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72" windowHeight="6876"/>
  </bookViews>
  <sheets>
    <sheet name="行政事業レビューシート" sheetId="3" r:id="rId1"/>
    <sheet name="入力規則等" sheetId="4" r:id="rId2"/>
    <sheet name="別紙2" sheetId="6" r:id="rId3"/>
    <sheet name="別紙3" sheetId="7" r:id="rId4"/>
  </sheets>
  <definedNames>
    <definedName name="_xlnm.Print_Area" localSheetId="0">行政事業レビューシート!$A$1:$AX$172</definedName>
    <definedName name="_xlnm.Print_Area" localSheetId="2">別紙2!$A$1:$AX$20</definedName>
    <definedName name="_xlnm.Print_Area" localSheetId="3">別紙3!$A$1:$AX$32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AY172" i="3" l="1"/>
  <c r="AY168" i="3"/>
  <c r="AY170" i="3" s="1"/>
  <c r="AY164" i="3"/>
  <c r="AY165" i="3" s="1"/>
  <c r="AY160" i="3"/>
  <c r="AY161" i="3" s="1"/>
  <c r="AY156" i="3"/>
  <c r="AY157" i="3" s="1"/>
  <c r="AY152" i="3"/>
  <c r="AY155" i="3" s="1"/>
  <c r="AY148" i="3"/>
  <c r="AY149" i="3" s="1"/>
  <c r="AY144" i="3"/>
  <c r="AY145" i="3" s="1"/>
  <c r="AY137" i="3"/>
  <c r="AY131" i="3"/>
  <c r="AY124" i="3"/>
  <c r="AY130" i="3" s="1"/>
  <c r="AY117" i="3"/>
  <c r="AY39" i="3"/>
  <c r="AY40" i="3" s="1"/>
  <c r="AY169" i="3" l="1"/>
  <c r="AY129" i="3"/>
  <c r="AY147" i="3"/>
  <c r="AY158" i="3"/>
  <c r="AY128" i="3"/>
  <c r="AY146" i="3"/>
  <c r="AY150" i="3"/>
  <c r="AY163" i="3"/>
  <c r="AY127" i="3"/>
  <c r="AY154" i="3"/>
  <c r="AY159" i="3"/>
  <c r="AY125" i="3"/>
  <c r="AY126" i="3"/>
  <c r="AY119" i="3"/>
  <c r="AY133" i="3"/>
  <c r="AY122" i="3"/>
  <c r="AY134" i="3"/>
  <c r="AY118" i="3"/>
  <c r="AY120" i="3"/>
  <c r="AY121" i="3"/>
  <c r="AY123" i="3"/>
  <c r="AY132" i="3"/>
  <c r="AY136" i="3"/>
  <c r="AY135" i="3"/>
  <c r="AY151" i="3"/>
  <c r="AY153" i="3"/>
  <c r="AY162" i="3"/>
  <c r="AY171" i="3"/>
  <c r="AY166" i="3"/>
  <c r="AY167" i="3"/>
  <c r="AW75" i="3"/>
  <c r="AT75" i="3"/>
  <c r="AQ75" i="3"/>
  <c r="AL75" i="3"/>
  <c r="AI75" i="3"/>
  <c r="AF75" i="3"/>
  <c r="Z75" i="3"/>
  <c r="W75" i="3"/>
  <c r="T75" i="3"/>
  <c r="N75" i="3"/>
  <c r="K75" i="3"/>
  <c r="H75" i="3"/>
  <c r="AW74" i="3"/>
  <c r="AT74" i="3"/>
  <c r="AQ74" i="3"/>
  <c r="AL74" i="3"/>
  <c r="AI74" i="3"/>
  <c r="AF74" i="3"/>
  <c r="Z74" i="3"/>
  <c r="W74" i="3"/>
  <c r="T74" i="3"/>
  <c r="N74" i="3"/>
  <c r="K74" i="3"/>
  <c r="H74" i="3"/>
  <c r="AV2" i="3" l="1"/>
  <c r="AY5" i="7" l="1"/>
  <c r="AY28" i="7" l="1"/>
  <c r="AY23" i="7"/>
  <c r="AY18" i="7"/>
  <c r="AY14" i="7"/>
  <c r="AY10" i="7"/>
  <c r="AY11" i="7" s="1"/>
  <c r="AY12" i="7" l="1"/>
  <c r="AY32" i="7" l="1"/>
  <c r="AY29" i="7"/>
  <c r="AY24" i="7"/>
  <c r="AY25" i="7" s="1"/>
  <c r="AY19" i="7"/>
  <c r="AY20" i="7" s="1"/>
  <c r="AY27" i="7" l="1"/>
  <c r="AY22" i="7"/>
  <c r="AY21" i="7"/>
  <c r="AY26" i="7"/>
  <c r="AY31" i="7"/>
  <c r="AY30" i="7"/>
  <c r="AY16" i="7" l="1"/>
  <c r="AY17" i="7"/>
  <c r="AY15" i="7"/>
  <c r="AY13" i="7"/>
  <c r="AY6" i="7"/>
  <c r="AY7" i="7" s="1"/>
  <c r="AY2" i="7"/>
  <c r="AY4" i="7" s="1"/>
  <c r="AY16" i="6"/>
  <c r="AY10" i="6"/>
  <c r="AY13" i="6" s="1"/>
  <c r="AY6" i="6"/>
  <c r="AY8" i="6" s="1"/>
  <c r="AY2" i="6"/>
  <c r="AY7" i="6" l="1"/>
  <c r="AY9" i="6"/>
  <c r="AY11" i="6"/>
  <c r="AY3" i="7"/>
  <c r="AY12" i="6"/>
  <c r="AY15" i="6"/>
  <c r="AY14" i="6"/>
  <c r="AY8" i="7"/>
  <c r="AY9" i="7"/>
  <c r="AY19" i="6"/>
  <c r="AY18" i="6"/>
  <c r="AY17" i="6"/>
  <c r="AY4" i="6"/>
  <c r="AY3" i="6"/>
  <c r="AY5" i="6"/>
  <c r="C12" i="4" l="1"/>
  <c r="W25" i="3" l="1"/>
  <c r="C23" i="4" l="1"/>
  <c r="C24" i="4"/>
  <c r="W21" i="3" l="1"/>
  <c r="AD21" i="3"/>
  <c r="P21" i="3"/>
  <c r="P18" i="3" l="1"/>
  <c r="P20" i="3" s="1"/>
  <c r="W18" i="3"/>
  <c r="W20" i="3" s="1"/>
  <c r="AU19" i="6"/>
  <c r="Y19" i="6"/>
  <c r="Y15" i="6"/>
  <c r="AU15" i="6"/>
  <c r="AU9" i="6"/>
  <c r="Y9" i="6"/>
  <c r="Y5" i="6"/>
  <c r="Y136" i="3"/>
  <c r="AU136" i="3"/>
  <c r="Y130" i="3"/>
  <c r="AU130" i="3"/>
  <c r="Y123" i="3"/>
  <c r="AU123" i="3"/>
  <c r="AU116" i="3"/>
  <c r="Y116"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<sst xmlns="http://schemas.openxmlformats.org/spreadsheetml/2006/main" count="1067" uniqueCount="701">
  <si>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</si>
  <si>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</si>
  <si>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</si>
  <si>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</si>
  <si>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</si>
  <si>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</si>
  <si>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</si>
  <si>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</si>
  <si>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</si>
  <si>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</si>
  <si>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</si>
  <si>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</si>
  <si>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</si>
  <si>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</si>
  <si>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</si>
  <si>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</si>
  <si>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</si>
  <si>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</si>
  <si>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</si>
  <si>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</si>
  <si>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</si>
  <si>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</si>
  <si>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</si>
  <si>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</si>
  <si>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</si>
  <si>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</si>
  <si>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</si>
  <si>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</si>
  <si>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</si>
  <si>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</si>
  <si>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</si>
  <si>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</si>
  <si>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</si>
  <si>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</si>
  <si>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</si>
  <si>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</si>
  <si>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</si>
  <si>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</si>
  <si>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</si>
  <si>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</si>
  <si>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</si>
  <si>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</si>
  <si>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</si>
  <si>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</si>
  <si>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</si>
  <si>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</si>
  <si>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</si>
  <si>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</si>
  <si>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</si>
  <si>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</si>
  <si>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</si>
  <si>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</si>
  <si>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</si>
  <si>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</si>
  <si>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</si>
  <si>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</si>
  <si>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</si>
  <si>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</si>
  <si>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</si>
  <si>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</si>
  <si>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</si>
  <si>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</si>
  <si>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</si>
  <si>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</si>
  <si>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</si>
  <si>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</si>
  <si>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</si>
  <si>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</si>
  <si>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</si>
  <si>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</si>
  <si>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</si>
  <si>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</si>
  <si>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</si>
  <si>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</si>
  <si>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</si>
  <si>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</si>
  <si>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</si>
  <si>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</si>
  <si>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</si>
  <si>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</si>
  <si>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</si>
  <si>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</si>
  <si>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</si>
  <si>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</si>
  <si>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</si>
  <si>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</si>
  <si>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</si>
  <si>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</si>
  <si>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</si>
  <si>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</si>
  <si>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</si>
  <si>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</si>
  <si>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</si>
  <si>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</si>
  <si>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</si>
  <si>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</si>
  <si>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</si>
  <si>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</si>
  <si>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</si>
  <si>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</si>
  <si>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</si>
  <si>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</si>
  <si>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</si>
  <si>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</si>
  <si>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</si>
  <si>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</si>
  <si>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</si>
  <si>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</si>
  <si>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</si>
  <si>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</si>
  <si>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</si>
  <si>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</si>
  <si>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</si>
  <si>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</si>
  <si>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</si>
  <si>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</si>
  <si>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</si>
  <si>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</si>
  <si>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</si>
  <si>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</si>
  <si>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</si>
  <si>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</si>
  <si>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</si>
  <si>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</si>
  <si>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</si>
  <si>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</si>
  <si>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</si>
  <si>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</si>
  <si>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</si>
  <si>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</si>
  <si>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</si>
  <si>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</si>
  <si>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</si>
  <si>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</si>
  <si>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</si>
  <si>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</si>
  <si>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</si>
  <si>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</si>
  <si>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</si>
  <si>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</si>
  <si>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</si>
  <si>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</si>
  <si>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</si>
  <si>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</si>
  <si>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</si>
  <si>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</si>
  <si>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</si>
  <si>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</si>
  <si>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</si>
  <si>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</si>
  <si>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</si>
  <si>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</si>
  <si>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</si>
  <si>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</si>
  <si>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</si>
  <si>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</si>
  <si>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</si>
  <si>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</si>
  <si>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</si>
  <si>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</si>
  <si>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</si>
  <si>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</si>
  <si>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</si>
  <si>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</si>
  <si>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</si>
  <si>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</si>
  <si>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</si>
  <si>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</si>
  <si>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</si>
  <si>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</si>
  <si>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</si>
  <si>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</si>
  <si>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</si>
  <si>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</si>
  <si>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</si>
  <si>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</si>
  <si>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</si>
  <si>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</si>
  <si>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</si>
  <si>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</si>
  <si>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</si>
  <si>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</si>
  <si>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</si>
  <si>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</si>
  <si>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</si>
  <si>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</si>
  <si>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</si>
  <si>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</si>
  <si>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</si>
  <si>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</si>
  <si>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</si>
  <si>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</si>
  <si>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</si>
  <si>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</si>
  <si>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</si>
  <si>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</si>
  <si>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</si>
  <si>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</si>
  <si>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</si>
  <si>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</si>
  <si>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</si>
  <si>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</si>
  <si>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</si>
  <si>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</si>
  <si>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</si>
  <si>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</si>
  <si>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</si>
  <si>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</si>
  <si>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</si>
  <si>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</si>
  <si>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</si>
  <si>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</si>
  <si>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</si>
  <si>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</si>
  <si>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</si>
  <si>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</si>
  <si>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</si>
  <si>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</si>
  <si>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</si>
  <si>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</si>
  <si>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</si>
  <si>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</si>
  <si>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</si>
  <si>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</si>
  <si>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</si>
  <si>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</si>
  <si>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</si>
  <si>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</si>
  <si>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</si>
  <si>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</si>
  <si>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</si>
  <si>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</si>
  <si>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</si>
  <si>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</si>
  <si>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</si>
  <si>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</si>
  <si>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</si>
  <si>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</si>
  <si>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</si>
  <si>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</si>
  <si>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</si>
  <si>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</si>
  <si>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</si>
  <si>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</si>
  <si>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</si>
  <si>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</si>
  <si>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</si>
  <si>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</si>
  <si>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</si>
  <si>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</si>
  <si>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</si>
  <si>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</si>
  <si>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</si>
  <si>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</si>
  <si>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</si>
  <si>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</si>
  <si>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</si>
  <si>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</si>
  <si>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</si>
  <si>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</si>
  <si>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</si>
  <si>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</si>
  <si>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</si>
  <si>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</si>
  <si>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</si>
  <si>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</si>
  <si>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</si>
  <si>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</si>
  <si>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</si>
  <si>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</si>
  <si>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</si>
  <si>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</si>
  <si>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</si>
  <si>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</si>
  <si>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</si>
  <si>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</si>
  <si>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</si>
  <si>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</si>
  <si>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</si>
  <si>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</si>
  <si>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</si>
  <si>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</si>
  <si>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</si>
  <si>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</si>
  <si>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</si>
  <si>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</si>
  <si>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</si>
  <si>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</si>
  <si>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</si>
  <si>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</si>
  <si>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</si>
  <si>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</si>
  <si>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</si>
  <si>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</si>
  <si>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</si>
  <si>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</si>
  <si>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</si>
  <si>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</si>
  <si>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</si>
  <si>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</si>
  <si>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</si>
  <si>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</si>
  <si>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</si>
  <si>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</si>
  <si>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</si>
  <si>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</si>
  <si>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</si>
  <si>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</si>
  <si>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</si>
  <si>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</si>
  <si>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</si>
  <si>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</si>
  <si>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</si>
  <si>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</si>
  <si>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</si>
  <si>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</si>
  <si>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</si>
  <si>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</si>
  <si>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</si>
  <si>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</si>
  <si>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</si>
  <si>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</si>
  <si>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</si>
  <si>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</si>
  <si>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</si>
  <si>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</si>
  <si>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</si>
  <si>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</si>
  <si>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</si>
  <si>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</si>
  <si>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</si>
  <si>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</si>
  <si>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</si>
  <si>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</si>
  <si>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</si>
  <si>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</si>
  <si>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</si>
  <si>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</si>
  <si>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</si>
  <si>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</si>
  <si>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</si>
  <si>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</si>
  <si>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</si>
  <si>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</si>
  <si>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</si>
  <si>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</si>
  <si>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</si>
  <si>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</si>
  <si>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</si>
  <si>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</si>
  <si>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</si>
  <si>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</si>
  <si>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</si>
  <si>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</si>
  <si>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</si>
  <si>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</si>
  <si>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</si>
  <si>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</si>
  <si>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</si>
  <si>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</si>
  <si>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</si>
  <si>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</si>
  <si>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</si>
  <si>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</si>
  <si>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</si>
  <si>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</si>
  <si>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</si>
  <si>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</si>
  <si>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</si>
  <si>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</si>
  <si>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</si>
  <si>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</si>
  <si>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</si>
  <si>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</si>
  <si>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</si>
  <si>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</si>
  <si>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</si>
  <si>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</si>
  <si>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</si>
  <si>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</si>
  <si>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</si>
  <si>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</si>
  <si>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</si>
  <si>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</si>
  <si>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</si>
  <si>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</si>
  <si>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</si>
  <si>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</si>
  <si>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</si>
  <si>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</si>
  <si>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</si>
  <si>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</si>
  <si>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</si>
  <si>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</si>
  <si>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</si>
  <si>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</si>
  <si>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</si>
  <si>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</si>
  <si>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</si>
  <si>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</si>
  <si>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</si>
  <si>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</si>
  <si>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</si>
  <si>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</si>
  <si>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</si>
  <si>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</si>
  <si>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</si>
  <si>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</si>
  <si>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</si>
  <si>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</si>
  <si>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</si>
  <si>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</si>
  <si>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</si>
  <si>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</si>
  <si>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</si>
  <si>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</si>
  <si>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</si>
  <si>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</si>
  <si>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</si>
  <si>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</si>
  <si>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</si>
  <si>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</si>
  <si>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</si>
  <si>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</si>
  <si>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</si>
  <si>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</si>
  <si>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</si>
  <si>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</si>
  <si>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</si>
  <si>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</si>
  <si>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</si>
  <si>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</si>
  <si>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</si>
  <si>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</si>
  <si>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</si>
  <si>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</si>
  <si>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</si>
  <si>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</si>
  <si>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</si>
  <si>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</si>
  <si>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</si>
  <si>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</si>
  <si>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</si>
  <si>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</si>
  <si>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</si>
  <si>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</si>
  <si>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</si>
  <si>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</si>
  <si>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</si>
  <si>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</si>
  <si>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</si>
  <si>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</si>
  <si>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</si>
  <si>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</si>
  <si>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</si>
  <si>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</si>
  <si>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</si>
  <si>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</si>
  <si>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</si>
  <si>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</si>
  <si>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</si>
  <si>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</si>
  <si>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</si>
  <si>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</si>
  <si>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</si>
  <si>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</si>
  <si>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</si>
  <si>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</si>
  <si>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</si>
  <si>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</si>
  <si>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</si>
  <si>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</si>
  <si>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</si>
  <si>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</si>
  <si>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</si>
  <si>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</si>
  <si>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</si>
  <si>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</si>
  <si>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</si>
  <si>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</si>
  <si>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</si>
  <si>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</si>
  <si>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</si>
  <si>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</si>
  <si>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</si>
  <si>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</si>
  <si>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</si>
  <si>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</si>
  <si>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</si>
  <si>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</si>
  <si>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</si>
  <si>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</si>
  <si>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</si>
  <si>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</si>
  <si>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</si>
  <si>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</si>
  <si>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</si>
  <si>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</si>
  <si>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</si>
  <si>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</si>
  <si>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</si>
  <si>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</si>
  <si>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</si>
  <si>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</si>
  <si>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</si>
  <si>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</si>
  <si>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</si>
  <si>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</si>
  <si>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</si>
  <si>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</si>
  <si>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</si>
  <si>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</si>
  <si>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</si>
  <si>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</si>
  <si>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</si>
  <si>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</si>
  <si>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</si>
  <si>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</si>
  <si>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</si>
  <si>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</si>
  <si>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</si>
  <si>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</si>
  <si>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</si>
  <si>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</si>
  <si>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</si>
  <si>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</si>
  <si>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</si>
  <si>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</si>
  <si>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</si>
  <si>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</si>
  <si>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</si>
  <si>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</si>
  <si>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</si>
  <si>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</si>
  <si>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</si>
  <si>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</si>
  <si>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</si>
  <si>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</si>
  <si>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</si>
  <si>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</si>
  <si>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</si>
  <si>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</si>
  <si>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</si>
  <si>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</si>
  <si>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</si>
  <si>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</si>
  <si>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</si>
  <si>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</si>
  <si>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</si>
  <si>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</si>
  <si>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</si>
  <si>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</si>
  <si>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</si>
  <si>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</si>
  <si>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</si>
  <si>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</si>
  <si>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</si>
  <si>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</si>
  <si>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</si>
  <si>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</si>
  <si>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</si>
  <si>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</si>
  <si>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</si>
  <si>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</si>
  <si>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</si>
  <si>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</si>
  <si>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</si>
  <si>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沖縄振興局</t>
  </si>
  <si>
    <t>平成30年度</t>
  </si>
  <si>
    <t>参事官（調査金融担当）</t>
  </si>
  <si>
    <t>-</t>
  </si>
  <si>
    <t>海外への販路開拓などに向けた先導的・モデル的な事業の実施を泡盛酒造所に委託し、その取組結果、ノウハウ等を公表することにより、泡盛製造業全体として海外展開の動きの促進を図る。</t>
  </si>
  <si>
    <t>沖縄振興開発調査委託費</t>
  </si>
  <si>
    <t>職員旅費</t>
  </si>
  <si>
    <t>泡盛の輸出量（30度換算）</t>
  </si>
  <si>
    <t>KL（暦年）</t>
  </si>
  <si>
    <t>沖縄県酒造組合集計の泡盛商品輸出量</t>
  </si>
  <si>
    <t>モデル事業実施件数</t>
  </si>
  <si>
    <t>件</t>
  </si>
  <si>
    <t>執行額（X)／モデル事業実施件数（Y)　　　　　　　　　　　　　</t>
    <phoneticPr fontId="5"/>
  </si>
  <si>
    <t>百万円</t>
  </si>
  <si>
    <t>　　X/Y</t>
    <phoneticPr fontId="5"/>
  </si>
  <si>
    <t>31/2</t>
  </si>
  <si>
    <t>105/7</t>
  </si>
  <si>
    <t>新30-0008</t>
  </si>
  <si>
    <t>新30-0013</t>
  </si>
  <si>
    <t>○</t>
  </si>
  <si>
    <t>府</t>
  </si>
  <si>
    <t>令和6年に泡盛の輸出量（30度換算）を100KLまで増やす。</t>
    <phoneticPr fontId="5"/>
  </si>
  <si>
    <t>-</t>
    <phoneticPr fontId="5"/>
  </si>
  <si>
    <t>泡盛製造業は、製造業の少ない沖縄における貴重な地場産業であり、雇用の確保や離島を含む沖縄の地域経済の振興等に重要な役割を果たしているが、近年、泡盛の出荷量は減少傾向にあり、泡盛酒造所の自立経営は喫緊の課題となっている。</t>
    <phoneticPr fontId="5"/>
  </si>
  <si>
    <t>政府は、国家戦略として、「2030 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プロジェクトを実施し、関係省庁とも連携しつつ、国の直轄事業として支援することにより、泡盛製造業全体として海外展開の動きの促進を図る必要がある。</t>
    <rPh sb="124" eb="126">
      <t>ジッシ</t>
    </rPh>
    <phoneticPr fontId="5"/>
  </si>
  <si>
    <t>事業の趣旨にのっとり、適正かつ効率的な予算執行に努めている。</t>
    <phoneticPr fontId="5"/>
  </si>
  <si>
    <t>‐</t>
  </si>
  <si>
    <t>適正な執行を行い、単位当たりコスト削減に努めることとしている。</t>
    <rPh sb="0" eb="2">
      <t>テキセイ</t>
    </rPh>
    <rPh sb="3" eb="5">
      <t>シッコウ</t>
    </rPh>
    <rPh sb="6" eb="7">
      <t>オコナ</t>
    </rPh>
    <rPh sb="9" eb="11">
      <t>タンイ</t>
    </rPh>
    <rPh sb="11" eb="12">
      <t>ア</t>
    </rPh>
    <rPh sb="17" eb="19">
      <t>サクゲン</t>
    </rPh>
    <rPh sb="20" eb="21">
      <t>ツト</t>
    </rPh>
    <phoneticPr fontId="25"/>
  </si>
  <si>
    <t>モデル事業の実施に必要な経費のみを対象としている。</t>
    <rPh sb="3" eb="5">
      <t>ジギョウ</t>
    </rPh>
    <rPh sb="6" eb="8">
      <t>ジッシ</t>
    </rPh>
    <rPh sb="9" eb="11">
      <t>ヒツヨウ</t>
    </rPh>
    <rPh sb="12" eb="14">
      <t>ケイヒ</t>
    </rPh>
    <rPh sb="17" eb="19">
      <t>タイショウ</t>
    </rPh>
    <phoneticPr fontId="25"/>
  </si>
  <si>
    <t>随意契約（企画競争）方式により支出先を選定し、経費の削減に努めることとしている。</t>
    <rPh sb="0" eb="2">
      <t>ズイイ</t>
    </rPh>
    <rPh sb="2" eb="4">
      <t>ケイヤク</t>
    </rPh>
    <rPh sb="5" eb="7">
      <t>キカク</t>
    </rPh>
    <rPh sb="7" eb="9">
      <t>キョウソウ</t>
    </rPh>
    <rPh sb="10" eb="12">
      <t>ホウシキ</t>
    </rPh>
    <rPh sb="15" eb="17">
      <t>シシュツ</t>
    </rPh>
    <rPh sb="17" eb="18">
      <t>サキ</t>
    </rPh>
    <rPh sb="19" eb="21">
      <t>センテイ</t>
    </rPh>
    <rPh sb="23" eb="25">
      <t>ケイヒ</t>
    </rPh>
    <rPh sb="26" eb="28">
      <t>サクゲン</t>
    </rPh>
    <rPh sb="29" eb="30">
      <t>ツト</t>
    </rPh>
    <phoneticPr fontId="25"/>
  </si>
  <si>
    <t>引き続き事業を行い、成果目標及び成果実績の達成に向けた支援を行う。</t>
    <rPh sb="0" eb="1">
      <t>ヒ</t>
    </rPh>
    <rPh sb="2" eb="3">
      <t>ツヅ</t>
    </rPh>
    <rPh sb="4" eb="6">
      <t>ジギョウ</t>
    </rPh>
    <rPh sb="7" eb="8">
      <t>オコナ</t>
    </rPh>
    <rPh sb="10" eb="12">
      <t>セイカ</t>
    </rPh>
    <rPh sb="12" eb="14">
      <t>モクヒョウ</t>
    </rPh>
    <rPh sb="14" eb="15">
      <t>オヨ</t>
    </rPh>
    <rPh sb="16" eb="18">
      <t>セイカ</t>
    </rPh>
    <rPh sb="18" eb="20">
      <t>ジッセキ</t>
    </rPh>
    <rPh sb="21" eb="23">
      <t>タッセイ</t>
    </rPh>
    <rPh sb="24" eb="25">
      <t>ム</t>
    </rPh>
    <rPh sb="27" eb="29">
      <t>シエン</t>
    </rPh>
    <rPh sb="30" eb="31">
      <t>オコナ</t>
    </rPh>
    <phoneticPr fontId="25"/>
  </si>
  <si>
    <t>活動実績は見込みどおりである。</t>
    <rPh sb="0" eb="2">
      <t>カツドウ</t>
    </rPh>
    <rPh sb="2" eb="4">
      <t>ジッセキ</t>
    </rPh>
    <rPh sb="5" eb="7">
      <t>ミコ</t>
    </rPh>
    <phoneticPr fontId="25"/>
  </si>
  <si>
    <t>成果物が広く公表されることにより、事業で得られたノウハウ等が共有された。</t>
    <rPh sb="0" eb="3">
      <t>セイカブツ</t>
    </rPh>
    <rPh sb="4" eb="5">
      <t>ヒロ</t>
    </rPh>
    <rPh sb="17" eb="19">
      <t>ジギョウ</t>
    </rPh>
    <rPh sb="20" eb="21">
      <t>エ</t>
    </rPh>
    <rPh sb="30" eb="32">
      <t>キョウユウ</t>
    </rPh>
    <phoneticPr fontId="25"/>
  </si>
  <si>
    <t>委託費の交付決定時等の節目等に、沖縄総合事務局等との調整を行っている。さらに、委託費の額の確定時に支出当関係書類により適正かつ効率的に執行されていることを確認している。</t>
    <rPh sb="0" eb="2">
      <t>イタク</t>
    </rPh>
    <rPh sb="2" eb="3">
      <t>ヒ</t>
    </rPh>
    <rPh sb="4" eb="6">
      <t>コウフ</t>
    </rPh>
    <rPh sb="6" eb="8">
      <t>ケッテイ</t>
    </rPh>
    <rPh sb="8" eb="9">
      <t>ジ</t>
    </rPh>
    <rPh sb="9" eb="10">
      <t>ナド</t>
    </rPh>
    <rPh sb="11" eb="13">
      <t>フシメ</t>
    </rPh>
    <rPh sb="13" eb="14">
      <t>ナド</t>
    </rPh>
    <rPh sb="16" eb="18">
      <t>オキナワ</t>
    </rPh>
    <rPh sb="18" eb="20">
      <t>ソウゴウ</t>
    </rPh>
    <rPh sb="20" eb="23">
      <t>ジムキョク</t>
    </rPh>
    <rPh sb="23" eb="24">
      <t>ナド</t>
    </rPh>
    <rPh sb="26" eb="28">
      <t>チョウセイ</t>
    </rPh>
    <rPh sb="29" eb="30">
      <t>オコナ</t>
    </rPh>
    <rPh sb="39" eb="41">
      <t>イタク</t>
    </rPh>
    <rPh sb="41" eb="42">
      <t>ヒ</t>
    </rPh>
    <rPh sb="43" eb="44">
      <t>ガク</t>
    </rPh>
    <rPh sb="45" eb="48">
      <t>カクテイジ</t>
    </rPh>
    <rPh sb="49" eb="51">
      <t>シシュツ</t>
    </rPh>
    <rPh sb="51" eb="52">
      <t>トウ</t>
    </rPh>
    <rPh sb="52" eb="54">
      <t>カンケイ</t>
    </rPh>
    <rPh sb="54" eb="56">
      <t>ショルイ</t>
    </rPh>
    <rPh sb="59" eb="61">
      <t>テキセイ</t>
    </rPh>
    <rPh sb="63" eb="65">
      <t>コウリツ</t>
    </rPh>
    <rPh sb="65" eb="66">
      <t>テキ</t>
    </rPh>
    <rPh sb="67" eb="69">
      <t>シッコウ</t>
    </rPh>
    <rPh sb="77" eb="79">
      <t>カクニン</t>
    </rPh>
    <phoneticPr fontId="25"/>
  </si>
  <si>
    <t>沖縄の酒類製造業の自立的経営の促進について、引き続き推進していく。</t>
    <rPh sb="22" eb="23">
      <t>ヒ</t>
    </rPh>
    <rPh sb="24" eb="25">
      <t>ツヅ</t>
    </rPh>
    <rPh sb="26" eb="28">
      <t>スイシン</t>
    </rPh>
    <phoneticPr fontId="25"/>
  </si>
  <si>
    <t>人件費</t>
    <rPh sb="0" eb="3">
      <t>ジンケンヒ</t>
    </rPh>
    <phoneticPr fontId="5"/>
  </si>
  <si>
    <t>事業費</t>
    <rPh sb="0" eb="3">
      <t>ジギョウヒ</t>
    </rPh>
    <phoneticPr fontId="5"/>
  </si>
  <si>
    <t>管理費</t>
    <rPh sb="0" eb="3">
      <t>カンリヒ</t>
    </rPh>
    <phoneticPr fontId="5"/>
  </si>
  <si>
    <t>アンケート調査、動画関連経費等</t>
    <rPh sb="8" eb="10">
      <t>ドウガ</t>
    </rPh>
    <rPh sb="10" eb="12">
      <t>カンレン</t>
    </rPh>
    <rPh sb="12" eb="14">
      <t>ケイヒ</t>
    </rPh>
    <rPh sb="14" eb="15">
      <t>トウ</t>
    </rPh>
    <phoneticPr fontId="5"/>
  </si>
  <si>
    <t>諸経費</t>
    <rPh sb="0" eb="3">
      <t>ショケイヒ</t>
    </rPh>
    <phoneticPr fontId="5"/>
  </si>
  <si>
    <t>HP制作、撮影・編集・取材経費等</t>
    <rPh sb="15" eb="16">
      <t>トウ</t>
    </rPh>
    <phoneticPr fontId="5"/>
  </si>
  <si>
    <t>沖縄総合事務局</t>
    <rPh sb="0" eb="2">
      <t>オキナワ</t>
    </rPh>
    <rPh sb="2" eb="4">
      <t>ソウゴウ</t>
    </rPh>
    <rPh sb="4" eb="7">
      <t>ジムキョク</t>
    </rPh>
    <phoneticPr fontId="5"/>
  </si>
  <si>
    <t>沖縄の酒類製造業の自立的経営の促進に必要な経費</t>
    <phoneticPr fontId="5"/>
  </si>
  <si>
    <t>A.沖縄総合事務局</t>
    <phoneticPr fontId="5"/>
  </si>
  <si>
    <t>委託費</t>
    <rPh sb="0" eb="2">
      <t>イタク</t>
    </rPh>
    <rPh sb="2" eb="3">
      <t>ヒ</t>
    </rPh>
    <phoneticPr fontId="5"/>
  </si>
  <si>
    <t>政府は、国家戦略として、「2030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琉球泡盛海外輸出プロジェクト」を立ち上げ、泡盛酒造所が行う海外展開等の取組を後押しし、もって泡盛酒造所の自立的経営を促進する。</t>
    <rPh sb="133" eb="134">
      <t>タ</t>
    </rPh>
    <rPh sb="135" eb="136">
      <t>ア</t>
    </rPh>
    <phoneticPr fontId="5"/>
  </si>
  <si>
    <t>政府は、国家戦略として、「2030 年までに農林水産物・食品の輸出額５兆円」という目標を掲げており、日本産酒類の輸出拡大のため、海外で一定の認知度を得ている日本酒に比べ、まだ輸出面での取組が遅れている泡盛の輸出促進に関する官民を挙げたプロジェクトを立ち上げることは、優先度の高い事業である。</t>
    <phoneticPr fontId="5"/>
  </si>
  <si>
    <t>株式会社日本旅行</t>
    <phoneticPr fontId="5"/>
  </si>
  <si>
    <t xml:space="preserve">株式会社プランドゥ・ジャパン </t>
    <phoneticPr fontId="5"/>
  </si>
  <si>
    <t>HP制作、撮影・編集等</t>
    <rPh sb="10" eb="11">
      <t>トウ</t>
    </rPh>
    <phoneticPr fontId="5"/>
  </si>
  <si>
    <t>委託事業の実施</t>
    <phoneticPr fontId="5"/>
  </si>
  <si>
    <t>無</t>
  </si>
  <si>
    <t>B.（株）テー・オー・ダブリュー</t>
    <rPh sb="2" eb="5">
      <t>カブ</t>
    </rPh>
    <phoneticPr fontId="5"/>
  </si>
  <si>
    <t>C.（株）Blueship</t>
    <phoneticPr fontId="5"/>
  </si>
  <si>
    <t>D.（株）Blueship沖縄</t>
    <phoneticPr fontId="5"/>
  </si>
  <si>
    <t>E.まさひろ酒造（株）</t>
    <phoneticPr fontId="5"/>
  </si>
  <si>
    <t>F. （株）新垣通商</t>
    <phoneticPr fontId="5"/>
  </si>
  <si>
    <t>G.（株）アドスタッフ博報堂</t>
    <phoneticPr fontId="5"/>
  </si>
  <si>
    <t>H.ヘリオス酒造（株）</t>
    <phoneticPr fontId="5"/>
  </si>
  <si>
    <t>諸経費</t>
    <rPh sb="0" eb="3">
      <t>ショケイヒ</t>
    </rPh>
    <phoneticPr fontId="5"/>
  </si>
  <si>
    <t>人件費</t>
    <rPh sb="0" eb="3">
      <t>ジンケンヒ</t>
    </rPh>
    <phoneticPr fontId="5"/>
  </si>
  <si>
    <t>外部委託費</t>
    <rPh sb="0" eb="2">
      <t>ガイブ</t>
    </rPh>
    <rPh sb="2" eb="4">
      <t>イタク</t>
    </rPh>
    <rPh sb="4" eb="5">
      <t>ヒ</t>
    </rPh>
    <phoneticPr fontId="5"/>
  </si>
  <si>
    <t>その他</t>
    <rPh sb="2" eb="3">
      <t>タ</t>
    </rPh>
    <phoneticPr fontId="5"/>
  </si>
  <si>
    <t>管理業務、イベント企画・運営等</t>
    <rPh sb="0" eb="2">
      <t>カンリ</t>
    </rPh>
    <rPh sb="2" eb="4">
      <t>ギョウム</t>
    </rPh>
    <rPh sb="9" eb="11">
      <t>キカク</t>
    </rPh>
    <rPh sb="12" eb="14">
      <t>ウンエイ</t>
    </rPh>
    <rPh sb="14" eb="15">
      <t>トウ</t>
    </rPh>
    <phoneticPr fontId="5"/>
  </si>
  <si>
    <t>管理費</t>
    <rPh sb="0" eb="3">
      <t>カンリヒ</t>
    </rPh>
    <phoneticPr fontId="5"/>
  </si>
  <si>
    <t>旅費、管理費</t>
    <rPh sb="0" eb="2">
      <t>リョヒ</t>
    </rPh>
    <rPh sb="3" eb="6">
      <t>カンリヒ</t>
    </rPh>
    <phoneticPr fontId="5"/>
  </si>
  <si>
    <t>ブランディング、プロモーション</t>
    <phoneticPr fontId="5"/>
  </si>
  <si>
    <t>外注費、印刷製本費</t>
    <rPh sb="0" eb="3">
      <t>ガイチュウヒ</t>
    </rPh>
    <rPh sb="4" eb="6">
      <t>インサツ</t>
    </rPh>
    <rPh sb="6" eb="8">
      <t>セイホン</t>
    </rPh>
    <rPh sb="8" eb="9">
      <t>ヒ</t>
    </rPh>
    <phoneticPr fontId="5"/>
  </si>
  <si>
    <t>ブランディング</t>
    <phoneticPr fontId="5"/>
  </si>
  <si>
    <t>プロモーション、市場調査</t>
    <rPh sb="8" eb="10">
      <t>シジョウ</t>
    </rPh>
    <rPh sb="10" eb="12">
      <t>チョウサ</t>
    </rPh>
    <phoneticPr fontId="5"/>
  </si>
  <si>
    <t>プロモーション</t>
    <phoneticPr fontId="5"/>
  </si>
  <si>
    <t>（株）テー・オー・ダブリュー</t>
    <rPh sb="0" eb="3">
      <t>カブ</t>
    </rPh>
    <phoneticPr fontId="5"/>
  </si>
  <si>
    <t>（株）Blueship</t>
    <rPh sb="0" eb="3">
      <t>カブ</t>
    </rPh>
    <phoneticPr fontId="5"/>
  </si>
  <si>
    <t>（株）Blueship沖縄</t>
    <rPh sb="0" eb="3">
      <t>カブ</t>
    </rPh>
    <rPh sb="3" eb="13">
      <t>ブルーシップオキナワ</t>
    </rPh>
    <phoneticPr fontId="5"/>
  </si>
  <si>
    <t>まさひろ酒造（株）</t>
    <rPh sb="4" eb="6">
      <t>シュゾウ</t>
    </rPh>
    <rPh sb="6" eb="9">
      <t>カブ</t>
    </rPh>
    <phoneticPr fontId="5"/>
  </si>
  <si>
    <t>（株）新垣通商</t>
    <rPh sb="0" eb="3">
      <t>カブ</t>
    </rPh>
    <rPh sb="3" eb="5">
      <t>アラカキ</t>
    </rPh>
    <rPh sb="5" eb="7">
      <t>ツウショウ</t>
    </rPh>
    <phoneticPr fontId="5"/>
  </si>
  <si>
    <t>（株）アドスタッフ博報堂</t>
    <rPh sb="0" eb="3">
      <t>カブ</t>
    </rPh>
    <rPh sb="9" eb="12">
      <t>ハクホウドウ</t>
    </rPh>
    <phoneticPr fontId="5"/>
  </si>
  <si>
    <t>ヘリオス酒造（株）</t>
    <rPh sb="4" eb="6">
      <t>シュゾウ</t>
    </rPh>
    <rPh sb="6" eb="9">
      <t>カブ</t>
    </rPh>
    <phoneticPr fontId="5"/>
  </si>
  <si>
    <t>委託事業の実施等</t>
    <rPh sb="0" eb="2">
      <t>イタク</t>
    </rPh>
    <rPh sb="2" eb="4">
      <t>ジギョウ</t>
    </rPh>
    <rPh sb="5" eb="7">
      <t>ジッシ</t>
    </rPh>
    <rPh sb="7" eb="8">
      <t>トウ</t>
    </rPh>
    <phoneticPr fontId="5"/>
  </si>
  <si>
    <t>外注費、借料及び損料等</t>
    <rPh sb="0" eb="3">
      <t>ガイチュウヒ</t>
    </rPh>
    <rPh sb="4" eb="6">
      <t>シャクリョウ</t>
    </rPh>
    <rPh sb="6" eb="7">
      <t>オヨ</t>
    </rPh>
    <rPh sb="8" eb="10">
      <t>ソンリョウ</t>
    </rPh>
    <rPh sb="10" eb="11">
      <t>トウ</t>
    </rPh>
    <phoneticPr fontId="5"/>
  </si>
  <si>
    <t>旅費</t>
    <rPh sb="0" eb="2">
      <t>リョヒ</t>
    </rPh>
    <phoneticPr fontId="5"/>
  </si>
  <si>
    <t>管理費</t>
    <rPh sb="0" eb="3">
      <t>カンリヒ</t>
    </rPh>
    <phoneticPr fontId="5"/>
  </si>
  <si>
    <t>展示会出展、翻訳費等</t>
    <rPh sb="0" eb="3">
      <t>テンジカイ</t>
    </rPh>
    <rPh sb="3" eb="5">
      <t>シュッテン</t>
    </rPh>
    <rPh sb="6" eb="8">
      <t>ホンヤク</t>
    </rPh>
    <rPh sb="8" eb="9">
      <t>ヒ</t>
    </rPh>
    <rPh sb="9" eb="10">
      <t>トウ</t>
    </rPh>
    <phoneticPr fontId="5"/>
  </si>
  <si>
    <t>外注費、印刷製本費等</t>
    <rPh sb="0" eb="3">
      <t>ガイチュウヒ</t>
    </rPh>
    <rPh sb="4" eb="6">
      <t>インサツ</t>
    </rPh>
    <rPh sb="6" eb="8">
      <t>セイホン</t>
    </rPh>
    <rPh sb="8" eb="9">
      <t>ヒ</t>
    </rPh>
    <rPh sb="9" eb="10">
      <t>トウ</t>
    </rPh>
    <phoneticPr fontId="5"/>
  </si>
  <si>
    <t>外注費等</t>
    <rPh sb="0" eb="3">
      <t>ガイチュウヒ</t>
    </rPh>
    <rPh sb="3" eb="4">
      <t>トウ</t>
    </rPh>
    <phoneticPr fontId="5"/>
  </si>
  <si>
    <t>140/6</t>
    <phoneticPr fontId="5"/>
  </si>
  <si>
    <t>128/8</t>
    <phoneticPr fontId="5"/>
  </si>
  <si>
    <t>諸経費</t>
    <rPh sb="0" eb="3">
      <t>ショケイヒ</t>
    </rPh>
    <phoneticPr fontId="5"/>
  </si>
  <si>
    <t>I.株式会社Sake Business Laboratory</t>
    <phoneticPr fontId="5"/>
  </si>
  <si>
    <t>株式会社ブレーン沖縄</t>
    <rPh sb="0" eb="4">
      <t>カブシキガイシャ</t>
    </rPh>
    <phoneticPr fontId="5"/>
  </si>
  <si>
    <t>-</t>
    <phoneticPr fontId="5"/>
  </si>
  <si>
    <t>Team Quiver社</t>
    <rPh sb="11" eb="12">
      <t>シャ</t>
    </rPh>
    <phoneticPr fontId="5"/>
  </si>
  <si>
    <t>-</t>
    <phoneticPr fontId="5"/>
  </si>
  <si>
    <t>MOS Beverageｓ Pty.LTD</t>
    <phoneticPr fontId="5"/>
  </si>
  <si>
    <t>株式会社トリプルゲイブル</t>
    <phoneticPr fontId="5"/>
  </si>
  <si>
    <t>-</t>
    <phoneticPr fontId="5"/>
  </si>
  <si>
    <t>株式会社Sake Business Laboratory</t>
    <phoneticPr fontId="5"/>
  </si>
  <si>
    <t>株式会社 Flext</t>
    <phoneticPr fontId="5"/>
  </si>
  <si>
    <t>株式会社ヴァリューズ</t>
    <phoneticPr fontId="5"/>
  </si>
  <si>
    <t>データ分析等</t>
    <rPh sb="3" eb="5">
      <t>ブンセキ</t>
    </rPh>
    <rPh sb="5" eb="6">
      <t>トウ</t>
    </rPh>
    <phoneticPr fontId="5"/>
  </si>
  <si>
    <t>株式会社華聯亜太管理集団</t>
    <phoneticPr fontId="5"/>
  </si>
  <si>
    <t>イベント開催等</t>
    <rPh sb="4" eb="6">
      <t>カイサイ</t>
    </rPh>
    <rPh sb="6" eb="7">
      <t>トウ</t>
    </rPh>
    <phoneticPr fontId="5"/>
  </si>
  <si>
    <t>J.Team Quiver社</t>
    <phoneticPr fontId="5"/>
  </si>
  <si>
    <t>K.株式会社 Flext</t>
    <rPh sb="2" eb="6">
      <t>カブシキガイシャ</t>
    </rPh>
    <phoneticPr fontId="5"/>
  </si>
  <si>
    <t>L.株式会社華聯亜太管理集団</t>
    <phoneticPr fontId="5"/>
  </si>
  <si>
    <t>M.MOS Beverageｓ Pty.LTD</t>
    <phoneticPr fontId="5"/>
  </si>
  <si>
    <t>P.</t>
    <phoneticPr fontId="5"/>
  </si>
  <si>
    <t>海外事業交渉・管理等</t>
    <rPh sb="0" eb="2">
      <t>カイガイ</t>
    </rPh>
    <rPh sb="2" eb="4">
      <t>ジギョウ</t>
    </rPh>
    <rPh sb="4" eb="6">
      <t>コウショウ</t>
    </rPh>
    <rPh sb="7" eb="9">
      <t>カンリ</t>
    </rPh>
    <rPh sb="9" eb="10">
      <t>トウ</t>
    </rPh>
    <phoneticPr fontId="5"/>
  </si>
  <si>
    <t>現地プロモーション等</t>
    <rPh sb="0" eb="2">
      <t>ゲンチ</t>
    </rPh>
    <rPh sb="9" eb="10">
      <t>トウ</t>
    </rPh>
    <phoneticPr fontId="5"/>
  </si>
  <si>
    <t>ブランディング策定業務等</t>
    <rPh sb="7" eb="9">
      <t>サクテイ</t>
    </rPh>
    <rPh sb="9" eb="11">
      <t>ギョウム</t>
    </rPh>
    <rPh sb="11" eb="12">
      <t>トウ</t>
    </rPh>
    <phoneticPr fontId="5"/>
  </si>
  <si>
    <t>現地プロモーション</t>
    <rPh sb="0" eb="2">
      <t>ゲンチ</t>
    </rPh>
    <phoneticPr fontId="5"/>
  </si>
  <si>
    <t>現地泡盛事業者等フォロー</t>
    <rPh sb="0" eb="2">
      <t>ゲンチ</t>
    </rPh>
    <rPh sb="2" eb="4">
      <t>アワモリ</t>
    </rPh>
    <rPh sb="4" eb="7">
      <t>ジギョウシャ</t>
    </rPh>
    <rPh sb="7" eb="8">
      <t>トウ</t>
    </rPh>
    <phoneticPr fontId="5"/>
  </si>
  <si>
    <t>ブランディング策定業務等</t>
    <rPh sb="7" eb="9">
      <t>サクテイ</t>
    </rPh>
    <rPh sb="9" eb="11">
      <t>ギョウム</t>
    </rPh>
    <rPh sb="11" eb="12">
      <t>トウ</t>
    </rPh>
    <phoneticPr fontId="5"/>
  </si>
  <si>
    <t>☑</t>
  </si>
  <si>
    <t>N.株式会社日本旅行</t>
    <phoneticPr fontId="5"/>
  </si>
  <si>
    <t>O.株式会社プランドゥ・ジャパン</t>
    <phoneticPr fontId="5"/>
  </si>
  <si>
    <t>「未来投資戦略2017　－Society 5.0 の実現に向けた改革－」（平成29年6月9日閣議決定）
「日本産酒類の輸出促進に向けた課題及び対応方針について～日本文化と一体でクールジャパンの推進力に～」（平成29年3月日本産酒類の輸出促進連絡会議）
「経済財政運営と改革の基本方針 2019～「令和」新時代：「Society 5.0」への挑戦～」（令和元年６月21日閣議決定）
「農林水産物・食品の輸出拡大実行戦略～マーケットイン輸出への転換のために～」（令和２年11月30日農林水産物・食品の輸出拡大のための輸入国規制への対応等に関する関係閣僚会議）</t>
    <phoneticPr fontId="5"/>
  </si>
  <si>
    <t>９．沖縄政策</t>
    <phoneticPr fontId="5"/>
  </si>
  <si>
    <t>９．沖縄振興に関する施策の推進</t>
    <phoneticPr fontId="5"/>
  </si>
  <si>
    <t>点検対象外</t>
    <rPh sb="0" eb="2">
      <t>テンケン</t>
    </rPh>
    <rPh sb="2" eb="4">
      <t>タイショウ</t>
    </rPh>
    <rPh sb="4" eb="5">
      <t>ガイ</t>
    </rPh>
    <phoneticPr fontId="5"/>
  </si>
  <si>
    <t>引き続き多角的な観点から検証するなど、より一層事業の有効性・効率性・成果について適切かつ的確に検証すべき。</t>
    <rPh sb="0" eb="1">
      <t>ヒ</t>
    </rPh>
    <rPh sb="2" eb="3">
      <t>ツヅ</t>
    </rPh>
    <rPh sb="4" eb="7">
      <t>タカクテキ</t>
    </rPh>
    <rPh sb="8" eb="10">
      <t>カンテン</t>
    </rPh>
    <rPh sb="12" eb="14">
      <t>ケンショウ</t>
    </rPh>
    <rPh sb="21" eb="23">
      <t>イッソウ</t>
    </rPh>
    <rPh sb="23" eb="25">
      <t>ジギョウ</t>
    </rPh>
    <rPh sb="26" eb="29">
      <t>ユウコウセイ</t>
    </rPh>
    <rPh sb="30" eb="33">
      <t>コウリツセイ</t>
    </rPh>
    <rPh sb="34" eb="36">
      <t>セイカ</t>
    </rPh>
    <rPh sb="40" eb="42">
      <t>テキセツ</t>
    </rPh>
    <rPh sb="44" eb="46">
      <t>テキカク</t>
    </rPh>
    <rPh sb="47" eb="49">
      <t>ケンショウ</t>
    </rPh>
    <phoneticPr fontId="5"/>
  </si>
  <si>
    <t>原　寛之</t>
    <rPh sb="0" eb="1">
      <t>ハラ</t>
    </rPh>
    <rPh sb="2" eb="4">
      <t>ヒロユキ</t>
    </rPh>
    <phoneticPr fontId="5"/>
  </si>
  <si>
    <t>沖縄の酒類製造業の自立的経営の促進に必要な経費</t>
    <phoneticPr fontId="5"/>
  </si>
  <si>
    <t>事業の有効性・効率性等を考慮し、事業者支援に係る概算要求に包含することとする。</t>
    <rPh sb="0" eb="2">
      <t>ジギョウ</t>
    </rPh>
    <rPh sb="3" eb="6">
      <t>ユウコウセイ</t>
    </rPh>
    <rPh sb="7" eb="10">
      <t>コウリツセイ</t>
    </rPh>
    <rPh sb="10" eb="11">
      <t>トウ</t>
    </rPh>
    <rPh sb="12" eb="14">
      <t>コウリョ</t>
    </rPh>
    <rPh sb="22" eb="23">
      <t>カカ</t>
    </rPh>
    <rPh sb="24" eb="26">
      <t>ガイサン</t>
    </rPh>
    <rPh sb="26" eb="28">
      <t>ヨウキュウ</t>
    </rPh>
    <rPh sb="29" eb="31">
      <t>ホウガン</t>
    </rPh>
    <phoneticPr fontId="25"/>
  </si>
  <si>
    <t>有</t>
  </si>
  <si>
    <t>調査に係る全体調整、報告書作成等</t>
    <rPh sb="0" eb="2">
      <t>チョウサ</t>
    </rPh>
    <rPh sb="3" eb="4">
      <t>カカ</t>
    </rPh>
    <rPh sb="5" eb="7">
      <t>ゼンタイ</t>
    </rPh>
    <rPh sb="7" eb="9">
      <t>チョウセイ</t>
    </rPh>
    <rPh sb="10" eb="13">
      <t>ホウコクショ</t>
    </rPh>
    <rPh sb="13" eb="15">
      <t>サクセイ</t>
    </rPh>
    <rPh sb="15" eb="16">
      <t>トウ</t>
    </rPh>
    <phoneticPr fontId="5"/>
  </si>
  <si>
    <t>調査に係る全体調整、報告書作成等</t>
    <phoneticPr fontId="5"/>
  </si>
  <si>
    <t>調査に係る全体調整、報告書作成等</t>
    <phoneticPr fontId="5"/>
  </si>
  <si>
    <t>人件費( 調査に係る全体調整、報告書作成等)、管理費</t>
    <rPh sb="0" eb="3">
      <t>ジンケンヒ</t>
    </rPh>
    <rPh sb="5" eb="7">
      <t>チョウサ</t>
    </rPh>
    <rPh sb="8" eb="9">
      <t>カカ</t>
    </rPh>
    <rPh sb="10" eb="12">
      <t>ゼンタイ</t>
    </rPh>
    <rPh sb="12" eb="14">
      <t>チョウセイ</t>
    </rPh>
    <rPh sb="15" eb="18">
      <t>ホウコクショ</t>
    </rPh>
    <rPh sb="18" eb="20">
      <t>サクセイ</t>
    </rPh>
    <rPh sb="20" eb="21">
      <t>トウ</t>
    </rPh>
    <rPh sb="23" eb="26">
      <t>カンリヒ</t>
    </rPh>
    <phoneticPr fontId="5"/>
  </si>
  <si>
    <t>人件費( 調査に係る全体調整、報告書作成等)、管理費</t>
    <rPh sb="0" eb="3">
      <t>ジンケンヒ</t>
    </rPh>
    <rPh sb="23" eb="26">
      <t>カンリヒ</t>
    </rPh>
    <phoneticPr fontId="5"/>
  </si>
  <si>
    <t>o</t>
    <phoneticPr fontId="5"/>
  </si>
  <si>
    <t>-</t>
    <phoneticPr fontId="5"/>
  </si>
  <si>
    <t>-</t>
    <phoneticPr fontId="5"/>
  </si>
  <si>
    <t>執行等改善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</si>
</sst>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100"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5" borderId="98" xfId="0" applyFont="1" applyFill="1" applyBorder="1" applyAlignment="1">
      <alignment horizontal="center" vertical="center"/>
    </xf>
    <xf numFmtId="0" fontId="0" fillId="5" borderId="76" xfId="0" applyFont="1" applyFill="1" applyBorder="1" applyAlignment="1">
      <alignment horizontal="center" vertical="center"/>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9" fillId="2" borderId="7" xfId="3" applyFont="1" applyFill="1" applyBorder="1" applyAlignment="1" applyProtection="1">
      <alignment horizontal="center" vertical="center" wrapText="1"/>
    </xf>
    <xf numFmtId="0" fontId="9" fillId="2" borderId="69"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53" xfId="0" applyFont="1" applyBorder="1" applyAlignment="1">
      <alignment horizontal="center"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15"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0" xfId="0" applyFont="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0" borderId="104" xfId="0" applyFont="1" applyFill="1" applyBorder="1" applyAlignment="1">
      <alignment horizontal="center" vertical="center"/>
    </xf>
    <xf numFmtId="0" fontId="0" fillId="0" borderId="105"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7" fontId="0" fillId="0" borderId="30" xfId="0" applyNumberFormat="1"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7" xfId="0" applyFont="1" applyFill="1" applyBorder="1" applyAlignment="1">
      <alignment vertical="center" wrapText="1"/>
    </xf>
    <xf numFmtId="0" fontId="0" fillId="5" borderId="125"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101"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vertical="center" wrapText="1"/>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8" fillId="2" borderId="108"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9" xfId="0" applyFont="1" applyFill="1" applyBorder="1" applyAlignment="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178" fontId="19" fillId="0" borderId="7" xfId="0" applyNumberFormat="1"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177" fontId="0" fillId="0" borderId="98"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3" fillId="0" borderId="119" xfId="0" applyFont="1" applyBorder="1" applyAlignment="1">
      <alignment horizontal="center" vertical="center"/>
    </xf>
    <xf numFmtId="0" fontId="3" fillId="0" borderId="76" xfId="0" applyFont="1" applyBorder="1" applyAlignment="1">
      <alignment horizontal="center" vertical="center"/>
    </xf>
    <xf numFmtId="0" fontId="11" fillId="0" borderId="95" xfId="0" applyFont="1" applyBorder="1" applyAlignment="1">
      <alignment horizontal="center" vertical="center" wrapText="1"/>
    </xf>
    <xf numFmtId="0" fontId="3" fillId="0" borderId="96" xfId="0" applyFont="1" applyBorder="1" applyAlignment="1">
      <alignment horizontal="center" vertical="center"/>
    </xf>
    <xf numFmtId="0" fontId="3" fillId="0" borderId="97" xfId="0" applyFont="1" applyBorder="1" applyAlignment="1">
      <alignment horizontal="center" vertical="center"/>
    </xf>
    <xf numFmtId="177" fontId="0" fillId="0" borderId="120" xfId="0" applyNumberFormat="1" applyFont="1" applyFill="1" applyBorder="1" applyAlignment="1" applyProtection="1">
      <alignment horizontal="right" vertical="center"/>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9"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145778</xdr:colOff>
      <xdr:row>76</xdr:row>
      <xdr:rowOff>232286</xdr:rowOff>
    </xdr:from>
    <xdr:to>
      <xdr:col>35</xdr:col>
      <xdr:colOff>113751</xdr:colOff>
      <xdr:row>78</xdr:row>
      <xdr:rowOff>265814</xdr:rowOff>
    </xdr:to>
    <xdr:sp macro="" textlink="">
      <xdr:nvSpPr>
        <xdr:cNvPr id="2" name="テキスト ボックス 1"/>
        <xdr:cNvSpPr txBox="1"/>
      </xdr:nvSpPr>
      <xdr:spPr>
        <a:xfrm>
          <a:off x="4731069" y="34112489"/>
          <a:ext cx="2360298" cy="7423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内閣府</a:t>
          </a:r>
          <a:endParaRPr kumimoji="1" lang="en-US" altLang="ja-JP" sz="1600" b="1">
            <a:latin typeface="+mn-ea"/>
            <a:ea typeface="+mn-ea"/>
          </a:endParaRPr>
        </a:p>
        <a:p>
          <a:pPr algn="ctr"/>
          <a:r>
            <a:rPr kumimoji="1" lang="ja-JP" altLang="en-US" sz="1600" b="1">
              <a:latin typeface="+mn-ea"/>
              <a:ea typeface="+mn-ea"/>
            </a:rPr>
            <a:t>１２８百万円</a:t>
          </a:r>
        </a:p>
      </xdr:txBody>
    </xdr:sp>
    <xdr:clientData/>
  </xdr:twoCellAnchor>
  <xdr:twoCellAnchor>
    <xdr:from>
      <xdr:col>21</xdr:col>
      <xdr:colOff>129967</xdr:colOff>
      <xdr:row>78</xdr:row>
      <xdr:rowOff>332267</xdr:rowOff>
    </xdr:from>
    <xdr:to>
      <xdr:col>36</xdr:col>
      <xdr:colOff>155059</xdr:colOff>
      <xdr:row>79</xdr:row>
      <xdr:rowOff>343343</xdr:rowOff>
    </xdr:to>
    <xdr:sp macro="" textlink="">
      <xdr:nvSpPr>
        <xdr:cNvPr id="3" name="大かっこ 2"/>
        <xdr:cNvSpPr/>
      </xdr:nvSpPr>
      <xdr:spPr>
        <a:xfrm>
          <a:off x="4316537" y="34921308"/>
          <a:ext cx="3015499" cy="365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70046</xdr:colOff>
      <xdr:row>79</xdr:row>
      <xdr:rowOff>32929</xdr:rowOff>
    </xdr:from>
    <xdr:to>
      <xdr:col>36</xdr:col>
      <xdr:colOff>12274</xdr:colOff>
      <xdr:row>79</xdr:row>
      <xdr:rowOff>343344</xdr:rowOff>
    </xdr:to>
    <xdr:sp macro="" textlink="">
      <xdr:nvSpPr>
        <xdr:cNvPr id="4" name="テキスト ボックス 3"/>
        <xdr:cNvSpPr txBox="1"/>
      </xdr:nvSpPr>
      <xdr:spPr>
        <a:xfrm>
          <a:off x="5054058" y="34976388"/>
          <a:ext cx="2135193" cy="310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事業の企画立案等</a:t>
          </a:r>
          <a:endParaRPr kumimoji="1" lang="en-US" altLang="ja-JP" sz="1400" b="1">
            <a:latin typeface="+mn-ea"/>
            <a:ea typeface="+mn-ea"/>
          </a:endParaRPr>
        </a:p>
      </xdr:txBody>
    </xdr:sp>
    <xdr:clientData/>
  </xdr:twoCellAnchor>
  <xdr:twoCellAnchor>
    <xdr:from>
      <xdr:col>11</xdr:col>
      <xdr:colOff>65626</xdr:colOff>
      <xdr:row>82</xdr:row>
      <xdr:rowOff>12872</xdr:rowOff>
    </xdr:from>
    <xdr:to>
      <xdr:col>22</xdr:col>
      <xdr:colOff>1269</xdr:colOff>
      <xdr:row>83</xdr:row>
      <xdr:rowOff>51485</xdr:rowOff>
    </xdr:to>
    <xdr:sp macro="" textlink="">
      <xdr:nvSpPr>
        <xdr:cNvPr id="6" name="テキスト ボックス 5"/>
        <xdr:cNvSpPr txBox="1"/>
      </xdr:nvSpPr>
      <xdr:spPr>
        <a:xfrm>
          <a:off x="2258591" y="34657291"/>
          <a:ext cx="2128608" cy="393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支出委任</a:t>
          </a:r>
          <a:r>
            <a:rPr kumimoji="1" lang="en-US" altLang="ja-JP" sz="1600" b="1">
              <a:latin typeface="+mn-ea"/>
              <a:ea typeface="+mn-ea"/>
            </a:rPr>
            <a:t>】</a:t>
          </a:r>
          <a:endParaRPr kumimoji="1" lang="ja-JP" altLang="en-US" sz="1600" b="1">
            <a:latin typeface="+mn-ea"/>
            <a:ea typeface="+mn-ea"/>
          </a:endParaRPr>
        </a:p>
      </xdr:txBody>
    </xdr:sp>
    <xdr:clientData/>
  </xdr:twoCellAnchor>
  <xdr:twoCellAnchor>
    <xdr:from>
      <xdr:col>9</xdr:col>
      <xdr:colOff>66895</xdr:colOff>
      <xdr:row>83</xdr:row>
      <xdr:rowOff>44303</xdr:rowOff>
    </xdr:from>
    <xdr:to>
      <xdr:col>24</xdr:col>
      <xdr:colOff>0</xdr:colOff>
      <xdr:row>85</xdr:row>
      <xdr:rowOff>265814</xdr:rowOff>
    </xdr:to>
    <xdr:sp macro="" textlink="">
      <xdr:nvSpPr>
        <xdr:cNvPr id="7" name="テキスト ボックス 6"/>
        <xdr:cNvSpPr txBox="1"/>
      </xdr:nvSpPr>
      <xdr:spPr>
        <a:xfrm>
          <a:off x="1861139" y="35043140"/>
          <a:ext cx="2923512" cy="9303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mn-ea"/>
              <a:ea typeface="+mn-ea"/>
            </a:rPr>
            <a:t>A.</a:t>
          </a:r>
          <a:r>
            <a:rPr kumimoji="1" lang="ja-JP" altLang="en-US" sz="1600" b="1">
              <a:latin typeface="+mn-ea"/>
              <a:ea typeface="+mn-ea"/>
            </a:rPr>
            <a:t>内閣府沖縄総合事務局</a:t>
          </a:r>
        </a:p>
        <a:p>
          <a:pPr algn="ctr"/>
          <a:r>
            <a:rPr kumimoji="1" lang="ja-JP" altLang="en-US" sz="1600" b="1">
              <a:latin typeface="+mn-ea"/>
              <a:ea typeface="+mn-ea"/>
            </a:rPr>
            <a:t>１０４百万円</a:t>
          </a:r>
          <a:endParaRPr kumimoji="1" lang="en-US" altLang="ja-JP" sz="1600" b="1">
            <a:latin typeface="+mn-ea"/>
            <a:ea typeface="+mn-ea"/>
          </a:endParaRPr>
        </a:p>
      </xdr:txBody>
    </xdr:sp>
    <xdr:clientData/>
  </xdr:twoCellAnchor>
  <xdr:twoCellAnchor>
    <xdr:from>
      <xdr:col>10</xdr:col>
      <xdr:colOff>142853</xdr:colOff>
      <xdr:row>85</xdr:row>
      <xdr:rowOff>284082</xdr:rowOff>
    </xdr:from>
    <xdr:to>
      <xdr:col>22</xdr:col>
      <xdr:colOff>190500</xdr:colOff>
      <xdr:row>86</xdr:row>
      <xdr:rowOff>258535</xdr:rowOff>
    </xdr:to>
    <xdr:sp macro="" textlink="">
      <xdr:nvSpPr>
        <xdr:cNvPr id="8" name="テキスト ボックス 7"/>
        <xdr:cNvSpPr txBox="1"/>
      </xdr:nvSpPr>
      <xdr:spPr>
        <a:xfrm>
          <a:off x="2183924" y="37431582"/>
          <a:ext cx="2496933" cy="3282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mn-ea"/>
              <a:ea typeface="+mn-ea"/>
            </a:rPr>
            <a:t>委託費の交付決定等</a:t>
          </a:r>
          <a:endParaRPr kumimoji="1" lang="en-US" altLang="ja-JP" sz="1600" b="1">
            <a:latin typeface="+mn-ea"/>
            <a:ea typeface="+mn-ea"/>
          </a:endParaRPr>
        </a:p>
      </xdr:txBody>
    </xdr:sp>
    <xdr:clientData/>
  </xdr:twoCellAnchor>
  <xdr:twoCellAnchor>
    <xdr:from>
      <xdr:col>9</xdr:col>
      <xdr:colOff>167324</xdr:colOff>
      <xdr:row>85</xdr:row>
      <xdr:rowOff>318800</xdr:rowOff>
    </xdr:from>
    <xdr:to>
      <xdr:col>23</xdr:col>
      <xdr:colOff>90095</xdr:colOff>
      <xdr:row>86</xdr:row>
      <xdr:rowOff>177212</xdr:rowOff>
    </xdr:to>
    <xdr:sp macro="" textlink="">
      <xdr:nvSpPr>
        <xdr:cNvPr id="9" name="大かっこ 8"/>
        <xdr:cNvSpPr/>
      </xdr:nvSpPr>
      <xdr:spPr>
        <a:xfrm>
          <a:off x="1961568" y="36026474"/>
          <a:ext cx="2713818" cy="21283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lang="ja-JP" altLang="en-US"/>
        </a:p>
      </xdr:txBody>
    </xdr:sp>
    <xdr:clientData/>
  </xdr:twoCellAnchor>
  <xdr:twoCellAnchor>
    <xdr:from>
      <xdr:col>16</xdr:col>
      <xdr:colOff>143983</xdr:colOff>
      <xdr:row>86</xdr:row>
      <xdr:rowOff>299041</xdr:rowOff>
    </xdr:from>
    <xdr:to>
      <xdr:col>16</xdr:col>
      <xdr:colOff>147575</xdr:colOff>
      <xdr:row>90</xdr:row>
      <xdr:rowOff>350623</xdr:rowOff>
    </xdr:to>
    <xdr:cxnSp macro="">
      <xdr:nvCxnSpPr>
        <xdr:cNvPr id="10" name="直線矢印コネクタ 9"/>
        <xdr:cNvCxnSpPr/>
      </xdr:nvCxnSpPr>
      <xdr:spPr>
        <a:xfrm>
          <a:off x="3333750" y="36361134"/>
          <a:ext cx="3592" cy="14692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171520</xdr:colOff>
      <xdr:row>90</xdr:row>
      <xdr:rowOff>12872</xdr:rowOff>
    </xdr:from>
    <xdr:to>
      <xdr:col>46</xdr:col>
      <xdr:colOff>171521</xdr:colOff>
      <xdr:row>90</xdr:row>
      <xdr:rowOff>12872</xdr:rowOff>
    </xdr:to>
    <xdr:cxnSp macro="">
      <xdr:nvCxnSpPr>
        <xdr:cNvPr id="11" name="直線コネクタ 10"/>
        <xdr:cNvCxnSpPr/>
      </xdr:nvCxnSpPr>
      <xdr:spPr>
        <a:xfrm>
          <a:off x="2165125" y="38854936"/>
          <a:ext cx="717697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100876</xdr:colOff>
      <xdr:row>91</xdr:row>
      <xdr:rowOff>36221</xdr:rowOff>
    </xdr:from>
    <xdr:to>
      <xdr:col>47</xdr:col>
      <xdr:colOff>126619</xdr:colOff>
      <xdr:row>92</xdr:row>
      <xdr:rowOff>44303</xdr:rowOff>
    </xdr:to>
    <xdr:sp macro="" textlink="">
      <xdr:nvSpPr>
        <xdr:cNvPr id="12" name="テキスト ボックス 11"/>
        <xdr:cNvSpPr txBox="1"/>
      </xdr:nvSpPr>
      <xdr:spPr>
        <a:xfrm>
          <a:off x="1695760" y="39232704"/>
          <a:ext cx="7800801" cy="36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n-ea"/>
              <a:ea typeface="+mn-ea"/>
            </a:rPr>
            <a:t>【</a:t>
          </a:r>
          <a:r>
            <a:rPr kumimoji="1" lang="ja-JP" altLang="en-US" sz="1400" b="1">
              <a:latin typeface="+mn-ea"/>
              <a:ea typeface="+mn-ea"/>
            </a:rPr>
            <a:t>　随意契約（企画競争）　</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10</xdr:col>
      <xdr:colOff>84711</xdr:colOff>
      <xdr:row>96</xdr:row>
      <xdr:rowOff>226026</xdr:rowOff>
    </xdr:from>
    <xdr:to>
      <xdr:col>10</xdr:col>
      <xdr:colOff>88986</xdr:colOff>
      <xdr:row>97</xdr:row>
      <xdr:rowOff>265620</xdr:rowOff>
    </xdr:to>
    <xdr:cxnSp macro="">
      <xdr:nvCxnSpPr>
        <xdr:cNvPr id="14" name="直線矢印コネクタ 13"/>
        <xdr:cNvCxnSpPr/>
      </xdr:nvCxnSpPr>
      <xdr:spPr>
        <a:xfrm>
          <a:off x="2078316" y="42147102"/>
          <a:ext cx="4275" cy="27218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136203</xdr:colOff>
      <xdr:row>99</xdr:row>
      <xdr:rowOff>283176</xdr:rowOff>
    </xdr:from>
    <xdr:to>
      <xdr:col>13</xdr:col>
      <xdr:colOff>59640</xdr:colOff>
      <xdr:row>104</xdr:row>
      <xdr:rowOff>93395</xdr:rowOff>
    </xdr:to>
    <xdr:sp macro="" textlink="">
      <xdr:nvSpPr>
        <xdr:cNvPr id="15" name="テキスト ボックス 14"/>
        <xdr:cNvSpPr txBox="1"/>
      </xdr:nvSpPr>
      <xdr:spPr>
        <a:xfrm>
          <a:off x="1531726" y="41894135"/>
          <a:ext cx="1119600" cy="13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Ｉ</a:t>
          </a:r>
          <a:r>
            <a:rPr kumimoji="1" lang="en-US" altLang="ja-JP" sz="1200" b="1">
              <a:latin typeface="+mn-ea"/>
              <a:ea typeface="+mn-ea"/>
            </a:rPr>
            <a:t>.</a:t>
          </a:r>
        </a:p>
        <a:p>
          <a:pPr algn="ctr"/>
          <a:r>
            <a:rPr kumimoji="1" lang="ja-JP" altLang="en-US" sz="1200" b="1">
              <a:latin typeface="+mn-ea"/>
              <a:ea typeface="+mn-ea"/>
            </a:rPr>
            <a:t>民間会社等（２社）</a:t>
          </a:r>
          <a:endParaRPr kumimoji="1" lang="en-US" altLang="ja-JP" sz="1200" b="1">
            <a:latin typeface="+mn-ea"/>
            <a:ea typeface="+mn-ea"/>
          </a:endParaRPr>
        </a:p>
        <a:p>
          <a:pPr algn="ctr"/>
          <a:r>
            <a:rPr kumimoji="1" lang="ja-JP" altLang="en-US" sz="1200" b="1">
              <a:latin typeface="+mn-ea"/>
              <a:ea typeface="+mn-ea"/>
            </a:rPr>
            <a:t>５百万円</a:t>
          </a:r>
          <a:endParaRPr kumimoji="1" lang="en-US" altLang="ja-JP" sz="1200" b="1">
            <a:latin typeface="+mn-ea"/>
            <a:ea typeface="+mn-ea"/>
          </a:endParaRPr>
        </a:p>
      </xdr:txBody>
    </xdr:sp>
    <xdr:clientData/>
  </xdr:twoCellAnchor>
  <xdr:twoCellAnchor>
    <xdr:from>
      <xdr:col>38</xdr:col>
      <xdr:colOff>81721</xdr:colOff>
      <xdr:row>91</xdr:row>
      <xdr:rowOff>327954</xdr:rowOff>
    </xdr:from>
    <xdr:to>
      <xdr:col>44</xdr:col>
      <xdr:colOff>73559</xdr:colOff>
      <xdr:row>95</xdr:row>
      <xdr:rowOff>121931</xdr:rowOff>
    </xdr:to>
    <xdr:sp macro="" textlink="">
      <xdr:nvSpPr>
        <xdr:cNvPr id="19" name="テキスト ボックス 18"/>
        <xdr:cNvSpPr txBox="1"/>
      </xdr:nvSpPr>
      <xdr:spPr>
        <a:xfrm>
          <a:off x="7657419"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Ｇ</a:t>
          </a:r>
          <a:r>
            <a:rPr kumimoji="1" lang="en-US" altLang="ja-JP" sz="1400" b="1">
              <a:latin typeface="+mn-ea"/>
              <a:ea typeface="+mn-ea"/>
            </a:rPr>
            <a:t>.</a:t>
          </a:r>
        </a:p>
        <a:p>
          <a:pPr algn="ctr"/>
          <a:r>
            <a:rPr kumimoji="1" lang="ja-JP" altLang="en-US" sz="1400" b="1">
              <a:latin typeface="+mn-ea"/>
              <a:ea typeface="+mn-ea"/>
            </a:rPr>
            <a:t>（株）アドスタッフ博報堂</a:t>
          </a:r>
          <a:endParaRPr kumimoji="1" lang="en-US" altLang="ja-JP" sz="1400" b="1">
            <a:latin typeface="+mn-ea"/>
            <a:ea typeface="+mn-ea"/>
          </a:endParaRPr>
        </a:p>
        <a:p>
          <a:pPr algn="ctr"/>
          <a:r>
            <a:rPr kumimoji="1" lang="ja-JP" altLang="en-US" sz="1400" b="1">
              <a:latin typeface="+mn-ea"/>
              <a:ea typeface="+mn-ea"/>
            </a:rPr>
            <a:t>１０百万円</a:t>
          </a:r>
          <a:endParaRPr kumimoji="1" lang="en-US" altLang="ja-JP" sz="1400" b="1">
            <a:latin typeface="+mn-ea"/>
            <a:ea typeface="+mn-ea"/>
          </a:endParaRPr>
        </a:p>
      </xdr:txBody>
    </xdr:sp>
    <xdr:clientData/>
  </xdr:twoCellAnchor>
  <xdr:twoCellAnchor>
    <xdr:from>
      <xdr:col>44</xdr:col>
      <xdr:colOff>136504</xdr:colOff>
      <xdr:row>91</xdr:row>
      <xdr:rowOff>327954</xdr:rowOff>
    </xdr:from>
    <xdr:to>
      <xdr:col>49</xdr:col>
      <xdr:colOff>327701</xdr:colOff>
      <xdr:row>95</xdr:row>
      <xdr:rowOff>121931</xdr:rowOff>
    </xdr:to>
    <xdr:sp macro="" textlink="">
      <xdr:nvSpPr>
        <xdr:cNvPr id="20" name="テキスト ボックス 19"/>
        <xdr:cNvSpPr txBox="1"/>
      </xdr:nvSpPr>
      <xdr:spPr>
        <a:xfrm>
          <a:off x="8908364"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Ｈ</a:t>
          </a:r>
          <a:r>
            <a:rPr kumimoji="1" lang="en-US" altLang="ja-JP" sz="1400" b="1">
              <a:latin typeface="+mn-ea"/>
              <a:ea typeface="+mn-ea"/>
            </a:rPr>
            <a:t>.</a:t>
          </a:r>
        </a:p>
        <a:p>
          <a:pPr algn="ctr"/>
          <a:r>
            <a:rPr kumimoji="1" lang="ja-JP" altLang="en-US" sz="1400" b="1">
              <a:latin typeface="+mn-ea"/>
              <a:ea typeface="+mn-ea"/>
            </a:rPr>
            <a:t>ヘリオス酒造（株）</a:t>
          </a:r>
          <a:endParaRPr kumimoji="1" lang="en-US" altLang="ja-JP" sz="1400" b="1">
            <a:latin typeface="+mn-ea"/>
            <a:ea typeface="+mn-ea"/>
          </a:endParaRPr>
        </a:p>
        <a:p>
          <a:pPr algn="ctr"/>
          <a:endParaRPr kumimoji="1" lang="en-US" altLang="ja-JP" sz="1400" b="1">
            <a:latin typeface="+mn-ea"/>
            <a:ea typeface="+mn-ea"/>
          </a:endParaRPr>
        </a:p>
        <a:p>
          <a:pPr algn="ctr"/>
          <a:r>
            <a:rPr kumimoji="1" lang="ja-JP" altLang="en-US" sz="1400" b="1">
              <a:latin typeface="+mn-ea"/>
              <a:ea typeface="+mn-ea"/>
            </a:rPr>
            <a:t>１０百万円</a:t>
          </a:r>
          <a:endParaRPr kumimoji="1" lang="en-US" altLang="ja-JP" sz="1400" b="1">
            <a:latin typeface="+mn-ea"/>
            <a:ea typeface="+mn-ea"/>
          </a:endParaRPr>
        </a:p>
      </xdr:txBody>
    </xdr:sp>
    <xdr:clientData/>
  </xdr:twoCellAnchor>
  <xdr:twoCellAnchor>
    <xdr:from>
      <xdr:col>10</xdr:col>
      <xdr:colOff>158649</xdr:colOff>
      <xdr:row>90</xdr:row>
      <xdr:rowOff>12872</xdr:rowOff>
    </xdr:from>
    <xdr:to>
      <xdr:col>10</xdr:col>
      <xdr:colOff>160709</xdr:colOff>
      <xdr:row>91</xdr:row>
      <xdr:rowOff>1093</xdr:rowOff>
    </xdr:to>
    <xdr:cxnSp macro="">
      <xdr:nvCxnSpPr>
        <xdr:cNvPr id="22" name="直線矢印コネクタ 21"/>
        <xdr:cNvCxnSpPr/>
      </xdr:nvCxnSpPr>
      <xdr:spPr>
        <a:xfrm>
          <a:off x="2152254" y="38854936"/>
          <a:ext cx="2060" cy="3426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55376</xdr:colOff>
      <xdr:row>90</xdr:row>
      <xdr:rowOff>0</xdr:rowOff>
    </xdr:from>
    <xdr:to>
      <xdr:col>23</xdr:col>
      <xdr:colOff>57436</xdr:colOff>
      <xdr:row>90</xdr:row>
      <xdr:rowOff>352165</xdr:rowOff>
    </xdr:to>
    <xdr:cxnSp macro="">
      <xdr:nvCxnSpPr>
        <xdr:cNvPr id="23" name="直線矢印コネクタ 22"/>
        <xdr:cNvCxnSpPr/>
      </xdr:nvCxnSpPr>
      <xdr:spPr>
        <a:xfrm>
          <a:off x="4640667" y="38842064"/>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154759</xdr:colOff>
      <xdr:row>90</xdr:row>
      <xdr:rowOff>25743</xdr:rowOff>
    </xdr:from>
    <xdr:to>
      <xdr:col>28</xdr:col>
      <xdr:colOff>156819</xdr:colOff>
      <xdr:row>90</xdr:row>
      <xdr:rowOff>349333</xdr:rowOff>
    </xdr:to>
    <xdr:cxnSp macro="">
      <xdr:nvCxnSpPr>
        <xdr:cNvPr id="24" name="直線矢印コネクタ 23"/>
        <xdr:cNvCxnSpPr/>
      </xdr:nvCxnSpPr>
      <xdr:spPr>
        <a:xfrm>
          <a:off x="5736852" y="38867807"/>
          <a:ext cx="2060" cy="32359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11075</xdr:colOff>
      <xdr:row>90</xdr:row>
      <xdr:rowOff>0</xdr:rowOff>
    </xdr:from>
    <xdr:to>
      <xdr:col>35</xdr:col>
      <xdr:colOff>13135</xdr:colOff>
      <xdr:row>90</xdr:row>
      <xdr:rowOff>352165</xdr:rowOff>
    </xdr:to>
    <xdr:cxnSp macro="">
      <xdr:nvCxnSpPr>
        <xdr:cNvPr id="25" name="直線矢印コネクタ 24"/>
        <xdr:cNvCxnSpPr/>
      </xdr:nvCxnSpPr>
      <xdr:spPr>
        <a:xfrm>
          <a:off x="6988691" y="38842064"/>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166133</xdr:colOff>
      <xdr:row>90</xdr:row>
      <xdr:rowOff>0</xdr:rowOff>
    </xdr:from>
    <xdr:to>
      <xdr:col>40</xdr:col>
      <xdr:colOff>168193</xdr:colOff>
      <xdr:row>90</xdr:row>
      <xdr:rowOff>352165</xdr:rowOff>
    </xdr:to>
    <xdr:cxnSp macro="">
      <xdr:nvCxnSpPr>
        <xdr:cNvPr id="26" name="直線矢印コネクタ 25"/>
        <xdr:cNvCxnSpPr/>
      </xdr:nvCxnSpPr>
      <xdr:spPr>
        <a:xfrm>
          <a:off x="8140552" y="38842064"/>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145778</xdr:colOff>
      <xdr:row>90</xdr:row>
      <xdr:rowOff>0</xdr:rowOff>
    </xdr:from>
    <xdr:to>
      <xdr:col>46</xdr:col>
      <xdr:colOff>147838</xdr:colOff>
      <xdr:row>90</xdr:row>
      <xdr:rowOff>352165</xdr:rowOff>
    </xdr:to>
    <xdr:cxnSp macro="">
      <xdr:nvCxnSpPr>
        <xdr:cNvPr id="27" name="直線矢印コネクタ 26"/>
        <xdr:cNvCxnSpPr/>
      </xdr:nvCxnSpPr>
      <xdr:spPr>
        <a:xfrm>
          <a:off x="9316359" y="38842064"/>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180500</xdr:colOff>
      <xdr:row>99</xdr:row>
      <xdr:rowOff>283176</xdr:rowOff>
    </xdr:from>
    <xdr:to>
      <xdr:col>25</xdr:col>
      <xdr:colOff>103937</xdr:colOff>
      <xdr:row>104</xdr:row>
      <xdr:rowOff>93395</xdr:rowOff>
    </xdr:to>
    <xdr:sp macro="" textlink="">
      <xdr:nvSpPr>
        <xdr:cNvPr id="29" name="テキスト ボックス 28"/>
        <xdr:cNvSpPr txBox="1"/>
      </xdr:nvSpPr>
      <xdr:spPr>
        <a:xfrm>
          <a:off x="3968349" y="41894135"/>
          <a:ext cx="1119600" cy="13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Ｊ</a:t>
          </a:r>
          <a:r>
            <a:rPr kumimoji="1" lang="en-US" altLang="ja-JP" sz="1200" b="1">
              <a:solidFill>
                <a:schemeClr val="dk1"/>
              </a:solidFill>
              <a:effectLst/>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民間会社等</a:t>
          </a:r>
          <a:r>
            <a:rPr kumimoji="1" lang="ja-JP" altLang="en-US" sz="1200" b="1">
              <a:solidFill>
                <a:schemeClr val="dk1"/>
              </a:solidFill>
              <a:effectLst/>
              <a:latin typeface="+mn-lt"/>
              <a:ea typeface="+mn-ea"/>
              <a:cs typeface="+mn-cs"/>
            </a:rPr>
            <a:t>（１社）</a:t>
          </a:r>
          <a:endParaRPr lang="ja-JP" altLang="ja-JP" sz="1200">
            <a:effectLst/>
          </a:endParaRPr>
        </a:p>
        <a:p>
          <a:pPr algn="ctr"/>
          <a:r>
            <a:rPr kumimoji="1" lang="ja-JP" altLang="en-US" sz="1200" b="1">
              <a:latin typeface="+mn-ea"/>
              <a:ea typeface="+mn-ea"/>
            </a:rPr>
            <a:t>８百万円</a:t>
          </a:r>
          <a:endParaRPr kumimoji="1" lang="en-US" altLang="ja-JP" sz="1200" b="1">
            <a:latin typeface="+mn-ea"/>
            <a:ea typeface="+mn-ea"/>
          </a:endParaRPr>
        </a:p>
      </xdr:txBody>
    </xdr:sp>
    <xdr:clientData/>
  </xdr:twoCellAnchor>
  <xdr:twoCellAnchor>
    <xdr:from>
      <xdr:col>25</xdr:col>
      <xdr:colOff>161941</xdr:colOff>
      <xdr:row>99</xdr:row>
      <xdr:rowOff>283176</xdr:rowOff>
    </xdr:from>
    <xdr:to>
      <xdr:col>31</xdr:col>
      <xdr:colOff>85379</xdr:colOff>
      <xdr:row>104</xdr:row>
      <xdr:rowOff>93395</xdr:rowOff>
    </xdr:to>
    <xdr:sp macro="" textlink="">
      <xdr:nvSpPr>
        <xdr:cNvPr id="30" name="テキスト ボックス 29"/>
        <xdr:cNvSpPr txBox="1"/>
      </xdr:nvSpPr>
      <xdr:spPr>
        <a:xfrm>
          <a:off x="5145953" y="41894135"/>
          <a:ext cx="1119600" cy="13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Ｋ</a:t>
          </a:r>
          <a:r>
            <a:rPr kumimoji="1" lang="en-US" altLang="ja-JP" sz="1200" b="1">
              <a:latin typeface="+mn-ea"/>
              <a:ea typeface="+mn-ea"/>
            </a:rPr>
            <a:t>.</a:t>
          </a:r>
        </a:p>
        <a:p>
          <a:pPr algn="ctr"/>
          <a:r>
            <a:rPr kumimoji="1" lang="ja-JP" altLang="en-US" sz="1200" b="1">
              <a:latin typeface="+mn-ea"/>
              <a:ea typeface="+mn-ea"/>
            </a:rPr>
            <a:t>民間会社等（１社）</a:t>
          </a:r>
          <a:endParaRPr kumimoji="1" lang="en-US" altLang="ja-JP" sz="1200" b="1">
            <a:latin typeface="+mn-ea"/>
            <a:ea typeface="+mn-ea"/>
          </a:endParaRPr>
        </a:p>
        <a:p>
          <a:pPr algn="ctr"/>
          <a:r>
            <a:rPr kumimoji="1" lang="ja-JP" altLang="en-US" sz="1200" b="1">
              <a:latin typeface="+mn-ea"/>
              <a:ea typeface="+mn-ea"/>
            </a:rPr>
            <a:t>４百万円</a:t>
          </a:r>
          <a:endParaRPr kumimoji="1" lang="en-US" altLang="ja-JP" sz="1200" b="1">
            <a:latin typeface="+mn-ea"/>
            <a:ea typeface="+mn-ea"/>
          </a:endParaRPr>
        </a:p>
      </xdr:txBody>
    </xdr:sp>
    <xdr:clientData/>
  </xdr:twoCellAnchor>
  <xdr:twoCellAnchor>
    <xdr:from>
      <xdr:col>31</xdr:col>
      <xdr:colOff>187686</xdr:colOff>
      <xdr:row>99</xdr:row>
      <xdr:rowOff>283176</xdr:rowOff>
    </xdr:from>
    <xdr:to>
      <xdr:col>37</xdr:col>
      <xdr:colOff>107523</xdr:colOff>
      <xdr:row>104</xdr:row>
      <xdr:rowOff>93395</xdr:rowOff>
    </xdr:to>
    <xdr:sp macro="" textlink="">
      <xdr:nvSpPr>
        <xdr:cNvPr id="31" name="テキスト ボックス 30"/>
        <xdr:cNvSpPr txBox="1"/>
      </xdr:nvSpPr>
      <xdr:spPr>
        <a:xfrm>
          <a:off x="6367860" y="41894135"/>
          <a:ext cx="1116000" cy="13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j-ea"/>
              <a:ea typeface="+mj-ea"/>
            </a:rPr>
            <a:t>Ｌ</a:t>
          </a:r>
          <a:r>
            <a:rPr kumimoji="1" lang="en-US" altLang="ja-JP" sz="1200" b="1">
              <a:latin typeface="+mj-ea"/>
              <a:ea typeface="+mj-ea"/>
            </a:rPr>
            <a:t>.</a:t>
          </a:r>
        </a:p>
        <a:p>
          <a:pPr algn="ctr"/>
          <a:r>
            <a:rPr kumimoji="1" lang="ja-JP" altLang="en-US" sz="1200" b="1">
              <a:latin typeface="+mj-ea"/>
              <a:ea typeface="+mj-ea"/>
            </a:rPr>
            <a:t>民間会社等（２社）</a:t>
          </a:r>
          <a:endParaRPr kumimoji="1" lang="en-US" altLang="ja-JP" sz="1200" b="1">
            <a:latin typeface="+mj-ea"/>
            <a:ea typeface="+mj-ea"/>
          </a:endParaRPr>
        </a:p>
        <a:p>
          <a:pPr algn="ctr"/>
          <a:r>
            <a:rPr kumimoji="1" lang="ja-JP" altLang="en-US" sz="1200" b="1">
              <a:latin typeface="+mj-ea"/>
              <a:ea typeface="+mj-ea"/>
            </a:rPr>
            <a:t>３</a:t>
          </a:r>
          <a:r>
            <a:rPr kumimoji="1" lang="en-US" altLang="ja-JP" sz="1200" b="1">
              <a:latin typeface="+mj-ea"/>
              <a:ea typeface="+mj-ea"/>
            </a:rPr>
            <a:t>.</a:t>
          </a:r>
          <a:r>
            <a:rPr kumimoji="1" lang="ja-JP" altLang="en-US" sz="1200" b="1">
              <a:latin typeface="+mj-ea"/>
              <a:ea typeface="+mj-ea"/>
            </a:rPr>
            <a:t>５百万円</a:t>
          </a:r>
          <a:endParaRPr kumimoji="1" lang="en-US" altLang="ja-JP" sz="1200" b="1">
            <a:latin typeface="+mj-ea"/>
            <a:ea typeface="+mj-ea"/>
          </a:endParaRPr>
        </a:p>
      </xdr:txBody>
    </xdr:sp>
    <xdr:clientData/>
  </xdr:twoCellAnchor>
  <xdr:twoCellAnchor>
    <xdr:from>
      <xdr:col>44</xdr:col>
      <xdr:colOff>33226</xdr:colOff>
      <xdr:row>99</xdr:row>
      <xdr:rowOff>283176</xdr:rowOff>
    </xdr:from>
    <xdr:to>
      <xdr:col>49</xdr:col>
      <xdr:colOff>156023</xdr:colOff>
      <xdr:row>104</xdr:row>
      <xdr:rowOff>93395</xdr:rowOff>
    </xdr:to>
    <xdr:sp macro="" textlink="">
      <xdr:nvSpPr>
        <xdr:cNvPr id="33" name="テキスト ボックス 32"/>
        <xdr:cNvSpPr txBox="1"/>
      </xdr:nvSpPr>
      <xdr:spPr>
        <a:xfrm>
          <a:off x="8805086" y="41894135"/>
          <a:ext cx="1119600" cy="13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n-ea"/>
              <a:ea typeface="+mn-ea"/>
            </a:rPr>
            <a:t>Ｍ</a:t>
          </a:r>
          <a:r>
            <a:rPr kumimoji="1" lang="en-US" altLang="ja-JP" sz="1200" b="1">
              <a:latin typeface="+mn-ea"/>
              <a:ea typeface="+mn-ea"/>
            </a:rPr>
            <a:t>.</a:t>
          </a:r>
        </a:p>
        <a:p>
          <a:pPr algn="ctr"/>
          <a:r>
            <a:rPr kumimoji="1" lang="ja-JP" altLang="en-US" sz="1200" b="1">
              <a:latin typeface="+mn-ea"/>
              <a:ea typeface="+mn-ea"/>
            </a:rPr>
            <a:t>民間会社等（２社）</a:t>
          </a:r>
          <a:endParaRPr kumimoji="1" lang="en-US" altLang="ja-JP" sz="1200" b="1">
            <a:latin typeface="+mn-ea"/>
            <a:ea typeface="+mn-ea"/>
          </a:endParaRPr>
        </a:p>
        <a:p>
          <a:pPr algn="ctr"/>
          <a:r>
            <a:rPr kumimoji="1" lang="ja-JP" altLang="en-US" sz="1200" b="1">
              <a:latin typeface="+mn-ea"/>
              <a:ea typeface="+mn-ea"/>
            </a:rPr>
            <a:t>４</a:t>
          </a:r>
          <a:r>
            <a:rPr kumimoji="1" lang="en-US" altLang="ja-JP" sz="1200" b="1">
              <a:latin typeface="+mn-ea"/>
              <a:ea typeface="+mn-ea"/>
            </a:rPr>
            <a:t>.</a:t>
          </a:r>
          <a:r>
            <a:rPr kumimoji="1" lang="ja-JP" altLang="en-US" sz="1200" b="1">
              <a:latin typeface="+mn-ea"/>
              <a:ea typeface="+mn-ea"/>
            </a:rPr>
            <a:t>５百万円</a:t>
          </a:r>
          <a:endParaRPr kumimoji="1" lang="en-US" altLang="ja-JP" sz="1200" b="1">
            <a:latin typeface="+mn-ea"/>
            <a:ea typeface="+mn-ea"/>
          </a:endParaRPr>
        </a:p>
      </xdr:txBody>
    </xdr:sp>
    <xdr:clientData/>
  </xdr:twoCellAnchor>
  <xdr:twoCellAnchor>
    <xdr:from>
      <xdr:col>22</xdr:col>
      <xdr:colOff>123329</xdr:colOff>
      <xdr:row>96</xdr:row>
      <xdr:rowOff>226026</xdr:rowOff>
    </xdr:from>
    <xdr:to>
      <xdr:col>22</xdr:col>
      <xdr:colOff>127604</xdr:colOff>
      <xdr:row>97</xdr:row>
      <xdr:rowOff>265620</xdr:rowOff>
    </xdr:to>
    <xdr:cxnSp macro="">
      <xdr:nvCxnSpPr>
        <xdr:cNvPr id="35" name="直線矢印コネクタ 34"/>
        <xdr:cNvCxnSpPr/>
      </xdr:nvCxnSpPr>
      <xdr:spPr>
        <a:xfrm>
          <a:off x="4509259" y="42147102"/>
          <a:ext cx="4275" cy="27218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161943</xdr:colOff>
      <xdr:row>96</xdr:row>
      <xdr:rowOff>232204</xdr:rowOff>
    </xdr:from>
    <xdr:to>
      <xdr:col>28</xdr:col>
      <xdr:colOff>166218</xdr:colOff>
      <xdr:row>97</xdr:row>
      <xdr:rowOff>252748</xdr:rowOff>
    </xdr:to>
    <xdr:cxnSp macro="">
      <xdr:nvCxnSpPr>
        <xdr:cNvPr id="36" name="直線矢印コネクタ 35"/>
        <xdr:cNvCxnSpPr/>
      </xdr:nvCxnSpPr>
      <xdr:spPr>
        <a:xfrm>
          <a:off x="5744036" y="42153280"/>
          <a:ext cx="4275" cy="25313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187686</xdr:colOff>
      <xdr:row>96</xdr:row>
      <xdr:rowOff>228857</xdr:rowOff>
    </xdr:from>
    <xdr:to>
      <xdr:col>34</xdr:col>
      <xdr:colOff>191961</xdr:colOff>
      <xdr:row>97</xdr:row>
      <xdr:rowOff>239876</xdr:rowOff>
    </xdr:to>
    <xdr:cxnSp macro="">
      <xdr:nvCxnSpPr>
        <xdr:cNvPr id="37" name="直線矢印コネクタ 36"/>
        <xdr:cNvCxnSpPr/>
      </xdr:nvCxnSpPr>
      <xdr:spPr>
        <a:xfrm>
          <a:off x="6965942" y="42149933"/>
          <a:ext cx="4275" cy="2436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1197</xdr:colOff>
      <xdr:row>96</xdr:row>
      <xdr:rowOff>228858</xdr:rowOff>
    </xdr:from>
    <xdr:to>
      <xdr:col>47</xdr:col>
      <xdr:colOff>5472</xdr:colOff>
      <xdr:row>97</xdr:row>
      <xdr:rowOff>239877</xdr:rowOff>
    </xdr:to>
    <xdr:cxnSp macro="">
      <xdr:nvCxnSpPr>
        <xdr:cNvPr id="39" name="直線矢印コネクタ 38"/>
        <xdr:cNvCxnSpPr/>
      </xdr:nvCxnSpPr>
      <xdr:spPr>
        <a:xfrm>
          <a:off x="9371139" y="42149934"/>
          <a:ext cx="4275" cy="2436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161944</xdr:colOff>
      <xdr:row>98</xdr:row>
      <xdr:rowOff>213128</xdr:rowOff>
    </xdr:from>
    <xdr:to>
      <xdr:col>47</xdr:col>
      <xdr:colOff>187687</xdr:colOff>
      <xdr:row>99</xdr:row>
      <xdr:rowOff>161643</xdr:rowOff>
    </xdr:to>
    <xdr:sp macro="" textlink="">
      <xdr:nvSpPr>
        <xdr:cNvPr id="40" name="テキスト ボックス 39"/>
        <xdr:cNvSpPr txBox="1"/>
      </xdr:nvSpPr>
      <xdr:spPr>
        <a:xfrm>
          <a:off x="1756828" y="42809814"/>
          <a:ext cx="7800801" cy="325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n-ea"/>
              <a:ea typeface="+mn-ea"/>
            </a:rPr>
            <a:t>【</a:t>
          </a:r>
          <a:r>
            <a:rPr kumimoji="1" lang="ja-JP" altLang="en-US" sz="1400" b="1">
              <a:latin typeface="+mn-ea"/>
              <a:ea typeface="+mn-ea"/>
            </a:rPr>
            <a:t>　随意契約（その他）　</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17</xdr:col>
      <xdr:colOff>0</xdr:colOff>
      <xdr:row>95</xdr:row>
      <xdr:rowOff>270603</xdr:rowOff>
    </xdr:from>
    <xdr:to>
      <xdr:col>37</xdr:col>
      <xdr:colOff>115846</xdr:colOff>
      <xdr:row>96</xdr:row>
      <xdr:rowOff>116144</xdr:rowOff>
    </xdr:to>
    <xdr:sp macro="" textlink="">
      <xdr:nvSpPr>
        <xdr:cNvPr id="41" name="大かっこ 40"/>
        <xdr:cNvSpPr/>
      </xdr:nvSpPr>
      <xdr:spPr>
        <a:xfrm>
          <a:off x="3389128" y="41815109"/>
          <a:ext cx="4103055" cy="22211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180203</xdr:colOff>
      <xdr:row>95</xdr:row>
      <xdr:rowOff>167331</xdr:rowOff>
    </xdr:from>
    <xdr:to>
      <xdr:col>34</xdr:col>
      <xdr:colOff>115845</xdr:colOff>
      <xdr:row>96</xdr:row>
      <xdr:rowOff>167331</xdr:rowOff>
    </xdr:to>
    <xdr:sp macro="" textlink="">
      <xdr:nvSpPr>
        <xdr:cNvPr id="42" name="テキスト ボックス 41"/>
        <xdr:cNvSpPr txBox="1"/>
      </xdr:nvSpPr>
      <xdr:spPr>
        <a:xfrm>
          <a:off x="4180703" y="42191631"/>
          <a:ext cx="2735992"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委　託　事　業　の　実　施</a:t>
          </a:r>
          <a:endParaRPr kumimoji="1" lang="en-US" altLang="ja-JP" sz="1600" b="1">
            <a:latin typeface="+mn-ea"/>
            <a:ea typeface="+mn-ea"/>
          </a:endParaRPr>
        </a:p>
      </xdr:txBody>
    </xdr:sp>
    <xdr:clientData/>
  </xdr:twoCellAnchor>
  <xdr:twoCellAnchor>
    <xdr:from>
      <xdr:col>18</xdr:col>
      <xdr:colOff>11076</xdr:colOff>
      <xdr:row>80</xdr:row>
      <xdr:rowOff>343343</xdr:rowOff>
    </xdr:from>
    <xdr:to>
      <xdr:col>18</xdr:col>
      <xdr:colOff>13136</xdr:colOff>
      <xdr:row>81</xdr:row>
      <xdr:rowOff>331564</xdr:rowOff>
    </xdr:to>
    <xdr:cxnSp macro="">
      <xdr:nvCxnSpPr>
        <xdr:cNvPr id="50" name="直線矢印コネクタ 49"/>
        <xdr:cNvCxnSpPr/>
      </xdr:nvCxnSpPr>
      <xdr:spPr>
        <a:xfrm>
          <a:off x="3599564" y="37435465"/>
          <a:ext cx="2060" cy="3426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188285</xdr:colOff>
      <xdr:row>80</xdr:row>
      <xdr:rowOff>354418</xdr:rowOff>
    </xdr:from>
    <xdr:to>
      <xdr:col>40</xdr:col>
      <xdr:colOff>155057</xdr:colOff>
      <xdr:row>80</xdr:row>
      <xdr:rowOff>354418</xdr:rowOff>
    </xdr:to>
    <xdr:cxnSp macro="">
      <xdr:nvCxnSpPr>
        <xdr:cNvPr id="51" name="直線コネクタ 50"/>
        <xdr:cNvCxnSpPr/>
      </xdr:nvCxnSpPr>
      <xdr:spPr>
        <a:xfrm>
          <a:off x="3577413" y="37446540"/>
          <a:ext cx="455206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80</xdr:row>
      <xdr:rowOff>44302</xdr:rowOff>
    </xdr:from>
    <xdr:to>
      <xdr:col>29</xdr:col>
      <xdr:colOff>0</xdr:colOff>
      <xdr:row>81</xdr:row>
      <xdr:rowOff>22151</xdr:rowOff>
    </xdr:to>
    <xdr:cxnSp macro="">
      <xdr:nvCxnSpPr>
        <xdr:cNvPr id="56" name="直線コネクタ 55"/>
        <xdr:cNvCxnSpPr/>
      </xdr:nvCxnSpPr>
      <xdr:spPr>
        <a:xfrm>
          <a:off x="5781453" y="37136424"/>
          <a:ext cx="0" cy="3322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143983</xdr:colOff>
      <xdr:row>80</xdr:row>
      <xdr:rowOff>343343</xdr:rowOff>
    </xdr:from>
    <xdr:to>
      <xdr:col>40</xdr:col>
      <xdr:colOff>146043</xdr:colOff>
      <xdr:row>81</xdr:row>
      <xdr:rowOff>331564</xdr:rowOff>
    </xdr:to>
    <xdr:cxnSp macro="">
      <xdr:nvCxnSpPr>
        <xdr:cNvPr id="59" name="直線矢印コネクタ 58"/>
        <xdr:cNvCxnSpPr/>
      </xdr:nvCxnSpPr>
      <xdr:spPr>
        <a:xfrm>
          <a:off x="8118402" y="37435465"/>
          <a:ext cx="2060" cy="3426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119930</xdr:colOff>
      <xdr:row>81</xdr:row>
      <xdr:rowOff>329735</xdr:rowOff>
    </xdr:from>
    <xdr:to>
      <xdr:col>49</xdr:col>
      <xdr:colOff>136071</xdr:colOff>
      <xdr:row>83</xdr:row>
      <xdr:rowOff>68034</xdr:rowOff>
    </xdr:to>
    <xdr:sp macro="" textlink="">
      <xdr:nvSpPr>
        <xdr:cNvPr id="60" name="テキスト ボックス 59"/>
        <xdr:cNvSpPr txBox="1"/>
      </xdr:nvSpPr>
      <xdr:spPr>
        <a:xfrm>
          <a:off x="7059573" y="36062092"/>
          <a:ext cx="3077748" cy="445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solidFill>
                <a:schemeClr val="dk1"/>
              </a:solidFill>
              <a:effectLst/>
              <a:latin typeface="+mn-lt"/>
              <a:ea typeface="+mn-ea"/>
              <a:cs typeface="+mn-cs"/>
            </a:rPr>
            <a:t>一般競争契約（総合評価）</a:t>
          </a:r>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	</a:t>
          </a:r>
        </a:p>
        <a:p>
          <a:pPr algn="ctr"/>
          <a:r>
            <a:rPr kumimoji="1" lang="en-US" altLang="ja-JP" sz="1600" b="1">
              <a:latin typeface="+mn-ea"/>
              <a:ea typeface="+mn-ea"/>
            </a:rPr>
            <a:t>】</a:t>
          </a:r>
          <a:endParaRPr kumimoji="1" lang="ja-JP" altLang="en-US" sz="1600" b="1">
            <a:latin typeface="+mn-ea"/>
            <a:ea typeface="+mn-ea"/>
          </a:endParaRPr>
        </a:p>
      </xdr:txBody>
    </xdr:sp>
    <xdr:clientData/>
  </xdr:twoCellAnchor>
  <xdr:twoCellAnchor>
    <xdr:from>
      <xdr:col>35</xdr:col>
      <xdr:colOff>121831</xdr:colOff>
      <xdr:row>83</xdr:row>
      <xdr:rowOff>0</xdr:rowOff>
    </xdr:from>
    <xdr:to>
      <xdr:col>47</xdr:col>
      <xdr:colOff>134703</xdr:colOff>
      <xdr:row>85</xdr:row>
      <xdr:rowOff>11076</xdr:rowOff>
    </xdr:to>
    <xdr:sp macro="" textlink="">
      <xdr:nvSpPr>
        <xdr:cNvPr id="66" name="テキスト ボックス 65"/>
        <xdr:cNvSpPr txBox="1"/>
      </xdr:nvSpPr>
      <xdr:spPr>
        <a:xfrm>
          <a:off x="7099447" y="36361134"/>
          <a:ext cx="2405198" cy="719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latin typeface="+mn-ea"/>
              <a:ea typeface="+mn-ea"/>
            </a:rPr>
            <a:t>N.</a:t>
          </a:r>
          <a:r>
            <a:rPr kumimoji="1" lang="ja-JP" altLang="en-US" sz="1200" b="1">
              <a:latin typeface="+mn-ea"/>
              <a:ea typeface="+mn-ea"/>
            </a:rPr>
            <a:t>株式会社日本旅行</a:t>
          </a:r>
          <a:endParaRPr kumimoji="1" lang="en-US" altLang="ja-JP" sz="1200" b="1">
            <a:latin typeface="+mn-ea"/>
            <a:ea typeface="+mn-ea"/>
          </a:endParaRPr>
        </a:p>
        <a:p>
          <a:pPr algn="ctr"/>
          <a:r>
            <a:rPr kumimoji="1" lang="ja-JP" altLang="en-US" sz="1600" b="1">
              <a:latin typeface="+mn-ea"/>
              <a:ea typeface="+mn-ea"/>
            </a:rPr>
            <a:t>２５百万円</a:t>
          </a:r>
          <a:endParaRPr kumimoji="1" lang="en-US" altLang="ja-JP" sz="1600" b="1">
            <a:latin typeface="+mn-ea"/>
            <a:ea typeface="+mn-ea"/>
          </a:endParaRPr>
        </a:p>
      </xdr:txBody>
    </xdr:sp>
    <xdr:clientData/>
  </xdr:twoCellAnchor>
  <xdr:twoCellAnchor>
    <xdr:from>
      <xdr:col>41</xdr:col>
      <xdr:colOff>166134</xdr:colOff>
      <xdr:row>85</xdr:row>
      <xdr:rowOff>0</xdr:rowOff>
    </xdr:from>
    <xdr:to>
      <xdr:col>41</xdr:col>
      <xdr:colOff>168194</xdr:colOff>
      <xdr:row>85</xdr:row>
      <xdr:rowOff>352165</xdr:rowOff>
    </xdr:to>
    <xdr:cxnSp macro="">
      <xdr:nvCxnSpPr>
        <xdr:cNvPr id="70" name="直線矢印コネクタ 69"/>
        <xdr:cNvCxnSpPr/>
      </xdr:nvCxnSpPr>
      <xdr:spPr>
        <a:xfrm>
          <a:off x="8339913" y="37069971"/>
          <a:ext cx="2060" cy="35216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199360</xdr:colOff>
      <xdr:row>86</xdr:row>
      <xdr:rowOff>0</xdr:rowOff>
    </xdr:from>
    <xdr:to>
      <xdr:col>48</xdr:col>
      <xdr:colOff>177209</xdr:colOff>
      <xdr:row>86</xdr:row>
      <xdr:rowOff>325085</xdr:rowOff>
    </xdr:to>
    <xdr:sp macro="" textlink="">
      <xdr:nvSpPr>
        <xdr:cNvPr id="73" name="テキスト ボックス 72"/>
        <xdr:cNvSpPr txBox="1"/>
      </xdr:nvSpPr>
      <xdr:spPr>
        <a:xfrm>
          <a:off x="7176976" y="37424390"/>
          <a:ext cx="2569535" cy="325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n-ea"/>
              <a:ea typeface="+mn-ea"/>
            </a:rPr>
            <a:t>【</a:t>
          </a:r>
          <a:r>
            <a:rPr kumimoji="1" lang="ja-JP" altLang="en-US" sz="1400" b="1">
              <a:latin typeface="+mn-ea"/>
              <a:ea typeface="+mn-ea"/>
            </a:rPr>
            <a:t>随意契約　（その他）</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35</xdr:col>
      <xdr:colOff>121830</xdr:colOff>
      <xdr:row>87</xdr:row>
      <xdr:rowOff>1</xdr:rowOff>
    </xdr:from>
    <xdr:to>
      <xdr:col>47</xdr:col>
      <xdr:colOff>132907</xdr:colOff>
      <xdr:row>89</xdr:row>
      <xdr:rowOff>99680</xdr:rowOff>
    </xdr:to>
    <xdr:sp macro="" textlink="">
      <xdr:nvSpPr>
        <xdr:cNvPr id="75" name="テキスト ボックス 74"/>
        <xdr:cNvSpPr txBox="1"/>
      </xdr:nvSpPr>
      <xdr:spPr>
        <a:xfrm>
          <a:off x="7099446" y="36416513"/>
          <a:ext cx="2403403" cy="8085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latin typeface="+mn-ea"/>
              <a:ea typeface="+mn-ea"/>
            </a:rPr>
            <a:t>O.</a:t>
          </a:r>
          <a:r>
            <a:rPr kumimoji="1" lang="ja-JP" altLang="en-US" sz="1200" b="1">
              <a:latin typeface="+mn-ea"/>
              <a:ea typeface="+mn-ea"/>
            </a:rPr>
            <a:t>株式会社プランドゥ・ジャパン</a:t>
          </a:r>
          <a:endParaRPr kumimoji="1" lang="en-US" altLang="ja-JP" sz="1200" b="1">
            <a:latin typeface="+mn-ea"/>
            <a:ea typeface="+mn-ea"/>
          </a:endParaRPr>
        </a:p>
        <a:p>
          <a:pPr algn="ctr"/>
          <a:r>
            <a:rPr kumimoji="1" lang="ja-JP" altLang="en-US" sz="1600" b="1">
              <a:latin typeface="+mn-ea"/>
              <a:ea typeface="+mn-ea"/>
            </a:rPr>
            <a:t>１３百万円</a:t>
          </a:r>
          <a:endParaRPr kumimoji="1" lang="en-US" altLang="ja-JP" sz="1600" b="1">
            <a:latin typeface="+mn-ea"/>
            <a:ea typeface="+mn-ea"/>
          </a:endParaRPr>
        </a:p>
      </xdr:txBody>
    </xdr:sp>
    <xdr:clientData/>
  </xdr:twoCellAnchor>
  <xdr:twoCellAnchor>
    <xdr:from>
      <xdr:col>17</xdr:col>
      <xdr:colOff>0</xdr:colOff>
      <xdr:row>105</xdr:row>
      <xdr:rowOff>103272</xdr:rowOff>
    </xdr:from>
    <xdr:to>
      <xdr:col>37</xdr:col>
      <xdr:colOff>115846</xdr:colOff>
      <xdr:row>106</xdr:row>
      <xdr:rowOff>0</xdr:rowOff>
    </xdr:to>
    <xdr:sp macro="" textlink="">
      <xdr:nvSpPr>
        <xdr:cNvPr id="49" name="大かっこ 48"/>
        <xdr:cNvSpPr/>
      </xdr:nvSpPr>
      <xdr:spPr>
        <a:xfrm>
          <a:off x="3389128" y="44937225"/>
          <a:ext cx="4103055" cy="22211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155058</xdr:colOff>
      <xdr:row>105</xdr:row>
      <xdr:rowOff>0</xdr:rowOff>
    </xdr:from>
    <xdr:to>
      <xdr:col>36</xdr:col>
      <xdr:colOff>121831</xdr:colOff>
      <xdr:row>106</xdr:row>
      <xdr:rowOff>0</xdr:rowOff>
    </xdr:to>
    <xdr:sp macro="" textlink="">
      <xdr:nvSpPr>
        <xdr:cNvPr id="52" name="テキスト ボックス 51"/>
        <xdr:cNvSpPr txBox="1"/>
      </xdr:nvSpPr>
      <xdr:spPr>
        <a:xfrm>
          <a:off x="3942907" y="44833953"/>
          <a:ext cx="3355901" cy="376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プロモーション、イベントの実施等</a:t>
          </a:r>
          <a:endParaRPr lang="ja-JP" altLang="ja-JP" sz="2400">
            <a:effectLst/>
          </a:endParaRPr>
        </a:p>
      </xdr:txBody>
    </xdr:sp>
    <xdr:clientData/>
  </xdr:twoCellAnchor>
  <xdr:twoCellAnchor>
    <xdr:from>
      <xdr:col>19</xdr:col>
      <xdr:colOff>116741</xdr:colOff>
      <xdr:row>91</xdr:row>
      <xdr:rowOff>327954</xdr:rowOff>
    </xdr:from>
    <xdr:to>
      <xdr:col>25</xdr:col>
      <xdr:colOff>108578</xdr:colOff>
      <xdr:row>95</xdr:row>
      <xdr:rowOff>121931</xdr:rowOff>
    </xdr:to>
    <xdr:sp macro="" textlink="">
      <xdr:nvSpPr>
        <xdr:cNvPr id="58" name="テキスト ボックス 57"/>
        <xdr:cNvSpPr txBox="1"/>
      </xdr:nvSpPr>
      <xdr:spPr>
        <a:xfrm>
          <a:off x="3904590"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Ｄ</a:t>
          </a:r>
          <a:r>
            <a:rPr kumimoji="1" lang="en-US" altLang="ja-JP" sz="1400" b="1">
              <a:latin typeface="+mn-ea"/>
              <a:ea typeface="+mn-ea"/>
            </a:rPr>
            <a:t>.</a:t>
          </a:r>
        </a:p>
        <a:p>
          <a:pPr algn="ctr"/>
          <a:r>
            <a:rPr kumimoji="1" lang="ja-JP" altLang="en-US" sz="1400" b="1">
              <a:latin typeface="+mn-ea"/>
              <a:ea typeface="+mn-ea"/>
            </a:rPr>
            <a:t>（株）</a:t>
          </a:r>
          <a:r>
            <a:rPr kumimoji="1" lang="en-US" altLang="ja-JP" sz="1400" b="1">
              <a:latin typeface="+mn-ea"/>
              <a:ea typeface="+mn-ea"/>
            </a:rPr>
            <a:t>Blueship</a:t>
          </a:r>
          <a:r>
            <a:rPr kumimoji="1" lang="ja-JP" altLang="en-US" sz="1400" b="1">
              <a:latin typeface="+mn-ea"/>
              <a:ea typeface="+mn-ea"/>
            </a:rPr>
            <a:t>沖縄</a:t>
          </a:r>
          <a:endParaRPr kumimoji="1" lang="en-US" altLang="ja-JP" sz="1400" b="1">
            <a:latin typeface="+mn-ea"/>
            <a:ea typeface="+mn-ea"/>
          </a:endParaRPr>
        </a:p>
        <a:p>
          <a:pPr algn="ctr"/>
          <a:r>
            <a:rPr kumimoji="1" lang="ja-JP" altLang="en-US" sz="1400" b="1">
              <a:latin typeface="+mn-ea"/>
              <a:ea typeface="+mn-ea"/>
            </a:rPr>
            <a:t>１４百万円</a:t>
          </a:r>
          <a:endParaRPr kumimoji="1" lang="en-US" altLang="ja-JP" sz="1400" b="1">
            <a:latin typeface="+mn-ea"/>
            <a:ea typeface="+mn-ea"/>
          </a:endParaRPr>
        </a:p>
      </xdr:txBody>
    </xdr:sp>
    <xdr:clientData/>
  </xdr:twoCellAnchor>
  <xdr:twoCellAnchor>
    <xdr:from>
      <xdr:col>13</xdr:col>
      <xdr:colOff>61961</xdr:colOff>
      <xdr:row>91</xdr:row>
      <xdr:rowOff>327954</xdr:rowOff>
    </xdr:from>
    <xdr:to>
      <xdr:col>19</xdr:col>
      <xdr:colOff>53798</xdr:colOff>
      <xdr:row>95</xdr:row>
      <xdr:rowOff>121931</xdr:rowOff>
    </xdr:to>
    <xdr:sp macro="" textlink="">
      <xdr:nvSpPr>
        <xdr:cNvPr id="61" name="テキスト ボックス 60"/>
        <xdr:cNvSpPr txBox="1"/>
      </xdr:nvSpPr>
      <xdr:spPr>
        <a:xfrm>
          <a:off x="2653647"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chemeClr val="dk1"/>
              </a:solidFill>
              <a:effectLst/>
              <a:latin typeface="+mj-ea"/>
              <a:ea typeface="+mj-ea"/>
              <a:cs typeface="+mn-cs"/>
            </a:rPr>
            <a:t>C.</a:t>
          </a:r>
        </a:p>
        <a:p>
          <a:pPr algn="ctr"/>
          <a:r>
            <a:rPr kumimoji="1" lang="ja-JP" altLang="en-US" sz="1400" b="1">
              <a:solidFill>
                <a:schemeClr val="dk1"/>
              </a:solidFill>
              <a:effectLst/>
              <a:latin typeface="+mj-ea"/>
              <a:ea typeface="+mj-ea"/>
              <a:cs typeface="+mn-cs"/>
            </a:rPr>
            <a:t>（株）</a:t>
          </a:r>
          <a:r>
            <a:rPr kumimoji="1" lang="en-US" altLang="ja-JP" sz="1400" b="1">
              <a:solidFill>
                <a:schemeClr val="dk1"/>
              </a:solidFill>
              <a:effectLst/>
              <a:latin typeface="+mj-ea"/>
              <a:ea typeface="+mj-ea"/>
              <a:cs typeface="+mn-cs"/>
            </a:rPr>
            <a:t>Blueship</a:t>
          </a:r>
        </a:p>
        <a:p>
          <a:pPr algn="ctr"/>
          <a:endParaRPr kumimoji="1" lang="en-US" altLang="ja-JP" sz="1400" b="1">
            <a:solidFill>
              <a:schemeClr val="dk1"/>
            </a:solidFill>
            <a:effectLst/>
            <a:latin typeface="+mj-ea"/>
            <a:ea typeface="+mj-ea"/>
            <a:cs typeface="+mn-cs"/>
          </a:endParaRPr>
        </a:p>
        <a:p>
          <a:pPr algn="ctr"/>
          <a:r>
            <a:rPr kumimoji="1" lang="ja-JP" altLang="en-US" sz="1400" b="1">
              <a:solidFill>
                <a:schemeClr val="dk1"/>
              </a:solidFill>
              <a:effectLst/>
              <a:latin typeface="+mj-ea"/>
              <a:ea typeface="+mj-ea"/>
              <a:cs typeface="+mn-cs"/>
            </a:rPr>
            <a:t>１７百万円</a:t>
          </a:r>
          <a:endParaRPr kumimoji="1" lang="en-US" altLang="ja-JP" sz="2000" b="1">
            <a:latin typeface="+mj-ea"/>
            <a:ea typeface="+mj-ea"/>
          </a:endParaRPr>
        </a:p>
      </xdr:txBody>
    </xdr:sp>
    <xdr:clientData/>
  </xdr:twoCellAnchor>
  <xdr:twoCellAnchor>
    <xdr:from>
      <xdr:col>25</xdr:col>
      <xdr:colOff>171521</xdr:colOff>
      <xdr:row>91</xdr:row>
      <xdr:rowOff>327954</xdr:rowOff>
    </xdr:from>
    <xdr:to>
      <xdr:col>31</xdr:col>
      <xdr:colOff>163359</xdr:colOff>
      <xdr:row>95</xdr:row>
      <xdr:rowOff>121931</xdr:rowOff>
    </xdr:to>
    <xdr:sp macro="" textlink="">
      <xdr:nvSpPr>
        <xdr:cNvPr id="62" name="テキスト ボックス 61"/>
        <xdr:cNvSpPr txBox="1"/>
      </xdr:nvSpPr>
      <xdr:spPr>
        <a:xfrm>
          <a:off x="5155533"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E.</a:t>
          </a:r>
        </a:p>
        <a:p>
          <a:pPr algn="ctr"/>
          <a:r>
            <a:rPr kumimoji="1" lang="ja-JP" altLang="en-US" sz="1400" b="1">
              <a:latin typeface="+mn-ea"/>
              <a:ea typeface="+mn-ea"/>
            </a:rPr>
            <a:t>まさひろ酒造（株）</a:t>
          </a:r>
          <a:endParaRPr kumimoji="1" lang="en-US" altLang="ja-JP" sz="1400" b="1">
            <a:latin typeface="+mn-ea"/>
            <a:ea typeface="+mn-ea"/>
          </a:endParaRPr>
        </a:p>
        <a:p>
          <a:pPr algn="ctr"/>
          <a:endParaRPr kumimoji="1" lang="en-US" altLang="ja-JP" sz="1400" b="1">
            <a:latin typeface="+mn-ea"/>
            <a:ea typeface="+mn-ea"/>
          </a:endParaRPr>
        </a:p>
        <a:p>
          <a:pPr algn="ctr"/>
          <a:r>
            <a:rPr kumimoji="1" lang="ja-JP" altLang="en-US" sz="1400" b="1">
              <a:latin typeface="+mn-ea"/>
              <a:ea typeface="+mn-ea"/>
            </a:rPr>
            <a:t>１２百万円</a:t>
          </a:r>
          <a:endParaRPr kumimoji="1" lang="en-US" altLang="ja-JP" sz="1400" b="1">
            <a:latin typeface="+mn-ea"/>
            <a:ea typeface="+mn-ea"/>
          </a:endParaRPr>
        </a:p>
      </xdr:txBody>
    </xdr:sp>
    <xdr:clientData/>
  </xdr:twoCellAnchor>
  <xdr:twoCellAnchor>
    <xdr:from>
      <xdr:col>32</xdr:col>
      <xdr:colOff>26941</xdr:colOff>
      <xdr:row>91</xdr:row>
      <xdr:rowOff>327954</xdr:rowOff>
    </xdr:from>
    <xdr:to>
      <xdr:col>38</xdr:col>
      <xdr:colOff>18778</xdr:colOff>
      <xdr:row>95</xdr:row>
      <xdr:rowOff>121931</xdr:rowOff>
    </xdr:to>
    <xdr:sp macro="" textlink="">
      <xdr:nvSpPr>
        <xdr:cNvPr id="63" name="テキスト ボックス 62"/>
        <xdr:cNvSpPr txBox="1"/>
      </xdr:nvSpPr>
      <xdr:spPr>
        <a:xfrm>
          <a:off x="6406476"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Ｆ</a:t>
          </a:r>
          <a:r>
            <a:rPr kumimoji="1" lang="en-US" altLang="ja-JP" sz="1400" b="1">
              <a:latin typeface="+mn-ea"/>
              <a:ea typeface="+mn-ea"/>
            </a:rPr>
            <a:t>.</a:t>
          </a:r>
        </a:p>
        <a:p>
          <a:pPr algn="ctr"/>
          <a:r>
            <a:rPr kumimoji="1" lang="ja-JP" altLang="en-US" sz="1400" b="1">
              <a:latin typeface="+mn-ea"/>
              <a:ea typeface="+mn-ea"/>
            </a:rPr>
            <a:t>（株）新垣通商</a:t>
          </a:r>
          <a:endParaRPr kumimoji="1" lang="en-US" altLang="ja-JP" sz="1400" b="1">
            <a:latin typeface="+mn-ea"/>
            <a:ea typeface="+mn-ea"/>
          </a:endParaRPr>
        </a:p>
        <a:p>
          <a:pPr algn="ctr"/>
          <a:endParaRPr kumimoji="1" lang="en-US" altLang="ja-JP" sz="1400" b="1">
            <a:latin typeface="+mn-ea"/>
            <a:ea typeface="+mn-ea"/>
          </a:endParaRPr>
        </a:p>
        <a:p>
          <a:pPr algn="ctr"/>
          <a:r>
            <a:rPr kumimoji="1" lang="ja-JP" altLang="en-US" sz="1400" b="1">
              <a:latin typeface="+mn-ea"/>
              <a:ea typeface="+mn-ea"/>
            </a:rPr>
            <a:t>１１百万円</a:t>
          </a:r>
          <a:endParaRPr kumimoji="1" lang="en-US" altLang="ja-JP" sz="1400" b="1">
            <a:latin typeface="+mn-ea"/>
            <a:ea typeface="+mn-ea"/>
          </a:endParaRPr>
        </a:p>
      </xdr:txBody>
    </xdr:sp>
    <xdr:clientData/>
  </xdr:twoCellAnchor>
  <xdr:twoCellAnchor>
    <xdr:from>
      <xdr:col>7</xdr:col>
      <xdr:colOff>7181</xdr:colOff>
      <xdr:row>91</xdr:row>
      <xdr:rowOff>327954</xdr:rowOff>
    </xdr:from>
    <xdr:to>
      <xdr:col>12</xdr:col>
      <xdr:colOff>198378</xdr:colOff>
      <xdr:row>95</xdr:row>
      <xdr:rowOff>121931</xdr:rowOff>
    </xdr:to>
    <xdr:sp macro="" textlink="">
      <xdr:nvSpPr>
        <xdr:cNvPr id="64" name="テキスト ボックス 63"/>
        <xdr:cNvSpPr txBox="1"/>
      </xdr:nvSpPr>
      <xdr:spPr>
        <a:xfrm>
          <a:off x="1402704" y="38162140"/>
          <a:ext cx="1188000" cy="214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B.</a:t>
          </a:r>
        </a:p>
        <a:p>
          <a:pPr algn="ctr"/>
          <a:r>
            <a:rPr kumimoji="1" lang="ja-JP" altLang="en-US" sz="1400" b="1">
              <a:latin typeface="+mn-ea"/>
              <a:ea typeface="+mn-ea"/>
            </a:rPr>
            <a:t>（株）テー・オー・ダブリュー</a:t>
          </a:r>
          <a:endParaRPr kumimoji="1" lang="en-US" altLang="ja-JP" sz="1400" b="1">
            <a:latin typeface="+mn-ea"/>
            <a:ea typeface="+mn-ea"/>
          </a:endParaRPr>
        </a:p>
        <a:p>
          <a:pPr algn="ctr"/>
          <a:r>
            <a:rPr kumimoji="1" lang="ja-JP" altLang="en-US" sz="1400" b="1">
              <a:latin typeface="+mn-ea"/>
              <a:ea typeface="+mn-ea"/>
            </a:rPr>
            <a:t>３０百万円</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2"/>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72"/>
      <c r="B2" s="72"/>
      <c r="C2" s="72"/>
      <c r="D2" s="72"/>
      <c r="E2" s="72"/>
      <c r="F2" s="72"/>
      <c r="G2" s="72"/>
      <c r="H2" s="72"/>
      <c r="I2" s="72"/>
      <c r="J2" s="72"/>
      <c r="K2" s="72"/>
      <c r="L2" s="72"/>
      <c r="M2" s="72"/>
      <c r="N2" s="72"/>
      <c r="O2" s="72"/>
      <c r="P2" s="72"/>
      <c r="Q2" s="72"/>
      <c r="R2" s="72"/>
      <c r="S2" s="72"/>
      <c r="T2" s="72"/>
      <c r="U2" s="72"/>
      <c r="V2" s="72"/>
      <c r="W2" s="72"/>
      <c r="X2" s="81" t="s">
        <v>0</v>
      </c>
      <c r="Y2" s="72"/>
      <c r="Z2" s="49"/>
      <c r="AA2" s="49"/>
      <c r="AB2" s="49"/>
      <c r="AC2" s="49"/>
      <c r="AD2" s="581">
        <v>2021</v>
      </c>
      <c r="AE2" s="581"/>
      <c r="AF2" s="581"/>
      <c r="AG2" s="581"/>
      <c r="AH2" s="581"/>
      <c r="AI2" s="82" t="s">
        <v>269</v>
      </c>
      <c r="AJ2" s="581" t="s">
        <v>587</v>
      </c>
      <c r="AK2" s="581"/>
      <c r="AL2" s="581"/>
      <c r="AM2" s="581"/>
      <c r="AN2" s="82" t="s">
        <v>269</v>
      </c>
      <c r="AO2" s="581">
        <v>20</v>
      </c>
      <c r="AP2" s="581"/>
      <c r="AQ2" s="581"/>
      <c r="AR2" s="83" t="s">
        <v>565</v>
      </c>
      <c r="AS2" s="612">
        <v>108</v>
      </c>
      <c r="AT2" s="612"/>
      <c r="AU2" s="612"/>
      <c r="AV2" s="82" t="str">
        <f>IF(AW2="","","-")</f>
        <v/>
      </c>
      <c r="AW2" s="611"/>
      <c r="AX2" s="611"/>
    </row>
    <row r="3" spans="1:50" ht="21" customHeight="1" thickBot="1" x14ac:dyDescent="0.25">
      <c r="A3" s="543" t="s">
        <v>558</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23" t="s">
        <v>60</v>
      </c>
      <c r="AJ3" s="545" t="s">
        <v>566</v>
      </c>
      <c r="AK3" s="545"/>
      <c r="AL3" s="545"/>
      <c r="AM3" s="545"/>
      <c r="AN3" s="545"/>
      <c r="AO3" s="545"/>
      <c r="AP3" s="545"/>
      <c r="AQ3" s="545"/>
      <c r="AR3" s="545"/>
      <c r="AS3" s="545"/>
      <c r="AT3" s="545"/>
      <c r="AU3" s="545"/>
      <c r="AV3" s="545"/>
      <c r="AW3" s="545"/>
      <c r="AX3" s="24" t="s">
        <v>61</v>
      </c>
    </row>
    <row r="4" spans="1:50" ht="24.75" customHeight="1" x14ac:dyDescent="0.2">
      <c r="A4" s="397" t="s">
        <v>24</v>
      </c>
      <c r="B4" s="398"/>
      <c r="C4" s="398"/>
      <c r="D4" s="398"/>
      <c r="E4" s="398"/>
      <c r="F4" s="398"/>
      <c r="G4" s="609" t="s">
        <v>689</v>
      </c>
      <c r="H4" s="610"/>
      <c r="I4" s="610"/>
      <c r="J4" s="610"/>
      <c r="K4" s="610"/>
      <c r="L4" s="610"/>
      <c r="M4" s="610"/>
      <c r="N4" s="610"/>
      <c r="O4" s="610"/>
      <c r="P4" s="610"/>
      <c r="Q4" s="610"/>
      <c r="R4" s="610"/>
      <c r="S4" s="610"/>
      <c r="T4" s="610"/>
      <c r="U4" s="610"/>
      <c r="V4" s="610"/>
      <c r="W4" s="610"/>
      <c r="X4" s="610"/>
      <c r="Y4" s="562" t="s">
        <v>1</v>
      </c>
      <c r="Z4" s="563"/>
      <c r="AA4" s="563"/>
      <c r="AB4" s="563"/>
      <c r="AC4" s="563"/>
      <c r="AD4" s="564"/>
      <c r="AE4" s="565" t="s">
        <v>567</v>
      </c>
      <c r="AF4" s="566"/>
      <c r="AG4" s="566"/>
      <c r="AH4" s="566"/>
      <c r="AI4" s="566"/>
      <c r="AJ4" s="566"/>
      <c r="AK4" s="566"/>
      <c r="AL4" s="566"/>
      <c r="AM4" s="566"/>
      <c r="AN4" s="566"/>
      <c r="AO4" s="566"/>
      <c r="AP4" s="567"/>
      <c r="AQ4" s="568" t="s">
        <v>2</v>
      </c>
      <c r="AR4" s="563"/>
      <c r="AS4" s="563"/>
      <c r="AT4" s="563"/>
      <c r="AU4" s="563"/>
      <c r="AV4" s="563"/>
      <c r="AW4" s="563"/>
      <c r="AX4" s="569"/>
    </row>
    <row r="5" spans="1:50" ht="30" customHeight="1" x14ac:dyDescent="0.2">
      <c r="A5" s="385" t="s">
        <v>63</v>
      </c>
      <c r="B5" s="386"/>
      <c r="C5" s="386"/>
      <c r="D5" s="386"/>
      <c r="E5" s="386"/>
      <c r="F5" s="387"/>
      <c r="G5" s="550" t="s">
        <v>568</v>
      </c>
      <c r="H5" s="551"/>
      <c r="I5" s="551"/>
      <c r="J5" s="551"/>
      <c r="K5" s="551"/>
      <c r="L5" s="551"/>
      <c r="M5" s="552" t="s">
        <v>62</v>
      </c>
      <c r="N5" s="553"/>
      <c r="O5" s="553"/>
      <c r="P5" s="553"/>
      <c r="Q5" s="553"/>
      <c r="R5" s="554"/>
      <c r="S5" s="555" t="s">
        <v>373</v>
      </c>
      <c r="T5" s="551"/>
      <c r="U5" s="551"/>
      <c r="V5" s="551"/>
      <c r="W5" s="551"/>
      <c r="X5" s="556"/>
      <c r="Y5" s="391" t="s">
        <v>3</v>
      </c>
      <c r="Z5" s="263"/>
      <c r="AA5" s="263"/>
      <c r="AB5" s="263"/>
      <c r="AC5" s="263"/>
      <c r="AD5" s="264"/>
      <c r="AE5" s="392" t="s">
        <v>569</v>
      </c>
      <c r="AF5" s="392"/>
      <c r="AG5" s="392"/>
      <c r="AH5" s="392"/>
      <c r="AI5" s="392"/>
      <c r="AJ5" s="392"/>
      <c r="AK5" s="392"/>
      <c r="AL5" s="392"/>
      <c r="AM5" s="392"/>
      <c r="AN5" s="392"/>
      <c r="AO5" s="392"/>
      <c r="AP5" s="393"/>
      <c r="AQ5" s="394" t="s">
        <v>688</v>
      </c>
      <c r="AR5" s="395"/>
      <c r="AS5" s="395"/>
      <c r="AT5" s="395"/>
      <c r="AU5" s="395"/>
      <c r="AV5" s="395"/>
      <c r="AW5" s="395"/>
      <c r="AX5" s="396"/>
    </row>
    <row r="6" spans="1:50" ht="39" customHeight="1" x14ac:dyDescent="0.2">
      <c r="A6" s="399" t="s">
        <v>4</v>
      </c>
      <c r="B6" s="400"/>
      <c r="C6" s="400"/>
      <c r="D6" s="400"/>
      <c r="E6" s="400"/>
      <c r="F6" s="400"/>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178.95" customHeight="1" x14ac:dyDescent="0.2">
      <c r="A7" s="186" t="s">
        <v>21</v>
      </c>
      <c r="B7" s="187"/>
      <c r="C7" s="187"/>
      <c r="D7" s="187"/>
      <c r="E7" s="187"/>
      <c r="F7" s="188"/>
      <c r="G7" s="189" t="s">
        <v>699</v>
      </c>
      <c r="H7" s="190"/>
      <c r="I7" s="190"/>
      <c r="J7" s="190"/>
      <c r="K7" s="190"/>
      <c r="L7" s="190"/>
      <c r="M7" s="190"/>
      <c r="N7" s="190"/>
      <c r="O7" s="190"/>
      <c r="P7" s="190"/>
      <c r="Q7" s="190"/>
      <c r="R7" s="190"/>
      <c r="S7" s="190"/>
      <c r="T7" s="190"/>
      <c r="U7" s="190"/>
      <c r="V7" s="190"/>
      <c r="W7" s="190"/>
      <c r="X7" s="191"/>
      <c r="Y7" s="596" t="s">
        <v>261</v>
      </c>
      <c r="Z7" s="218"/>
      <c r="AA7" s="218"/>
      <c r="AB7" s="218"/>
      <c r="AC7" s="218"/>
      <c r="AD7" s="597"/>
      <c r="AE7" s="572" t="s">
        <v>683</v>
      </c>
      <c r="AF7" s="573"/>
      <c r="AG7" s="573"/>
      <c r="AH7" s="573"/>
      <c r="AI7" s="573"/>
      <c r="AJ7" s="573"/>
      <c r="AK7" s="573"/>
      <c r="AL7" s="573"/>
      <c r="AM7" s="573"/>
      <c r="AN7" s="573"/>
      <c r="AO7" s="573"/>
      <c r="AP7" s="573"/>
      <c r="AQ7" s="573"/>
      <c r="AR7" s="573"/>
      <c r="AS7" s="573"/>
      <c r="AT7" s="573"/>
      <c r="AU7" s="573"/>
      <c r="AV7" s="573"/>
      <c r="AW7" s="573"/>
      <c r="AX7" s="574"/>
    </row>
    <row r="8" spans="1:50" ht="53.25" customHeight="1" x14ac:dyDescent="0.2">
      <c r="A8" s="186" t="s">
        <v>190</v>
      </c>
      <c r="B8" s="187"/>
      <c r="C8" s="187"/>
      <c r="D8" s="187"/>
      <c r="E8" s="187"/>
      <c r="F8" s="188"/>
      <c r="G8" s="582" t="str">
        <f>入力規則等!A27</f>
        <v>沖縄振興、地方創生</v>
      </c>
      <c r="H8" s="418"/>
      <c r="I8" s="418"/>
      <c r="J8" s="418"/>
      <c r="K8" s="418"/>
      <c r="L8" s="418"/>
      <c r="M8" s="418"/>
      <c r="N8" s="418"/>
      <c r="O8" s="418"/>
      <c r="P8" s="418"/>
      <c r="Q8" s="418"/>
      <c r="R8" s="418"/>
      <c r="S8" s="418"/>
      <c r="T8" s="418"/>
      <c r="U8" s="418"/>
      <c r="V8" s="418"/>
      <c r="W8" s="418"/>
      <c r="X8" s="583"/>
      <c r="Y8" s="598" t="s">
        <v>191</v>
      </c>
      <c r="Z8" s="599"/>
      <c r="AA8" s="599"/>
      <c r="AB8" s="599"/>
      <c r="AC8" s="599"/>
      <c r="AD8" s="600"/>
      <c r="AE8" s="417" t="str">
        <f>入力規則等!K13</f>
        <v>その他の事項経費</v>
      </c>
      <c r="AF8" s="418"/>
      <c r="AG8" s="418"/>
      <c r="AH8" s="418"/>
      <c r="AI8" s="418"/>
      <c r="AJ8" s="418"/>
      <c r="AK8" s="418"/>
      <c r="AL8" s="418"/>
      <c r="AM8" s="418"/>
      <c r="AN8" s="418"/>
      <c r="AO8" s="418"/>
      <c r="AP8" s="418"/>
      <c r="AQ8" s="418"/>
      <c r="AR8" s="418"/>
      <c r="AS8" s="418"/>
      <c r="AT8" s="418"/>
      <c r="AU8" s="418"/>
      <c r="AV8" s="418"/>
      <c r="AW8" s="418"/>
      <c r="AX8" s="419"/>
    </row>
    <row r="9" spans="1:50" ht="58.5" customHeight="1" x14ac:dyDescent="0.2">
      <c r="A9" s="557" t="s">
        <v>22</v>
      </c>
      <c r="B9" s="558"/>
      <c r="C9" s="558"/>
      <c r="D9" s="558"/>
      <c r="E9" s="558"/>
      <c r="F9" s="558"/>
      <c r="G9" s="559" t="s">
        <v>612</v>
      </c>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1"/>
    </row>
    <row r="10" spans="1:50" ht="66" customHeight="1" x14ac:dyDescent="0.2">
      <c r="A10" s="349" t="s">
        <v>29</v>
      </c>
      <c r="B10" s="350"/>
      <c r="C10" s="350"/>
      <c r="D10" s="350"/>
      <c r="E10" s="350"/>
      <c r="F10" s="350"/>
      <c r="G10" s="604" t="s">
        <v>571</v>
      </c>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I10" s="605"/>
      <c r="AJ10" s="605"/>
      <c r="AK10" s="605"/>
      <c r="AL10" s="605"/>
      <c r="AM10" s="605"/>
      <c r="AN10" s="605"/>
      <c r="AO10" s="605"/>
      <c r="AP10" s="605"/>
      <c r="AQ10" s="605"/>
      <c r="AR10" s="605"/>
      <c r="AS10" s="605"/>
      <c r="AT10" s="605"/>
      <c r="AU10" s="605"/>
      <c r="AV10" s="605"/>
      <c r="AW10" s="605"/>
      <c r="AX10" s="606"/>
    </row>
    <row r="11" spans="1:50" ht="42" customHeight="1" x14ac:dyDescent="0.2">
      <c r="A11" s="349" t="s">
        <v>5</v>
      </c>
      <c r="B11" s="350"/>
      <c r="C11" s="350"/>
      <c r="D11" s="350"/>
      <c r="E11" s="350"/>
      <c r="F11" s="371"/>
      <c r="G11" s="388" t="str">
        <f>入力規則等!P10</f>
        <v>直接実施、委託・請負</v>
      </c>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90"/>
    </row>
    <row r="12" spans="1:50" ht="21" customHeight="1" x14ac:dyDescent="0.2">
      <c r="A12" s="177" t="s">
        <v>23</v>
      </c>
      <c r="B12" s="178"/>
      <c r="C12" s="178"/>
      <c r="D12" s="178"/>
      <c r="E12" s="178"/>
      <c r="F12" s="179"/>
      <c r="G12" s="607"/>
      <c r="H12" s="608"/>
      <c r="I12" s="608"/>
      <c r="J12" s="608"/>
      <c r="K12" s="608"/>
      <c r="L12" s="608"/>
      <c r="M12" s="608"/>
      <c r="N12" s="608"/>
      <c r="O12" s="608"/>
      <c r="P12" s="351" t="s">
        <v>262</v>
      </c>
      <c r="Q12" s="220"/>
      <c r="R12" s="220"/>
      <c r="S12" s="220"/>
      <c r="T12" s="220"/>
      <c r="U12" s="220"/>
      <c r="V12" s="221"/>
      <c r="W12" s="351" t="s">
        <v>273</v>
      </c>
      <c r="X12" s="220"/>
      <c r="Y12" s="220"/>
      <c r="Z12" s="220"/>
      <c r="AA12" s="220"/>
      <c r="AB12" s="220"/>
      <c r="AC12" s="221"/>
      <c r="AD12" s="351" t="s">
        <v>556</v>
      </c>
      <c r="AE12" s="220"/>
      <c r="AF12" s="220"/>
      <c r="AG12" s="220"/>
      <c r="AH12" s="220"/>
      <c r="AI12" s="220"/>
      <c r="AJ12" s="221"/>
      <c r="AK12" s="351" t="s">
        <v>559</v>
      </c>
      <c r="AL12" s="220"/>
      <c r="AM12" s="220"/>
      <c r="AN12" s="220"/>
      <c r="AO12" s="220"/>
      <c r="AP12" s="220"/>
      <c r="AQ12" s="221"/>
      <c r="AR12" s="351" t="s">
        <v>560</v>
      </c>
      <c r="AS12" s="220"/>
      <c r="AT12" s="220"/>
      <c r="AU12" s="220"/>
      <c r="AV12" s="220"/>
      <c r="AW12" s="220"/>
      <c r="AX12" s="352"/>
    </row>
    <row r="13" spans="1:50" ht="21" customHeight="1" x14ac:dyDescent="0.2">
      <c r="A13" s="180"/>
      <c r="B13" s="181"/>
      <c r="C13" s="181"/>
      <c r="D13" s="181"/>
      <c r="E13" s="181"/>
      <c r="F13" s="182"/>
      <c r="G13" s="353" t="s">
        <v>6</v>
      </c>
      <c r="H13" s="354"/>
      <c r="I13" s="375" t="s">
        <v>7</v>
      </c>
      <c r="J13" s="376"/>
      <c r="K13" s="376"/>
      <c r="L13" s="376"/>
      <c r="M13" s="376"/>
      <c r="N13" s="376"/>
      <c r="O13" s="377"/>
      <c r="P13" s="359">
        <v>33</v>
      </c>
      <c r="Q13" s="360"/>
      <c r="R13" s="360"/>
      <c r="S13" s="360"/>
      <c r="T13" s="360"/>
      <c r="U13" s="360"/>
      <c r="V13" s="361"/>
      <c r="W13" s="359">
        <v>112</v>
      </c>
      <c r="X13" s="360"/>
      <c r="Y13" s="360"/>
      <c r="Z13" s="360"/>
      <c r="AA13" s="360"/>
      <c r="AB13" s="360"/>
      <c r="AC13" s="361"/>
      <c r="AD13" s="359">
        <v>142</v>
      </c>
      <c r="AE13" s="360"/>
      <c r="AF13" s="360"/>
      <c r="AG13" s="360"/>
      <c r="AH13" s="360"/>
      <c r="AI13" s="360"/>
      <c r="AJ13" s="361"/>
      <c r="AK13" s="359">
        <v>142</v>
      </c>
      <c r="AL13" s="360"/>
      <c r="AM13" s="360"/>
      <c r="AN13" s="360"/>
      <c r="AO13" s="360"/>
      <c r="AP13" s="360"/>
      <c r="AQ13" s="361"/>
      <c r="AR13" s="587" t="s">
        <v>699</v>
      </c>
      <c r="AS13" s="588"/>
      <c r="AT13" s="588"/>
      <c r="AU13" s="588"/>
      <c r="AV13" s="588"/>
      <c r="AW13" s="588"/>
      <c r="AX13" s="595"/>
    </row>
    <row r="14" spans="1:50" ht="21" customHeight="1" x14ac:dyDescent="0.2">
      <c r="A14" s="180"/>
      <c r="B14" s="181"/>
      <c r="C14" s="181"/>
      <c r="D14" s="181"/>
      <c r="E14" s="181"/>
      <c r="F14" s="182"/>
      <c r="G14" s="355"/>
      <c r="H14" s="356"/>
      <c r="I14" s="247" t="s">
        <v>8</v>
      </c>
      <c r="J14" s="248"/>
      <c r="K14" s="248"/>
      <c r="L14" s="248"/>
      <c r="M14" s="248"/>
      <c r="N14" s="248"/>
      <c r="O14" s="249"/>
      <c r="P14" s="359" t="s">
        <v>699</v>
      </c>
      <c r="Q14" s="360"/>
      <c r="R14" s="360"/>
      <c r="S14" s="360"/>
      <c r="T14" s="360"/>
      <c r="U14" s="360"/>
      <c r="V14" s="361"/>
      <c r="W14" s="359" t="s">
        <v>699</v>
      </c>
      <c r="X14" s="360"/>
      <c r="Y14" s="360"/>
      <c r="Z14" s="360"/>
      <c r="AA14" s="360"/>
      <c r="AB14" s="360"/>
      <c r="AC14" s="361"/>
      <c r="AD14" s="359" t="s">
        <v>699</v>
      </c>
      <c r="AE14" s="360"/>
      <c r="AF14" s="360"/>
      <c r="AG14" s="360"/>
      <c r="AH14" s="360"/>
      <c r="AI14" s="360"/>
      <c r="AJ14" s="361"/>
      <c r="AK14" s="359" t="s">
        <v>698</v>
      </c>
      <c r="AL14" s="360"/>
      <c r="AM14" s="360"/>
      <c r="AN14" s="360"/>
      <c r="AO14" s="360"/>
      <c r="AP14" s="360"/>
      <c r="AQ14" s="361"/>
      <c r="AR14" s="373"/>
      <c r="AS14" s="373"/>
      <c r="AT14" s="373"/>
      <c r="AU14" s="373"/>
      <c r="AV14" s="373"/>
      <c r="AW14" s="373"/>
      <c r="AX14" s="374"/>
    </row>
    <row r="15" spans="1:50" ht="21" customHeight="1" x14ac:dyDescent="0.2">
      <c r="A15" s="180"/>
      <c r="B15" s="181"/>
      <c r="C15" s="181"/>
      <c r="D15" s="181"/>
      <c r="E15" s="181"/>
      <c r="F15" s="182"/>
      <c r="G15" s="355"/>
      <c r="H15" s="356"/>
      <c r="I15" s="247" t="s">
        <v>50</v>
      </c>
      <c r="J15" s="404"/>
      <c r="K15" s="404"/>
      <c r="L15" s="404"/>
      <c r="M15" s="404"/>
      <c r="N15" s="404"/>
      <c r="O15" s="405"/>
      <c r="P15" s="359" t="s">
        <v>699</v>
      </c>
      <c r="Q15" s="360"/>
      <c r="R15" s="360"/>
      <c r="S15" s="360"/>
      <c r="T15" s="360"/>
      <c r="U15" s="360"/>
      <c r="V15" s="361"/>
      <c r="W15" s="359" t="s">
        <v>699</v>
      </c>
      <c r="X15" s="360"/>
      <c r="Y15" s="360"/>
      <c r="Z15" s="360"/>
      <c r="AA15" s="360"/>
      <c r="AB15" s="360"/>
      <c r="AC15" s="361"/>
      <c r="AD15" s="359" t="s">
        <v>699</v>
      </c>
      <c r="AE15" s="360"/>
      <c r="AF15" s="360"/>
      <c r="AG15" s="360"/>
      <c r="AH15" s="360"/>
      <c r="AI15" s="360"/>
      <c r="AJ15" s="361"/>
      <c r="AK15" s="359" t="s">
        <v>269</v>
      </c>
      <c r="AL15" s="360"/>
      <c r="AM15" s="360"/>
      <c r="AN15" s="360"/>
      <c r="AO15" s="360"/>
      <c r="AP15" s="360"/>
      <c r="AQ15" s="361"/>
      <c r="AR15" s="359" t="s">
        <v>698</v>
      </c>
      <c r="AS15" s="360"/>
      <c r="AT15" s="360"/>
      <c r="AU15" s="360"/>
      <c r="AV15" s="360"/>
      <c r="AW15" s="360"/>
      <c r="AX15" s="414"/>
    </row>
    <row r="16" spans="1:50" ht="21" customHeight="1" x14ac:dyDescent="0.2">
      <c r="A16" s="180"/>
      <c r="B16" s="181"/>
      <c r="C16" s="181"/>
      <c r="D16" s="181"/>
      <c r="E16" s="181"/>
      <c r="F16" s="182"/>
      <c r="G16" s="355"/>
      <c r="H16" s="356"/>
      <c r="I16" s="247" t="s">
        <v>51</v>
      </c>
      <c r="J16" s="404"/>
      <c r="K16" s="404"/>
      <c r="L16" s="404"/>
      <c r="M16" s="404"/>
      <c r="N16" s="404"/>
      <c r="O16" s="405"/>
      <c r="P16" s="359" t="s">
        <v>699</v>
      </c>
      <c r="Q16" s="360"/>
      <c r="R16" s="360"/>
      <c r="S16" s="360"/>
      <c r="T16" s="360"/>
      <c r="U16" s="360"/>
      <c r="V16" s="361"/>
      <c r="W16" s="359" t="s">
        <v>699</v>
      </c>
      <c r="X16" s="360"/>
      <c r="Y16" s="360"/>
      <c r="Z16" s="360"/>
      <c r="AA16" s="360"/>
      <c r="AB16" s="360"/>
      <c r="AC16" s="361"/>
      <c r="AD16" s="359" t="s">
        <v>699</v>
      </c>
      <c r="AE16" s="360"/>
      <c r="AF16" s="360"/>
      <c r="AG16" s="360"/>
      <c r="AH16" s="360"/>
      <c r="AI16" s="360"/>
      <c r="AJ16" s="361"/>
      <c r="AK16" s="359" t="s">
        <v>698</v>
      </c>
      <c r="AL16" s="360"/>
      <c r="AM16" s="360"/>
      <c r="AN16" s="360"/>
      <c r="AO16" s="360"/>
      <c r="AP16" s="360"/>
      <c r="AQ16" s="361"/>
      <c r="AR16" s="420"/>
      <c r="AS16" s="421"/>
      <c r="AT16" s="421"/>
      <c r="AU16" s="421"/>
      <c r="AV16" s="421"/>
      <c r="AW16" s="421"/>
      <c r="AX16" s="422"/>
    </row>
    <row r="17" spans="1:50" ht="24.75" customHeight="1" x14ac:dyDescent="0.2">
      <c r="A17" s="180"/>
      <c r="B17" s="181"/>
      <c r="C17" s="181"/>
      <c r="D17" s="181"/>
      <c r="E17" s="181"/>
      <c r="F17" s="182"/>
      <c r="G17" s="355"/>
      <c r="H17" s="356"/>
      <c r="I17" s="247" t="s">
        <v>49</v>
      </c>
      <c r="J17" s="248"/>
      <c r="K17" s="248"/>
      <c r="L17" s="248"/>
      <c r="M17" s="248"/>
      <c r="N17" s="248"/>
      <c r="O17" s="249"/>
      <c r="P17" s="359" t="s">
        <v>699</v>
      </c>
      <c r="Q17" s="360"/>
      <c r="R17" s="360"/>
      <c r="S17" s="360"/>
      <c r="T17" s="360"/>
      <c r="U17" s="360"/>
      <c r="V17" s="361"/>
      <c r="W17" s="359" t="s">
        <v>699</v>
      </c>
      <c r="X17" s="360"/>
      <c r="Y17" s="360"/>
      <c r="Z17" s="360"/>
      <c r="AA17" s="360"/>
      <c r="AB17" s="360"/>
      <c r="AC17" s="361"/>
      <c r="AD17" s="359" t="s">
        <v>699</v>
      </c>
      <c r="AE17" s="360"/>
      <c r="AF17" s="360"/>
      <c r="AG17" s="360"/>
      <c r="AH17" s="360"/>
      <c r="AI17" s="360"/>
      <c r="AJ17" s="361"/>
      <c r="AK17" s="359" t="s">
        <v>698</v>
      </c>
      <c r="AL17" s="360"/>
      <c r="AM17" s="360"/>
      <c r="AN17" s="360"/>
      <c r="AO17" s="360"/>
      <c r="AP17" s="360"/>
      <c r="AQ17" s="361"/>
      <c r="AR17" s="593"/>
      <c r="AS17" s="593"/>
      <c r="AT17" s="593"/>
      <c r="AU17" s="593"/>
      <c r="AV17" s="593"/>
      <c r="AW17" s="593"/>
      <c r="AX17" s="594"/>
    </row>
    <row r="18" spans="1:50" ht="24.75" customHeight="1" x14ac:dyDescent="0.2">
      <c r="A18" s="180"/>
      <c r="B18" s="181"/>
      <c r="C18" s="181"/>
      <c r="D18" s="181"/>
      <c r="E18" s="181"/>
      <c r="F18" s="182"/>
      <c r="G18" s="357"/>
      <c r="H18" s="358"/>
      <c r="I18" s="450" t="s">
        <v>19</v>
      </c>
      <c r="J18" s="451"/>
      <c r="K18" s="451"/>
      <c r="L18" s="451"/>
      <c r="M18" s="451"/>
      <c r="N18" s="451"/>
      <c r="O18" s="452"/>
      <c r="P18" s="546">
        <f>SUM(P13:V17)</f>
        <v>33</v>
      </c>
      <c r="Q18" s="547"/>
      <c r="R18" s="547"/>
      <c r="S18" s="547"/>
      <c r="T18" s="547"/>
      <c r="U18" s="547"/>
      <c r="V18" s="548"/>
      <c r="W18" s="546">
        <f>SUM(W13:AC17)</f>
        <v>112</v>
      </c>
      <c r="X18" s="547"/>
      <c r="Y18" s="547"/>
      <c r="Z18" s="547"/>
      <c r="AA18" s="547"/>
      <c r="AB18" s="547"/>
      <c r="AC18" s="548"/>
      <c r="AD18" s="546">
        <f>SUM(AD13:AJ17)</f>
        <v>142</v>
      </c>
      <c r="AE18" s="547"/>
      <c r="AF18" s="547"/>
      <c r="AG18" s="547"/>
      <c r="AH18" s="547"/>
      <c r="AI18" s="547"/>
      <c r="AJ18" s="548"/>
      <c r="AK18" s="546">
        <f>SUM(AK13:AQ17)</f>
        <v>142</v>
      </c>
      <c r="AL18" s="547"/>
      <c r="AM18" s="547"/>
      <c r="AN18" s="547"/>
      <c r="AO18" s="547"/>
      <c r="AP18" s="547"/>
      <c r="AQ18" s="548"/>
      <c r="AR18" s="546">
        <f>SUM(AR13:AX17)</f>
        <v>0</v>
      </c>
      <c r="AS18" s="547"/>
      <c r="AT18" s="547"/>
      <c r="AU18" s="547"/>
      <c r="AV18" s="547"/>
      <c r="AW18" s="547"/>
      <c r="AX18" s="549"/>
    </row>
    <row r="19" spans="1:50" ht="24.75" customHeight="1" x14ac:dyDescent="0.2">
      <c r="A19" s="180"/>
      <c r="B19" s="181"/>
      <c r="C19" s="181"/>
      <c r="D19" s="181"/>
      <c r="E19" s="181"/>
      <c r="F19" s="182"/>
      <c r="G19" s="533" t="s">
        <v>9</v>
      </c>
      <c r="H19" s="534"/>
      <c r="I19" s="534"/>
      <c r="J19" s="534"/>
      <c r="K19" s="534"/>
      <c r="L19" s="534"/>
      <c r="M19" s="534"/>
      <c r="N19" s="534"/>
      <c r="O19" s="534"/>
      <c r="P19" s="359">
        <v>33</v>
      </c>
      <c r="Q19" s="360"/>
      <c r="R19" s="360"/>
      <c r="S19" s="360"/>
      <c r="T19" s="360"/>
      <c r="U19" s="360"/>
      <c r="V19" s="361"/>
      <c r="W19" s="359">
        <v>106</v>
      </c>
      <c r="X19" s="360"/>
      <c r="Y19" s="360"/>
      <c r="Z19" s="360"/>
      <c r="AA19" s="360"/>
      <c r="AB19" s="360"/>
      <c r="AC19" s="361"/>
      <c r="AD19" s="359">
        <v>128</v>
      </c>
      <c r="AE19" s="360"/>
      <c r="AF19" s="360"/>
      <c r="AG19" s="360"/>
      <c r="AH19" s="360"/>
      <c r="AI19" s="360"/>
      <c r="AJ19" s="361"/>
      <c r="AK19" s="322"/>
      <c r="AL19" s="322"/>
      <c r="AM19" s="322"/>
      <c r="AN19" s="322"/>
      <c r="AO19" s="322"/>
      <c r="AP19" s="322"/>
      <c r="AQ19" s="322"/>
      <c r="AR19" s="322"/>
      <c r="AS19" s="322"/>
      <c r="AT19" s="322"/>
      <c r="AU19" s="322"/>
      <c r="AV19" s="322"/>
      <c r="AW19" s="322"/>
      <c r="AX19" s="324"/>
    </row>
    <row r="20" spans="1:50" ht="24.75" customHeight="1" x14ac:dyDescent="0.2">
      <c r="A20" s="180"/>
      <c r="B20" s="181"/>
      <c r="C20" s="181"/>
      <c r="D20" s="181"/>
      <c r="E20" s="181"/>
      <c r="F20" s="182"/>
      <c r="G20" s="533" t="s">
        <v>10</v>
      </c>
      <c r="H20" s="534"/>
      <c r="I20" s="534"/>
      <c r="J20" s="534"/>
      <c r="K20" s="534"/>
      <c r="L20" s="534"/>
      <c r="M20" s="534"/>
      <c r="N20" s="534"/>
      <c r="O20" s="534"/>
      <c r="P20" s="238">
        <f>IF(P18=0, "-", SUM(P19)/P18)</f>
        <v>1</v>
      </c>
      <c r="Q20" s="238"/>
      <c r="R20" s="238"/>
      <c r="S20" s="238"/>
      <c r="T20" s="238"/>
      <c r="U20" s="238"/>
      <c r="V20" s="238"/>
      <c r="W20" s="238">
        <f t="shared" ref="W20" si="0">IF(W18=0, "-", SUM(W19)/W18)</f>
        <v>0.9464285714285714</v>
      </c>
      <c r="X20" s="238"/>
      <c r="Y20" s="238"/>
      <c r="Z20" s="238"/>
      <c r="AA20" s="238"/>
      <c r="AB20" s="238"/>
      <c r="AC20" s="238"/>
      <c r="AD20" s="238">
        <f t="shared" ref="AD20" si="1">IF(AD18=0, "-", SUM(AD19)/AD18)</f>
        <v>0.90140845070422537</v>
      </c>
      <c r="AE20" s="238"/>
      <c r="AF20" s="238"/>
      <c r="AG20" s="238"/>
      <c r="AH20" s="238"/>
      <c r="AI20" s="238"/>
      <c r="AJ20" s="238"/>
      <c r="AK20" s="322"/>
      <c r="AL20" s="322"/>
      <c r="AM20" s="322"/>
      <c r="AN20" s="322"/>
      <c r="AO20" s="322"/>
      <c r="AP20" s="322"/>
      <c r="AQ20" s="323"/>
      <c r="AR20" s="323"/>
      <c r="AS20" s="323"/>
      <c r="AT20" s="323"/>
      <c r="AU20" s="322"/>
      <c r="AV20" s="322"/>
      <c r="AW20" s="322"/>
      <c r="AX20" s="324"/>
    </row>
    <row r="21" spans="1:50" ht="25.5" customHeight="1" x14ac:dyDescent="0.2">
      <c r="A21" s="557"/>
      <c r="B21" s="558"/>
      <c r="C21" s="558"/>
      <c r="D21" s="558"/>
      <c r="E21" s="558"/>
      <c r="F21" s="613"/>
      <c r="G21" s="236" t="s">
        <v>236</v>
      </c>
      <c r="H21" s="237"/>
      <c r="I21" s="237"/>
      <c r="J21" s="237"/>
      <c r="K21" s="237"/>
      <c r="L21" s="237"/>
      <c r="M21" s="237"/>
      <c r="N21" s="237"/>
      <c r="O21" s="237"/>
      <c r="P21" s="238">
        <f>IF(P19=0, "-", SUM(P19)/SUM(P13,P14))</f>
        <v>1</v>
      </c>
      <c r="Q21" s="238"/>
      <c r="R21" s="238"/>
      <c r="S21" s="238"/>
      <c r="T21" s="238"/>
      <c r="U21" s="238"/>
      <c r="V21" s="238"/>
      <c r="W21" s="238">
        <f t="shared" ref="W21" si="2">IF(W19=0, "-", SUM(W19)/SUM(W13,W14))</f>
        <v>0.9464285714285714</v>
      </c>
      <c r="X21" s="238"/>
      <c r="Y21" s="238"/>
      <c r="Z21" s="238"/>
      <c r="AA21" s="238"/>
      <c r="AB21" s="238"/>
      <c r="AC21" s="238"/>
      <c r="AD21" s="238">
        <f t="shared" ref="AD21" si="3">IF(AD19=0, "-", SUM(AD19)/SUM(AD13,AD14))</f>
        <v>0.90140845070422537</v>
      </c>
      <c r="AE21" s="238"/>
      <c r="AF21" s="238"/>
      <c r="AG21" s="238"/>
      <c r="AH21" s="238"/>
      <c r="AI21" s="238"/>
      <c r="AJ21" s="238"/>
      <c r="AK21" s="322"/>
      <c r="AL21" s="322"/>
      <c r="AM21" s="322"/>
      <c r="AN21" s="322"/>
      <c r="AO21" s="322"/>
      <c r="AP21" s="322"/>
      <c r="AQ21" s="323"/>
      <c r="AR21" s="323"/>
      <c r="AS21" s="323"/>
      <c r="AT21" s="323"/>
      <c r="AU21" s="322"/>
      <c r="AV21" s="322"/>
      <c r="AW21" s="322"/>
      <c r="AX21" s="324"/>
    </row>
    <row r="22" spans="1:50" ht="18.75" customHeight="1" x14ac:dyDescent="0.2">
      <c r="A22" s="621" t="s">
        <v>563</v>
      </c>
      <c r="B22" s="622"/>
      <c r="C22" s="622"/>
      <c r="D22" s="622"/>
      <c r="E22" s="622"/>
      <c r="F22" s="623"/>
      <c r="G22" s="614" t="s">
        <v>226</v>
      </c>
      <c r="H22" s="585"/>
      <c r="I22" s="585"/>
      <c r="J22" s="585"/>
      <c r="K22" s="585"/>
      <c r="L22" s="585"/>
      <c r="M22" s="585"/>
      <c r="N22" s="585"/>
      <c r="O22" s="586"/>
      <c r="P22" s="584" t="s">
        <v>561</v>
      </c>
      <c r="Q22" s="585"/>
      <c r="R22" s="585"/>
      <c r="S22" s="585"/>
      <c r="T22" s="585"/>
      <c r="U22" s="585"/>
      <c r="V22" s="586"/>
      <c r="W22" s="584" t="s">
        <v>562</v>
      </c>
      <c r="X22" s="585"/>
      <c r="Y22" s="585"/>
      <c r="Z22" s="585"/>
      <c r="AA22" s="585"/>
      <c r="AB22" s="585"/>
      <c r="AC22" s="586"/>
      <c r="AD22" s="584" t="s">
        <v>225</v>
      </c>
      <c r="AE22" s="585"/>
      <c r="AF22" s="585"/>
      <c r="AG22" s="585"/>
      <c r="AH22" s="585"/>
      <c r="AI22" s="585"/>
      <c r="AJ22" s="585"/>
      <c r="AK22" s="585"/>
      <c r="AL22" s="585"/>
      <c r="AM22" s="585"/>
      <c r="AN22" s="585"/>
      <c r="AO22" s="585"/>
      <c r="AP22" s="585"/>
      <c r="AQ22" s="585"/>
      <c r="AR22" s="585"/>
      <c r="AS22" s="585"/>
      <c r="AT22" s="585"/>
      <c r="AU22" s="585"/>
      <c r="AV22" s="585"/>
      <c r="AW22" s="585"/>
      <c r="AX22" s="630"/>
    </row>
    <row r="23" spans="1:50" ht="25.5" customHeight="1" x14ac:dyDescent="0.2">
      <c r="A23" s="624"/>
      <c r="B23" s="625"/>
      <c r="C23" s="625"/>
      <c r="D23" s="625"/>
      <c r="E23" s="625"/>
      <c r="F23" s="626"/>
      <c r="G23" s="615" t="s">
        <v>572</v>
      </c>
      <c r="H23" s="616"/>
      <c r="I23" s="616"/>
      <c r="J23" s="616"/>
      <c r="K23" s="616"/>
      <c r="L23" s="616"/>
      <c r="M23" s="616"/>
      <c r="N23" s="616"/>
      <c r="O23" s="617"/>
      <c r="P23" s="587">
        <v>140</v>
      </c>
      <c r="Q23" s="588"/>
      <c r="R23" s="588"/>
      <c r="S23" s="588"/>
      <c r="T23" s="588"/>
      <c r="U23" s="588"/>
      <c r="V23" s="589"/>
      <c r="W23" s="587" t="s">
        <v>699</v>
      </c>
      <c r="X23" s="588"/>
      <c r="Y23" s="588"/>
      <c r="Z23" s="588"/>
      <c r="AA23" s="588"/>
      <c r="AB23" s="588"/>
      <c r="AC23" s="589"/>
      <c r="AD23" s="631" t="s">
        <v>698</v>
      </c>
      <c r="AE23" s="632"/>
      <c r="AF23" s="632"/>
      <c r="AG23" s="632"/>
      <c r="AH23" s="632"/>
      <c r="AI23" s="632"/>
      <c r="AJ23" s="632"/>
      <c r="AK23" s="632"/>
      <c r="AL23" s="632"/>
      <c r="AM23" s="632"/>
      <c r="AN23" s="632"/>
      <c r="AO23" s="632"/>
      <c r="AP23" s="632"/>
      <c r="AQ23" s="632"/>
      <c r="AR23" s="632"/>
      <c r="AS23" s="632"/>
      <c r="AT23" s="632"/>
      <c r="AU23" s="632"/>
      <c r="AV23" s="632"/>
      <c r="AW23" s="632"/>
      <c r="AX23" s="633"/>
    </row>
    <row r="24" spans="1:50" ht="25.5" customHeight="1" x14ac:dyDescent="0.2">
      <c r="A24" s="624"/>
      <c r="B24" s="625"/>
      <c r="C24" s="625"/>
      <c r="D24" s="625"/>
      <c r="E24" s="625"/>
      <c r="F24" s="626"/>
      <c r="G24" s="618" t="s">
        <v>573</v>
      </c>
      <c r="H24" s="619"/>
      <c r="I24" s="619"/>
      <c r="J24" s="619"/>
      <c r="K24" s="619"/>
      <c r="L24" s="619"/>
      <c r="M24" s="619"/>
      <c r="N24" s="619"/>
      <c r="O24" s="620"/>
      <c r="P24" s="359">
        <v>2</v>
      </c>
      <c r="Q24" s="360"/>
      <c r="R24" s="360"/>
      <c r="S24" s="360"/>
      <c r="T24" s="360"/>
      <c r="U24" s="360"/>
      <c r="V24" s="361"/>
      <c r="W24" s="359" t="s">
        <v>699</v>
      </c>
      <c r="X24" s="360"/>
      <c r="Y24" s="360"/>
      <c r="Z24" s="360"/>
      <c r="AA24" s="360"/>
      <c r="AB24" s="360"/>
      <c r="AC24" s="361"/>
      <c r="AD24" s="634"/>
      <c r="AE24" s="635"/>
      <c r="AF24" s="635"/>
      <c r="AG24" s="635"/>
      <c r="AH24" s="635"/>
      <c r="AI24" s="635"/>
      <c r="AJ24" s="635"/>
      <c r="AK24" s="635"/>
      <c r="AL24" s="635"/>
      <c r="AM24" s="635"/>
      <c r="AN24" s="635"/>
      <c r="AO24" s="635"/>
      <c r="AP24" s="635"/>
      <c r="AQ24" s="635"/>
      <c r="AR24" s="635"/>
      <c r="AS24" s="635"/>
      <c r="AT24" s="635"/>
      <c r="AU24" s="635"/>
      <c r="AV24" s="635"/>
      <c r="AW24" s="635"/>
      <c r="AX24" s="636"/>
    </row>
    <row r="25" spans="1:50" ht="25.5" customHeight="1" thickBot="1" x14ac:dyDescent="0.25">
      <c r="A25" s="627"/>
      <c r="B25" s="628"/>
      <c r="C25" s="628"/>
      <c r="D25" s="628"/>
      <c r="E25" s="628"/>
      <c r="F25" s="629"/>
      <c r="G25" s="590" t="s">
        <v>227</v>
      </c>
      <c r="H25" s="591"/>
      <c r="I25" s="591"/>
      <c r="J25" s="591"/>
      <c r="K25" s="591"/>
      <c r="L25" s="591"/>
      <c r="M25" s="591"/>
      <c r="N25" s="591"/>
      <c r="O25" s="592"/>
      <c r="P25" s="382">
        <f>AK13</f>
        <v>142</v>
      </c>
      <c r="Q25" s="383"/>
      <c r="R25" s="383"/>
      <c r="S25" s="383"/>
      <c r="T25" s="383"/>
      <c r="U25" s="383"/>
      <c r="V25" s="384"/>
      <c r="W25" s="382" t="str">
        <f>AR13</f>
        <v>-</v>
      </c>
      <c r="X25" s="383"/>
      <c r="Y25" s="383"/>
      <c r="Z25" s="383"/>
      <c r="AA25" s="383"/>
      <c r="AB25" s="383"/>
      <c r="AC25" s="384"/>
      <c r="AD25" s="637"/>
      <c r="AE25" s="637"/>
      <c r="AF25" s="637"/>
      <c r="AG25" s="637"/>
      <c r="AH25" s="637"/>
      <c r="AI25" s="637"/>
      <c r="AJ25" s="637"/>
      <c r="AK25" s="637"/>
      <c r="AL25" s="637"/>
      <c r="AM25" s="637"/>
      <c r="AN25" s="637"/>
      <c r="AO25" s="637"/>
      <c r="AP25" s="637"/>
      <c r="AQ25" s="637"/>
      <c r="AR25" s="637"/>
      <c r="AS25" s="637"/>
      <c r="AT25" s="637"/>
      <c r="AU25" s="637"/>
      <c r="AV25" s="637"/>
      <c r="AW25" s="637"/>
      <c r="AX25" s="638"/>
    </row>
    <row r="26" spans="1:50" ht="18.75" customHeight="1" x14ac:dyDescent="0.2">
      <c r="A26" s="516" t="s">
        <v>232</v>
      </c>
      <c r="B26" s="517"/>
      <c r="C26" s="517"/>
      <c r="D26" s="517"/>
      <c r="E26" s="517"/>
      <c r="F26" s="518"/>
      <c r="G26" s="328" t="s">
        <v>140</v>
      </c>
      <c r="H26" s="329"/>
      <c r="I26" s="329"/>
      <c r="J26" s="329"/>
      <c r="K26" s="329"/>
      <c r="L26" s="329"/>
      <c r="M26" s="329"/>
      <c r="N26" s="329"/>
      <c r="O26" s="330"/>
      <c r="P26" s="442" t="s">
        <v>58</v>
      </c>
      <c r="Q26" s="329"/>
      <c r="R26" s="329"/>
      <c r="S26" s="329"/>
      <c r="T26" s="329"/>
      <c r="U26" s="329"/>
      <c r="V26" s="329"/>
      <c r="W26" s="329"/>
      <c r="X26" s="330"/>
      <c r="Y26" s="434"/>
      <c r="Z26" s="435"/>
      <c r="AA26" s="436"/>
      <c r="AB26" s="444" t="s">
        <v>11</v>
      </c>
      <c r="AC26" s="445"/>
      <c r="AD26" s="446"/>
      <c r="AE26" s="444" t="s">
        <v>262</v>
      </c>
      <c r="AF26" s="445"/>
      <c r="AG26" s="445"/>
      <c r="AH26" s="446"/>
      <c r="AI26" s="575" t="s">
        <v>273</v>
      </c>
      <c r="AJ26" s="575"/>
      <c r="AK26" s="575"/>
      <c r="AL26" s="444"/>
      <c r="AM26" s="575" t="s">
        <v>370</v>
      </c>
      <c r="AN26" s="575"/>
      <c r="AO26" s="575"/>
      <c r="AP26" s="444"/>
      <c r="AQ26" s="325" t="s">
        <v>181</v>
      </c>
      <c r="AR26" s="326"/>
      <c r="AS26" s="326"/>
      <c r="AT26" s="327"/>
      <c r="AU26" s="329" t="s">
        <v>130</v>
      </c>
      <c r="AV26" s="329"/>
      <c r="AW26" s="329"/>
      <c r="AX26" s="577"/>
    </row>
    <row r="27" spans="1:50" ht="18.75" customHeight="1" x14ac:dyDescent="0.2">
      <c r="A27" s="519"/>
      <c r="B27" s="520"/>
      <c r="C27" s="520"/>
      <c r="D27" s="520"/>
      <c r="E27" s="520"/>
      <c r="F27" s="521"/>
      <c r="G27" s="331"/>
      <c r="H27" s="332"/>
      <c r="I27" s="332"/>
      <c r="J27" s="332"/>
      <c r="K27" s="332"/>
      <c r="L27" s="332"/>
      <c r="M27" s="332"/>
      <c r="N27" s="332"/>
      <c r="O27" s="333"/>
      <c r="P27" s="443"/>
      <c r="Q27" s="332"/>
      <c r="R27" s="332"/>
      <c r="S27" s="332"/>
      <c r="T27" s="332"/>
      <c r="U27" s="332"/>
      <c r="V27" s="332"/>
      <c r="W27" s="332"/>
      <c r="X27" s="333"/>
      <c r="Y27" s="437"/>
      <c r="Z27" s="438"/>
      <c r="AA27" s="439"/>
      <c r="AB27" s="447"/>
      <c r="AC27" s="448"/>
      <c r="AD27" s="449"/>
      <c r="AE27" s="447"/>
      <c r="AF27" s="448"/>
      <c r="AG27" s="448"/>
      <c r="AH27" s="449"/>
      <c r="AI27" s="576"/>
      <c r="AJ27" s="576"/>
      <c r="AK27" s="576"/>
      <c r="AL27" s="447"/>
      <c r="AM27" s="576"/>
      <c r="AN27" s="576"/>
      <c r="AO27" s="576"/>
      <c r="AP27" s="447"/>
      <c r="AQ27" s="378" t="s">
        <v>589</v>
      </c>
      <c r="AR27" s="379"/>
      <c r="AS27" s="380" t="s">
        <v>182</v>
      </c>
      <c r="AT27" s="381"/>
      <c r="AU27" s="571">
        <v>6</v>
      </c>
      <c r="AV27" s="571"/>
      <c r="AW27" s="332" t="s">
        <v>168</v>
      </c>
      <c r="AX27" s="570"/>
    </row>
    <row r="28" spans="1:50" ht="23.25" customHeight="1" x14ac:dyDescent="0.2">
      <c r="A28" s="522"/>
      <c r="B28" s="520"/>
      <c r="C28" s="520"/>
      <c r="D28" s="520"/>
      <c r="E28" s="520"/>
      <c r="F28" s="521"/>
      <c r="G28" s="362" t="s">
        <v>588</v>
      </c>
      <c r="H28" s="363"/>
      <c r="I28" s="363"/>
      <c r="J28" s="363"/>
      <c r="K28" s="363"/>
      <c r="L28" s="363"/>
      <c r="M28" s="363"/>
      <c r="N28" s="363"/>
      <c r="O28" s="364"/>
      <c r="P28" s="259" t="s">
        <v>574</v>
      </c>
      <c r="Q28" s="259"/>
      <c r="R28" s="259"/>
      <c r="S28" s="259"/>
      <c r="T28" s="259"/>
      <c r="U28" s="259"/>
      <c r="V28" s="259"/>
      <c r="W28" s="259"/>
      <c r="X28" s="260"/>
      <c r="Y28" s="204" t="s">
        <v>12</v>
      </c>
      <c r="Z28" s="440"/>
      <c r="AA28" s="441"/>
      <c r="AB28" s="203" t="s">
        <v>575</v>
      </c>
      <c r="AC28" s="203"/>
      <c r="AD28" s="203"/>
      <c r="AE28" s="244">
        <v>31</v>
      </c>
      <c r="AF28" s="245"/>
      <c r="AG28" s="245"/>
      <c r="AH28" s="245"/>
      <c r="AI28" s="244">
        <v>44</v>
      </c>
      <c r="AJ28" s="245"/>
      <c r="AK28" s="245"/>
      <c r="AL28" s="245"/>
      <c r="AM28" s="244">
        <v>36</v>
      </c>
      <c r="AN28" s="245"/>
      <c r="AO28" s="245"/>
      <c r="AP28" s="245"/>
      <c r="AQ28" s="578" t="s">
        <v>570</v>
      </c>
      <c r="AR28" s="579"/>
      <c r="AS28" s="579"/>
      <c r="AT28" s="580"/>
      <c r="AU28" s="245" t="s">
        <v>570</v>
      </c>
      <c r="AV28" s="245"/>
      <c r="AW28" s="245"/>
      <c r="AX28" s="246"/>
    </row>
    <row r="29" spans="1:50" ht="23.25" customHeight="1" x14ac:dyDescent="0.2">
      <c r="A29" s="523"/>
      <c r="B29" s="524"/>
      <c r="C29" s="524"/>
      <c r="D29" s="524"/>
      <c r="E29" s="524"/>
      <c r="F29" s="525"/>
      <c r="G29" s="365"/>
      <c r="H29" s="366"/>
      <c r="I29" s="366"/>
      <c r="J29" s="366"/>
      <c r="K29" s="366"/>
      <c r="L29" s="366"/>
      <c r="M29" s="366"/>
      <c r="N29" s="366"/>
      <c r="O29" s="367"/>
      <c r="P29" s="317"/>
      <c r="Q29" s="317"/>
      <c r="R29" s="317"/>
      <c r="S29" s="317"/>
      <c r="T29" s="317"/>
      <c r="U29" s="317"/>
      <c r="V29" s="317"/>
      <c r="W29" s="317"/>
      <c r="X29" s="423"/>
      <c r="Y29" s="351" t="s">
        <v>53</v>
      </c>
      <c r="Z29" s="220"/>
      <c r="AA29" s="221"/>
      <c r="AB29" s="526" t="s">
        <v>575</v>
      </c>
      <c r="AC29" s="526"/>
      <c r="AD29" s="526"/>
      <c r="AE29" s="244" t="s">
        <v>570</v>
      </c>
      <c r="AF29" s="245"/>
      <c r="AG29" s="245"/>
      <c r="AH29" s="245"/>
      <c r="AI29" s="244" t="s">
        <v>570</v>
      </c>
      <c r="AJ29" s="245"/>
      <c r="AK29" s="245"/>
      <c r="AL29" s="245"/>
      <c r="AM29" s="244" t="s">
        <v>589</v>
      </c>
      <c r="AN29" s="245"/>
      <c r="AO29" s="245"/>
      <c r="AP29" s="245"/>
      <c r="AQ29" s="578" t="s">
        <v>589</v>
      </c>
      <c r="AR29" s="579"/>
      <c r="AS29" s="579"/>
      <c r="AT29" s="580"/>
      <c r="AU29" s="245">
        <v>100</v>
      </c>
      <c r="AV29" s="245"/>
      <c r="AW29" s="245"/>
      <c r="AX29" s="246"/>
    </row>
    <row r="30" spans="1:50" ht="23.25" customHeight="1" x14ac:dyDescent="0.2">
      <c r="A30" s="522"/>
      <c r="B30" s="520"/>
      <c r="C30" s="520"/>
      <c r="D30" s="520"/>
      <c r="E30" s="520"/>
      <c r="F30" s="521"/>
      <c r="G30" s="368"/>
      <c r="H30" s="369"/>
      <c r="I30" s="369"/>
      <c r="J30" s="369"/>
      <c r="K30" s="369"/>
      <c r="L30" s="369"/>
      <c r="M30" s="369"/>
      <c r="N30" s="369"/>
      <c r="O30" s="370"/>
      <c r="P30" s="172"/>
      <c r="Q30" s="172"/>
      <c r="R30" s="172"/>
      <c r="S30" s="172"/>
      <c r="T30" s="172"/>
      <c r="U30" s="172"/>
      <c r="V30" s="172"/>
      <c r="W30" s="172"/>
      <c r="X30" s="261"/>
      <c r="Y30" s="351" t="s">
        <v>13</v>
      </c>
      <c r="Z30" s="220"/>
      <c r="AA30" s="221"/>
      <c r="AB30" s="372" t="s">
        <v>169</v>
      </c>
      <c r="AC30" s="372"/>
      <c r="AD30" s="372"/>
      <c r="AE30" s="244" t="s">
        <v>570</v>
      </c>
      <c r="AF30" s="245"/>
      <c r="AG30" s="245"/>
      <c r="AH30" s="245"/>
      <c r="AI30" s="244" t="s">
        <v>570</v>
      </c>
      <c r="AJ30" s="245"/>
      <c r="AK30" s="245"/>
      <c r="AL30" s="245"/>
      <c r="AM30" s="244" t="s">
        <v>589</v>
      </c>
      <c r="AN30" s="245"/>
      <c r="AO30" s="245"/>
      <c r="AP30" s="245"/>
      <c r="AQ30" s="578" t="s">
        <v>570</v>
      </c>
      <c r="AR30" s="579"/>
      <c r="AS30" s="579"/>
      <c r="AT30" s="580"/>
      <c r="AU30" s="245" t="s">
        <v>570</v>
      </c>
      <c r="AV30" s="245"/>
      <c r="AW30" s="245"/>
      <c r="AX30" s="246"/>
    </row>
    <row r="31" spans="1:50" ht="23.25" customHeight="1" x14ac:dyDescent="0.2">
      <c r="A31" s="223" t="s">
        <v>253</v>
      </c>
      <c r="B31" s="224"/>
      <c r="C31" s="224"/>
      <c r="D31" s="224"/>
      <c r="E31" s="224"/>
      <c r="F31" s="225"/>
      <c r="G31" s="229" t="s">
        <v>576</v>
      </c>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0" ht="23.25" customHeight="1" thickBot="1" x14ac:dyDescent="0.25">
      <c r="A32" s="226"/>
      <c r="B32" s="227"/>
      <c r="C32" s="227"/>
      <c r="D32" s="227"/>
      <c r="E32" s="227"/>
      <c r="F32" s="228"/>
      <c r="G32" s="232"/>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4"/>
      <c r="AF32" s="234"/>
      <c r="AG32" s="234"/>
      <c r="AH32" s="234"/>
      <c r="AI32" s="234"/>
      <c r="AJ32" s="234"/>
      <c r="AK32" s="234"/>
      <c r="AL32" s="234"/>
      <c r="AM32" s="234"/>
      <c r="AN32" s="234"/>
      <c r="AO32" s="234"/>
      <c r="AP32" s="234"/>
      <c r="AQ32" s="233"/>
      <c r="AR32" s="233"/>
      <c r="AS32" s="233"/>
      <c r="AT32" s="233"/>
      <c r="AU32" s="233"/>
      <c r="AV32" s="233"/>
      <c r="AW32" s="233"/>
      <c r="AX32" s="235"/>
    </row>
    <row r="33" spans="1:51" ht="31.5" customHeight="1" x14ac:dyDescent="0.2">
      <c r="A33" s="192" t="s">
        <v>233</v>
      </c>
      <c r="B33" s="193"/>
      <c r="C33" s="193"/>
      <c r="D33" s="193"/>
      <c r="E33" s="193"/>
      <c r="F33" s="194"/>
      <c r="G33" s="201" t="s">
        <v>59</v>
      </c>
      <c r="H33" s="201"/>
      <c r="I33" s="201"/>
      <c r="J33" s="201"/>
      <c r="K33" s="201"/>
      <c r="L33" s="201"/>
      <c r="M33" s="201"/>
      <c r="N33" s="201"/>
      <c r="O33" s="201"/>
      <c r="P33" s="201"/>
      <c r="Q33" s="201"/>
      <c r="R33" s="201"/>
      <c r="S33" s="201"/>
      <c r="T33" s="201"/>
      <c r="U33" s="201"/>
      <c r="V33" s="201"/>
      <c r="W33" s="201"/>
      <c r="X33" s="202"/>
      <c r="Y33" s="434"/>
      <c r="Z33" s="435"/>
      <c r="AA33" s="436"/>
      <c r="AB33" s="210" t="s">
        <v>11</v>
      </c>
      <c r="AC33" s="210"/>
      <c r="AD33" s="210"/>
      <c r="AE33" s="319" t="s">
        <v>262</v>
      </c>
      <c r="AF33" s="320"/>
      <c r="AG33" s="320"/>
      <c r="AH33" s="321"/>
      <c r="AI33" s="319" t="s">
        <v>273</v>
      </c>
      <c r="AJ33" s="320"/>
      <c r="AK33" s="320"/>
      <c r="AL33" s="321"/>
      <c r="AM33" s="319" t="s">
        <v>370</v>
      </c>
      <c r="AN33" s="320"/>
      <c r="AO33" s="320"/>
      <c r="AP33" s="321"/>
      <c r="AQ33" s="239" t="s">
        <v>278</v>
      </c>
      <c r="AR33" s="240"/>
      <c r="AS33" s="240"/>
      <c r="AT33" s="241"/>
      <c r="AU33" s="239" t="s">
        <v>402</v>
      </c>
      <c r="AV33" s="240"/>
      <c r="AW33" s="240"/>
      <c r="AX33" s="242"/>
    </row>
    <row r="34" spans="1:51" ht="23.25" customHeight="1" x14ac:dyDescent="0.2">
      <c r="A34" s="195"/>
      <c r="B34" s="196"/>
      <c r="C34" s="196"/>
      <c r="D34" s="196"/>
      <c r="E34" s="196"/>
      <c r="F34" s="197"/>
      <c r="G34" s="259" t="s">
        <v>577</v>
      </c>
      <c r="H34" s="259"/>
      <c r="I34" s="259"/>
      <c r="J34" s="259"/>
      <c r="K34" s="259"/>
      <c r="L34" s="259"/>
      <c r="M34" s="259"/>
      <c r="N34" s="259"/>
      <c r="O34" s="259"/>
      <c r="P34" s="259"/>
      <c r="Q34" s="259"/>
      <c r="R34" s="259"/>
      <c r="S34" s="259"/>
      <c r="T34" s="259"/>
      <c r="U34" s="259"/>
      <c r="V34" s="259"/>
      <c r="W34" s="259"/>
      <c r="X34" s="260"/>
      <c r="Y34" s="262" t="s">
        <v>54</v>
      </c>
      <c r="Z34" s="263"/>
      <c r="AA34" s="264"/>
      <c r="AB34" s="203" t="s">
        <v>578</v>
      </c>
      <c r="AC34" s="203"/>
      <c r="AD34" s="203"/>
      <c r="AE34" s="243">
        <v>2</v>
      </c>
      <c r="AF34" s="243"/>
      <c r="AG34" s="243"/>
      <c r="AH34" s="243"/>
      <c r="AI34" s="243">
        <v>7</v>
      </c>
      <c r="AJ34" s="243"/>
      <c r="AK34" s="243"/>
      <c r="AL34" s="243"/>
      <c r="AM34" s="243">
        <v>8</v>
      </c>
      <c r="AN34" s="243"/>
      <c r="AO34" s="243"/>
      <c r="AP34" s="243"/>
      <c r="AQ34" s="243" t="s">
        <v>589</v>
      </c>
      <c r="AR34" s="243"/>
      <c r="AS34" s="243"/>
      <c r="AT34" s="243"/>
      <c r="AU34" s="244" t="s">
        <v>589</v>
      </c>
      <c r="AV34" s="245"/>
      <c r="AW34" s="245"/>
      <c r="AX34" s="246"/>
    </row>
    <row r="35" spans="1:51" ht="23.25" customHeight="1" x14ac:dyDescent="0.2">
      <c r="A35" s="198"/>
      <c r="B35" s="199"/>
      <c r="C35" s="199"/>
      <c r="D35" s="199"/>
      <c r="E35" s="199"/>
      <c r="F35" s="200"/>
      <c r="G35" s="172"/>
      <c r="H35" s="172"/>
      <c r="I35" s="172"/>
      <c r="J35" s="172"/>
      <c r="K35" s="172"/>
      <c r="L35" s="172"/>
      <c r="M35" s="172"/>
      <c r="N35" s="172"/>
      <c r="O35" s="172"/>
      <c r="P35" s="172"/>
      <c r="Q35" s="172"/>
      <c r="R35" s="172"/>
      <c r="S35" s="172"/>
      <c r="T35" s="172"/>
      <c r="U35" s="172"/>
      <c r="V35" s="172"/>
      <c r="W35" s="172"/>
      <c r="X35" s="261"/>
      <c r="Y35" s="222" t="s">
        <v>55</v>
      </c>
      <c r="Z35" s="205"/>
      <c r="AA35" s="206"/>
      <c r="AB35" s="203" t="s">
        <v>578</v>
      </c>
      <c r="AC35" s="203"/>
      <c r="AD35" s="203"/>
      <c r="AE35" s="243">
        <v>2</v>
      </c>
      <c r="AF35" s="243"/>
      <c r="AG35" s="243"/>
      <c r="AH35" s="243"/>
      <c r="AI35" s="243">
        <v>7</v>
      </c>
      <c r="AJ35" s="243"/>
      <c r="AK35" s="243"/>
      <c r="AL35" s="243"/>
      <c r="AM35" s="243">
        <v>8</v>
      </c>
      <c r="AN35" s="243"/>
      <c r="AO35" s="243"/>
      <c r="AP35" s="243"/>
      <c r="AQ35" s="243">
        <v>6</v>
      </c>
      <c r="AR35" s="243"/>
      <c r="AS35" s="243"/>
      <c r="AT35" s="243"/>
      <c r="AU35" s="342" t="s">
        <v>589</v>
      </c>
      <c r="AV35" s="343"/>
      <c r="AW35" s="343"/>
      <c r="AX35" s="344"/>
    </row>
    <row r="36" spans="1:51" ht="23.25" customHeight="1" x14ac:dyDescent="0.2">
      <c r="A36" s="211" t="s">
        <v>14</v>
      </c>
      <c r="B36" s="212"/>
      <c r="C36" s="212"/>
      <c r="D36" s="212"/>
      <c r="E36" s="212"/>
      <c r="F36" s="213"/>
      <c r="G36" s="220" t="s">
        <v>15</v>
      </c>
      <c r="H36" s="220"/>
      <c r="I36" s="220"/>
      <c r="J36" s="220"/>
      <c r="K36" s="220"/>
      <c r="L36" s="220"/>
      <c r="M36" s="220"/>
      <c r="N36" s="220"/>
      <c r="O36" s="220"/>
      <c r="P36" s="220"/>
      <c r="Q36" s="220"/>
      <c r="R36" s="220"/>
      <c r="S36" s="220"/>
      <c r="T36" s="220"/>
      <c r="U36" s="220"/>
      <c r="V36" s="220"/>
      <c r="W36" s="220"/>
      <c r="X36" s="221"/>
      <c r="Y36" s="406"/>
      <c r="Z36" s="407"/>
      <c r="AA36" s="408"/>
      <c r="AB36" s="351" t="s">
        <v>11</v>
      </c>
      <c r="AC36" s="220"/>
      <c r="AD36" s="221"/>
      <c r="AE36" s="124" t="s">
        <v>262</v>
      </c>
      <c r="AF36" s="124"/>
      <c r="AG36" s="124"/>
      <c r="AH36" s="124"/>
      <c r="AI36" s="124" t="s">
        <v>273</v>
      </c>
      <c r="AJ36" s="124"/>
      <c r="AK36" s="124"/>
      <c r="AL36" s="124"/>
      <c r="AM36" s="124" t="s">
        <v>370</v>
      </c>
      <c r="AN36" s="124"/>
      <c r="AO36" s="124"/>
      <c r="AP36" s="124"/>
      <c r="AQ36" s="252" t="s">
        <v>403</v>
      </c>
      <c r="AR36" s="253"/>
      <c r="AS36" s="253"/>
      <c r="AT36" s="253"/>
      <c r="AU36" s="253"/>
      <c r="AV36" s="253"/>
      <c r="AW36" s="253"/>
      <c r="AX36" s="254"/>
    </row>
    <row r="37" spans="1:51" ht="23.25" customHeight="1" x14ac:dyDescent="0.2">
      <c r="A37" s="214"/>
      <c r="B37" s="215"/>
      <c r="C37" s="215"/>
      <c r="D37" s="215"/>
      <c r="E37" s="215"/>
      <c r="F37" s="216"/>
      <c r="G37" s="409" t="s">
        <v>579</v>
      </c>
      <c r="H37" s="409"/>
      <c r="I37" s="409"/>
      <c r="J37" s="409"/>
      <c r="K37" s="409"/>
      <c r="L37" s="409"/>
      <c r="M37" s="409"/>
      <c r="N37" s="409"/>
      <c r="O37" s="409"/>
      <c r="P37" s="409"/>
      <c r="Q37" s="409"/>
      <c r="R37" s="409"/>
      <c r="S37" s="409"/>
      <c r="T37" s="409"/>
      <c r="U37" s="409"/>
      <c r="V37" s="409"/>
      <c r="W37" s="409"/>
      <c r="X37" s="409"/>
      <c r="Y37" s="411" t="s">
        <v>14</v>
      </c>
      <c r="Z37" s="412"/>
      <c r="AA37" s="413"/>
      <c r="AB37" s="265" t="s">
        <v>580</v>
      </c>
      <c r="AC37" s="266"/>
      <c r="AD37" s="267"/>
      <c r="AE37" s="243">
        <v>15.5</v>
      </c>
      <c r="AF37" s="243"/>
      <c r="AG37" s="243"/>
      <c r="AH37" s="243"/>
      <c r="AI37" s="243">
        <v>15</v>
      </c>
      <c r="AJ37" s="243"/>
      <c r="AK37" s="243"/>
      <c r="AL37" s="243"/>
      <c r="AM37" s="243">
        <v>16</v>
      </c>
      <c r="AN37" s="243"/>
      <c r="AO37" s="243"/>
      <c r="AP37" s="243"/>
      <c r="AQ37" s="244">
        <v>23</v>
      </c>
      <c r="AR37" s="245"/>
      <c r="AS37" s="245"/>
      <c r="AT37" s="245"/>
      <c r="AU37" s="245"/>
      <c r="AV37" s="245"/>
      <c r="AW37" s="245"/>
      <c r="AX37" s="246"/>
    </row>
    <row r="38" spans="1:51" ht="46.5" customHeight="1" thickBot="1" x14ac:dyDescent="0.25">
      <c r="A38" s="217"/>
      <c r="B38" s="218"/>
      <c r="C38" s="218"/>
      <c r="D38" s="218"/>
      <c r="E38" s="218"/>
      <c r="F38" s="219"/>
      <c r="G38" s="410"/>
      <c r="H38" s="410"/>
      <c r="I38" s="410"/>
      <c r="J38" s="410"/>
      <c r="K38" s="410"/>
      <c r="L38" s="410"/>
      <c r="M38" s="410"/>
      <c r="N38" s="410"/>
      <c r="O38" s="410"/>
      <c r="P38" s="410"/>
      <c r="Q38" s="410"/>
      <c r="R38" s="410"/>
      <c r="S38" s="410"/>
      <c r="T38" s="410"/>
      <c r="U38" s="410"/>
      <c r="V38" s="410"/>
      <c r="W38" s="410"/>
      <c r="X38" s="410"/>
      <c r="Y38" s="204" t="s">
        <v>48</v>
      </c>
      <c r="Z38" s="205"/>
      <c r="AA38" s="206"/>
      <c r="AB38" s="207" t="s">
        <v>581</v>
      </c>
      <c r="AC38" s="208"/>
      <c r="AD38" s="209"/>
      <c r="AE38" s="250" t="s">
        <v>582</v>
      </c>
      <c r="AF38" s="250"/>
      <c r="AG38" s="250"/>
      <c r="AH38" s="250"/>
      <c r="AI38" s="250" t="s">
        <v>583</v>
      </c>
      <c r="AJ38" s="250"/>
      <c r="AK38" s="250"/>
      <c r="AL38" s="250"/>
      <c r="AM38" s="250" t="s">
        <v>653</v>
      </c>
      <c r="AN38" s="250"/>
      <c r="AO38" s="250"/>
      <c r="AP38" s="250"/>
      <c r="AQ38" s="250" t="s">
        <v>652</v>
      </c>
      <c r="AR38" s="250"/>
      <c r="AS38" s="250"/>
      <c r="AT38" s="250"/>
      <c r="AU38" s="250"/>
      <c r="AV38" s="250"/>
      <c r="AW38" s="250"/>
      <c r="AX38" s="251"/>
    </row>
    <row r="39" spans="1:51" ht="80.25" customHeight="1" x14ac:dyDescent="0.2">
      <c r="A39" s="93" t="s">
        <v>268</v>
      </c>
      <c r="B39" s="90"/>
      <c r="C39" s="89" t="s">
        <v>183</v>
      </c>
      <c r="D39" s="90"/>
      <c r="E39" s="647" t="s">
        <v>197</v>
      </c>
      <c r="F39" s="648"/>
      <c r="G39" s="649" t="s">
        <v>684</v>
      </c>
      <c r="H39" s="650"/>
      <c r="I39" s="650"/>
      <c r="J39" s="650"/>
      <c r="K39" s="650"/>
      <c r="L39" s="650"/>
      <c r="M39" s="650"/>
      <c r="N39" s="650"/>
      <c r="O39" s="650"/>
      <c r="P39" s="650"/>
      <c r="Q39" s="650"/>
      <c r="R39" s="650"/>
      <c r="S39" s="650"/>
      <c r="T39" s="650"/>
      <c r="U39" s="650"/>
      <c r="V39" s="650"/>
      <c r="W39" s="650"/>
      <c r="X39" s="650"/>
      <c r="Y39" s="650"/>
      <c r="Z39" s="650"/>
      <c r="AA39" s="650"/>
      <c r="AB39" s="650"/>
      <c r="AC39" s="650"/>
      <c r="AD39" s="650"/>
      <c r="AE39" s="650"/>
      <c r="AF39" s="650"/>
      <c r="AG39" s="650"/>
      <c r="AH39" s="650"/>
      <c r="AI39" s="650"/>
      <c r="AJ39" s="650"/>
      <c r="AK39" s="650"/>
      <c r="AL39" s="650"/>
      <c r="AM39" s="650"/>
      <c r="AN39" s="650"/>
      <c r="AO39" s="650"/>
      <c r="AP39" s="650"/>
      <c r="AQ39" s="650"/>
      <c r="AR39" s="650"/>
      <c r="AS39" s="650"/>
      <c r="AT39" s="650"/>
      <c r="AU39" s="650"/>
      <c r="AV39" s="650"/>
      <c r="AW39" s="650"/>
      <c r="AX39" s="651"/>
      <c r="AY39">
        <f>COUNTA($G$39)</f>
        <v>1</v>
      </c>
    </row>
    <row r="40" spans="1:51" ht="80.25" customHeight="1" thickBot="1" x14ac:dyDescent="0.25">
      <c r="A40" s="94"/>
      <c r="B40" s="92"/>
      <c r="C40" s="91"/>
      <c r="D40" s="92"/>
      <c r="E40" s="642" t="s">
        <v>196</v>
      </c>
      <c r="F40" s="643"/>
      <c r="G40" s="644" t="s">
        <v>685</v>
      </c>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45"/>
      <c r="AW40" s="645"/>
      <c r="AX40" s="646"/>
      <c r="AY40">
        <f>$AY$39</f>
        <v>1</v>
      </c>
    </row>
    <row r="41" spans="1:51" ht="27" customHeight="1" x14ac:dyDescent="0.2">
      <c r="A41" s="537" t="s">
        <v>46</v>
      </c>
      <c r="B41" s="538"/>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8"/>
      <c r="AX41" s="539"/>
    </row>
    <row r="42" spans="1:51" ht="27" customHeight="1" x14ac:dyDescent="0.2">
      <c r="A42" s="5"/>
      <c r="B42" s="6"/>
      <c r="C42" s="335" t="s">
        <v>31</v>
      </c>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336"/>
      <c r="AD42" s="268" t="s">
        <v>35</v>
      </c>
      <c r="AE42" s="268"/>
      <c r="AF42" s="268"/>
      <c r="AG42" s="432" t="s">
        <v>30</v>
      </c>
      <c r="AH42" s="268"/>
      <c r="AI42" s="268"/>
      <c r="AJ42" s="268"/>
      <c r="AK42" s="268"/>
      <c r="AL42" s="268"/>
      <c r="AM42" s="268"/>
      <c r="AN42" s="268"/>
      <c r="AO42" s="268"/>
      <c r="AP42" s="268"/>
      <c r="AQ42" s="268"/>
      <c r="AR42" s="268"/>
      <c r="AS42" s="268"/>
      <c r="AT42" s="268"/>
      <c r="AU42" s="268"/>
      <c r="AV42" s="268"/>
      <c r="AW42" s="268"/>
      <c r="AX42" s="433"/>
    </row>
    <row r="43" spans="1:51" ht="86.4" customHeight="1" x14ac:dyDescent="0.2">
      <c r="A43" s="527" t="s">
        <v>135</v>
      </c>
      <c r="B43" s="528"/>
      <c r="C43" s="401" t="s">
        <v>136</v>
      </c>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3"/>
      <c r="AD43" s="340" t="s">
        <v>586</v>
      </c>
      <c r="AE43" s="341"/>
      <c r="AF43" s="341"/>
      <c r="AG43" s="337" t="s">
        <v>590</v>
      </c>
      <c r="AH43" s="338"/>
      <c r="AI43" s="338"/>
      <c r="AJ43" s="338"/>
      <c r="AK43" s="338"/>
      <c r="AL43" s="338"/>
      <c r="AM43" s="338"/>
      <c r="AN43" s="338"/>
      <c r="AO43" s="338"/>
      <c r="AP43" s="338"/>
      <c r="AQ43" s="338"/>
      <c r="AR43" s="338"/>
      <c r="AS43" s="338"/>
      <c r="AT43" s="338"/>
      <c r="AU43" s="338"/>
      <c r="AV43" s="338"/>
      <c r="AW43" s="338"/>
      <c r="AX43" s="339"/>
    </row>
    <row r="44" spans="1:51" ht="110.25" customHeight="1" x14ac:dyDescent="0.2">
      <c r="A44" s="529"/>
      <c r="B44" s="530"/>
      <c r="C44" s="424" t="s">
        <v>36</v>
      </c>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175"/>
      <c r="AD44" s="134" t="s">
        <v>586</v>
      </c>
      <c r="AE44" s="135"/>
      <c r="AF44" s="135"/>
      <c r="AG44" s="95" t="s">
        <v>591</v>
      </c>
      <c r="AH44" s="96"/>
      <c r="AI44" s="96"/>
      <c r="AJ44" s="96"/>
      <c r="AK44" s="96"/>
      <c r="AL44" s="96"/>
      <c r="AM44" s="96"/>
      <c r="AN44" s="96"/>
      <c r="AO44" s="96"/>
      <c r="AP44" s="96"/>
      <c r="AQ44" s="96"/>
      <c r="AR44" s="96"/>
      <c r="AS44" s="96"/>
      <c r="AT44" s="96"/>
      <c r="AU44" s="96"/>
      <c r="AV44" s="96"/>
      <c r="AW44" s="96"/>
      <c r="AX44" s="97"/>
    </row>
    <row r="45" spans="1:51" ht="86.4" customHeight="1" x14ac:dyDescent="0.2">
      <c r="A45" s="531"/>
      <c r="B45" s="532"/>
      <c r="C45" s="426" t="s">
        <v>137</v>
      </c>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8"/>
      <c r="AD45" s="144" t="s">
        <v>586</v>
      </c>
      <c r="AE45" s="145"/>
      <c r="AF45" s="145"/>
      <c r="AG45" s="316" t="s">
        <v>613</v>
      </c>
      <c r="AH45" s="317"/>
      <c r="AI45" s="317"/>
      <c r="AJ45" s="317"/>
      <c r="AK45" s="317"/>
      <c r="AL45" s="317"/>
      <c r="AM45" s="317"/>
      <c r="AN45" s="317"/>
      <c r="AO45" s="317"/>
      <c r="AP45" s="317"/>
      <c r="AQ45" s="317"/>
      <c r="AR45" s="317"/>
      <c r="AS45" s="317"/>
      <c r="AT45" s="317"/>
      <c r="AU45" s="317"/>
      <c r="AV45" s="317"/>
      <c r="AW45" s="317"/>
      <c r="AX45" s="318"/>
    </row>
    <row r="46" spans="1:51" ht="27" customHeight="1" x14ac:dyDescent="0.2">
      <c r="A46" s="146" t="s">
        <v>38</v>
      </c>
      <c r="B46" s="147"/>
      <c r="C46" s="429" t="s">
        <v>40</v>
      </c>
      <c r="D46" s="430"/>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431"/>
      <c r="AD46" s="415" t="s">
        <v>586</v>
      </c>
      <c r="AE46" s="416"/>
      <c r="AF46" s="416"/>
      <c r="AG46" s="275" t="s">
        <v>592</v>
      </c>
      <c r="AH46" s="259"/>
      <c r="AI46" s="259"/>
      <c r="AJ46" s="259"/>
      <c r="AK46" s="259"/>
      <c r="AL46" s="259"/>
      <c r="AM46" s="259"/>
      <c r="AN46" s="259"/>
      <c r="AO46" s="259"/>
      <c r="AP46" s="259"/>
      <c r="AQ46" s="259"/>
      <c r="AR46" s="259"/>
      <c r="AS46" s="259"/>
      <c r="AT46" s="259"/>
      <c r="AU46" s="259"/>
      <c r="AV46" s="259"/>
      <c r="AW46" s="259"/>
      <c r="AX46" s="276"/>
    </row>
    <row r="47" spans="1:51" ht="35.25" customHeight="1" x14ac:dyDescent="0.2">
      <c r="A47" s="148"/>
      <c r="B47" s="149"/>
      <c r="C47" s="457"/>
      <c r="D47" s="458"/>
      <c r="E47" s="470" t="s">
        <v>254</v>
      </c>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2"/>
      <c r="AD47" s="134" t="s">
        <v>618</v>
      </c>
      <c r="AE47" s="135"/>
      <c r="AF47" s="334"/>
      <c r="AG47" s="316"/>
      <c r="AH47" s="317"/>
      <c r="AI47" s="317"/>
      <c r="AJ47" s="317"/>
      <c r="AK47" s="317"/>
      <c r="AL47" s="317"/>
      <c r="AM47" s="317"/>
      <c r="AN47" s="317"/>
      <c r="AO47" s="317"/>
      <c r="AP47" s="317"/>
      <c r="AQ47" s="317"/>
      <c r="AR47" s="317"/>
      <c r="AS47" s="317"/>
      <c r="AT47" s="317"/>
      <c r="AU47" s="317"/>
      <c r="AV47" s="317"/>
      <c r="AW47" s="317"/>
      <c r="AX47" s="318"/>
    </row>
    <row r="48" spans="1:51" ht="26.25" customHeight="1" x14ac:dyDescent="0.2">
      <c r="A48" s="148"/>
      <c r="B48" s="149"/>
      <c r="C48" s="459"/>
      <c r="D48" s="460"/>
      <c r="E48" s="473" t="s">
        <v>216</v>
      </c>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5"/>
      <c r="AD48" s="134" t="s">
        <v>691</v>
      </c>
      <c r="AE48" s="135"/>
      <c r="AF48" s="334"/>
      <c r="AG48" s="316"/>
      <c r="AH48" s="317"/>
      <c r="AI48" s="317"/>
      <c r="AJ48" s="317"/>
      <c r="AK48" s="317"/>
      <c r="AL48" s="317"/>
      <c r="AM48" s="317"/>
      <c r="AN48" s="317"/>
      <c r="AO48" s="317"/>
      <c r="AP48" s="317"/>
      <c r="AQ48" s="317"/>
      <c r="AR48" s="317"/>
      <c r="AS48" s="317"/>
      <c r="AT48" s="317"/>
      <c r="AU48" s="317"/>
      <c r="AV48" s="317"/>
      <c r="AW48" s="317"/>
      <c r="AX48" s="318"/>
    </row>
    <row r="49" spans="1:50" ht="26.25" customHeight="1" x14ac:dyDescent="0.2">
      <c r="A49" s="148"/>
      <c r="B49" s="150"/>
      <c r="C49" s="495" t="s">
        <v>41</v>
      </c>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272" t="s">
        <v>593</v>
      </c>
      <c r="AE49" s="273"/>
      <c r="AF49" s="273"/>
      <c r="AG49" s="286" t="s">
        <v>699</v>
      </c>
      <c r="AH49" s="287"/>
      <c r="AI49" s="287"/>
      <c r="AJ49" s="287"/>
      <c r="AK49" s="287"/>
      <c r="AL49" s="287"/>
      <c r="AM49" s="287"/>
      <c r="AN49" s="287"/>
      <c r="AO49" s="287"/>
      <c r="AP49" s="287"/>
      <c r="AQ49" s="287"/>
      <c r="AR49" s="287"/>
      <c r="AS49" s="287"/>
      <c r="AT49" s="287"/>
      <c r="AU49" s="287"/>
      <c r="AV49" s="287"/>
      <c r="AW49" s="287"/>
      <c r="AX49" s="288"/>
    </row>
    <row r="50" spans="1:50" ht="26.25" customHeight="1" x14ac:dyDescent="0.2">
      <c r="A50" s="148"/>
      <c r="B50" s="150"/>
      <c r="C50" s="174" t="s">
        <v>138</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34" t="s">
        <v>586</v>
      </c>
      <c r="AE50" s="135"/>
      <c r="AF50" s="135"/>
      <c r="AG50" s="95" t="s">
        <v>594</v>
      </c>
      <c r="AH50" s="96"/>
      <c r="AI50" s="96"/>
      <c r="AJ50" s="96"/>
      <c r="AK50" s="96"/>
      <c r="AL50" s="96"/>
      <c r="AM50" s="96"/>
      <c r="AN50" s="96"/>
      <c r="AO50" s="96"/>
      <c r="AP50" s="96"/>
      <c r="AQ50" s="96"/>
      <c r="AR50" s="96"/>
      <c r="AS50" s="96"/>
      <c r="AT50" s="96"/>
      <c r="AU50" s="96"/>
      <c r="AV50" s="96"/>
      <c r="AW50" s="96"/>
      <c r="AX50" s="97"/>
    </row>
    <row r="51" spans="1:50" ht="26.25" customHeight="1" x14ac:dyDescent="0.2">
      <c r="A51" s="148"/>
      <c r="B51" s="150"/>
      <c r="C51" s="174" t="s">
        <v>37</v>
      </c>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34" t="s">
        <v>593</v>
      </c>
      <c r="AE51" s="135"/>
      <c r="AF51" s="135"/>
      <c r="AG51" s="95" t="s">
        <v>699</v>
      </c>
      <c r="AH51" s="96"/>
      <c r="AI51" s="96"/>
      <c r="AJ51" s="96"/>
      <c r="AK51" s="96"/>
      <c r="AL51" s="96"/>
      <c r="AM51" s="96"/>
      <c r="AN51" s="96"/>
      <c r="AO51" s="96"/>
      <c r="AP51" s="96"/>
      <c r="AQ51" s="96"/>
      <c r="AR51" s="96"/>
      <c r="AS51" s="96"/>
      <c r="AT51" s="96"/>
      <c r="AU51" s="96"/>
      <c r="AV51" s="96"/>
      <c r="AW51" s="96"/>
      <c r="AX51" s="97"/>
    </row>
    <row r="52" spans="1:50" ht="26.25" customHeight="1" x14ac:dyDescent="0.2">
      <c r="A52" s="148"/>
      <c r="B52" s="150"/>
      <c r="C52" s="174" t="s">
        <v>42</v>
      </c>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6"/>
      <c r="AD52" s="134" t="s">
        <v>586</v>
      </c>
      <c r="AE52" s="135"/>
      <c r="AF52" s="135"/>
      <c r="AG52" s="95" t="s">
        <v>595</v>
      </c>
      <c r="AH52" s="96"/>
      <c r="AI52" s="96"/>
      <c r="AJ52" s="96"/>
      <c r="AK52" s="96"/>
      <c r="AL52" s="96"/>
      <c r="AM52" s="96"/>
      <c r="AN52" s="96"/>
      <c r="AO52" s="96"/>
      <c r="AP52" s="96"/>
      <c r="AQ52" s="96"/>
      <c r="AR52" s="96"/>
      <c r="AS52" s="96"/>
      <c r="AT52" s="96"/>
      <c r="AU52" s="96"/>
      <c r="AV52" s="96"/>
      <c r="AW52" s="96"/>
      <c r="AX52" s="97"/>
    </row>
    <row r="53" spans="1:50" ht="26.25" customHeight="1" x14ac:dyDescent="0.2">
      <c r="A53" s="148"/>
      <c r="B53" s="150"/>
      <c r="C53" s="174" t="s">
        <v>230</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144" t="s">
        <v>593</v>
      </c>
      <c r="AE53" s="145"/>
      <c r="AF53" s="145"/>
      <c r="AG53" s="492" t="s">
        <v>699</v>
      </c>
      <c r="AH53" s="493"/>
      <c r="AI53" s="493"/>
      <c r="AJ53" s="493"/>
      <c r="AK53" s="493"/>
      <c r="AL53" s="493"/>
      <c r="AM53" s="493"/>
      <c r="AN53" s="493"/>
      <c r="AO53" s="493"/>
      <c r="AP53" s="493"/>
      <c r="AQ53" s="493"/>
      <c r="AR53" s="493"/>
      <c r="AS53" s="493"/>
      <c r="AT53" s="493"/>
      <c r="AU53" s="493"/>
      <c r="AV53" s="493"/>
      <c r="AW53" s="493"/>
      <c r="AX53" s="494"/>
    </row>
    <row r="54" spans="1:50" ht="26.25" customHeight="1" x14ac:dyDescent="0.2">
      <c r="A54" s="148"/>
      <c r="B54" s="150"/>
      <c r="C54" s="639" t="s">
        <v>231</v>
      </c>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c r="AD54" s="134" t="s">
        <v>593</v>
      </c>
      <c r="AE54" s="135"/>
      <c r="AF54" s="334"/>
      <c r="AG54" s="95" t="s">
        <v>699</v>
      </c>
      <c r="AH54" s="96"/>
      <c r="AI54" s="96"/>
      <c r="AJ54" s="96"/>
      <c r="AK54" s="96"/>
      <c r="AL54" s="96"/>
      <c r="AM54" s="96"/>
      <c r="AN54" s="96"/>
      <c r="AO54" s="96"/>
      <c r="AP54" s="96"/>
      <c r="AQ54" s="96"/>
      <c r="AR54" s="96"/>
      <c r="AS54" s="96"/>
      <c r="AT54" s="96"/>
      <c r="AU54" s="96"/>
      <c r="AV54" s="96"/>
      <c r="AW54" s="96"/>
      <c r="AX54" s="97"/>
    </row>
    <row r="55" spans="1:50" ht="26.25" customHeight="1" x14ac:dyDescent="0.2">
      <c r="A55" s="151"/>
      <c r="B55" s="152"/>
      <c r="C55" s="269" t="s">
        <v>220</v>
      </c>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1"/>
      <c r="AD55" s="489" t="s">
        <v>586</v>
      </c>
      <c r="AE55" s="490"/>
      <c r="AF55" s="491"/>
      <c r="AG55" s="501" t="s">
        <v>596</v>
      </c>
      <c r="AH55" s="502"/>
      <c r="AI55" s="502"/>
      <c r="AJ55" s="502"/>
      <c r="AK55" s="502"/>
      <c r="AL55" s="502"/>
      <c r="AM55" s="502"/>
      <c r="AN55" s="502"/>
      <c r="AO55" s="502"/>
      <c r="AP55" s="502"/>
      <c r="AQ55" s="502"/>
      <c r="AR55" s="502"/>
      <c r="AS55" s="502"/>
      <c r="AT55" s="502"/>
      <c r="AU55" s="502"/>
      <c r="AV55" s="502"/>
      <c r="AW55" s="502"/>
      <c r="AX55" s="503"/>
    </row>
    <row r="56" spans="1:50" ht="27" customHeight="1" x14ac:dyDescent="0.2">
      <c r="A56" s="146" t="s">
        <v>39</v>
      </c>
      <c r="B56" s="345"/>
      <c r="C56" s="346" t="s">
        <v>221</v>
      </c>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8"/>
      <c r="AD56" s="272" t="s">
        <v>586</v>
      </c>
      <c r="AE56" s="273"/>
      <c r="AF56" s="274"/>
      <c r="AG56" s="286" t="s">
        <v>597</v>
      </c>
      <c r="AH56" s="287"/>
      <c r="AI56" s="287"/>
      <c r="AJ56" s="287"/>
      <c r="AK56" s="287"/>
      <c r="AL56" s="287"/>
      <c r="AM56" s="287"/>
      <c r="AN56" s="287"/>
      <c r="AO56" s="287"/>
      <c r="AP56" s="287"/>
      <c r="AQ56" s="287"/>
      <c r="AR56" s="287"/>
      <c r="AS56" s="287"/>
      <c r="AT56" s="287"/>
      <c r="AU56" s="287"/>
      <c r="AV56" s="287"/>
      <c r="AW56" s="287"/>
      <c r="AX56" s="288"/>
    </row>
    <row r="57" spans="1:50" ht="35.25" customHeight="1" x14ac:dyDescent="0.2">
      <c r="A57" s="148"/>
      <c r="B57" s="150"/>
      <c r="C57" s="277" t="s">
        <v>44</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9"/>
      <c r="AD57" s="302" t="s">
        <v>593</v>
      </c>
      <c r="AE57" s="303"/>
      <c r="AF57" s="303"/>
      <c r="AG57" s="95" t="s">
        <v>699</v>
      </c>
      <c r="AH57" s="96"/>
      <c r="AI57" s="96"/>
      <c r="AJ57" s="96"/>
      <c r="AK57" s="96"/>
      <c r="AL57" s="96"/>
      <c r="AM57" s="96"/>
      <c r="AN57" s="96"/>
      <c r="AO57" s="96"/>
      <c r="AP57" s="96"/>
      <c r="AQ57" s="96"/>
      <c r="AR57" s="96"/>
      <c r="AS57" s="96"/>
      <c r="AT57" s="96"/>
      <c r="AU57" s="96"/>
      <c r="AV57" s="96"/>
      <c r="AW57" s="96"/>
      <c r="AX57" s="97"/>
    </row>
    <row r="58" spans="1:50" ht="27" customHeight="1" x14ac:dyDescent="0.2">
      <c r="A58" s="148"/>
      <c r="B58" s="150"/>
      <c r="C58" s="174" t="s">
        <v>184</v>
      </c>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34" t="s">
        <v>586</v>
      </c>
      <c r="AE58" s="135"/>
      <c r="AF58" s="135"/>
      <c r="AG58" s="95" t="s">
        <v>598</v>
      </c>
      <c r="AH58" s="96"/>
      <c r="AI58" s="96"/>
      <c r="AJ58" s="96"/>
      <c r="AK58" s="96"/>
      <c r="AL58" s="96"/>
      <c r="AM58" s="96"/>
      <c r="AN58" s="96"/>
      <c r="AO58" s="96"/>
      <c r="AP58" s="96"/>
      <c r="AQ58" s="96"/>
      <c r="AR58" s="96"/>
      <c r="AS58" s="96"/>
      <c r="AT58" s="96"/>
      <c r="AU58" s="96"/>
      <c r="AV58" s="96"/>
      <c r="AW58" s="96"/>
      <c r="AX58" s="97"/>
    </row>
    <row r="59" spans="1:50" ht="27" customHeight="1" x14ac:dyDescent="0.2">
      <c r="A59" s="151"/>
      <c r="B59" s="152"/>
      <c r="C59" s="174" t="s">
        <v>43</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34" t="s">
        <v>586</v>
      </c>
      <c r="AE59" s="135"/>
      <c r="AF59" s="135"/>
      <c r="AG59" s="171" t="s">
        <v>599</v>
      </c>
      <c r="AH59" s="172"/>
      <c r="AI59" s="172"/>
      <c r="AJ59" s="172"/>
      <c r="AK59" s="172"/>
      <c r="AL59" s="172"/>
      <c r="AM59" s="172"/>
      <c r="AN59" s="172"/>
      <c r="AO59" s="172"/>
      <c r="AP59" s="172"/>
      <c r="AQ59" s="172"/>
      <c r="AR59" s="172"/>
      <c r="AS59" s="172"/>
      <c r="AT59" s="172"/>
      <c r="AU59" s="172"/>
      <c r="AV59" s="172"/>
      <c r="AW59" s="172"/>
      <c r="AX59" s="173"/>
    </row>
    <row r="60" spans="1:50" ht="41.25" customHeight="1" x14ac:dyDescent="0.2">
      <c r="A60" s="142" t="s">
        <v>57</v>
      </c>
      <c r="B60" s="143"/>
      <c r="C60" s="280" t="s">
        <v>139</v>
      </c>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2"/>
      <c r="AD60" s="272" t="s">
        <v>593</v>
      </c>
      <c r="AE60" s="273"/>
      <c r="AF60" s="273"/>
      <c r="AG60" s="275" t="s">
        <v>699</v>
      </c>
      <c r="AH60" s="259"/>
      <c r="AI60" s="259"/>
      <c r="AJ60" s="259"/>
      <c r="AK60" s="259"/>
      <c r="AL60" s="259"/>
      <c r="AM60" s="259"/>
      <c r="AN60" s="259"/>
      <c r="AO60" s="259"/>
      <c r="AP60" s="259"/>
      <c r="AQ60" s="259"/>
      <c r="AR60" s="259"/>
      <c r="AS60" s="259"/>
      <c r="AT60" s="259"/>
      <c r="AU60" s="259"/>
      <c r="AV60" s="259"/>
      <c r="AW60" s="259"/>
      <c r="AX60" s="276"/>
    </row>
    <row r="61" spans="1:50" ht="55.5" customHeight="1" x14ac:dyDescent="0.2">
      <c r="A61" s="146" t="s">
        <v>47</v>
      </c>
      <c r="B61" s="462"/>
      <c r="C61" s="469" t="s">
        <v>52</v>
      </c>
      <c r="D61" s="508"/>
      <c r="E61" s="508"/>
      <c r="F61" s="509"/>
      <c r="G61" s="257" t="s">
        <v>600</v>
      </c>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8"/>
    </row>
    <row r="62" spans="1:50" ht="55.5" customHeight="1" thickBot="1" x14ac:dyDescent="0.25">
      <c r="A62" s="463"/>
      <c r="B62" s="464"/>
      <c r="C62" s="139" t="s">
        <v>56</v>
      </c>
      <c r="D62" s="140"/>
      <c r="E62" s="140"/>
      <c r="F62" s="141"/>
      <c r="G62" s="255" t="s">
        <v>601</v>
      </c>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6"/>
    </row>
    <row r="63" spans="1:50" ht="24" customHeight="1" x14ac:dyDescent="0.2">
      <c r="A63" s="136" t="s">
        <v>32</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8"/>
    </row>
    <row r="64" spans="1:50" ht="42" customHeight="1" thickBot="1" x14ac:dyDescent="0.25">
      <c r="A64" s="310" t="s">
        <v>686</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1"/>
      <c r="AX64" s="312"/>
    </row>
    <row r="65" spans="1:52" ht="24.75" customHeight="1" x14ac:dyDescent="0.2">
      <c r="A65" s="466" t="s">
        <v>33</v>
      </c>
      <c r="B65" s="467"/>
      <c r="C65" s="467"/>
      <c r="D65" s="467"/>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467"/>
      <c r="AN65" s="467"/>
      <c r="AO65" s="467"/>
      <c r="AP65" s="467"/>
      <c r="AQ65" s="467"/>
      <c r="AR65" s="467"/>
      <c r="AS65" s="467"/>
      <c r="AT65" s="467"/>
      <c r="AU65" s="467"/>
      <c r="AV65" s="467"/>
      <c r="AW65" s="467"/>
      <c r="AX65" s="468"/>
    </row>
    <row r="66" spans="1:52" ht="42" customHeight="1" thickBot="1" x14ac:dyDescent="0.25">
      <c r="A66" s="299" t="s">
        <v>134</v>
      </c>
      <c r="B66" s="300"/>
      <c r="C66" s="300"/>
      <c r="D66" s="300"/>
      <c r="E66" s="301"/>
      <c r="F66" s="500" t="s">
        <v>687</v>
      </c>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2"/>
    </row>
    <row r="67" spans="1:52" ht="24.75" customHeight="1" x14ac:dyDescent="0.2">
      <c r="A67" s="466" t="s">
        <v>45</v>
      </c>
      <c r="B67" s="467"/>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N67" s="467"/>
      <c r="AO67" s="467"/>
      <c r="AP67" s="467"/>
      <c r="AQ67" s="467"/>
      <c r="AR67" s="467"/>
      <c r="AS67" s="467"/>
      <c r="AT67" s="467"/>
      <c r="AU67" s="467"/>
      <c r="AV67" s="467"/>
      <c r="AW67" s="467"/>
      <c r="AX67" s="468"/>
    </row>
    <row r="68" spans="1:52" ht="42" customHeight="1" thickBot="1" x14ac:dyDescent="0.25">
      <c r="A68" s="299" t="s">
        <v>700</v>
      </c>
      <c r="B68" s="300"/>
      <c r="C68" s="300"/>
      <c r="D68" s="300"/>
      <c r="E68" s="301"/>
      <c r="F68" s="313" t="s">
        <v>690</v>
      </c>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14"/>
      <c r="AV68" s="314"/>
      <c r="AW68" s="314"/>
      <c r="AX68" s="315"/>
    </row>
    <row r="69" spans="1:52" ht="24.75" customHeight="1" x14ac:dyDescent="0.2">
      <c r="A69" s="497" t="s">
        <v>34</v>
      </c>
      <c r="B69" s="498"/>
      <c r="C69" s="498"/>
      <c r="D69" s="498"/>
      <c r="E69" s="498"/>
      <c r="F69" s="498"/>
      <c r="G69" s="498"/>
      <c r="H69" s="498"/>
      <c r="I69" s="498"/>
      <c r="J69" s="498"/>
      <c r="K69" s="498"/>
      <c r="L69" s="498"/>
      <c r="M69" s="498"/>
      <c r="N69" s="498"/>
      <c r="O69" s="498"/>
      <c r="P69" s="498"/>
      <c r="Q69" s="498"/>
      <c r="R69" s="498"/>
      <c r="S69" s="498"/>
      <c r="T69" s="498"/>
      <c r="U69" s="498"/>
      <c r="V69" s="498"/>
      <c r="W69" s="498"/>
      <c r="X69" s="498"/>
      <c r="Y69" s="498"/>
      <c r="Z69" s="498"/>
      <c r="AA69" s="498"/>
      <c r="AB69" s="498"/>
      <c r="AC69" s="498"/>
      <c r="AD69" s="498"/>
      <c r="AE69" s="498"/>
      <c r="AF69" s="498"/>
      <c r="AG69" s="498"/>
      <c r="AH69" s="498"/>
      <c r="AI69" s="498"/>
      <c r="AJ69" s="498"/>
      <c r="AK69" s="498"/>
      <c r="AL69" s="498"/>
      <c r="AM69" s="498"/>
      <c r="AN69" s="498"/>
      <c r="AO69" s="498"/>
      <c r="AP69" s="498"/>
      <c r="AQ69" s="498"/>
      <c r="AR69" s="498"/>
      <c r="AS69" s="498"/>
      <c r="AT69" s="498"/>
      <c r="AU69" s="498"/>
      <c r="AV69" s="498"/>
      <c r="AW69" s="498"/>
      <c r="AX69" s="499"/>
    </row>
    <row r="70" spans="1:52" ht="42" customHeight="1" thickBot="1" x14ac:dyDescent="0.25">
      <c r="A70" s="453" t="s">
        <v>698</v>
      </c>
      <c r="B70" s="454"/>
      <c r="C70" s="454"/>
      <c r="D70" s="454"/>
      <c r="E70" s="454"/>
      <c r="F70" s="454"/>
      <c r="G70" s="454"/>
      <c r="H70" s="454"/>
      <c r="I70" s="454"/>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4"/>
      <c r="AG70" s="454"/>
      <c r="AH70" s="454"/>
      <c r="AI70" s="454"/>
      <c r="AJ70" s="454"/>
      <c r="AK70" s="454"/>
      <c r="AL70" s="454"/>
      <c r="AM70" s="454"/>
      <c r="AN70" s="454"/>
      <c r="AO70" s="454"/>
      <c r="AP70" s="454"/>
      <c r="AQ70" s="454"/>
      <c r="AR70" s="454"/>
      <c r="AS70" s="454"/>
      <c r="AT70" s="454"/>
      <c r="AU70" s="454"/>
      <c r="AV70" s="454"/>
      <c r="AW70" s="454"/>
      <c r="AX70" s="455"/>
    </row>
    <row r="71" spans="1:52" ht="24.75" customHeight="1" x14ac:dyDescent="0.2">
      <c r="A71" s="153" t="s">
        <v>234</v>
      </c>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5"/>
      <c r="AZ71" s="10"/>
    </row>
    <row r="72" spans="1:52" ht="24.75" customHeight="1" x14ac:dyDescent="0.2">
      <c r="A72" s="123" t="s">
        <v>263</v>
      </c>
      <c r="B72" s="123"/>
      <c r="C72" s="123"/>
      <c r="D72" s="123"/>
      <c r="E72" s="652" t="s">
        <v>584</v>
      </c>
      <c r="F72" s="653"/>
      <c r="G72" s="653"/>
      <c r="H72" s="653"/>
      <c r="I72" s="653"/>
      <c r="J72" s="653"/>
      <c r="K72" s="653"/>
      <c r="L72" s="653"/>
      <c r="M72" s="653"/>
      <c r="N72" s="653"/>
      <c r="O72" s="653"/>
      <c r="P72" s="654"/>
      <c r="Q72" s="652"/>
      <c r="R72" s="653"/>
      <c r="S72" s="653"/>
      <c r="T72" s="653"/>
      <c r="U72" s="653"/>
      <c r="V72" s="653"/>
      <c r="W72" s="653"/>
      <c r="X72" s="653"/>
      <c r="Y72" s="653"/>
      <c r="Z72" s="653"/>
      <c r="AA72" s="653"/>
      <c r="AB72" s="654"/>
      <c r="AC72" s="652"/>
      <c r="AD72" s="653"/>
      <c r="AE72" s="653"/>
      <c r="AF72" s="653"/>
      <c r="AG72" s="653"/>
      <c r="AH72" s="653"/>
      <c r="AI72" s="653"/>
      <c r="AJ72" s="653"/>
      <c r="AK72" s="653"/>
      <c r="AL72" s="653"/>
      <c r="AM72" s="653"/>
      <c r="AN72" s="654"/>
      <c r="AO72" s="652"/>
      <c r="AP72" s="653"/>
      <c r="AQ72" s="653"/>
      <c r="AR72" s="653"/>
      <c r="AS72" s="653"/>
      <c r="AT72" s="653"/>
      <c r="AU72" s="653"/>
      <c r="AV72" s="653"/>
      <c r="AW72" s="653"/>
      <c r="AX72" s="655"/>
    </row>
    <row r="73" spans="1:52" ht="24.75" customHeight="1" x14ac:dyDescent="0.2">
      <c r="A73" s="123" t="s">
        <v>262</v>
      </c>
      <c r="B73" s="123"/>
      <c r="C73" s="123"/>
      <c r="D73" s="123"/>
      <c r="E73" s="656" t="s">
        <v>585</v>
      </c>
      <c r="F73" s="657"/>
      <c r="G73" s="657"/>
      <c r="H73" s="657"/>
      <c r="I73" s="657"/>
      <c r="J73" s="657"/>
      <c r="K73" s="657"/>
      <c r="L73" s="657"/>
      <c r="M73" s="657"/>
      <c r="N73" s="657"/>
      <c r="O73" s="657"/>
      <c r="P73" s="658"/>
      <c r="Q73" s="656"/>
      <c r="R73" s="657"/>
      <c r="S73" s="657"/>
      <c r="T73" s="657"/>
      <c r="U73" s="657"/>
      <c r="V73" s="657"/>
      <c r="W73" s="657"/>
      <c r="X73" s="657"/>
      <c r="Y73" s="657"/>
      <c r="Z73" s="657"/>
      <c r="AA73" s="657"/>
      <c r="AB73" s="658"/>
      <c r="AC73" s="656"/>
      <c r="AD73" s="657"/>
      <c r="AE73" s="657"/>
      <c r="AF73" s="657"/>
      <c r="AG73" s="657"/>
      <c r="AH73" s="657"/>
      <c r="AI73" s="657"/>
      <c r="AJ73" s="657"/>
      <c r="AK73" s="657"/>
      <c r="AL73" s="657"/>
      <c r="AM73" s="657"/>
      <c r="AN73" s="658"/>
      <c r="AO73" s="652"/>
      <c r="AP73" s="653"/>
      <c r="AQ73" s="653"/>
      <c r="AR73" s="653"/>
      <c r="AS73" s="653"/>
      <c r="AT73" s="653"/>
      <c r="AU73" s="653"/>
      <c r="AV73" s="653"/>
      <c r="AW73" s="653"/>
      <c r="AX73" s="655"/>
    </row>
    <row r="74" spans="1:52" ht="24.75" customHeight="1" x14ac:dyDescent="0.2">
      <c r="A74" s="123" t="s">
        <v>404</v>
      </c>
      <c r="B74" s="123"/>
      <c r="C74" s="123"/>
      <c r="D74" s="123"/>
      <c r="E74" s="477" t="s">
        <v>566</v>
      </c>
      <c r="F74" s="478"/>
      <c r="G74" s="478"/>
      <c r="H74" s="84" t="str">
        <f>IF(E74="","","-")</f>
        <v>-</v>
      </c>
      <c r="I74" s="478"/>
      <c r="J74" s="478"/>
      <c r="K74" s="84" t="str">
        <f>IF(I74="","","-")</f>
        <v/>
      </c>
      <c r="L74" s="476">
        <v>97</v>
      </c>
      <c r="M74" s="476"/>
      <c r="N74" s="84" t="str">
        <f>IF(O74="","","-")</f>
        <v/>
      </c>
      <c r="O74" s="479"/>
      <c r="P74" s="480"/>
      <c r="Q74" s="477"/>
      <c r="R74" s="478"/>
      <c r="S74" s="478"/>
      <c r="T74" s="84" t="str">
        <f>IF(Q74="","","-")</f>
        <v/>
      </c>
      <c r="U74" s="478"/>
      <c r="V74" s="478"/>
      <c r="W74" s="84" t="str">
        <f>IF(U74="","","-")</f>
        <v/>
      </c>
      <c r="X74" s="476"/>
      <c r="Y74" s="476"/>
      <c r="Z74" s="84" t="str">
        <f>IF(AA74="","","-")</f>
        <v/>
      </c>
      <c r="AA74" s="479"/>
      <c r="AB74" s="480"/>
      <c r="AC74" s="477"/>
      <c r="AD74" s="478"/>
      <c r="AE74" s="478"/>
      <c r="AF74" s="84" t="str">
        <f>IF(AC74="","","-")</f>
        <v/>
      </c>
      <c r="AG74" s="478"/>
      <c r="AH74" s="478"/>
      <c r="AI74" s="84" t="str">
        <f>IF(AG74="","","-")</f>
        <v/>
      </c>
      <c r="AJ74" s="476"/>
      <c r="AK74" s="476"/>
      <c r="AL74" s="84" t="str">
        <f>IF(AM74="","","-")</f>
        <v/>
      </c>
      <c r="AM74" s="479"/>
      <c r="AN74" s="480"/>
      <c r="AO74" s="477"/>
      <c r="AP74" s="478"/>
      <c r="AQ74" s="84" t="str">
        <f>IF(AO74="","","-")</f>
        <v/>
      </c>
      <c r="AR74" s="478"/>
      <c r="AS74" s="478"/>
      <c r="AT74" s="84" t="str">
        <f>IF(AR74="","","-")</f>
        <v/>
      </c>
      <c r="AU74" s="476"/>
      <c r="AV74" s="476"/>
      <c r="AW74" s="84" t="str">
        <f>IF(AX74="","","-")</f>
        <v/>
      </c>
      <c r="AX74" s="87"/>
    </row>
    <row r="75" spans="1:52" ht="24.75" customHeight="1" x14ac:dyDescent="0.2">
      <c r="A75" s="123" t="s">
        <v>370</v>
      </c>
      <c r="B75" s="123"/>
      <c r="C75" s="123"/>
      <c r="D75" s="123"/>
      <c r="E75" s="477" t="s">
        <v>566</v>
      </c>
      <c r="F75" s="478"/>
      <c r="G75" s="478"/>
      <c r="H75" s="84" t="str">
        <f>IF(E75="","","-")</f>
        <v>-</v>
      </c>
      <c r="I75" s="478"/>
      <c r="J75" s="478"/>
      <c r="K75" s="84" t="str">
        <f>IF(I75="","","-")</f>
        <v/>
      </c>
      <c r="L75" s="476">
        <v>95</v>
      </c>
      <c r="M75" s="476"/>
      <c r="N75" s="84" t="str">
        <f>IF(O75="","","-")</f>
        <v/>
      </c>
      <c r="O75" s="479"/>
      <c r="P75" s="480"/>
      <c r="Q75" s="477"/>
      <c r="R75" s="478"/>
      <c r="S75" s="478"/>
      <c r="T75" s="84" t="str">
        <f>IF(Q75="","","-")</f>
        <v/>
      </c>
      <c r="U75" s="478"/>
      <c r="V75" s="478"/>
      <c r="W75" s="84" t="str">
        <f>IF(U75="","","-")</f>
        <v/>
      </c>
      <c r="X75" s="476"/>
      <c r="Y75" s="476"/>
      <c r="Z75" s="84" t="str">
        <f>IF(AA75="","","-")</f>
        <v/>
      </c>
      <c r="AA75" s="479"/>
      <c r="AB75" s="480"/>
      <c r="AC75" s="477"/>
      <c r="AD75" s="478"/>
      <c r="AE75" s="478"/>
      <c r="AF75" s="84" t="str">
        <f>IF(AC75="","","-")</f>
        <v/>
      </c>
      <c r="AG75" s="478"/>
      <c r="AH75" s="478"/>
      <c r="AI75" s="84" t="str">
        <f>IF(AG75="","","-")</f>
        <v/>
      </c>
      <c r="AJ75" s="476"/>
      <c r="AK75" s="476"/>
      <c r="AL75" s="84" t="str">
        <f>IF(AM75="","","-")</f>
        <v/>
      </c>
      <c r="AM75" s="479"/>
      <c r="AN75" s="480"/>
      <c r="AO75" s="477"/>
      <c r="AP75" s="478"/>
      <c r="AQ75" s="84" t="str">
        <f>IF(AO75="","","-")</f>
        <v/>
      </c>
      <c r="AR75" s="478"/>
      <c r="AS75" s="478"/>
      <c r="AT75" s="84" t="str">
        <f>IF(AR75="","","-")</f>
        <v/>
      </c>
      <c r="AU75" s="476"/>
      <c r="AV75" s="476"/>
      <c r="AW75" s="84" t="str">
        <f>IF(AX75="","","-")</f>
        <v/>
      </c>
      <c r="AX75" s="87"/>
    </row>
    <row r="76" spans="1:52" ht="28.35" customHeight="1" x14ac:dyDescent="0.2">
      <c r="A76" s="177" t="s">
        <v>256</v>
      </c>
      <c r="B76" s="178"/>
      <c r="C76" s="178"/>
      <c r="D76" s="178"/>
      <c r="E76" s="178"/>
      <c r="F76" s="179"/>
      <c r="G76" s="71" t="s">
        <v>564</v>
      </c>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2"/>
    </row>
    <row r="77" spans="1:52" ht="28.35" customHeight="1" x14ac:dyDescent="0.2">
      <c r="A77" s="180"/>
      <c r="B77" s="181"/>
      <c r="C77" s="181"/>
      <c r="D77" s="181"/>
      <c r="E77" s="181"/>
      <c r="F77" s="182"/>
      <c r="G77" s="40"/>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88"/>
      <c r="AJ77" s="88"/>
      <c r="AK77" s="88"/>
      <c r="AL77" s="88"/>
      <c r="AM77" s="88"/>
      <c r="AN77" s="41"/>
      <c r="AO77" s="41"/>
      <c r="AP77" s="41"/>
      <c r="AQ77" s="41"/>
      <c r="AR77" s="41"/>
      <c r="AS77" s="41"/>
      <c r="AT77" s="41"/>
      <c r="AU77" s="41"/>
      <c r="AV77" s="41"/>
      <c r="AW77" s="41"/>
      <c r="AX77" s="42"/>
    </row>
    <row r="78" spans="1:52" ht="28.35" customHeight="1" x14ac:dyDescent="0.2">
      <c r="A78" s="180"/>
      <c r="B78" s="181"/>
      <c r="C78" s="181"/>
      <c r="D78" s="181"/>
      <c r="E78" s="181"/>
      <c r="F78" s="182"/>
      <c r="G78" s="40"/>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88"/>
      <c r="AJ78" s="88"/>
      <c r="AK78" s="88"/>
      <c r="AL78" s="88"/>
      <c r="AM78" s="88"/>
      <c r="AN78" s="41"/>
      <c r="AO78" s="41"/>
      <c r="AP78" s="41"/>
      <c r="AQ78" s="41"/>
      <c r="AR78" s="41"/>
      <c r="AS78" s="41"/>
      <c r="AT78" s="41"/>
      <c r="AU78" s="41"/>
      <c r="AV78" s="41"/>
      <c r="AW78" s="41"/>
      <c r="AX78" s="42"/>
    </row>
    <row r="79" spans="1:52" ht="28.35" customHeight="1" x14ac:dyDescent="0.2">
      <c r="A79" s="180"/>
      <c r="B79" s="181"/>
      <c r="C79" s="181"/>
      <c r="D79" s="181"/>
      <c r="E79" s="181"/>
      <c r="F79" s="182"/>
      <c r="G79" s="40"/>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88"/>
      <c r="AJ79" s="88"/>
      <c r="AK79" s="88"/>
      <c r="AL79" s="88"/>
      <c r="AM79" s="88"/>
      <c r="AN79" s="41"/>
      <c r="AO79" s="41"/>
      <c r="AP79" s="41"/>
      <c r="AQ79" s="41"/>
      <c r="AR79" s="41"/>
      <c r="AS79" s="41"/>
      <c r="AT79" s="41"/>
      <c r="AU79" s="41"/>
      <c r="AV79" s="41"/>
      <c r="AW79" s="41"/>
      <c r="AX79" s="42"/>
    </row>
    <row r="80" spans="1:52" ht="27.75" customHeight="1" x14ac:dyDescent="0.2">
      <c r="A80" s="180"/>
      <c r="B80" s="181"/>
      <c r="C80" s="181"/>
      <c r="D80" s="181"/>
      <c r="E80" s="181"/>
      <c r="F80" s="182"/>
      <c r="G80" s="40"/>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88"/>
      <c r="AJ80" s="88"/>
      <c r="AK80" s="88"/>
      <c r="AL80" s="88"/>
      <c r="AM80" s="88"/>
      <c r="AN80" s="41"/>
      <c r="AO80" s="41"/>
      <c r="AP80" s="41"/>
      <c r="AQ80" s="41"/>
      <c r="AR80" s="41"/>
      <c r="AS80" s="41"/>
      <c r="AT80" s="41"/>
      <c r="AU80" s="41"/>
      <c r="AV80" s="41"/>
      <c r="AW80" s="41"/>
      <c r="AX80" s="42"/>
    </row>
    <row r="81" spans="1:50" ht="28.35" customHeight="1" x14ac:dyDescent="0.2">
      <c r="A81" s="180"/>
      <c r="B81" s="181"/>
      <c r="C81" s="181"/>
      <c r="D81" s="181"/>
      <c r="E81" s="181"/>
      <c r="F81" s="182"/>
      <c r="G81" s="40"/>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88"/>
      <c r="AJ81" s="88"/>
      <c r="AK81" s="88"/>
      <c r="AL81" s="88"/>
      <c r="AM81" s="88"/>
      <c r="AN81" s="41"/>
      <c r="AO81" s="41"/>
      <c r="AP81" s="41"/>
      <c r="AQ81" s="41"/>
      <c r="AR81" s="41"/>
      <c r="AS81" s="41"/>
      <c r="AT81" s="41"/>
      <c r="AU81" s="41"/>
      <c r="AV81" s="41"/>
      <c r="AW81" s="41"/>
      <c r="AX81" s="42"/>
    </row>
    <row r="82" spans="1:50" ht="28.35" customHeight="1" x14ac:dyDescent="0.2">
      <c r="A82" s="180"/>
      <c r="B82" s="181"/>
      <c r="C82" s="181"/>
      <c r="D82" s="181"/>
      <c r="E82" s="181"/>
      <c r="F82" s="182"/>
      <c r="G82" s="40"/>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88"/>
      <c r="AJ82" s="88"/>
      <c r="AK82" s="88"/>
      <c r="AL82" s="88"/>
      <c r="AM82" s="88"/>
      <c r="AN82" s="41"/>
      <c r="AO82" s="41"/>
      <c r="AP82" s="41"/>
      <c r="AQ82" s="41"/>
      <c r="AR82" s="41"/>
      <c r="AS82" s="41"/>
      <c r="AT82" s="41"/>
      <c r="AU82" s="41"/>
      <c r="AV82" s="41"/>
      <c r="AW82" s="41"/>
      <c r="AX82" s="42"/>
    </row>
    <row r="83" spans="1:50" ht="27.75" customHeight="1" x14ac:dyDescent="0.2">
      <c r="A83" s="180"/>
      <c r="B83" s="181"/>
      <c r="C83" s="181"/>
      <c r="D83" s="181"/>
      <c r="E83" s="181"/>
      <c r="F83" s="182"/>
      <c r="G83" s="40"/>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88"/>
      <c r="AJ83" s="88"/>
      <c r="AK83" s="88"/>
      <c r="AL83" s="88"/>
      <c r="AM83" s="88"/>
      <c r="AN83" s="41"/>
      <c r="AO83" s="41"/>
      <c r="AP83" s="41"/>
      <c r="AQ83" s="41"/>
      <c r="AR83" s="41"/>
      <c r="AS83" s="41"/>
      <c r="AT83" s="41"/>
      <c r="AU83" s="41"/>
      <c r="AV83" s="41"/>
      <c r="AW83" s="41"/>
      <c r="AX83" s="42"/>
    </row>
    <row r="84" spans="1:50" ht="28.35" customHeight="1" x14ac:dyDescent="0.2">
      <c r="A84" s="180"/>
      <c r="B84" s="181"/>
      <c r="C84" s="181"/>
      <c r="D84" s="181"/>
      <c r="E84" s="181"/>
      <c r="F84" s="182"/>
      <c r="G84" s="40"/>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88"/>
      <c r="AJ84" s="88"/>
      <c r="AK84" s="88"/>
      <c r="AL84" s="88"/>
      <c r="AM84" s="88"/>
      <c r="AN84" s="41"/>
      <c r="AO84" s="41"/>
      <c r="AP84" s="41"/>
      <c r="AQ84" s="41"/>
      <c r="AR84" s="41"/>
      <c r="AS84" s="41"/>
      <c r="AT84" s="41"/>
      <c r="AU84" s="41"/>
      <c r="AV84" s="41"/>
      <c r="AW84" s="41"/>
      <c r="AX84" s="42"/>
    </row>
    <row r="85" spans="1:50" ht="28.35" customHeight="1" x14ac:dyDescent="0.2">
      <c r="A85" s="180"/>
      <c r="B85" s="181"/>
      <c r="C85" s="181"/>
      <c r="D85" s="181"/>
      <c r="E85" s="181"/>
      <c r="F85" s="182"/>
      <c r="G85" s="40"/>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88"/>
      <c r="AJ85" s="88"/>
      <c r="AK85" s="88"/>
      <c r="AL85" s="88"/>
      <c r="AM85" s="88"/>
      <c r="AN85" s="41"/>
      <c r="AO85" s="41"/>
      <c r="AP85" s="41"/>
      <c r="AQ85" s="41"/>
      <c r="AR85" s="41"/>
      <c r="AS85" s="41"/>
      <c r="AT85" s="41"/>
      <c r="AU85" s="41"/>
      <c r="AV85" s="41"/>
      <c r="AW85" s="41"/>
      <c r="AX85" s="42"/>
    </row>
    <row r="86" spans="1:50" ht="28.35" customHeight="1" x14ac:dyDescent="0.2">
      <c r="A86" s="180"/>
      <c r="B86" s="181"/>
      <c r="C86" s="181"/>
      <c r="D86" s="181"/>
      <c r="E86" s="181"/>
      <c r="F86" s="182"/>
      <c r="G86" s="40"/>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88"/>
      <c r="AJ86" s="88"/>
      <c r="AK86" s="88"/>
      <c r="AL86" s="88"/>
      <c r="AM86" s="88"/>
      <c r="AN86" s="41"/>
      <c r="AO86" s="41"/>
      <c r="AP86" s="41"/>
      <c r="AQ86" s="41"/>
      <c r="AR86" s="41"/>
      <c r="AS86" s="41"/>
      <c r="AT86" s="41"/>
      <c r="AU86" s="41"/>
      <c r="AV86" s="41"/>
      <c r="AW86" s="41"/>
      <c r="AX86" s="42"/>
    </row>
    <row r="87" spans="1:50" ht="28.35" customHeight="1" x14ac:dyDescent="0.2">
      <c r="A87" s="180"/>
      <c r="B87" s="181"/>
      <c r="C87" s="181"/>
      <c r="D87" s="181"/>
      <c r="E87" s="181"/>
      <c r="F87" s="182"/>
      <c r="G87" s="40"/>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88"/>
      <c r="AJ87" s="88"/>
      <c r="AK87" s="88"/>
      <c r="AL87" s="88"/>
      <c r="AM87" s="88"/>
      <c r="AN87" s="41"/>
      <c r="AO87" s="41"/>
      <c r="AP87" s="41"/>
      <c r="AQ87" s="41"/>
      <c r="AR87" s="41"/>
      <c r="AS87" s="41"/>
      <c r="AT87" s="41"/>
      <c r="AU87" s="41"/>
      <c r="AV87" s="41"/>
      <c r="AW87" s="41"/>
      <c r="AX87" s="42"/>
    </row>
    <row r="88" spans="1:50" ht="28.35" customHeight="1" x14ac:dyDescent="0.2">
      <c r="A88" s="180"/>
      <c r="B88" s="181"/>
      <c r="C88" s="181"/>
      <c r="D88" s="181"/>
      <c r="E88" s="181"/>
      <c r="F88" s="182"/>
      <c r="G88" s="40"/>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88"/>
      <c r="AJ88" s="88"/>
      <c r="AK88" s="88"/>
      <c r="AL88" s="88"/>
      <c r="AM88" s="88"/>
      <c r="AN88" s="41"/>
      <c r="AO88" s="41"/>
      <c r="AP88" s="41"/>
      <c r="AQ88" s="41"/>
      <c r="AR88" s="41"/>
      <c r="AS88" s="41"/>
      <c r="AT88" s="41"/>
      <c r="AU88" s="41"/>
      <c r="AV88" s="41"/>
      <c r="AW88" s="41"/>
      <c r="AX88" s="42"/>
    </row>
    <row r="89" spans="1:50" ht="27.75" customHeight="1" x14ac:dyDescent="0.2">
      <c r="A89" s="180"/>
      <c r="B89" s="181"/>
      <c r="C89" s="181"/>
      <c r="D89" s="181"/>
      <c r="E89" s="181"/>
      <c r="F89" s="182"/>
      <c r="G89" s="40"/>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88"/>
      <c r="AJ89" s="88"/>
      <c r="AK89" s="88"/>
      <c r="AL89" s="88"/>
      <c r="AM89" s="88"/>
      <c r="AN89" s="41"/>
      <c r="AO89" s="41"/>
      <c r="AP89" s="41"/>
      <c r="AQ89" s="41"/>
      <c r="AR89" s="41"/>
      <c r="AS89" s="41"/>
      <c r="AT89" s="41"/>
      <c r="AU89" s="41"/>
      <c r="AV89" s="41"/>
      <c r="AW89" s="41"/>
      <c r="AX89" s="42"/>
    </row>
    <row r="90" spans="1:50" ht="28.35" customHeight="1" x14ac:dyDescent="0.2">
      <c r="A90" s="180"/>
      <c r="B90" s="181"/>
      <c r="C90" s="181"/>
      <c r="D90" s="181"/>
      <c r="E90" s="181"/>
      <c r="F90" s="182"/>
      <c r="G90" s="40"/>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2"/>
    </row>
    <row r="91" spans="1:50" ht="28.35" customHeight="1" x14ac:dyDescent="0.2">
      <c r="A91" s="180"/>
      <c r="B91" s="181"/>
      <c r="C91" s="181"/>
      <c r="D91" s="181"/>
      <c r="E91" s="181"/>
      <c r="F91" s="182"/>
      <c r="G91" s="40"/>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2"/>
    </row>
    <row r="92" spans="1:50" ht="28.35" customHeight="1" x14ac:dyDescent="0.2">
      <c r="A92" s="180"/>
      <c r="B92" s="181"/>
      <c r="C92" s="181"/>
      <c r="D92" s="181"/>
      <c r="E92" s="181"/>
      <c r="F92" s="182"/>
      <c r="G92" s="40"/>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2"/>
    </row>
    <row r="93" spans="1:50" ht="52.5" customHeight="1" x14ac:dyDescent="0.2">
      <c r="A93" s="180"/>
      <c r="B93" s="181"/>
      <c r="C93" s="181"/>
      <c r="D93" s="181"/>
      <c r="E93" s="181"/>
      <c r="F93" s="182"/>
      <c r="G93" s="40"/>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2"/>
    </row>
    <row r="94" spans="1:50" ht="52.5" customHeight="1" x14ac:dyDescent="0.2">
      <c r="A94" s="180"/>
      <c r="B94" s="181"/>
      <c r="C94" s="181"/>
      <c r="D94" s="181"/>
      <c r="E94" s="181"/>
      <c r="F94" s="182"/>
      <c r="G94" s="40"/>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2"/>
    </row>
    <row r="95" spans="1:50" ht="52.5" customHeight="1" x14ac:dyDescent="0.2">
      <c r="A95" s="180"/>
      <c r="B95" s="181"/>
      <c r="C95" s="181"/>
      <c r="D95" s="181"/>
      <c r="E95" s="181"/>
      <c r="F95" s="182"/>
      <c r="G95" s="40"/>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2"/>
    </row>
    <row r="96" spans="1:50" ht="29.25" customHeight="1" x14ac:dyDescent="0.2">
      <c r="A96" s="180"/>
      <c r="B96" s="181"/>
      <c r="C96" s="181"/>
      <c r="D96" s="181"/>
      <c r="E96" s="181"/>
      <c r="F96" s="182"/>
      <c r="G96" s="40"/>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2"/>
    </row>
    <row r="97" spans="1:50" ht="18.45" customHeight="1" x14ac:dyDescent="0.2">
      <c r="A97" s="180"/>
      <c r="B97" s="181"/>
      <c r="C97" s="181"/>
      <c r="D97" s="181"/>
      <c r="E97" s="181"/>
      <c r="F97" s="182"/>
      <c r="G97" s="40"/>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2"/>
    </row>
    <row r="98" spans="1:50" ht="35.25" customHeight="1" x14ac:dyDescent="0.2">
      <c r="A98" s="180"/>
      <c r="B98" s="181"/>
      <c r="C98" s="181"/>
      <c r="D98" s="181"/>
      <c r="E98" s="181"/>
      <c r="F98" s="182"/>
      <c r="G98" s="40"/>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2"/>
    </row>
    <row r="99" spans="1:50" ht="30" customHeight="1" x14ac:dyDescent="0.2">
      <c r="A99" s="180"/>
      <c r="B99" s="181"/>
      <c r="C99" s="181"/>
      <c r="D99" s="181"/>
      <c r="E99" s="181"/>
      <c r="F99" s="182"/>
      <c r="G99" s="40"/>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2"/>
    </row>
    <row r="100" spans="1:50" ht="24.75" customHeight="1" x14ac:dyDescent="0.2">
      <c r="A100" s="180"/>
      <c r="B100" s="181"/>
      <c r="C100" s="181"/>
      <c r="D100" s="181"/>
      <c r="E100" s="181"/>
      <c r="F100" s="182"/>
      <c r="G100" s="40"/>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2"/>
    </row>
    <row r="101" spans="1:50" ht="24.75" customHeight="1" x14ac:dyDescent="0.2">
      <c r="A101" s="180"/>
      <c r="B101" s="181"/>
      <c r="C101" s="181"/>
      <c r="D101" s="181"/>
      <c r="E101" s="181"/>
      <c r="F101" s="182"/>
      <c r="G101" s="40"/>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2"/>
    </row>
    <row r="102" spans="1:50" ht="24.75" customHeight="1" x14ac:dyDescent="0.2">
      <c r="A102" s="180"/>
      <c r="B102" s="181"/>
      <c r="C102" s="181"/>
      <c r="D102" s="181"/>
      <c r="E102" s="181"/>
      <c r="F102" s="182"/>
      <c r="G102" s="40"/>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2"/>
    </row>
    <row r="103" spans="1:50" ht="24.75" customHeight="1" x14ac:dyDescent="0.2">
      <c r="A103" s="180"/>
      <c r="B103" s="181"/>
      <c r="C103" s="181"/>
      <c r="D103" s="181"/>
      <c r="E103" s="181"/>
      <c r="F103" s="182"/>
      <c r="G103" s="40"/>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2"/>
    </row>
    <row r="104" spans="1:50" ht="24.75" customHeight="1" x14ac:dyDescent="0.2">
      <c r="A104" s="180"/>
      <c r="B104" s="181"/>
      <c r="C104" s="181"/>
      <c r="D104" s="181"/>
      <c r="E104" s="181"/>
      <c r="F104" s="182"/>
      <c r="G104" s="40"/>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2"/>
    </row>
    <row r="105" spans="1:50" ht="24.75" customHeight="1" x14ac:dyDescent="0.2">
      <c r="A105" s="180"/>
      <c r="B105" s="181"/>
      <c r="C105" s="181"/>
      <c r="D105" s="181"/>
      <c r="E105" s="181"/>
      <c r="F105" s="182"/>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2"/>
    </row>
    <row r="106" spans="1:50" ht="24.75" customHeight="1" x14ac:dyDescent="0.2">
      <c r="A106" s="180"/>
      <c r="B106" s="181"/>
      <c r="C106" s="181"/>
      <c r="D106" s="181"/>
      <c r="E106" s="181"/>
      <c r="F106" s="182"/>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2"/>
    </row>
    <row r="107" spans="1:50" ht="25.5" customHeight="1" x14ac:dyDescent="0.2">
      <c r="A107" s="180"/>
      <c r="B107" s="181"/>
      <c r="C107" s="181"/>
      <c r="D107" s="181"/>
      <c r="E107" s="181"/>
      <c r="F107" s="182"/>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2"/>
    </row>
    <row r="108" spans="1:50" ht="24.75" customHeight="1" thickBot="1" x14ac:dyDescent="0.25">
      <c r="A108" s="183"/>
      <c r="B108" s="184"/>
      <c r="C108" s="184"/>
      <c r="D108" s="184"/>
      <c r="E108" s="184"/>
      <c r="F108" s="185"/>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4.75" customHeight="1" x14ac:dyDescent="0.2">
      <c r="A109" s="304" t="s">
        <v>258</v>
      </c>
      <c r="B109" s="305"/>
      <c r="C109" s="305"/>
      <c r="D109" s="305"/>
      <c r="E109" s="305"/>
      <c r="F109" s="306"/>
      <c r="G109" s="162" t="s">
        <v>610</v>
      </c>
      <c r="H109" s="163"/>
      <c r="I109" s="163"/>
      <c r="J109" s="163"/>
      <c r="K109" s="163"/>
      <c r="L109" s="163"/>
      <c r="M109" s="163"/>
      <c r="N109" s="163"/>
      <c r="O109" s="163"/>
      <c r="P109" s="163"/>
      <c r="Q109" s="163"/>
      <c r="R109" s="163"/>
      <c r="S109" s="163"/>
      <c r="T109" s="163"/>
      <c r="U109" s="163"/>
      <c r="V109" s="163"/>
      <c r="W109" s="163"/>
      <c r="X109" s="163"/>
      <c r="Y109" s="163"/>
      <c r="Z109" s="163"/>
      <c r="AA109" s="163"/>
      <c r="AB109" s="164"/>
      <c r="AC109" s="162" t="s">
        <v>619</v>
      </c>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456"/>
    </row>
    <row r="110" spans="1:50" ht="24.75" customHeight="1" x14ac:dyDescent="0.2">
      <c r="A110" s="307"/>
      <c r="B110" s="308"/>
      <c r="C110" s="308"/>
      <c r="D110" s="308"/>
      <c r="E110" s="308"/>
      <c r="F110" s="309"/>
      <c r="G110" s="469" t="s">
        <v>16</v>
      </c>
      <c r="H110" s="294"/>
      <c r="I110" s="294"/>
      <c r="J110" s="294"/>
      <c r="K110" s="294"/>
      <c r="L110" s="293" t="s">
        <v>17</v>
      </c>
      <c r="M110" s="294"/>
      <c r="N110" s="294"/>
      <c r="O110" s="294"/>
      <c r="P110" s="294"/>
      <c r="Q110" s="294"/>
      <c r="R110" s="294"/>
      <c r="S110" s="294"/>
      <c r="T110" s="294"/>
      <c r="U110" s="294"/>
      <c r="V110" s="294"/>
      <c r="W110" s="294"/>
      <c r="X110" s="295"/>
      <c r="Y110" s="159" t="s">
        <v>18</v>
      </c>
      <c r="Z110" s="160"/>
      <c r="AA110" s="160"/>
      <c r="AB110" s="461"/>
      <c r="AC110" s="469" t="s">
        <v>16</v>
      </c>
      <c r="AD110" s="294"/>
      <c r="AE110" s="294"/>
      <c r="AF110" s="294"/>
      <c r="AG110" s="294"/>
      <c r="AH110" s="293" t="s">
        <v>17</v>
      </c>
      <c r="AI110" s="294"/>
      <c r="AJ110" s="294"/>
      <c r="AK110" s="294"/>
      <c r="AL110" s="294"/>
      <c r="AM110" s="294"/>
      <c r="AN110" s="294"/>
      <c r="AO110" s="294"/>
      <c r="AP110" s="294"/>
      <c r="AQ110" s="294"/>
      <c r="AR110" s="294"/>
      <c r="AS110" s="294"/>
      <c r="AT110" s="295"/>
      <c r="AU110" s="159" t="s">
        <v>18</v>
      </c>
      <c r="AV110" s="160"/>
      <c r="AW110" s="160"/>
      <c r="AX110" s="161"/>
    </row>
    <row r="111" spans="1:50" ht="24.75" customHeight="1" x14ac:dyDescent="0.2">
      <c r="A111" s="307"/>
      <c r="B111" s="308"/>
      <c r="C111" s="308"/>
      <c r="D111" s="308"/>
      <c r="E111" s="308"/>
      <c r="F111" s="309"/>
      <c r="G111" s="296" t="s">
        <v>611</v>
      </c>
      <c r="H111" s="297"/>
      <c r="I111" s="297"/>
      <c r="J111" s="297"/>
      <c r="K111" s="298"/>
      <c r="L111" s="289" t="s">
        <v>609</v>
      </c>
      <c r="M111" s="290"/>
      <c r="N111" s="290"/>
      <c r="O111" s="290"/>
      <c r="P111" s="290"/>
      <c r="Q111" s="290"/>
      <c r="R111" s="290"/>
      <c r="S111" s="290"/>
      <c r="T111" s="290"/>
      <c r="U111" s="290"/>
      <c r="V111" s="290"/>
      <c r="W111" s="290"/>
      <c r="X111" s="291"/>
      <c r="Y111" s="283">
        <v>104</v>
      </c>
      <c r="Z111" s="284"/>
      <c r="AA111" s="284"/>
      <c r="AB111" s="465"/>
      <c r="AC111" s="296" t="s">
        <v>626</v>
      </c>
      <c r="AD111" s="297"/>
      <c r="AE111" s="297"/>
      <c r="AF111" s="297"/>
      <c r="AG111" s="298"/>
      <c r="AH111" s="289" t="s">
        <v>646</v>
      </c>
      <c r="AI111" s="290"/>
      <c r="AJ111" s="290"/>
      <c r="AK111" s="290"/>
      <c r="AL111" s="290"/>
      <c r="AM111" s="290"/>
      <c r="AN111" s="290"/>
      <c r="AO111" s="290"/>
      <c r="AP111" s="290"/>
      <c r="AQ111" s="290"/>
      <c r="AR111" s="290"/>
      <c r="AS111" s="290"/>
      <c r="AT111" s="291"/>
      <c r="AU111" s="283">
        <v>13</v>
      </c>
      <c r="AV111" s="284"/>
      <c r="AW111" s="284"/>
      <c r="AX111" s="285"/>
    </row>
    <row r="112" spans="1:50" ht="24.75" customHeight="1" x14ac:dyDescent="0.2">
      <c r="A112" s="307"/>
      <c r="B112" s="308"/>
      <c r="C112" s="308"/>
      <c r="D112" s="308"/>
      <c r="E112" s="308"/>
      <c r="F112" s="309"/>
      <c r="G112" s="165"/>
      <c r="H112" s="166"/>
      <c r="I112" s="166"/>
      <c r="J112" s="166"/>
      <c r="K112" s="167"/>
      <c r="L112" s="168"/>
      <c r="M112" s="169"/>
      <c r="N112" s="169"/>
      <c r="O112" s="169"/>
      <c r="P112" s="169"/>
      <c r="Q112" s="169"/>
      <c r="R112" s="169"/>
      <c r="S112" s="169"/>
      <c r="T112" s="169"/>
      <c r="U112" s="169"/>
      <c r="V112" s="169"/>
      <c r="W112" s="169"/>
      <c r="X112" s="170"/>
      <c r="Y112" s="156"/>
      <c r="Z112" s="157"/>
      <c r="AA112" s="157"/>
      <c r="AB112" s="292"/>
      <c r="AC112" s="165" t="s">
        <v>627</v>
      </c>
      <c r="AD112" s="166"/>
      <c r="AE112" s="166"/>
      <c r="AF112" s="166"/>
      <c r="AG112" s="167"/>
      <c r="AH112" s="168" t="s">
        <v>693</v>
      </c>
      <c r="AI112" s="169"/>
      <c r="AJ112" s="169"/>
      <c r="AK112" s="169"/>
      <c r="AL112" s="169"/>
      <c r="AM112" s="169"/>
      <c r="AN112" s="169"/>
      <c r="AO112" s="169"/>
      <c r="AP112" s="169"/>
      <c r="AQ112" s="169"/>
      <c r="AR112" s="169"/>
      <c r="AS112" s="169"/>
      <c r="AT112" s="170"/>
      <c r="AU112" s="156">
        <v>6</v>
      </c>
      <c r="AV112" s="157"/>
      <c r="AW112" s="157"/>
      <c r="AX112" s="158"/>
    </row>
    <row r="113" spans="1:51" ht="24.75" customHeight="1" x14ac:dyDescent="0.2">
      <c r="A113" s="307"/>
      <c r="B113" s="308"/>
      <c r="C113" s="308"/>
      <c r="D113" s="308"/>
      <c r="E113" s="308"/>
      <c r="F113" s="309"/>
      <c r="G113" s="165"/>
      <c r="H113" s="166"/>
      <c r="I113" s="166"/>
      <c r="J113" s="166"/>
      <c r="K113" s="167"/>
      <c r="L113" s="168"/>
      <c r="M113" s="169"/>
      <c r="N113" s="169"/>
      <c r="O113" s="169"/>
      <c r="P113" s="169"/>
      <c r="Q113" s="169"/>
      <c r="R113" s="169"/>
      <c r="S113" s="169"/>
      <c r="T113" s="169"/>
      <c r="U113" s="169"/>
      <c r="V113" s="169"/>
      <c r="W113" s="169"/>
      <c r="X113" s="170"/>
      <c r="Y113" s="156"/>
      <c r="Z113" s="157"/>
      <c r="AA113" s="157"/>
      <c r="AB113" s="292"/>
      <c r="AC113" s="165" t="s">
        <v>628</v>
      </c>
      <c r="AD113" s="166"/>
      <c r="AE113" s="166"/>
      <c r="AF113" s="166"/>
      <c r="AG113" s="167"/>
      <c r="AH113" s="168" t="s">
        <v>630</v>
      </c>
      <c r="AI113" s="169"/>
      <c r="AJ113" s="169"/>
      <c r="AK113" s="169"/>
      <c r="AL113" s="169"/>
      <c r="AM113" s="169"/>
      <c r="AN113" s="169"/>
      <c r="AO113" s="169"/>
      <c r="AP113" s="169"/>
      <c r="AQ113" s="169"/>
      <c r="AR113" s="169"/>
      <c r="AS113" s="169"/>
      <c r="AT113" s="170"/>
      <c r="AU113" s="156">
        <v>5</v>
      </c>
      <c r="AV113" s="157"/>
      <c r="AW113" s="157"/>
      <c r="AX113" s="158"/>
    </row>
    <row r="114" spans="1:51" ht="24.75" customHeight="1" x14ac:dyDescent="0.2">
      <c r="A114" s="307"/>
      <c r="B114" s="308"/>
      <c r="C114" s="308"/>
      <c r="D114" s="308"/>
      <c r="E114" s="308"/>
      <c r="F114" s="309"/>
      <c r="G114" s="165"/>
      <c r="H114" s="166"/>
      <c r="I114" s="166"/>
      <c r="J114" s="166"/>
      <c r="K114" s="167"/>
      <c r="L114" s="168"/>
      <c r="M114" s="169"/>
      <c r="N114" s="169"/>
      <c r="O114" s="169"/>
      <c r="P114" s="169"/>
      <c r="Q114" s="169"/>
      <c r="R114" s="169"/>
      <c r="S114" s="169"/>
      <c r="T114" s="169"/>
      <c r="U114" s="169"/>
      <c r="V114" s="169"/>
      <c r="W114" s="169"/>
      <c r="X114" s="170"/>
      <c r="Y114" s="156"/>
      <c r="Z114" s="157"/>
      <c r="AA114" s="157"/>
      <c r="AB114" s="292"/>
      <c r="AC114" s="165" t="s">
        <v>647</v>
      </c>
      <c r="AD114" s="166"/>
      <c r="AE114" s="166"/>
      <c r="AF114" s="166"/>
      <c r="AG114" s="167"/>
      <c r="AH114" s="168" t="s">
        <v>647</v>
      </c>
      <c r="AI114" s="169"/>
      <c r="AJ114" s="169"/>
      <c r="AK114" s="169"/>
      <c r="AL114" s="169"/>
      <c r="AM114" s="169"/>
      <c r="AN114" s="169"/>
      <c r="AO114" s="169"/>
      <c r="AP114" s="169"/>
      <c r="AQ114" s="169"/>
      <c r="AR114" s="169"/>
      <c r="AS114" s="169"/>
      <c r="AT114" s="170"/>
      <c r="AU114" s="156">
        <v>1</v>
      </c>
      <c r="AV114" s="157"/>
      <c r="AW114" s="157"/>
      <c r="AX114" s="158"/>
    </row>
    <row r="115" spans="1:51" ht="24.75" customHeight="1" x14ac:dyDescent="0.2">
      <c r="A115" s="307"/>
      <c r="B115" s="308"/>
      <c r="C115" s="308"/>
      <c r="D115" s="308"/>
      <c r="E115" s="308"/>
      <c r="F115" s="309"/>
      <c r="G115" s="165"/>
      <c r="H115" s="166"/>
      <c r="I115" s="166"/>
      <c r="J115" s="166"/>
      <c r="K115" s="167"/>
      <c r="L115" s="168"/>
      <c r="M115" s="169"/>
      <c r="N115" s="169"/>
      <c r="O115" s="169"/>
      <c r="P115" s="169"/>
      <c r="Q115" s="169"/>
      <c r="R115" s="169"/>
      <c r="S115" s="169"/>
      <c r="T115" s="169"/>
      <c r="U115" s="169"/>
      <c r="V115" s="169"/>
      <c r="W115" s="169"/>
      <c r="X115" s="170"/>
      <c r="Y115" s="156"/>
      <c r="Z115" s="157"/>
      <c r="AA115" s="157"/>
      <c r="AB115" s="292"/>
      <c r="AC115" s="165" t="s">
        <v>76</v>
      </c>
      <c r="AD115" s="166"/>
      <c r="AE115" s="166"/>
      <c r="AF115" s="166"/>
      <c r="AG115" s="167"/>
      <c r="AH115" s="168" t="s">
        <v>648</v>
      </c>
      <c r="AI115" s="169"/>
      <c r="AJ115" s="169"/>
      <c r="AK115" s="169"/>
      <c r="AL115" s="169"/>
      <c r="AM115" s="169"/>
      <c r="AN115" s="169"/>
      <c r="AO115" s="169"/>
      <c r="AP115" s="169"/>
      <c r="AQ115" s="169"/>
      <c r="AR115" s="169"/>
      <c r="AS115" s="169"/>
      <c r="AT115" s="170"/>
      <c r="AU115" s="156">
        <v>4.8</v>
      </c>
      <c r="AV115" s="157"/>
      <c r="AW115" s="157"/>
      <c r="AX115" s="158"/>
    </row>
    <row r="116" spans="1:51" ht="24.75" customHeight="1" thickBot="1" x14ac:dyDescent="0.25">
      <c r="A116" s="307"/>
      <c r="B116" s="308"/>
      <c r="C116" s="308"/>
      <c r="D116" s="308"/>
      <c r="E116" s="308"/>
      <c r="F116" s="309"/>
      <c r="G116" s="481" t="s">
        <v>19</v>
      </c>
      <c r="H116" s="482"/>
      <c r="I116" s="482"/>
      <c r="J116" s="482"/>
      <c r="K116" s="482"/>
      <c r="L116" s="483"/>
      <c r="M116" s="484"/>
      <c r="N116" s="484"/>
      <c r="O116" s="484"/>
      <c r="P116" s="484"/>
      <c r="Q116" s="484"/>
      <c r="R116" s="484"/>
      <c r="S116" s="484"/>
      <c r="T116" s="484"/>
      <c r="U116" s="484"/>
      <c r="V116" s="484"/>
      <c r="W116" s="484"/>
      <c r="X116" s="485"/>
      <c r="Y116" s="486">
        <f>SUM(Y111:AB115)</f>
        <v>104</v>
      </c>
      <c r="Z116" s="487"/>
      <c r="AA116" s="487"/>
      <c r="AB116" s="488"/>
      <c r="AC116" s="481" t="s">
        <v>19</v>
      </c>
      <c r="AD116" s="482"/>
      <c r="AE116" s="482"/>
      <c r="AF116" s="482"/>
      <c r="AG116" s="482"/>
      <c r="AH116" s="483"/>
      <c r="AI116" s="484"/>
      <c r="AJ116" s="484"/>
      <c r="AK116" s="484"/>
      <c r="AL116" s="484"/>
      <c r="AM116" s="484"/>
      <c r="AN116" s="484"/>
      <c r="AO116" s="484"/>
      <c r="AP116" s="484"/>
      <c r="AQ116" s="484"/>
      <c r="AR116" s="484"/>
      <c r="AS116" s="484"/>
      <c r="AT116" s="485"/>
      <c r="AU116" s="486">
        <f>SUM(AU111:AX115)</f>
        <v>29.8</v>
      </c>
      <c r="AV116" s="487"/>
      <c r="AW116" s="487"/>
      <c r="AX116" s="514"/>
    </row>
    <row r="117" spans="1:51" ht="24.75" customHeight="1" x14ac:dyDescent="0.2">
      <c r="A117" s="307"/>
      <c r="B117" s="308"/>
      <c r="C117" s="308"/>
      <c r="D117" s="308"/>
      <c r="E117" s="308"/>
      <c r="F117" s="309"/>
      <c r="G117" s="162" t="s">
        <v>620</v>
      </c>
      <c r="H117" s="163"/>
      <c r="I117" s="163"/>
      <c r="J117" s="163"/>
      <c r="K117" s="163"/>
      <c r="L117" s="163"/>
      <c r="M117" s="163"/>
      <c r="N117" s="163"/>
      <c r="O117" s="163"/>
      <c r="P117" s="163"/>
      <c r="Q117" s="163"/>
      <c r="R117" s="163"/>
      <c r="S117" s="163"/>
      <c r="T117" s="163"/>
      <c r="U117" s="163"/>
      <c r="V117" s="163"/>
      <c r="W117" s="163"/>
      <c r="X117" s="163"/>
      <c r="Y117" s="163"/>
      <c r="Z117" s="163"/>
      <c r="AA117" s="163"/>
      <c r="AB117" s="164"/>
      <c r="AC117" s="162" t="s">
        <v>621</v>
      </c>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456"/>
      <c r="AY117">
        <f>COUNTA($G$119,$AC$119)</f>
        <v>2</v>
      </c>
    </row>
    <row r="118" spans="1:51" ht="24.75" customHeight="1" x14ac:dyDescent="0.2">
      <c r="A118" s="307"/>
      <c r="B118" s="308"/>
      <c r="C118" s="308"/>
      <c r="D118" s="308"/>
      <c r="E118" s="308"/>
      <c r="F118" s="309"/>
      <c r="G118" s="469" t="s">
        <v>16</v>
      </c>
      <c r="H118" s="294"/>
      <c r="I118" s="294"/>
      <c r="J118" s="294"/>
      <c r="K118" s="294"/>
      <c r="L118" s="293" t="s">
        <v>17</v>
      </c>
      <c r="M118" s="294"/>
      <c r="N118" s="294"/>
      <c r="O118" s="294"/>
      <c r="P118" s="294"/>
      <c r="Q118" s="294"/>
      <c r="R118" s="294"/>
      <c r="S118" s="294"/>
      <c r="T118" s="294"/>
      <c r="U118" s="294"/>
      <c r="V118" s="294"/>
      <c r="W118" s="294"/>
      <c r="X118" s="295"/>
      <c r="Y118" s="159" t="s">
        <v>18</v>
      </c>
      <c r="Z118" s="160"/>
      <c r="AA118" s="160"/>
      <c r="AB118" s="461"/>
      <c r="AC118" s="469" t="s">
        <v>16</v>
      </c>
      <c r="AD118" s="294"/>
      <c r="AE118" s="294"/>
      <c r="AF118" s="294"/>
      <c r="AG118" s="294"/>
      <c r="AH118" s="293" t="s">
        <v>17</v>
      </c>
      <c r="AI118" s="294"/>
      <c r="AJ118" s="294"/>
      <c r="AK118" s="294"/>
      <c r="AL118" s="294"/>
      <c r="AM118" s="294"/>
      <c r="AN118" s="294"/>
      <c r="AO118" s="294"/>
      <c r="AP118" s="294"/>
      <c r="AQ118" s="294"/>
      <c r="AR118" s="294"/>
      <c r="AS118" s="294"/>
      <c r="AT118" s="295"/>
      <c r="AU118" s="159" t="s">
        <v>18</v>
      </c>
      <c r="AV118" s="160"/>
      <c r="AW118" s="160"/>
      <c r="AX118" s="161"/>
      <c r="AY118">
        <f t="shared" ref="AY118:AY123" si="4">$AY$117</f>
        <v>2</v>
      </c>
    </row>
    <row r="119" spans="1:51" ht="24.75" customHeight="1" x14ac:dyDescent="0.2">
      <c r="A119" s="307"/>
      <c r="B119" s="308"/>
      <c r="C119" s="308"/>
      <c r="D119" s="308"/>
      <c r="E119" s="308"/>
      <c r="F119" s="309"/>
      <c r="G119" s="296" t="s">
        <v>627</v>
      </c>
      <c r="H119" s="510"/>
      <c r="I119" s="510"/>
      <c r="J119" s="510"/>
      <c r="K119" s="511"/>
      <c r="L119" s="289" t="s">
        <v>694</v>
      </c>
      <c r="M119" s="512"/>
      <c r="N119" s="512"/>
      <c r="O119" s="512"/>
      <c r="P119" s="512"/>
      <c r="Q119" s="512"/>
      <c r="R119" s="512"/>
      <c r="S119" s="512"/>
      <c r="T119" s="512"/>
      <c r="U119" s="512"/>
      <c r="V119" s="512"/>
      <c r="W119" s="512"/>
      <c r="X119" s="513"/>
      <c r="Y119" s="283">
        <v>12.3</v>
      </c>
      <c r="Z119" s="284"/>
      <c r="AA119" s="284"/>
      <c r="AB119" s="465"/>
      <c r="AC119" s="296" t="s">
        <v>628</v>
      </c>
      <c r="AD119" s="297"/>
      <c r="AE119" s="297"/>
      <c r="AF119" s="297"/>
      <c r="AG119" s="298"/>
      <c r="AH119" s="289" t="s">
        <v>633</v>
      </c>
      <c r="AI119" s="290"/>
      <c r="AJ119" s="290"/>
      <c r="AK119" s="290"/>
      <c r="AL119" s="290"/>
      <c r="AM119" s="290"/>
      <c r="AN119" s="290"/>
      <c r="AO119" s="290"/>
      <c r="AP119" s="290"/>
      <c r="AQ119" s="290"/>
      <c r="AR119" s="290"/>
      <c r="AS119" s="290"/>
      <c r="AT119" s="291"/>
      <c r="AU119" s="283">
        <v>8.1999999999999993</v>
      </c>
      <c r="AV119" s="284"/>
      <c r="AW119" s="284"/>
      <c r="AX119" s="285"/>
      <c r="AY119">
        <f t="shared" si="4"/>
        <v>2</v>
      </c>
    </row>
    <row r="120" spans="1:51" ht="24.75" customHeight="1" x14ac:dyDescent="0.2">
      <c r="A120" s="307"/>
      <c r="B120" s="308"/>
      <c r="C120" s="308"/>
      <c r="D120" s="308"/>
      <c r="E120" s="308"/>
      <c r="F120" s="309"/>
      <c r="G120" s="165" t="s">
        <v>626</v>
      </c>
      <c r="H120" s="504"/>
      <c r="I120" s="504"/>
      <c r="J120" s="504"/>
      <c r="K120" s="505"/>
      <c r="L120" s="168" t="s">
        <v>649</v>
      </c>
      <c r="M120" s="506"/>
      <c r="N120" s="506"/>
      <c r="O120" s="506"/>
      <c r="P120" s="506"/>
      <c r="Q120" s="506"/>
      <c r="R120" s="506"/>
      <c r="S120" s="506"/>
      <c r="T120" s="506"/>
      <c r="U120" s="506"/>
      <c r="V120" s="506"/>
      <c r="W120" s="506"/>
      <c r="X120" s="507"/>
      <c r="Y120" s="156">
        <v>1.5</v>
      </c>
      <c r="Z120" s="157"/>
      <c r="AA120" s="157"/>
      <c r="AB120" s="292"/>
      <c r="AC120" s="165" t="s">
        <v>627</v>
      </c>
      <c r="AD120" s="166"/>
      <c r="AE120" s="166"/>
      <c r="AF120" s="166"/>
      <c r="AG120" s="167"/>
      <c r="AH120" s="168" t="s">
        <v>694</v>
      </c>
      <c r="AI120" s="169"/>
      <c r="AJ120" s="169"/>
      <c r="AK120" s="169"/>
      <c r="AL120" s="169"/>
      <c r="AM120" s="169"/>
      <c r="AN120" s="169"/>
      <c r="AO120" s="169"/>
      <c r="AP120" s="169"/>
      <c r="AQ120" s="169"/>
      <c r="AR120" s="169"/>
      <c r="AS120" s="169"/>
      <c r="AT120" s="170"/>
      <c r="AU120" s="156">
        <v>2.5</v>
      </c>
      <c r="AV120" s="157"/>
      <c r="AW120" s="157"/>
      <c r="AX120" s="158"/>
      <c r="AY120">
        <f t="shared" si="4"/>
        <v>2</v>
      </c>
    </row>
    <row r="121" spans="1:51" ht="24.75" customHeight="1" x14ac:dyDescent="0.2">
      <c r="A121" s="307"/>
      <c r="B121" s="308"/>
      <c r="C121" s="308"/>
      <c r="D121" s="308"/>
      <c r="E121" s="308"/>
      <c r="F121" s="309"/>
      <c r="G121" s="165" t="s">
        <v>629</v>
      </c>
      <c r="H121" s="504"/>
      <c r="I121" s="504"/>
      <c r="J121" s="504"/>
      <c r="K121" s="505"/>
      <c r="L121" s="168" t="s">
        <v>632</v>
      </c>
      <c r="M121" s="506"/>
      <c r="N121" s="506"/>
      <c r="O121" s="506"/>
      <c r="P121" s="506"/>
      <c r="Q121" s="506"/>
      <c r="R121" s="506"/>
      <c r="S121" s="506"/>
      <c r="T121" s="506"/>
      <c r="U121" s="506"/>
      <c r="V121" s="506"/>
      <c r="W121" s="506"/>
      <c r="X121" s="507"/>
      <c r="Y121" s="156">
        <v>3.3</v>
      </c>
      <c r="Z121" s="157"/>
      <c r="AA121" s="157"/>
      <c r="AB121" s="292"/>
      <c r="AC121" s="165" t="s">
        <v>626</v>
      </c>
      <c r="AD121" s="166"/>
      <c r="AE121" s="166"/>
      <c r="AF121" s="166"/>
      <c r="AG121" s="167"/>
      <c r="AH121" s="168" t="s">
        <v>634</v>
      </c>
      <c r="AI121" s="169"/>
      <c r="AJ121" s="169"/>
      <c r="AK121" s="169"/>
      <c r="AL121" s="169"/>
      <c r="AM121" s="169"/>
      <c r="AN121" s="169"/>
      <c r="AO121" s="169"/>
      <c r="AP121" s="169"/>
      <c r="AQ121" s="169"/>
      <c r="AR121" s="169"/>
      <c r="AS121" s="169"/>
      <c r="AT121" s="170"/>
      <c r="AU121" s="156">
        <v>1.3</v>
      </c>
      <c r="AV121" s="157"/>
      <c r="AW121" s="157"/>
      <c r="AX121" s="158"/>
      <c r="AY121">
        <f t="shared" si="4"/>
        <v>2</v>
      </c>
    </row>
    <row r="122" spans="1:51" ht="24.75" customHeight="1" x14ac:dyDescent="0.2">
      <c r="A122" s="307"/>
      <c r="B122" s="308"/>
      <c r="C122" s="308"/>
      <c r="D122" s="308"/>
      <c r="E122" s="308"/>
      <c r="F122" s="309"/>
      <c r="G122" s="165"/>
      <c r="H122" s="504"/>
      <c r="I122" s="504"/>
      <c r="J122" s="504"/>
      <c r="K122" s="505"/>
      <c r="L122" s="168"/>
      <c r="M122" s="506"/>
      <c r="N122" s="506"/>
      <c r="O122" s="506"/>
      <c r="P122" s="506"/>
      <c r="Q122" s="506"/>
      <c r="R122" s="506"/>
      <c r="S122" s="506"/>
      <c r="T122" s="506"/>
      <c r="U122" s="506"/>
      <c r="V122" s="506"/>
      <c r="W122" s="506"/>
      <c r="X122" s="507"/>
      <c r="Y122" s="156"/>
      <c r="Z122" s="157"/>
      <c r="AA122" s="157"/>
      <c r="AB122" s="292"/>
      <c r="AC122" s="165" t="s">
        <v>629</v>
      </c>
      <c r="AD122" s="166"/>
      <c r="AE122" s="166"/>
      <c r="AF122" s="166"/>
      <c r="AG122" s="167"/>
      <c r="AH122" s="168" t="s">
        <v>632</v>
      </c>
      <c r="AI122" s="169"/>
      <c r="AJ122" s="169"/>
      <c r="AK122" s="169"/>
      <c r="AL122" s="169"/>
      <c r="AM122" s="169"/>
      <c r="AN122" s="169"/>
      <c r="AO122" s="169"/>
      <c r="AP122" s="169"/>
      <c r="AQ122" s="169"/>
      <c r="AR122" s="169"/>
      <c r="AS122" s="169"/>
      <c r="AT122" s="170"/>
      <c r="AU122" s="156">
        <v>2</v>
      </c>
      <c r="AV122" s="157"/>
      <c r="AW122" s="157"/>
      <c r="AX122" s="158"/>
      <c r="AY122">
        <f t="shared" si="4"/>
        <v>2</v>
      </c>
    </row>
    <row r="123" spans="1:51" ht="24.75" customHeight="1" thickBot="1" x14ac:dyDescent="0.25">
      <c r="A123" s="307"/>
      <c r="B123" s="308"/>
      <c r="C123" s="308"/>
      <c r="D123" s="308"/>
      <c r="E123" s="308"/>
      <c r="F123" s="309"/>
      <c r="G123" s="481" t="s">
        <v>19</v>
      </c>
      <c r="H123" s="482"/>
      <c r="I123" s="482"/>
      <c r="J123" s="482"/>
      <c r="K123" s="482"/>
      <c r="L123" s="483"/>
      <c r="M123" s="484"/>
      <c r="N123" s="484"/>
      <c r="O123" s="484"/>
      <c r="P123" s="484"/>
      <c r="Q123" s="484"/>
      <c r="R123" s="484"/>
      <c r="S123" s="484"/>
      <c r="T123" s="484"/>
      <c r="U123" s="484"/>
      <c r="V123" s="484"/>
      <c r="W123" s="484"/>
      <c r="X123" s="485"/>
      <c r="Y123" s="486">
        <f>SUM(Y119:AB122)</f>
        <v>17.100000000000001</v>
      </c>
      <c r="Z123" s="487"/>
      <c r="AA123" s="487"/>
      <c r="AB123" s="488"/>
      <c r="AC123" s="481" t="s">
        <v>19</v>
      </c>
      <c r="AD123" s="482"/>
      <c r="AE123" s="482"/>
      <c r="AF123" s="482"/>
      <c r="AG123" s="482"/>
      <c r="AH123" s="483"/>
      <c r="AI123" s="484"/>
      <c r="AJ123" s="484"/>
      <c r="AK123" s="484"/>
      <c r="AL123" s="484"/>
      <c r="AM123" s="484"/>
      <c r="AN123" s="484"/>
      <c r="AO123" s="484"/>
      <c r="AP123" s="484"/>
      <c r="AQ123" s="484"/>
      <c r="AR123" s="484"/>
      <c r="AS123" s="484"/>
      <c r="AT123" s="485"/>
      <c r="AU123" s="486">
        <f>SUM(AU119:AX122)</f>
        <v>14</v>
      </c>
      <c r="AV123" s="487"/>
      <c r="AW123" s="487"/>
      <c r="AX123" s="514"/>
      <c r="AY123">
        <f t="shared" si="4"/>
        <v>2</v>
      </c>
    </row>
    <row r="124" spans="1:51" ht="24.75" customHeight="1" x14ac:dyDescent="0.2">
      <c r="A124" s="307"/>
      <c r="B124" s="308"/>
      <c r="C124" s="308"/>
      <c r="D124" s="308"/>
      <c r="E124" s="308"/>
      <c r="F124" s="309"/>
      <c r="G124" s="162" t="s">
        <v>622</v>
      </c>
      <c r="H124" s="163"/>
      <c r="I124" s="163"/>
      <c r="J124" s="163"/>
      <c r="K124" s="163"/>
      <c r="L124" s="163"/>
      <c r="M124" s="163"/>
      <c r="N124" s="163"/>
      <c r="O124" s="163"/>
      <c r="P124" s="163"/>
      <c r="Q124" s="163"/>
      <c r="R124" s="163"/>
      <c r="S124" s="163"/>
      <c r="T124" s="163"/>
      <c r="U124" s="163"/>
      <c r="V124" s="163"/>
      <c r="W124" s="163"/>
      <c r="X124" s="163"/>
      <c r="Y124" s="163"/>
      <c r="Z124" s="163"/>
      <c r="AA124" s="163"/>
      <c r="AB124" s="164"/>
      <c r="AC124" s="162" t="s">
        <v>623</v>
      </c>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456"/>
      <c r="AY124">
        <f>COUNTA($G$126,$AC$126)</f>
        <v>2</v>
      </c>
    </row>
    <row r="125" spans="1:51" ht="24.75" customHeight="1" x14ac:dyDescent="0.2">
      <c r="A125" s="307"/>
      <c r="B125" s="308"/>
      <c r="C125" s="308"/>
      <c r="D125" s="308"/>
      <c r="E125" s="308"/>
      <c r="F125" s="309"/>
      <c r="G125" s="469" t="s">
        <v>16</v>
      </c>
      <c r="H125" s="294"/>
      <c r="I125" s="294"/>
      <c r="J125" s="294"/>
      <c r="K125" s="294"/>
      <c r="L125" s="293" t="s">
        <v>17</v>
      </c>
      <c r="M125" s="294"/>
      <c r="N125" s="294"/>
      <c r="O125" s="294"/>
      <c r="P125" s="294"/>
      <c r="Q125" s="294"/>
      <c r="R125" s="294"/>
      <c r="S125" s="294"/>
      <c r="T125" s="294"/>
      <c r="U125" s="294"/>
      <c r="V125" s="294"/>
      <c r="W125" s="294"/>
      <c r="X125" s="295"/>
      <c r="Y125" s="159" t="s">
        <v>18</v>
      </c>
      <c r="Z125" s="160"/>
      <c r="AA125" s="160"/>
      <c r="AB125" s="461"/>
      <c r="AC125" s="469" t="s">
        <v>16</v>
      </c>
      <c r="AD125" s="294"/>
      <c r="AE125" s="294"/>
      <c r="AF125" s="294"/>
      <c r="AG125" s="294"/>
      <c r="AH125" s="293" t="s">
        <v>17</v>
      </c>
      <c r="AI125" s="294"/>
      <c r="AJ125" s="294"/>
      <c r="AK125" s="294"/>
      <c r="AL125" s="294"/>
      <c r="AM125" s="294"/>
      <c r="AN125" s="294"/>
      <c r="AO125" s="294"/>
      <c r="AP125" s="294"/>
      <c r="AQ125" s="294"/>
      <c r="AR125" s="294"/>
      <c r="AS125" s="294"/>
      <c r="AT125" s="295"/>
      <c r="AU125" s="159" t="s">
        <v>18</v>
      </c>
      <c r="AV125" s="160"/>
      <c r="AW125" s="160"/>
      <c r="AX125" s="161"/>
      <c r="AY125">
        <f t="shared" ref="AY125:AY130" si="5">$AY$124</f>
        <v>2</v>
      </c>
    </row>
    <row r="126" spans="1:51" ht="24.75" customHeight="1" x14ac:dyDescent="0.2">
      <c r="A126" s="307"/>
      <c r="B126" s="308"/>
      <c r="C126" s="308"/>
      <c r="D126" s="308"/>
      <c r="E126" s="308"/>
      <c r="F126" s="309"/>
      <c r="G126" s="296" t="s">
        <v>626</v>
      </c>
      <c r="H126" s="297"/>
      <c r="I126" s="297"/>
      <c r="J126" s="297"/>
      <c r="K126" s="298"/>
      <c r="L126" s="289" t="s">
        <v>634</v>
      </c>
      <c r="M126" s="290"/>
      <c r="N126" s="290"/>
      <c r="O126" s="290"/>
      <c r="P126" s="290"/>
      <c r="Q126" s="290"/>
      <c r="R126" s="290"/>
      <c r="S126" s="290"/>
      <c r="T126" s="290"/>
      <c r="U126" s="290"/>
      <c r="V126" s="290"/>
      <c r="W126" s="290"/>
      <c r="X126" s="291"/>
      <c r="Y126" s="283">
        <v>5.7</v>
      </c>
      <c r="Z126" s="284"/>
      <c r="AA126" s="284"/>
      <c r="AB126" s="465"/>
      <c r="AC126" s="296" t="s">
        <v>626</v>
      </c>
      <c r="AD126" s="297"/>
      <c r="AE126" s="297"/>
      <c r="AF126" s="297"/>
      <c r="AG126" s="298"/>
      <c r="AH126" s="289" t="s">
        <v>650</v>
      </c>
      <c r="AI126" s="290"/>
      <c r="AJ126" s="290"/>
      <c r="AK126" s="290"/>
      <c r="AL126" s="290"/>
      <c r="AM126" s="290"/>
      <c r="AN126" s="290"/>
      <c r="AO126" s="290"/>
      <c r="AP126" s="290"/>
      <c r="AQ126" s="290"/>
      <c r="AR126" s="290"/>
      <c r="AS126" s="290"/>
      <c r="AT126" s="291"/>
      <c r="AU126" s="283">
        <v>4.5999999999999996</v>
      </c>
      <c r="AV126" s="284"/>
      <c r="AW126" s="284"/>
      <c r="AX126" s="285"/>
      <c r="AY126">
        <f t="shared" si="5"/>
        <v>2</v>
      </c>
    </row>
    <row r="127" spans="1:51" ht="24.75" customHeight="1" x14ac:dyDescent="0.2">
      <c r="A127" s="307"/>
      <c r="B127" s="308"/>
      <c r="C127" s="308"/>
      <c r="D127" s="308"/>
      <c r="E127" s="308"/>
      <c r="F127" s="309"/>
      <c r="G127" s="165" t="s">
        <v>628</v>
      </c>
      <c r="H127" s="166"/>
      <c r="I127" s="166"/>
      <c r="J127" s="166"/>
      <c r="K127" s="167"/>
      <c r="L127" s="168" t="s">
        <v>635</v>
      </c>
      <c r="M127" s="169"/>
      <c r="N127" s="169"/>
      <c r="O127" s="169"/>
      <c r="P127" s="169"/>
      <c r="Q127" s="169"/>
      <c r="R127" s="169"/>
      <c r="S127" s="169"/>
      <c r="T127" s="169"/>
      <c r="U127" s="169"/>
      <c r="V127" s="169"/>
      <c r="W127" s="169"/>
      <c r="X127" s="170"/>
      <c r="Y127" s="156">
        <v>4</v>
      </c>
      <c r="Z127" s="157"/>
      <c r="AA127" s="157"/>
      <c r="AB127" s="292"/>
      <c r="AC127" s="165" t="s">
        <v>628</v>
      </c>
      <c r="AD127" s="166"/>
      <c r="AE127" s="166"/>
      <c r="AF127" s="166"/>
      <c r="AG127" s="167"/>
      <c r="AH127" s="168" t="s">
        <v>636</v>
      </c>
      <c r="AI127" s="169"/>
      <c r="AJ127" s="169"/>
      <c r="AK127" s="169"/>
      <c r="AL127" s="169"/>
      <c r="AM127" s="169"/>
      <c r="AN127" s="169"/>
      <c r="AO127" s="169"/>
      <c r="AP127" s="169"/>
      <c r="AQ127" s="169"/>
      <c r="AR127" s="169"/>
      <c r="AS127" s="169"/>
      <c r="AT127" s="170"/>
      <c r="AU127" s="156">
        <v>3.5</v>
      </c>
      <c r="AV127" s="157"/>
      <c r="AW127" s="157"/>
      <c r="AX127" s="158"/>
      <c r="AY127">
        <f t="shared" si="5"/>
        <v>2</v>
      </c>
    </row>
    <row r="128" spans="1:51" ht="24.75" customHeight="1" x14ac:dyDescent="0.2">
      <c r="A128" s="307"/>
      <c r="B128" s="308"/>
      <c r="C128" s="308"/>
      <c r="D128" s="308"/>
      <c r="E128" s="308"/>
      <c r="F128" s="309"/>
      <c r="G128" s="165" t="s">
        <v>629</v>
      </c>
      <c r="H128" s="166"/>
      <c r="I128" s="166"/>
      <c r="J128" s="166"/>
      <c r="K128" s="167"/>
      <c r="L128" s="168" t="s">
        <v>695</v>
      </c>
      <c r="M128" s="169"/>
      <c r="N128" s="169"/>
      <c r="O128" s="169"/>
      <c r="P128" s="169"/>
      <c r="Q128" s="169"/>
      <c r="R128" s="169"/>
      <c r="S128" s="169"/>
      <c r="T128" s="169"/>
      <c r="U128" s="169"/>
      <c r="V128" s="169"/>
      <c r="W128" s="169"/>
      <c r="X128" s="170"/>
      <c r="Y128" s="156">
        <v>2.2999999999999998</v>
      </c>
      <c r="Z128" s="157"/>
      <c r="AA128" s="157"/>
      <c r="AB128" s="292"/>
      <c r="AC128" s="165" t="s">
        <v>627</v>
      </c>
      <c r="AD128" s="166"/>
      <c r="AE128" s="166"/>
      <c r="AF128" s="166"/>
      <c r="AG128" s="167"/>
      <c r="AH128" s="168" t="s">
        <v>694</v>
      </c>
      <c r="AI128" s="169"/>
      <c r="AJ128" s="169"/>
      <c r="AK128" s="169"/>
      <c r="AL128" s="169"/>
      <c r="AM128" s="169"/>
      <c r="AN128" s="169"/>
      <c r="AO128" s="169"/>
      <c r="AP128" s="169"/>
      <c r="AQ128" s="169"/>
      <c r="AR128" s="169"/>
      <c r="AS128" s="169"/>
      <c r="AT128" s="170"/>
      <c r="AU128" s="156">
        <v>1.7</v>
      </c>
      <c r="AV128" s="157"/>
      <c r="AW128" s="157"/>
      <c r="AX128" s="158"/>
      <c r="AY128">
        <f t="shared" si="5"/>
        <v>2</v>
      </c>
    </row>
    <row r="129" spans="1:51" ht="24.75" customHeight="1" x14ac:dyDescent="0.2">
      <c r="A129" s="307"/>
      <c r="B129" s="308"/>
      <c r="C129" s="308"/>
      <c r="D129" s="308"/>
      <c r="E129" s="308"/>
      <c r="F129" s="309"/>
      <c r="G129" s="165"/>
      <c r="H129" s="166"/>
      <c r="I129" s="166"/>
      <c r="J129" s="166"/>
      <c r="K129" s="167"/>
      <c r="L129" s="168"/>
      <c r="M129" s="169"/>
      <c r="N129" s="169"/>
      <c r="O129" s="169"/>
      <c r="P129" s="169"/>
      <c r="Q129" s="169"/>
      <c r="R129" s="169"/>
      <c r="S129" s="169"/>
      <c r="T129" s="169"/>
      <c r="U129" s="169"/>
      <c r="V129" s="169"/>
      <c r="W129" s="169"/>
      <c r="X129" s="170"/>
      <c r="Y129" s="156"/>
      <c r="Z129" s="157"/>
      <c r="AA129" s="157"/>
      <c r="AB129" s="292"/>
      <c r="AC129" s="165" t="s">
        <v>629</v>
      </c>
      <c r="AD129" s="166"/>
      <c r="AE129" s="166"/>
      <c r="AF129" s="166"/>
      <c r="AG129" s="167"/>
      <c r="AH129" s="168" t="s">
        <v>631</v>
      </c>
      <c r="AI129" s="169"/>
      <c r="AJ129" s="169"/>
      <c r="AK129" s="169"/>
      <c r="AL129" s="169"/>
      <c r="AM129" s="169"/>
      <c r="AN129" s="169"/>
      <c r="AO129" s="169"/>
      <c r="AP129" s="169"/>
      <c r="AQ129" s="169"/>
      <c r="AR129" s="169"/>
      <c r="AS129" s="169"/>
      <c r="AT129" s="170"/>
      <c r="AU129" s="156">
        <v>1</v>
      </c>
      <c r="AV129" s="157"/>
      <c r="AW129" s="157"/>
      <c r="AX129" s="158"/>
      <c r="AY129">
        <f t="shared" si="5"/>
        <v>2</v>
      </c>
    </row>
    <row r="130" spans="1:51" ht="24.75" customHeight="1" thickBot="1" x14ac:dyDescent="0.25">
      <c r="A130" s="307"/>
      <c r="B130" s="308"/>
      <c r="C130" s="308"/>
      <c r="D130" s="308"/>
      <c r="E130" s="308"/>
      <c r="F130" s="309"/>
      <c r="G130" s="481" t="s">
        <v>19</v>
      </c>
      <c r="H130" s="482"/>
      <c r="I130" s="482"/>
      <c r="J130" s="482"/>
      <c r="K130" s="482"/>
      <c r="L130" s="483"/>
      <c r="M130" s="484"/>
      <c r="N130" s="484"/>
      <c r="O130" s="484"/>
      <c r="P130" s="484"/>
      <c r="Q130" s="484"/>
      <c r="R130" s="484"/>
      <c r="S130" s="484"/>
      <c r="T130" s="484"/>
      <c r="U130" s="484"/>
      <c r="V130" s="484"/>
      <c r="W130" s="484"/>
      <c r="X130" s="485"/>
      <c r="Y130" s="486">
        <f>SUM(Y126:AB129)</f>
        <v>12</v>
      </c>
      <c r="Z130" s="487"/>
      <c r="AA130" s="487"/>
      <c r="AB130" s="488"/>
      <c r="AC130" s="481" t="s">
        <v>19</v>
      </c>
      <c r="AD130" s="482"/>
      <c r="AE130" s="482"/>
      <c r="AF130" s="482"/>
      <c r="AG130" s="482"/>
      <c r="AH130" s="483"/>
      <c r="AI130" s="484"/>
      <c r="AJ130" s="484"/>
      <c r="AK130" s="484"/>
      <c r="AL130" s="484"/>
      <c r="AM130" s="484"/>
      <c r="AN130" s="484"/>
      <c r="AO130" s="484"/>
      <c r="AP130" s="484"/>
      <c r="AQ130" s="484"/>
      <c r="AR130" s="484"/>
      <c r="AS130" s="484"/>
      <c r="AT130" s="485"/>
      <c r="AU130" s="486">
        <f>SUM(AU126:AX129)</f>
        <v>10.799999999999999</v>
      </c>
      <c r="AV130" s="487"/>
      <c r="AW130" s="487"/>
      <c r="AX130" s="514"/>
      <c r="AY130">
        <f t="shared" si="5"/>
        <v>2</v>
      </c>
    </row>
    <row r="131" spans="1:51" ht="24.75" customHeight="1" x14ac:dyDescent="0.2">
      <c r="A131" s="307"/>
      <c r="B131" s="308"/>
      <c r="C131" s="308"/>
      <c r="D131" s="308"/>
      <c r="E131" s="308"/>
      <c r="F131" s="309"/>
      <c r="G131" s="162" t="s">
        <v>624</v>
      </c>
      <c r="H131" s="163"/>
      <c r="I131" s="163"/>
      <c r="J131" s="163"/>
      <c r="K131" s="163"/>
      <c r="L131" s="163"/>
      <c r="M131" s="163"/>
      <c r="N131" s="163"/>
      <c r="O131" s="163"/>
      <c r="P131" s="163"/>
      <c r="Q131" s="163"/>
      <c r="R131" s="163"/>
      <c r="S131" s="163"/>
      <c r="T131" s="163"/>
      <c r="U131" s="163"/>
      <c r="V131" s="163"/>
      <c r="W131" s="163"/>
      <c r="X131" s="163"/>
      <c r="Y131" s="163"/>
      <c r="Z131" s="163"/>
      <c r="AA131" s="163"/>
      <c r="AB131" s="164"/>
      <c r="AC131" s="162" t="s">
        <v>625</v>
      </c>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456"/>
      <c r="AY131">
        <f>COUNTA($G$133,$AC$133)</f>
        <v>2</v>
      </c>
    </row>
    <row r="132" spans="1:51" ht="24.75" customHeight="1" x14ac:dyDescent="0.2">
      <c r="A132" s="307"/>
      <c r="B132" s="308"/>
      <c r="C132" s="308"/>
      <c r="D132" s="308"/>
      <c r="E132" s="308"/>
      <c r="F132" s="309"/>
      <c r="G132" s="469" t="s">
        <v>16</v>
      </c>
      <c r="H132" s="294"/>
      <c r="I132" s="294"/>
      <c r="J132" s="294"/>
      <c r="K132" s="294"/>
      <c r="L132" s="293" t="s">
        <v>17</v>
      </c>
      <c r="M132" s="294"/>
      <c r="N132" s="294"/>
      <c r="O132" s="294"/>
      <c r="P132" s="294"/>
      <c r="Q132" s="294"/>
      <c r="R132" s="294"/>
      <c r="S132" s="294"/>
      <c r="T132" s="294"/>
      <c r="U132" s="294"/>
      <c r="V132" s="294"/>
      <c r="W132" s="294"/>
      <c r="X132" s="295"/>
      <c r="Y132" s="159" t="s">
        <v>18</v>
      </c>
      <c r="Z132" s="160"/>
      <c r="AA132" s="160"/>
      <c r="AB132" s="461"/>
      <c r="AC132" s="469" t="s">
        <v>16</v>
      </c>
      <c r="AD132" s="294"/>
      <c r="AE132" s="294"/>
      <c r="AF132" s="294"/>
      <c r="AG132" s="294"/>
      <c r="AH132" s="293" t="s">
        <v>17</v>
      </c>
      <c r="AI132" s="294"/>
      <c r="AJ132" s="294"/>
      <c r="AK132" s="294"/>
      <c r="AL132" s="294"/>
      <c r="AM132" s="294"/>
      <c r="AN132" s="294"/>
      <c r="AO132" s="294"/>
      <c r="AP132" s="294"/>
      <c r="AQ132" s="294"/>
      <c r="AR132" s="294"/>
      <c r="AS132" s="294"/>
      <c r="AT132" s="295"/>
      <c r="AU132" s="159" t="s">
        <v>18</v>
      </c>
      <c r="AV132" s="160"/>
      <c r="AW132" s="160"/>
      <c r="AX132" s="161"/>
      <c r="AY132">
        <f>$AY$131</f>
        <v>2</v>
      </c>
    </row>
    <row r="133" spans="1:51" s="16" customFormat="1" ht="24.75" customHeight="1" x14ac:dyDescent="0.2">
      <c r="A133" s="307"/>
      <c r="B133" s="308"/>
      <c r="C133" s="308"/>
      <c r="D133" s="308"/>
      <c r="E133" s="308"/>
      <c r="F133" s="309"/>
      <c r="G133" s="296" t="s">
        <v>626</v>
      </c>
      <c r="H133" s="297"/>
      <c r="I133" s="297"/>
      <c r="J133" s="297"/>
      <c r="K133" s="298"/>
      <c r="L133" s="289" t="s">
        <v>634</v>
      </c>
      <c r="M133" s="290"/>
      <c r="N133" s="290"/>
      <c r="O133" s="290"/>
      <c r="P133" s="290"/>
      <c r="Q133" s="290"/>
      <c r="R133" s="290"/>
      <c r="S133" s="290"/>
      <c r="T133" s="290"/>
      <c r="U133" s="290"/>
      <c r="V133" s="290"/>
      <c r="W133" s="290"/>
      <c r="X133" s="291"/>
      <c r="Y133" s="283">
        <v>6.8</v>
      </c>
      <c r="Z133" s="284"/>
      <c r="AA133" s="284"/>
      <c r="AB133" s="465"/>
      <c r="AC133" s="296" t="s">
        <v>628</v>
      </c>
      <c r="AD133" s="297"/>
      <c r="AE133" s="297"/>
      <c r="AF133" s="297"/>
      <c r="AG133" s="298"/>
      <c r="AH133" s="289" t="s">
        <v>637</v>
      </c>
      <c r="AI133" s="290"/>
      <c r="AJ133" s="290"/>
      <c r="AK133" s="290"/>
      <c r="AL133" s="290"/>
      <c r="AM133" s="290"/>
      <c r="AN133" s="290"/>
      <c r="AO133" s="290"/>
      <c r="AP133" s="290"/>
      <c r="AQ133" s="290"/>
      <c r="AR133" s="290"/>
      <c r="AS133" s="290"/>
      <c r="AT133" s="291"/>
      <c r="AU133" s="283">
        <v>4.5</v>
      </c>
      <c r="AV133" s="284"/>
      <c r="AW133" s="284"/>
      <c r="AX133" s="285"/>
      <c r="AY133">
        <f>$AY$131</f>
        <v>2</v>
      </c>
    </row>
    <row r="134" spans="1:51" ht="24.75" customHeight="1" x14ac:dyDescent="0.2">
      <c r="A134" s="307"/>
      <c r="B134" s="308"/>
      <c r="C134" s="308"/>
      <c r="D134" s="308"/>
      <c r="E134" s="308"/>
      <c r="F134" s="309"/>
      <c r="G134" s="165" t="s">
        <v>627</v>
      </c>
      <c r="H134" s="166"/>
      <c r="I134" s="166"/>
      <c r="J134" s="166"/>
      <c r="K134" s="167"/>
      <c r="L134" s="168" t="s">
        <v>694</v>
      </c>
      <c r="M134" s="169"/>
      <c r="N134" s="169"/>
      <c r="O134" s="169"/>
      <c r="P134" s="169"/>
      <c r="Q134" s="169"/>
      <c r="R134" s="169"/>
      <c r="S134" s="169"/>
      <c r="T134" s="169"/>
      <c r="U134" s="169"/>
      <c r="V134" s="169"/>
      <c r="W134" s="169"/>
      <c r="X134" s="170"/>
      <c r="Y134" s="156">
        <v>1.5</v>
      </c>
      <c r="Z134" s="157"/>
      <c r="AA134" s="157"/>
      <c r="AB134" s="292"/>
      <c r="AC134" s="165" t="s">
        <v>626</v>
      </c>
      <c r="AD134" s="166"/>
      <c r="AE134" s="166"/>
      <c r="AF134" s="166"/>
      <c r="AG134" s="167"/>
      <c r="AH134" s="168" t="s">
        <v>651</v>
      </c>
      <c r="AI134" s="169"/>
      <c r="AJ134" s="169"/>
      <c r="AK134" s="169"/>
      <c r="AL134" s="169"/>
      <c r="AM134" s="169"/>
      <c r="AN134" s="169"/>
      <c r="AO134" s="169"/>
      <c r="AP134" s="169"/>
      <c r="AQ134" s="169"/>
      <c r="AR134" s="169"/>
      <c r="AS134" s="169"/>
      <c r="AT134" s="170"/>
      <c r="AU134" s="156">
        <v>3.5</v>
      </c>
      <c r="AV134" s="157"/>
      <c r="AW134" s="157"/>
      <c r="AX134" s="158"/>
      <c r="AY134">
        <f>$AY$131</f>
        <v>2</v>
      </c>
    </row>
    <row r="135" spans="1:51" ht="24.75" customHeight="1" x14ac:dyDescent="0.2">
      <c r="A135" s="307"/>
      <c r="B135" s="308"/>
      <c r="C135" s="308"/>
      <c r="D135" s="308"/>
      <c r="E135" s="308"/>
      <c r="F135" s="309"/>
      <c r="G135" s="165" t="s">
        <v>629</v>
      </c>
      <c r="H135" s="166"/>
      <c r="I135" s="166"/>
      <c r="J135" s="166"/>
      <c r="K135" s="167"/>
      <c r="L135" s="168" t="s">
        <v>631</v>
      </c>
      <c r="M135" s="169"/>
      <c r="N135" s="169"/>
      <c r="O135" s="169"/>
      <c r="P135" s="169"/>
      <c r="Q135" s="169"/>
      <c r="R135" s="169"/>
      <c r="S135" s="169"/>
      <c r="T135" s="169"/>
      <c r="U135" s="169"/>
      <c r="V135" s="169"/>
      <c r="W135" s="169"/>
      <c r="X135" s="170"/>
      <c r="Y135" s="156">
        <v>1.7</v>
      </c>
      <c r="Z135" s="157"/>
      <c r="AA135" s="157"/>
      <c r="AB135" s="292"/>
      <c r="AC135" s="165" t="s">
        <v>697</v>
      </c>
      <c r="AD135" s="166"/>
      <c r="AE135" s="166"/>
      <c r="AF135" s="166"/>
      <c r="AG135" s="167"/>
      <c r="AH135" s="168" t="s">
        <v>696</v>
      </c>
      <c r="AI135" s="169"/>
      <c r="AJ135" s="169"/>
      <c r="AK135" s="169"/>
      <c r="AL135" s="169"/>
      <c r="AM135" s="169"/>
      <c r="AN135" s="169"/>
      <c r="AO135" s="169"/>
      <c r="AP135" s="169"/>
      <c r="AQ135" s="169"/>
      <c r="AR135" s="169"/>
      <c r="AS135" s="169"/>
      <c r="AT135" s="170"/>
      <c r="AU135" s="156">
        <v>2</v>
      </c>
      <c r="AV135" s="157"/>
      <c r="AW135" s="157"/>
      <c r="AX135" s="158"/>
      <c r="AY135">
        <f>$AY$131</f>
        <v>2</v>
      </c>
    </row>
    <row r="136" spans="1:51" ht="24.75" customHeight="1" x14ac:dyDescent="0.2">
      <c r="A136" s="307"/>
      <c r="B136" s="308"/>
      <c r="C136" s="308"/>
      <c r="D136" s="308"/>
      <c r="E136" s="308"/>
      <c r="F136" s="309"/>
      <c r="G136" s="481" t="s">
        <v>19</v>
      </c>
      <c r="H136" s="482"/>
      <c r="I136" s="482"/>
      <c r="J136" s="482"/>
      <c r="K136" s="482"/>
      <c r="L136" s="483"/>
      <c r="M136" s="484"/>
      <c r="N136" s="484"/>
      <c r="O136" s="484"/>
      <c r="P136" s="484"/>
      <c r="Q136" s="484"/>
      <c r="R136" s="484"/>
      <c r="S136" s="484"/>
      <c r="T136" s="484"/>
      <c r="U136" s="484"/>
      <c r="V136" s="484"/>
      <c r="W136" s="484"/>
      <c r="X136" s="485"/>
      <c r="Y136" s="486">
        <f>SUM(Y133:AB135)</f>
        <v>10</v>
      </c>
      <c r="Z136" s="487"/>
      <c r="AA136" s="487"/>
      <c r="AB136" s="488"/>
      <c r="AC136" s="481" t="s">
        <v>19</v>
      </c>
      <c r="AD136" s="482"/>
      <c r="AE136" s="482"/>
      <c r="AF136" s="482"/>
      <c r="AG136" s="482"/>
      <c r="AH136" s="483"/>
      <c r="AI136" s="484"/>
      <c r="AJ136" s="484"/>
      <c r="AK136" s="484"/>
      <c r="AL136" s="484"/>
      <c r="AM136" s="484"/>
      <c r="AN136" s="484"/>
      <c r="AO136" s="484"/>
      <c r="AP136" s="484"/>
      <c r="AQ136" s="484"/>
      <c r="AR136" s="484"/>
      <c r="AS136" s="484"/>
      <c r="AT136" s="485"/>
      <c r="AU136" s="486">
        <f>SUM(AU133:AX135)</f>
        <v>10</v>
      </c>
      <c r="AV136" s="487"/>
      <c r="AW136" s="487"/>
      <c r="AX136" s="514"/>
      <c r="AY136">
        <f>$AY$131</f>
        <v>2</v>
      </c>
    </row>
    <row r="137" spans="1:51" ht="24.75" customHeight="1" thickBot="1" x14ac:dyDescent="0.25">
      <c r="A137" s="540" t="s">
        <v>141</v>
      </c>
      <c r="B137" s="541"/>
      <c r="C137" s="541"/>
      <c r="D137" s="541"/>
      <c r="E137" s="541"/>
      <c r="F137" s="541"/>
      <c r="G137" s="541"/>
      <c r="H137" s="541"/>
      <c r="I137" s="541"/>
      <c r="J137" s="541"/>
      <c r="K137" s="541"/>
      <c r="L137" s="541"/>
      <c r="M137" s="541"/>
      <c r="N137" s="541"/>
      <c r="O137" s="541"/>
      <c r="P137" s="541"/>
      <c r="Q137" s="541"/>
      <c r="R137" s="541"/>
      <c r="S137" s="541"/>
      <c r="T137" s="541"/>
      <c r="U137" s="541"/>
      <c r="V137" s="541"/>
      <c r="W137" s="541"/>
      <c r="X137" s="541"/>
      <c r="Y137" s="541"/>
      <c r="Z137" s="541"/>
      <c r="AA137" s="541"/>
      <c r="AB137" s="541"/>
      <c r="AC137" s="541"/>
      <c r="AD137" s="541"/>
      <c r="AE137" s="541"/>
      <c r="AF137" s="541"/>
      <c r="AG137" s="541"/>
      <c r="AH137" s="541"/>
      <c r="AI137" s="541"/>
      <c r="AJ137" s="541"/>
      <c r="AK137" s="542"/>
      <c r="AL137" s="127" t="s">
        <v>229</v>
      </c>
      <c r="AM137" s="128"/>
      <c r="AN137" s="128"/>
      <c r="AO137" s="86" t="s">
        <v>680</v>
      </c>
      <c r="AP137" s="21"/>
      <c r="AQ137" s="21"/>
      <c r="AR137" s="21"/>
      <c r="AS137" s="21"/>
      <c r="AT137" s="21"/>
      <c r="AU137" s="21"/>
      <c r="AV137" s="21"/>
      <c r="AW137" s="21"/>
      <c r="AX137" s="22"/>
      <c r="AY137">
        <f>COUNTIF($AO$137,"☑")</f>
        <v>1</v>
      </c>
    </row>
    <row r="138" spans="1:51" ht="24.75" customHeight="1" x14ac:dyDescent="0.2">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2"/>
    <row r="140" spans="1:51" ht="24.75" customHeight="1" x14ac:dyDescent="0.2">
      <c r="A140" s="9"/>
      <c r="B140" s="1" t="s">
        <v>28</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4.75" customHeight="1" x14ac:dyDescent="0.2">
      <c r="A141" s="9"/>
      <c r="B141" s="46" t="s">
        <v>239</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9.25" customHeight="1" x14ac:dyDescent="0.2">
      <c r="A142" s="104"/>
      <c r="B142" s="104"/>
      <c r="C142" s="101" t="s">
        <v>25</v>
      </c>
      <c r="D142" s="102"/>
      <c r="E142" s="102"/>
      <c r="F142" s="102"/>
      <c r="G142" s="102"/>
      <c r="H142" s="102"/>
      <c r="I142" s="103"/>
      <c r="J142" s="122" t="s">
        <v>199</v>
      </c>
      <c r="K142" s="123"/>
      <c r="L142" s="123"/>
      <c r="M142" s="123"/>
      <c r="N142" s="123"/>
      <c r="O142" s="123"/>
      <c r="P142" s="124" t="s">
        <v>185</v>
      </c>
      <c r="Q142" s="124"/>
      <c r="R142" s="124"/>
      <c r="S142" s="124"/>
      <c r="T142" s="124"/>
      <c r="U142" s="124"/>
      <c r="V142" s="124"/>
      <c r="W142" s="124"/>
      <c r="X142" s="124"/>
      <c r="Y142" s="125" t="s">
        <v>198</v>
      </c>
      <c r="Z142" s="126"/>
      <c r="AA142" s="126"/>
      <c r="AB142" s="126"/>
      <c r="AC142" s="122" t="s">
        <v>228</v>
      </c>
      <c r="AD142" s="122"/>
      <c r="AE142" s="122"/>
      <c r="AF142" s="122"/>
      <c r="AG142" s="122"/>
      <c r="AH142" s="125" t="s">
        <v>244</v>
      </c>
      <c r="AI142" s="104"/>
      <c r="AJ142" s="104"/>
      <c r="AK142" s="104"/>
      <c r="AL142" s="104" t="s">
        <v>20</v>
      </c>
      <c r="AM142" s="104"/>
      <c r="AN142" s="104"/>
      <c r="AO142" s="105"/>
      <c r="AP142" s="106" t="s">
        <v>200</v>
      </c>
      <c r="AQ142" s="106"/>
      <c r="AR142" s="106"/>
      <c r="AS142" s="106"/>
      <c r="AT142" s="106"/>
      <c r="AU142" s="106"/>
      <c r="AV142" s="106"/>
      <c r="AW142" s="106"/>
      <c r="AX142" s="106"/>
    </row>
    <row r="143" spans="1:51" ht="40.5" customHeight="1" x14ac:dyDescent="0.2">
      <c r="A143" s="515">
        <v>1</v>
      </c>
      <c r="B143" s="515">
        <v>1</v>
      </c>
      <c r="C143" s="98" t="s">
        <v>608</v>
      </c>
      <c r="D143" s="99"/>
      <c r="E143" s="99"/>
      <c r="F143" s="99"/>
      <c r="G143" s="99"/>
      <c r="H143" s="99"/>
      <c r="I143" s="100"/>
      <c r="J143" s="107">
        <v>2000012010019</v>
      </c>
      <c r="K143" s="108"/>
      <c r="L143" s="108"/>
      <c r="M143" s="108"/>
      <c r="N143" s="108"/>
      <c r="O143" s="108"/>
      <c r="P143" s="535" t="s">
        <v>609</v>
      </c>
      <c r="Q143" s="536"/>
      <c r="R143" s="536"/>
      <c r="S143" s="536"/>
      <c r="T143" s="536"/>
      <c r="U143" s="536"/>
      <c r="V143" s="536"/>
      <c r="W143" s="536"/>
      <c r="X143" s="536"/>
      <c r="Y143" s="111">
        <v>104</v>
      </c>
      <c r="Z143" s="112"/>
      <c r="AA143" s="112"/>
      <c r="AB143" s="113"/>
      <c r="AC143" s="114" t="s">
        <v>76</v>
      </c>
      <c r="AD143" s="115"/>
      <c r="AE143" s="115"/>
      <c r="AF143" s="115"/>
      <c r="AG143" s="115"/>
      <c r="AH143" s="116" t="s">
        <v>589</v>
      </c>
      <c r="AI143" s="117"/>
      <c r="AJ143" s="117"/>
      <c r="AK143" s="117"/>
      <c r="AL143" s="118" t="s">
        <v>589</v>
      </c>
      <c r="AM143" s="119"/>
      <c r="AN143" s="119"/>
      <c r="AO143" s="120"/>
      <c r="AP143" s="121" t="s">
        <v>589</v>
      </c>
      <c r="AQ143" s="121"/>
      <c r="AR143" s="121"/>
      <c r="AS143" s="121"/>
      <c r="AT143" s="121"/>
      <c r="AU143" s="121"/>
      <c r="AV143" s="121"/>
      <c r="AW143" s="121"/>
      <c r="AX143" s="121"/>
    </row>
    <row r="144" spans="1:51" ht="24.75" customHeight="1" x14ac:dyDescent="0.2">
      <c r="A144" s="50"/>
      <c r="B144" s="50"/>
      <c r="C144" s="50"/>
      <c r="D144" s="50"/>
      <c r="E144" s="50"/>
      <c r="F144" s="50"/>
      <c r="G144" s="50"/>
      <c r="H144" s="50"/>
      <c r="I144" s="50"/>
      <c r="J144" s="51"/>
      <c r="K144" s="51"/>
      <c r="L144" s="51"/>
      <c r="M144" s="51"/>
      <c r="N144" s="51"/>
      <c r="O144" s="51"/>
      <c r="P144" s="52"/>
      <c r="Q144" s="52"/>
      <c r="R144" s="52"/>
      <c r="S144" s="52"/>
      <c r="T144" s="52"/>
      <c r="U144" s="52"/>
      <c r="V144" s="52"/>
      <c r="W144" s="52"/>
      <c r="X144" s="52"/>
      <c r="Y144" s="53"/>
      <c r="Z144" s="53"/>
      <c r="AA144" s="53"/>
      <c r="AB144" s="53"/>
      <c r="AC144" s="53"/>
      <c r="AD144" s="53"/>
      <c r="AE144" s="53"/>
      <c r="AF144" s="53"/>
      <c r="AG144" s="53"/>
      <c r="AH144" s="53"/>
      <c r="AI144" s="53"/>
      <c r="AJ144" s="53"/>
      <c r="AK144" s="53"/>
      <c r="AL144" s="53"/>
      <c r="AM144" s="53"/>
      <c r="AN144" s="53"/>
      <c r="AO144" s="53"/>
      <c r="AP144" s="52"/>
      <c r="AQ144" s="52"/>
      <c r="AR144" s="52"/>
      <c r="AS144" s="52"/>
      <c r="AT144" s="52"/>
      <c r="AU144" s="52"/>
      <c r="AV144" s="52"/>
      <c r="AW144" s="52"/>
      <c r="AX144" s="52"/>
      <c r="AY144">
        <f>COUNTA($C$147)</f>
        <v>1</v>
      </c>
    </row>
    <row r="145" spans="1:51" ht="24.75" customHeight="1" x14ac:dyDescent="0.2">
      <c r="A145" s="50"/>
      <c r="B145" s="54" t="s">
        <v>170</v>
      </c>
      <c r="C145" s="50"/>
      <c r="D145" s="50"/>
      <c r="E145" s="50"/>
      <c r="F145" s="50"/>
      <c r="G145" s="50"/>
      <c r="H145" s="50"/>
      <c r="I145" s="50"/>
      <c r="J145" s="50"/>
      <c r="K145" s="50"/>
      <c r="L145" s="50"/>
      <c r="M145" s="50"/>
      <c r="N145" s="50"/>
      <c r="O145" s="50"/>
      <c r="P145" s="55"/>
      <c r="Q145" s="55"/>
      <c r="R145" s="55"/>
      <c r="S145" s="55"/>
      <c r="T145" s="55"/>
      <c r="U145" s="55"/>
      <c r="V145" s="55"/>
      <c r="W145" s="55"/>
      <c r="X145" s="55"/>
      <c r="Y145" s="56"/>
      <c r="Z145" s="56"/>
      <c r="AA145" s="56"/>
      <c r="AB145" s="56"/>
      <c r="AC145" s="56"/>
      <c r="AD145" s="56"/>
      <c r="AE145" s="56"/>
      <c r="AF145" s="56"/>
      <c r="AG145" s="56"/>
      <c r="AH145" s="56"/>
      <c r="AI145" s="56"/>
      <c r="AJ145" s="56"/>
      <c r="AK145" s="56"/>
      <c r="AL145" s="56"/>
      <c r="AM145" s="56"/>
      <c r="AN145" s="56"/>
      <c r="AO145" s="56"/>
      <c r="AP145" s="55"/>
      <c r="AQ145" s="55"/>
      <c r="AR145" s="55"/>
      <c r="AS145" s="55"/>
      <c r="AT145" s="55"/>
      <c r="AU145" s="55"/>
      <c r="AV145" s="55"/>
      <c r="AW145" s="55"/>
      <c r="AX145" s="55"/>
      <c r="AY145">
        <f>$AY$144</f>
        <v>1</v>
      </c>
    </row>
    <row r="146" spans="1:51" ht="59.25" customHeight="1" x14ac:dyDescent="0.2">
      <c r="A146" s="104"/>
      <c r="B146" s="104"/>
      <c r="C146" s="101" t="s">
        <v>25</v>
      </c>
      <c r="D146" s="102"/>
      <c r="E146" s="102"/>
      <c r="F146" s="102"/>
      <c r="G146" s="102"/>
      <c r="H146" s="102"/>
      <c r="I146" s="103"/>
      <c r="J146" s="122" t="s">
        <v>199</v>
      </c>
      <c r="K146" s="123"/>
      <c r="L146" s="123"/>
      <c r="M146" s="123"/>
      <c r="N146" s="123"/>
      <c r="O146" s="123"/>
      <c r="P146" s="124" t="s">
        <v>185</v>
      </c>
      <c r="Q146" s="124"/>
      <c r="R146" s="124"/>
      <c r="S146" s="124"/>
      <c r="T146" s="124"/>
      <c r="U146" s="124"/>
      <c r="V146" s="124"/>
      <c r="W146" s="124"/>
      <c r="X146" s="124"/>
      <c r="Y146" s="125" t="s">
        <v>198</v>
      </c>
      <c r="Z146" s="126"/>
      <c r="AA146" s="126"/>
      <c r="AB146" s="126"/>
      <c r="AC146" s="122" t="s">
        <v>228</v>
      </c>
      <c r="AD146" s="122"/>
      <c r="AE146" s="122"/>
      <c r="AF146" s="122"/>
      <c r="AG146" s="122"/>
      <c r="AH146" s="125" t="s">
        <v>244</v>
      </c>
      <c r="AI146" s="104"/>
      <c r="AJ146" s="104"/>
      <c r="AK146" s="104"/>
      <c r="AL146" s="104" t="s">
        <v>20</v>
      </c>
      <c r="AM146" s="104"/>
      <c r="AN146" s="104"/>
      <c r="AO146" s="105"/>
      <c r="AP146" s="106" t="s">
        <v>200</v>
      </c>
      <c r="AQ146" s="106"/>
      <c r="AR146" s="106"/>
      <c r="AS146" s="106"/>
      <c r="AT146" s="106"/>
      <c r="AU146" s="106"/>
      <c r="AV146" s="106"/>
      <c r="AW146" s="106"/>
      <c r="AX146" s="106"/>
      <c r="AY146">
        <f t="shared" ref="AY146:AY147" si="6">$AY$144</f>
        <v>1</v>
      </c>
    </row>
    <row r="147" spans="1:51" ht="30" customHeight="1" x14ac:dyDescent="0.2">
      <c r="A147" s="515">
        <v>1</v>
      </c>
      <c r="B147" s="515">
        <v>1</v>
      </c>
      <c r="C147" s="98" t="s">
        <v>638</v>
      </c>
      <c r="D147" s="99"/>
      <c r="E147" s="99"/>
      <c r="F147" s="99"/>
      <c r="G147" s="99"/>
      <c r="H147" s="99"/>
      <c r="I147" s="100"/>
      <c r="J147" s="107">
        <v>3010401029287</v>
      </c>
      <c r="K147" s="108"/>
      <c r="L147" s="108"/>
      <c r="M147" s="108"/>
      <c r="N147" s="108"/>
      <c r="O147" s="108"/>
      <c r="P147" s="109" t="s">
        <v>645</v>
      </c>
      <c r="Q147" s="110"/>
      <c r="R147" s="110"/>
      <c r="S147" s="110"/>
      <c r="T147" s="110"/>
      <c r="U147" s="110"/>
      <c r="V147" s="110"/>
      <c r="W147" s="110"/>
      <c r="X147" s="110"/>
      <c r="Y147" s="111">
        <v>30</v>
      </c>
      <c r="Z147" s="112"/>
      <c r="AA147" s="112"/>
      <c r="AB147" s="113"/>
      <c r="AC147" s="114" t="s">
        <v>249</v>
      </c>
      <c r="AD147" s="115"/>
      <c r="AE147" s="115"/>
      <c r="AF147" s="115"/>
      <c r="AG147" s="115"/>
      <c r="AH147" s="116">
        <v>11</v>
      </c>
      <c r="AI147" s="117"/>
      <c r="AJ147" s="117"/>
      <c r="AK147" s="117"/>
      <c r="AL147" s="118">
        <v>80</v>
      </c>
      <c r="AM147" s="119"/>
      <c r="AN147" s="119"/>
      <c r="AO147" s="120"/>
      <c r="AP147" s="121" t="s">
        <v>269</v>
      </c>
      <c r="AQ147" s="121"/>
      <c r="AR147" s="121"/>
      <c r="AS147" s="121"/>
      <c r="AT147" s="121"/>
      <c r="AU147" s="121"/>
      <c r="AV147" s="121"/>
      <c r="AW147" s="121"/>
      <c r="AX147" s="121"/>
      <c r="AY147">
        <f t="shared" si="6"/>
        <v>1</v>
      </c>
    </row>
    <row r="148" spans="1:51" ht="24.75" customHeight="1" x14ac:dyDescent="0.2">
      <c r="A148" s="57"/>
      <c r="B148" s="57"/>
      <c r="C148" s="57"/>
      <c r="D148" s="57"/>
      <c r="E148" s="57"/>
      <c r="F148" s="57"/>
      <c r="G148" s="57"/>
      <c r="H148" s="57"/>
      <c r="I148" s="57"/>
      <c r="J148" s="57"/>
      <c r="K148" s="57"/>
      <c r="L148" s="57"/>
      <c r="M148" s="57"/>
      <c r="N148" s="57"/>
      <c r="O148" s="57"/>
      <c r="P148" s="58"/>
      <c r="Q148" s="58"/>
      <c r="R148" s="58"/>
      <c r="S148" s="58"/>
      <c r="T148" s="58"/>
      <c r="U148" s="58"/>
      <c r="V148" s="58"/>
      <c r="W148" s="58"/>
      <c r="X148" s="58"/>
      <c r="Y148" s="59"/>
      <c r="Z148" s="59"/>
      <c r="AA148" s="59"/>
      <c r="AB148" s="59"/>
      <c r="AC148" s="59"/>
      <c r="AD148" s="59"/>
      <c r="AE148" s="59"/>
      <c r="AF148" s="59"/>
      <c r="AG148" s="59"/>
      <c r="AH148" s="59"/>
      <c r="AI148" s="59"/>
      <c r="AJ148" s="59"/>
      <c r="AK148" s="59"/>
      <c r="AL148" s="59"/>
      <c r="AM148" s="59"/>
      <c r="AN148" s="59"/>
      <c r="AO148" s="59"/>
      <c r="AP148" s="58"/>
      <c r="AQ148" s="58"/>
      <c r="AR148" s="58"/>
      <c r="AS148" s="58"/>
      <c r="AT148" s="58"/>
      <c r="AU148" s="58"/>
      <c r="AV148" s="58"/>
      <c r="AW148" s="58"/>
      <c r="AX148" s="58"/>
      <c r="AY148">
        <f>COUNTA($C$151)</f>
        <v>1</v>
      </c>
    </row>
    <row r="149" spans="1:51" ht="24.75" customHeight="1" x14ac:dyDescent="0.2">
      <c r="A149" s="50"/>
      <c r="B149" s="54" t="s">
        <v>217</v>
      </c>
      <c r="C149" s="50"/>
      <c r="D149" s="50"/>
      <c r="E149" s="50"/>
      <c r="F149" s="50"/>
      <c r="G149" s="50"/>
      <c r="H149" s="50"/>
      <c r="I149" s="50"/>
      <c r="J149" s="50"/>
      <c r="K149" s="50"/>
      <c r="L149" s="50"/>
      <c r="M149" s="50"/>
      <c r="N149" s="50"/>
      <c r="O149" s="50"/>
      <c r="P149" s="55"/>
      <c r="Q149" s="55"/>
      <c r="R149" s="55"/>
      <c r="S149" s="55"/>
      <c r="T149" s="55"/>
      <c r="U149" s="55"/>
      <c r="V149" s="55"/>
      <c r="W149" s="55"/>
      <c r="X149" s="55"/>
      <c r="Y149" s="56"/>
      <c r="Z149" s="56"/>
      <c r="AA149" s="56"/>
      <c r="AB149" s="56"/>
      <c r="AC149" s="56"/>
      <c r="AD149" s="56"/>
      <c r="AE149" s="56"/>
      <c r="AF149" s="56"/>
      <c r="AG149" s="56"/>
      <c r="AH149" s="56"/>
      <c r="AI149" s="56"/>
      <c r="AJ149" s="56"/>
      <c r="AK149" s="56"/>
      <c r="AL149" s="56"/>
      <c r="AM149" s="56"/>
      <c r="AN149" s="56"/>
      <c r="AO149" s="56"/>
      <c r="AP149" s="55"/>
      <c r="AQ149" s="55"/>
      <c r="AR149" s="55"/>
      <c r="AS149" s="55"/>
      <c r="AT149" s="55"/>
      <c r="AU149" s="55"/>
      <c r="AV149" s="55"/>
      <c r="AW149" s="55"/>
      <c r="AX149" s="55"/>
      <c r="AY149">
        <f>$AY$148</f>
        <v>1</v>
      </c>
    </row>
    <row r="150" spans="1:51" ht="59.25" customHeight="1" x14ac:dyDescent="0.2">
      <c r="A150" s="104"/>
      <c r="B150" s="104"/>
      <c r="C150" s="101" t="s">
        <v>25</v>
      </c>
      <c r="D150" s="102"/>
      <c r="E150" s="102"/>
      <c r="F150" s="102"/>
      <c r="G150" s="102"/>
      <c r="H150" s="102"/>
      <c r="I150" s="103"/>
      <c r="J150" s="122" t="s">
        <v>199</v>
      </c>
      <c r="K150" s="123"/>
      <c r="L150" s="123"/>
      <c r="M150" s="123"/>
      <c r="N150" s="123"/>
      <c r="O150" s="123"/>
      <c r="P150" s="124" t="s">
        <v>185</v>
      </c>
      <c r="Q150" s="124"/>
      <c r="R150" s="124"/>
      <c r="S150" s="124"/>
      <c r="T150" s="124"/>
      <c r="U150" s="124"/>
      <c r="V150" s="124"/>
      <c r="W150" s="124"/>
      <c r="X150" s="124"/>
      <c r="Y150" s="125" t="s">
        <v>198</v>
      </c>
      <c r="Z150" s="126"/>
      <c r="AA150" s="126"/>
      <c r="AB150" s="126"/>
      <c r="AC150" s="122" t="s">
        <v>228</v>
      </c>
      <c r="AD150" s="122"/>
      <c r="AE150" s="122"/>
      <c r="AF150" s="122"/>
      <c r="AG150" s="122"/>
      <c r="AH150" s="125" t="s">
        <v>244</v>
      </c>
      <c r="AI150" s="104"/>
      <c r="AJ150" s="104"/>
      <c r="AK150" s="104"/>
      <c r="AL150" s="104" t="s">
        <v>20</v>
      </c>
      <c r="AM150" s="104"/>
      <c r="AN150" s="104"/>
      <c r="AO150" s="105"/>
      <c r="AP150" s="106" t="s">
        <v>200</v>
      </c>
      <c r="AQ150" s="106"/>
      <c r="AR150" s="106"/>
      <c r="AS150" s="106"/>
      <c r="AT150" s="106"/>
      <c r="AU150" s="106"/>
      <c r="AV150" s="106"/>
      <c r="AW150" s="106"/>
      <c r="AX150" s="106"/>
      <c r="AY150">
        <f t="shared" ref="AY150:AY151" si="7">$AY$148</f>
        <v>1</v>
      </c>
    </row>
    <row r="151" spans="1:51" ht="30" customHeight="1" x14ac:dyDescent="0.2">
      <c r="A151" s="515">
        <v>1</v>
      </c>
      <c r="B151" s="515">
        <v>1</v>
      </c>
      <c r="C151" s="98" t="s">
        <v>639</v>
      </c>
      <c r="D151" s="99"/>
      <c r="E151" s="99"/>
      <c r="F151" s="99"/>
      <c r="G151" s="99"/>
      <c r="H151" s="99"/>
      <c r="I151" s="100"/>
      <c r="J151" s="107">
        <v>6010001105345</v>
      </c>
      <c r="K151" s="108"/>
      <c r="L151" s="108"/>
      <c r="M151" s="108"/>
      <c r="N151" s="108"/>
      <c r="O151" s="108"/>
      <c r="P151" s="109" t="s">
        <v>645</v>
      </c>
      <c r="Q151" s="110"/>
      <c r="R151" s="110"/>
      <c r="S151" s="110"/>
      <c r="T151" s="110"/>
      <c r="U151" s="110"/>
      <c r="V151" s="110"/>
      <c r="W151" s="110"/>
      <c r="X151" s="110"/>
      <c r="Y151" s="111">
        <v>17</v>
      </c>
      <c r="Z151" s="112"/>
      <c r="AA151" s="112"/>
      <c r="AB151" s="113"/>
      <c r="AC151" s="114" t="s">
        <v>249</v>
      </c>
      <c r="AD151" s="115"/>
      <c r="AE151" s="115"/>
      <c r="AF151" s="115"/>
      <c r="AG151" s="115"/>
      <c r="AH151" s="116">
        <v>11</v>
      </c>
      <c r="AI151" s="117"/>
      <c r="AJ151" s="117"/>
      <c r="AK151" s="117"/>
      <c r="AL151" s="118">
        <v>89.9</v>
      </c>
      <c r="AM151" s="119"/>
      <c r="AN151" s="119"/>
      <c r="AO151" s="120"/>
      <c r="AP151" s="121" t="s">
        <v>269</v>
      </c>
      <c r="AQ151" s="121"/>
      <c r="AR151" s="121"/>
      <c r="AS151" s="121"/>
      <c r="AT151" s="121"/>
      <c r="AU151" s="121"/>
      <c r="AV151" s="121"/>
      <c r="AW151" s="121"/>
      <c r="AX151" s="121"/>
      <c r="AY151">
        <f t="shared" si="7"/>
        <v>1</v>
      </c>
    </row>
    <row r="152" spans="1:51" ht="24.75" customHeight="1" x14ac:dyDescent="0.2">
      <c r="A152" s="57"/>
      <c r="B152" s="57"/>
      <c r="C152" s="57"/>
      <c r="D152" s="57"/>
      <c r="E152" s="57"/>
      <c r="F152" s="57"/>
      <c r="G152" s="57"/>
      <c r="H152" s="57"/>
      <c r="I152" s="57"/>
      <c r="J152" s="57"/>
      <c r="K152" s="57"/>
      <c r="L152" s="57"/>
      <c r="M152" s="57"/>
      <c r="N152" s="57"/>
      <c r="O152" s="57"/>
      <c r="P152" s="58"/>
      <c r="Q152" s="58"/>
      <c r="R152" s="58"/>
      <c r="S152" s="58"/>
      <c r="T152" s="58"/>
      <c r="U152" s="58"/>
      <c r="V152" s="58"/>
      <c r="W152" s="58"/>
      <c r="X152" s="58"/>
      <c r="Y152" s="59"/>
      <c r="Z152" s="59"/>
      <c r="AA152" s="59"/>
      <c r="AB152" s="59"/>
      <c r="AC152" s="59"/>
      <c r="AD152" s="59"/>
      <c r="AE152" s="59"/>
      <c r="AF152" s="59"/>
      <c r="AG152" s="59"/>
      <c r="AH152" s="59"/>
      <c r="AI152" s="59"/>
      <c r="AJ152" s="59"/>
      <c r="AK152" s="59"/>
      <c r="AL152" s="59"/>
      <c r="AM152" s="59"/>
      <c r="AN152" s="59"/>
      <c r="AO152" s="59"/>
      <c r="AP152" s="58"/>
      <c r="AQ152" s="58"/>
      <c r="AR152" s="58"/>
      <c r="AS152" s="58"/>
      <c r="AT152" s="58"/>
      <c r="AU152" s="58"/>
      <c r="AV152" s="58"/>
      <c r="AW152" s="58"/>
      <c r="AX152" s="58"/>
      <c r="AY152">
        <f>COUNTA($C$155)</f>
        <v>1</v>
      </c>
    </row>
    <row r="153" spans="1:51" ht="24.75" customHeight="1" x14ac:dyDescent="0.2">
      <c r="A153" s="50"/>
      <c r="B153" s="54" t="s">
        <v>171</v>
      </c>
      <c r="C153" s="50"/>
      <c r="D153" s="50"/>
      <c r="E153" s="50"/>
      <c r="F153" s="50"/>
      <c r="G153" s="50"/>
      <c r="H153" s="50"/>
      <c r="I153" s="50"/>
      <c r="J153" s="50"/>
      <c r="K153" s="50"/>
      <c r="L153" s="50"/>
      <c r="M153" s="50"/>
      <c r="N153" s="50"/>
      <c r="O153" s="50"/>
      <c r="P153" s="55"/>
      <c r="Q153" s="55"/>
      <c r="R153" s="55"/>
      <c r="S153" s="55"/>
      <c r="T153" s="55"/>
      <c r="U153" s="55"/>
      <c r="V153" s="55"/>
      <c r="W153" s="55"/>
      <c r="X153" s="55"/>
      <c r="Y153" s="56"/>
      <c r="Z153" s="56"/>
      <c r="AA153" s="56"/>
      <c r="AB153" s="56"/>
      <c r="AC153" s="56"/>
      <c r="AD153" s="56"/>
      <c r="AE153" s="56"/>
      <c r="AF153" s="56"/>
      <c r="AG153" s="56"/>
      <c r="AH153" s="56"/>
      <c r="AI153" s="56"/>
      <c r="AJ153" s="56"/>
      <c r="AK153" s="56"/>
      <c r="AL153" s="56"/>
      <c r="AM153" s="56"/>
      <c r="AN153" s="56"/>
      <c r="AO153" s="56"/>
      <c r="AP153" s="55"/>
      <c r="AQ153" s="55"/>
      <c r="AR153" s="55"/>
      <c r="AS153" s="55"/>
      <c r="AT153" s="55"/>
      <c r="AU153" s="55"/>
      <c r="AV153" s="55"/>
      <c r="AW153" s="55"/>
      <c r="AX153" s="55"/>
      <c r="AY153">
        <f>$AY$152</f>
        <v>1</v>
      </c>
    </row>
    <row r="154" spans="1:51" ht="59.25" customHeight="1" x14ac:dyDescent="0.2">
      <c r="A154" s="104"/>
      <c r="B154" s="104"/>
      <c r="C154" s="101" t="s">
        <v>25</v>
      </c>
      <c r="D154" s="102"/>
      <c r="E154" s="102"/>
      <c r="F154" s="102"/>
      <c r="G154" s="102"/>
      <c r="H154" s="102"/>
      <c r="I154" s="103"/>
      <c r="J154" s="122" t="s">
        <v>199</v>
      </c>
      <c r="K154" s="123"/>
      <c r="L154" s="123"/>
      <c r="M154" s="123"/>
      <c r="N154" s="123"/>
      <c r="O154" s="123"/>
      <c r="P154" s="124" t="s">
        <v>185</v>
      </c>
      <c r="Q154" s="124"/>
      <c r="R154" s="124"/>
      <c r="S154" s="124"/>
      <c r="T154" s="124"/>
      <c r="U154" s="124"/>
      <c r="V154" s="124"/>
      <c r="W154" s="124"/>
      <c r="X154" s="124"/>
      <c r="Y154" s="125" t="s">
        <v>198</v>
      </c>
      <c r="Z154" s="126"/>
      <c r="AA154" s="126"/>
      <c r="AB154" s="126"/>
      <c r="AC154" s="122" t="s">
        <v>228</v>
      </c>
      <c r="AD154" s="122"/>
      <c r="AE154" s="122"/>
      <c r="AF154" s="122"/>
      <c r="AG154" s="122"/>
      <c r="AH154" s="125" t="s">
        <v>244</v>
      </c>
      <c r="AI154" s="104"/>
      <c r="AJ154" s="104"/>
      <c r="AK154" s="104"/>
      <c r="AL154" s="104" t="s">
        <v>20</v>
      </c>
      <c r="AM154" s="104"/>
      <c r="AN154" s="104"/>
      <c r="AO154" s="105"/>
      <c r="AP154" s="106" t="s">
        <v>200</v>
      </c>
      <c r="AQ154" s="106"/>
      <c r="AR154" s="106"/>
      <c r="AS154" s="106"/>
      <c r="AT154" s="106"/>
      <c r="AU154" s="106"/>
      <c r="AV154" s="106"/>
      <c r="AW154" s="106"/>
      <c r="AX154" s="106"/>
      <c r="AY154">
        <f t="shared" ref="AY154:AY155" si="8">$AY$152</f>
        <v>1</v>
      </c>
    </row>
    <row r="155" spans="1:51" ht="30" customHeight="1" x14ac:dyDescent="0.2">
      <c r="A155" s="515">
        <v>1</v>
      </c>
      <c r="B155" s="515">
        <v>1</v>
      </c>
      <c r="C155" s="98" t="s">
        <v>640</v>
      </c>
      <c r="D155" s="99"/>
      <c r="E155" s="99"/>
      <c r="F155" s="99"/>
      <c r="G155" s="99"/>
      <c r="H155" s="99"/>
      <c r="I155" s="100"/>
      <c r="J155" s="107">
        <v>8011801027355</v>
      </c>
      <c r="K155" s="108"/>
      <c r="L155" s="108"/>
      <c r="M155" s="108"/>
      <c r="N155" s="108"/>
      <c r="O155" s="108"/>
      <c r="P155" s="109" t="s">
        <v>645</v>
      </c>
      <c r="Q155" s="110"/>
      <c r="R155" s="110"/>
      <c r="S155" s="110"/>
      <c r="T155" s="110"/>
      <c r="U155" s="110"/>
      <c r="V155" s="110"/>
      <c r="W155" s="110"/>
      <c r="X155" s="110"/>
      <c r="Y155" s="111">
        <v>14</v>
      </c>
      <c r="Z155" s="112"/>
      <c r="AA155" s="112"/>
      <c r="AB155" s="113"/>
      <c r="AC155" s="114" t="s">
        <v>249</v>
      </c>
      <c r="AD155" s="115"/>
      <c r="AE155" s="115"/>
      <c r="AF155" s="115"/>
      <c r="AG155" s="115"/>
      <c r="AH155" s="116">
        <v>11</v>
      </c>
      <c r="AI155" s="117"/>
      <c r="AJ155" s="117"/>
      <c r="AK155" s="117"/>
      <c r="AL155" s="118">
        <v>56</v>
      </c>
      <c r="AM155" s="119"/>
      <c r="AN155" s="119"/>
      <c r="AO155" s="120"/>
      <c r="AP155" s="121" t="s">
        <v>269</v>
      </c>
      <c r="AQ155" s="121"/>
      <c r="AR155" s="121"/>
      <c r="AS155" s="121"/>
      <c r="AT155" s="121"/>
      <c r="AU155" s="121"/>
      <c r="AV155" s="121"/>
      <c r="AW155" s="121"/>
      <c r="AX155" s="121"/>
      <c r="AY155">
        <f t="shared" si="8"/>
        <v>1</v>
      </c>
    </row>
    <row r="156" spans="1:51" ht="24.75" customHeight="1" x14ac:dyDescent="0.2">
      <c r="A156" s="57"/>
      <c r="B156" s="57"/>
      <c r="C156" s="57"/>
      <c r="D156" s="57"/>
      <c r="E156" s="57"/>
      <c r="F156" s="57"/>
      <c r="G156" s="57"/>
      <c r="H156" s="57"/>
      <c r="I156" s="57"/>
      <c r="J156" s="57"/>
      <c r="K156" s="57"/>
      <c r="L156" s="57"/>
      <c r="M156" s="57"/>
      <c r="N156" s="57"/>
      <c r="O156" s="57"/>
      <c r="P156" s="58"/>
      <c r="Q156" s="58"/>
      <c r="R156" s="58"/>
      <c r="S156" s="58"/>
      <c r="T156" s="58"/>
      <c r="U156" s="58"/>
      <c r="V156" s="58"/>
      <c r="W156" s="58"/>
      <c r="X156" s="58"/>
      <c r="Y156" s="59"/>
      <c r="Z156" s="59"/>
      <c r="AA156" s="59"/>
      <c r="AB156" s="59"/>
      <c r="AC156" s="59"/>
      <c r="AD156" s="59"/>
      <c r="AE156" s="59"/>
      <c r="AF156" s="59"/>
      <c r="AG156" s="59"/>
      <c r="AH156" s="59"/>
      <c r="AI156" s="59"/>
      <c r="AJ156" s="59"/>
      <c r="AK156" s="59"/>
      <c r="AL156" s="59"/>
      <c r="AM156" s="59"/>
      <c r="AN156" s="59"/>
      <c r="AO156" s="59"/>
      <c r="AP156" s="58"/>
      <c r="AQ156" s="58"/>
      <c r="AR156" s="58"/>
      <c r="AS156" s="58"/>
      <c r="AT156" s="58"/>
      <c r="AU156" s="58"/>
      <c r="AV156" s="58"/>
      <c r="AW156" s="58"/>
      <c r="AX156" s="58"/>
      <c r="AY156">
        <f>COUNTA($C$159)</f>
        <v>1</v>
      </c>
    </row>
    <row r="157" spans="1:51" ht="24.75" customHeight="1" x14ac:dyDescent="0.2">
      <c r="A157" s="50"/>
      <c r="B157" s="54" t="s">
        <v>172</v>
      </c>
      <c r="C157" s="50"/>
      <c r="D157" s="50"/>
      <c r="E157" s="50"/>
      <c r="F157" s="50"/>
      <c r="G157" s="50"/>
      <c r="H157" s="50"/>
      <c r="I157" s="50"/>
      <c r="J157" s="50"/>
      <c r="K157" s="50"/>
      <c r="L157" s="50"/>
      <c r="M157" s="50"/>
      <c r="N157" s="50"/>
      <c r="O157" s="50"/>
      <c r="P157" s="55"/>
      <c r="Q157" s="55"/>
      <c r="R157" s="55"/>
      <c r="S157" s="55"/>
      <c r="T157" s="55"/>
      <c r="U157" s="55"/>
      <c r="V157" s="55"/>
      <c r="W157" s="55"/>
      <c r="X157" s="55"/>
      <c r="Y157" s="56"/>
      <c r="Z157" s="56"/>
      <c r="AA157" s="56"/>
      <c r="AB157" s="56"/>
      <c r="AC157" s="56"/>
      <c r="AD157" s="56"/>
      <c r="AE157" s="56"/>
      <c r="AF157" s="56"/>
      <c r="AG157" s="56"/>
      <c r="AH157" s="56"/>
      <c r="AI157" s="56"/>
      <c r="AJ157" s="56"/>
      <c r="AK157" s="56"/>
      <c r="AL157" s="56"/>
      <c r="AM157" s="56"/>
      <c r="AN157" s="56"/>
      <c r="AO157" s="56"/>
      <c r="AP157" s="55"/>
      <c r="AQ157" s="55"/>
      <c r="AR157" s="55"/>
      <c r="AS157" s="55"/>
      <c r="AT157" s="55"/>
      <c r="AU157" s="55"/>
      <c r="AV157" s="55"/>
      <c r="AW157" s="55"/>
      <c r="AX157" s="55"/>
      <c r="AY157">
        <f>$AY$156</f>
        <v>1</v>
      </c>
    </row>
    <row r="158" spans="1:51" ht="59.25" customHeight="1" x14ac:dyDescent="0.2">
      <c r="A158" s="104"/>
      <c r="B158" s="104"/>
      <c r="C158" s="101" t="s">
        <v>25</v>
      </c>
      <c r="D158" s="102"/>
      <c r="E158" s="102"/>
      <c r="F158" s="102"/>
      <c r="G158" s="102"/>
      <c r="H158" s="102"/>
      <c r="I158" s="103"/>
      <c r="J158" s="122" t="s">
        <v>199</v>
      </c>
      <c r="K158" s="123"/>
      <c r="L158" s="123"/>
      <c r="M158" s="123"/>
      <c r="N158" s="123"/>
      <c r="O158" s="123"/>
      <c r="P158" s="124" t="s">
        <v>185</v>
      </c>
      <c r="Q158" s="124"/>
      <c r="R158" s="124"/>
      <c r="S158" s="124"/>
      <c r="T158" s="124"/>
      <c r="U158" s="124"/>
      <c r="V158" s="124"/>
      <c r="W158" s="124"/>
      <c r="X158" s="124"/>
      <c r="Y158" s="125" t="s">
        <v>198</v>
      </c>
      <c r="Z158" s="126"/>
      <c r="AA158" s="126"/>
      <c r="AB158" s="126"/>
      <c r="AC158" s="122" t="s">
        <v>228</v>
      </c>
      <c r="AD158" s="122"/>
      <c r="AE158" s="122"/>
      <c r="AF158" s="122"/>
      <c r="AG158" s="122"/>
      <c r="AH158" s="125" t="s">
        <v>244</v>
      </c>
      <c r="AI158" s="104"/>
      <c r="AJ158" s="104"/>
      <c r="AK158" s="104"/>
      <c r="AL158" s="104" t="s">
        <v>20</v>
      </c>
      <c r="AM158" s="104"/>
      <c r="AN158" s="104"/>
      <c r="AO158" s="105"/>
      <c r="AP158" s="106" t="s">
        <v>200</v>
      </c>
      <c r="AQ158" s="106"/>
      <c r="AR158" s="106"/>
      <c r="AS158" s="106"/>
      <c r="AT158" s="106"/>
      <c r="AU158" s="106"/>
      <c r="AV158" s="106"/>
      <c r="AW158" s="106"/>
      <c r="AX158" s="106"/>
      <c r="AY158">
        <f t="shared" ref="AY158:AY159" si="9">$AY$156</f>
        <v>1</v>
      </c>
    </row>
    <row r="159" spans="1:51" ht="30" customHeight="1" x14ac:dyDescent="0.2">
      <c r="A159" s="515">
        <v>1</v>
      </c>
      <c r="B159" s="515">
        <v>1</v>
      </c>
      <c r="C159" s="98" t="s">
        <v>641</v>
      </c>
      <c r="D159" s="99"/>
      <c r="E159" s="99"/>
      <c r="F159" s="99"/>
      <c r="G159" s="99"/>
      <c r="H159" s="99"/>
      <c r="I159" s="100"/>
      <c r="J159" s="107">
        <v>9360001006407</v>
      </c>
      <c r="K159" s="108"/>
      <c r="L159" s="108"/>
      <c r="M159" s="108"/>
      <c r="N159" s="108"/>
      <c r="O159" s="108"/>
      <c r="P159" s="109" t="s">
        <v>645</v>
      </c>
      <c r="Q159" s="110"/>
      <c r="R159" s="110"/>
      <c r="S159" s="110"/>
      <c r="T159" s="110"/>
      <c r="U159" s="110"/>
      <c r="V159" s="110"/>
      <c r="W159" s="110"/>
      <c r="X159" s="110"/>
      <c r="Y159" s="111">
        <v>12</v>
      </c>
      <c r="Z159" s="112"/>
      <c r="AA159" s="112"/>
      <c r="AB159" s="113"/>
      <c r="AC159" s="114" t="s">
        <v>249</v>
      </c>
      <c r="AD159" s="115"/>
      <c r="AE159" s="115"/>
      <c r="AF159" s="115"/>
      <c r="AG159" s="115"/>
      <c r="AH159" s="116">
        <v>11</v>
      </c>
      <c r="AI159" s="117"/>
      <c r="AJ159" s="117"/>
      <c r="AK159" s="117"/>
      <c r="AL159" s="118">
        <v>63.5</v>
      </c>
      <c r="AM159" s="119"/>
      <c r="AN159" s="119"/>
      <c r="AO159" s="120"/>
      <c r="AP159" s="121" t="s">
        <v>269</v>
      </c>
      <c r="AQ159" s="121"/>
      <c r="AR159" s="121"/>
      <c r="AS159" s="121"/>
      <c r="AT159" s="121"/>
      <c r="AU159" s="121"/>
      <c r="AV159" s="121"/>
      <c r="AW159" s="121"/>
      <c r="AX159" s="121"/>
      <c r="AY159">
        <f t="shared" si="9"/>
        <v>1</v>
      </c>
    </row>
    <row r="160" spans="1:51" ht="24.75" customHeight="1" x14ac:dyDescent="0.2">
      <c r="A160" s="57"/>
      <c r="B160" s="57"/>
      <c r="C160" s="57"/>
      <c r="D160" s="57"/>
      <c r="E160" s="57"/>
      <c r="F160" s="57"/>
      <c r="G160" s="57"/>
      <c r="H160" s="57"/>
      <c r="I160" s="57"/>
      <c r="J160" s="57"/>
      <c r="K160" s="57"/>
      <c r="L160" s="57"/>
      <c r="M160" s="57"/>
      <c r="N160" s="57"/>
      <c r="O160" s="57"/>
      <c r="P160" s="58"/>
      <c r="Q160" s="58"/>
      <c r="R160" s="58"/>
      <c r="S160" s="58"/>
      <c r="T160" s="58"/>
      <c r="U160" s="58"/>
      <c r="V160" s="58"/>
      <c r="W160" s="58"/>
      <c r="X160" s="58"/>
      <c r="Y160" s="59"/>
      <c r="Z160" s="59"/>
      <c r="AA160" s="59"/>
      <c r="AB160" s="59"/>
      <c r="AC160" s="59"/>
      <c r="AD160" s="59"/>
      <c r="AE160" s="59"/>
      <c r="AF160" s="59"/>
      <c r="AG160" s="59"/>
      <c r="AH160" s="59"/>
      <c r="AI160" s="59"/>
      <c r="AJ160" s="59"/>
      <c r="AK160" s="59"/>
      <c r="AL160" s="59"/>
      <c r="AM160" s="59"/>
      <c r="AN160" s="59"/>
      <c r="AO160" s="59"/>
      <c r="AP160" s="58"/>
      <c r="AQ160" s="58"/>
      <c r="AR160" s="58"/>
      <c r="AS160" s="58"/>
      <c r="AT160" s="58"/>
      <c r="AU160" s="58"/>
      <c r="AV160" s="58"/>
      <c r="AW160" s="58"/>
      <c r="AX160" s="58"/>
      <c r="AY160">
        <f>COUNTA($C$163)</f>
        <v>1</v>
      </c>
    </row>
    <row r="161" spans="1:51" ht="24.75" customHeight="1" x14ac:dyDescent="0.2">
      <c r="A161" s="50"/>
      <c r="B161" s="54" t="s">
        <v>173</v>
      </c>
      <c r="C161" s="50"/>
      <c r="D161" s="50"/>
      <c r="E161" s="50"/>
      <c r="F161" s="50"/>
      <c r="G161" s="50"/>
      <c r="H161" s="50"/>
      <c r="I161" s="50"/>
      <c r="J161" s="50"/>
      <c r="K161" s="50"/>
      <c r="L161" s="50"/>
      <c r="M161" s="50"/>
      <c r="N161" s="50"/>
      <c r="O161" s="50"/>
      <c r="P161" s="55"/>
      <c r="Q161" s="55"/>
      <c r="R161" s="55"/>
      <c r="S161" s="55"/>
      <c r="T161" s="55"/>
      <c r="U161" s="55"/>
      <c r="V161" s="55"/>
      <c r="W161" s="55"/>
      <c r="X161" s="55"/>
      <c r="Y161" s="56"/>
      <c r="Z161" s="56"/>
      <c r="AA161" s="56"/>
      <c r="AB161" s="56"/>
      <c r="AC161" s="56"/>
      <c r="AD161" s="56"/>
      <c r="AE161" s="56"/>
      <c r="AF161" s="56"/>
      <c r="AG161" s="56"/>
      <c r="AH161" s="56"/>
      <c r="AI161" s="56"/>
      <c r="AJ161" s="56"/>
      <c r="AK161" s="56"/>
      <c r="AL161" s="56"/>
      <c r="AM161" s="56"/>
      <c r="AN161" s="56"/>
      <c r="AO161" s="56"/>
      <c r="AP161" s="55"/>
      <c r="AQ161" s="55"/>
      <c r="AR161" s="55"/>
      <c r="AS161" s="55"/>
      <c r="AT161" s="55"/>
      <c r="AU161" s="55"/>
      <c r="AV161" s="55"/>
      <c r="AW161" s="55"/>
      <c r="AX161" s="55"/>
      <c r="AY161">
        <f>$AY$160</f>
        <v>1</v>
      </c>
    </row>
    <row r="162" spans="1:51" ht="59.25" customHeight="1" x14ac:dyDescent="0.2">
      <c r="A162" s="104"/>
      <c r="B162" s="104"/>
      <c r="C162" s="101" t="s">
        <v>25</v>
      </c>
      <c r="D162" s="102"/>
      <c r="E162" s="102"/>
      <c r="F162" s="102"/>
      <c r="G162" s="102"/>
      <c r="H162" s="102"/>
      <c r="I162" s="103"/>
      <c r="J162" s="122" t="s">
        <v>199</v>
      </c>
      <c r="K162" s="123"/>
      <c r="L162" s="123"/>
      <c r="M162" s="123"/>
      <c r="N162" s="123"/>
      <c r="O162" s="123"/>
      <c r="P162" s="124" t="s">
        <v>185</v>
      </c>
      <c r="Q162" s="124"/>
      <c r="R162" s="124"/>
      <c r="S162" s="124"/>
      <c r="T162" s="124"/>
      <c r="U162" s="124"/>
      <c r="V162" s="124"/>
      <c r="W162" s="124"/>
      <c r="X162" s="124"/>
      <c r="Y162" s="125" t="s">
        <v>198</v>
      </c>
      <c r="Z162" s="126"/>
      <c r="AA162" s="126"/>
      <c r="AB162" s="126"/>
      <c r="AC162" s="122" t="s">
        <v>228</v>
      </c>
      <c r="AD162" s="122"/>
      <c r="AE162" s="122"/>
      <c r="AF162" s="122"/>
      <c r="AG162" s="122"/>
      <c r="AH162" s="125" t="s">
        <v>244</v>
      </c>
      <c r="AI162" s="104"/>
      <c r="AJ162" s="104"/>
      <c r="AK162" s="104"/>
      <c r="AL162" s="104" t="s">
        <v>20</v>
      </c>
      <c r="AM162" s="104"/>
      <c r="AN162" s="104"/>
      <c r="AO162" s="105"/>
      <c r="AP162" s="106" t="s">
        <v>200</v>
      </c>
      <c r="AQ162" s="106"/>
      <c r="AR162" s="106"/>
      <c r="AS162" s="106"/>
      <c r="AT162" s="106"/>
      <c r="AU162" s="106"/>
      <c r="AV162" s="106"/>
      <c r="AW162" s="106"/>
      <c r="AX162" s="106"/>
      <c r="AY162">
        <f t="shared" ref="AY162:AY163" si="10">$AY$160</f>
        <v>1</v>
      </c>
    </row>
    <row r="163" spans="1:51" ht="30" customHeight="1" x14ac:dyDescent="0.2">
      <c r="A163" s="515">
        <v>1</v>
      </c>
      <c r="B163" s="515">
        <v>1</v>
      </c>
      <c r="C163" s="98" t="s">
        <v>642</v>
      </c>
      <c r="D163" s="99"/>
      <c r="E163" s="99"/>
      <c r="F163" s="99"/>
      <c r="G163" s="99"/>
      <c r="H163" s="99"/>
      <c r="I163" s="100"/>
      <c r="J163" s="107">
        <v>9360001015770</v>
      </c>
      <c r="K163" s="108"/>
      <c r="L163" s="108"/>
      <c r="M163" s="108"/>
      <c r="N163" s="108"/>
      <c r="O163" s="108"/>
      <c r="P163" s="109" t="s">
        <v>645</v>
      </c>
      <c r="Q163" s="110"/>
      <c r="R163" s="110"/>
      <c r="S163" s="110"/>
      <c r="T163" s="110"/>
      <c r="U163" s="110"/>
      <c r="V163" s="110"/>
      <c r="W163" s="110"/>
      <c r="X163" s="110"/>
      <c r="Y163" s="111">
        <v>11</v>
      </c>
      <c r="Z163" s="112"/>
      <c r="AA163" s="112"/>
      <c r="AB163" s="113"/>
      <c r="AC163" s="114" t="s">
        <v>249</v>
      </c>
      <c r="AD163" s="115"/>
      <c r="AE163" s="115"/>
      <c r="AF163" s="115"/>
      <c r="AG163" s="115"/>
      <c r="AH163" s="116">
        <v>11</v>
      </c>
      <c r="AI163" s="117"/>
      <c r="AJ163" s="117"/>
      <c r="AK163" s="117"/>
      <c r="AL163" s="118">
        <v>60.6</v>
      </c>
      <c r="AM163" s="119"/>
      <c r="AN163" s="119"/>
      <c r="AO163" s="120"/>
      <c r="AP163" s="121" t="s">
        <v>269</v>
      </c>
      <c r="AQ163" s="121"/>
      <c r="AR163" s="121"/>
      <c r="AS163" s="121"/>
      <c r="AT163" s="121"/>
      <c r="AU163" s="121"/>
      <c r="AV163" s="121"/>
      <c r="AW163" s="121"/>
      <c r="AX163" s="121"/>
      <c r="AY163">
        <f t="shared" si="10"/>
        <v>1</v>
      </c>
    </row>
    <row r="164" spans="1:51" ht="24.75" customHeight="1" x14ac:dyDescent="0.2">
      <c r="A164" s="57"/>
      <c r="B164" s="57"/>
      <c r="C164" s="57"/>
      <c r="D164" s="57"/>
      <c r="E164" s="57"/>
      <c r="F164" s="57"/>
      <c r="G164" s="57"/>
      <c r="H164" s="57"/>
      <c r="I164" s="57"/>
      <c r="J164" s="57"/>
      <c r="K164" s="57"/>
      <c r="L164" s="57"/>
      <c r="M164" s="57"/>
      <c r="N164" s="57"/>
      <c r="O164" s="57"/>
      <c r="P164" s="58"/>
      <c r="Q164" s="58"/>
      <c r="R164" s="58"/>
      <c r="S164" s="58"/>
      <c r="T164" s="58"/>
      <c r="U164" s="58"/>
      <c r="V164" s="58"/>
      <c r="W164" s="58"/>
      <c r="X164" s="58"/>
      <c r="Y164" s="59"/>
      <c r="Z164" s="59"/>
      <c r="AA164" s="59"/>
      <c r="AB164" s="59"/>
      <c r="AC164" s="59"/>
      <c r="AD164" s="59"/>
      <c r="AE164" s="59"/>
      <c r="AF164" s="59"/>
      <c r="AG164" s="59"/>
      <c r="AH164" s="59"/>
      <c r="AI164" s="59"/>
      <c r="AJ164" s="59"/>
      <c r="AK164" s="59"/>
      <c r="AL164" s="59"/>
      <c r="AM164" s="59"/>
      <c r="AN164" s="59"/>
      <c r="AO164" s="59"/>
      <c r="AP164" s="58"/>
      <c r="AQ164" s="58"/>
      <c r="AR164" s="58"/>
      <c r="AS164" s="58"/>
      <c r="AT164" s="58"/>
      <c r="AU164" s="58"/>
      <c r="AV164" s="58"/>
      <c r="AW164" s="58"/>
      <c r="AX164" s="58"/>
      <c r="AY164">
        <f>COUNTA($C$167)</f>
        <v>1</v>
      </c>
    </row>
    <row r="165" spans="1:51" ht="24.75" customHeight="1" x14ac:dyDescent="0.2">
      <c r="A165" s="50"/>
      <c r="B165" s="54" t="s">
        <v>174</v>
      </c>
      <c r="C165" s="50"/>
      <c r="D165" s="50"/>
      <c r="E165" s="50"/>
      <c r="F165" s="50"/>
      <c r="G165" s="50"/>
      <c r="H165" s="50"/>
      <c r="I165" s="50"/>
      <c r="J165" s="50"/>
      <c r="K165" s="50"/>
      <c r="L165" s="50"/>
      <c r="M165" s="50"/>
      <c r="N165" s="50"/>
      <c r="O165" s="50"/>
      <c r="P165" s="55"/>
      <c r="Q165" s="55"/>
      <c r="R165" s="55"/>
      <c r="S165" s="55"/>
      <c r="T165" s="55"/>
      <c r="U165" s="55"/>
      <c r="V165" s="55"/>
      <c r="W165" s="55"/>
      <c r="X165" s="55"/>
      <c r="Y165" s="56"/>
      <c r="Z165" s="56"/>
      <c r="AA165" s="56"/>
      <c r="AB165" s="56"/>
      <c r="AC165" s="56"/>
      <c r="AD165" s="56"/>
      <c r="AE165" s="56"/>
      <c r="AF165" s="56"/>
      <c r="AG165" s="56"/>
      <c r="AH165" s="56"/>
      <c r="AI165" s="56"/>
      <c r="AJ165" s="56"/>
      <c r="AK165" s="56"/>
      <c r="AL165" s="56"/>
      <c r="AM165" s="56"/>
      <c r="AN165" s="56"/>
      <c r="AO165" s="56"/>
      <c r="AP165" s="55"/>
      <c r="AQ165" s="55"/>
      <c r="AR165" s="55"/>
      <c r="AS165" s="55"/>
      <c r="AT165" s="55"/>
      <c r="AU165" s="55"/>
      <c r="AV165" s="55"/>
      <c r="AW165" s="55"/>
      <c r="AX165" s="55"/>
      <c r="AY165">
        <f>$AY$164</f>
        <v>1</v>
      </c>
    </row>
    <row r="166" spans="1:51" ht="59.25" customHeight="1" x14ac:dyDescent="0.2">
      <c r="A166" s="104"/>
      <c r="B166" s="104"/>
      <c r="C166" s="101" t="s">
        <v>25</v>
      </c>
      <c r="D166" s="102"/>
      <c r="E166" s="102"/>
      <c r="F166" s="102"/>
      <c r="G166" s="102"/>
      <c r="H166" s="102"/>
      <c r="I166" s="103"/>
      <c r="J166" s="122" t="s">
        <v>199</v>
      </c>
      <c r="K166" s="123"/>
      <c r="L166" s="123"/>
      <c r="M166" s="123"/>
      <c r="N166" s="123"/>
      <c r="O166" s="123"/>
      <c r="P166" s="124" t="s">
        <v>185</v>
      </c>
      <c r="Q166" s="124"/>
      <c r="R166" s="124"/>
      <c r="S166" s="124"/>
      <c r="T166" s="124"/>
      <c r="U166" s="124"/>
      <c r="V166" s="124"/>
      <c r="W166" s="124"/>
      <c r="X166" s="124"/>
      <c r="Y166" s="125" t="s">
        <v>198</v>
      </c>
      <c r="Z166" s="126"/>
      <c r="AA166" s="126"/>
      <c r="AB166" s="126"/>
      <c r="AC166" s="122" t="s">
        <v>228</v>
      </c>
      <c r="AD166" s="122"/>
      <c r="AE166" s="122"/>
      <c r="AF166" s="122"/>
      <c r="AG166" s="122"/>
      <c r="AH166" s="125" t="s">
        <v>244</v>
      </c>
      <c r="AI166" s="104"/>
      <c r="AJ166" s="104"/>
      <c r="AK166" s="104"/>
      <c r="AL166" s="104" t="s">
        <v>20</v>
      </c>
      <c r="AM166" s="104"/>
      <c r="AN166" s="104"/>
      <c r="AO166" s="105"/>
      <c r="AP166" s="106" t="s">
        <v>200</v>
      </c>
      <c r="AQ166" s="106"/>
      <c r="AR166" s="106"/>
      <c r="AS166" s="106"/>
      <c r="AT166" s="106"/>
      <c r="AU166" s="106"/>
      <c r="AV166" s="106"/>
      <c r="AW166" s="106"/>
      <c r="AX166" s="106"/>
      <c r="AY166">
        <f t="shared" ref="AY166:AY167" si="11">$AY$164</f>
        <v>1</v>
      </c>
    </row>
    <row r="167" spans="1:51" ht="30" customHeight="1" x14ac:dyDescent="0.2">
      <c r="A167" s="515">
        <v>1</v>
      </c>
      <c r="B167" s="515">
        <v>1</v>
      </c>
      <c r="C167" s="98" t="s">
        <v>643</v>
      </c>
      <c r="D167" s="99"/>
      <c r="E167" s="99"/>
      <c r="F167" s="99"/>
      <c r="G167" s="99"/>
      <c r="H167" s="99"/>
      <c r="I167" s="100"/>
      <c r="J167" s="107">
        <v>3360001000068</v>
      </c>
      <c r="K167" s="108"/>
      <c r="L167" s="108"/>
      <c r="M167" s="108"/>
      <c r="N167" s="108"/>
      <c r="O167" s="108"/>
      <c r="P167" s="109" t="s">
        <v>645</v>
      </c>
      <c r="Q167" s="110"/>
      <c r="R167" s="110"/>
      <c r="S167" s="110"/>
      <c r="T167" s="110"/>
      <c r="U167" s="110"/>
      <c r="V167" s="110"/>
      <c r="W167" s="110"/>
      <c r="X167" s="110"/>
      <c r="Y167" s="111">
        <v>10</v>
      </c>
      <c r="Z167" s="112"/>
      <c r="AA167" s="112"/>
      <c r="AB167" s="113"/>
      <c r="AC167" s="114" t="s">
        <v>249</v>
      </c>
      <c r="AD167" s="115"/>
      <c r="AE167" s="115"/>
      <c r="AF167" s="115"/>
      <c r="AG167" s="115"/>
      <c r="AH167" s="116">
        <v>11</v>
      </c>
      <c r="AI167" s="117"/>
      <c r="AJ167" s="117"/>
      <c r="AK167" s="117"/>
      <c r="AL167" s="118">
        <v>66.7</v>
      </c>
      <c r="AM167" s="119"/>
      <c r="AN167" s="119"/>
      <c r="AO167" s="120"/>
      <c r="AP167" s="121" t="s">
        <v>269</v>
      </c>
      <c r="AQ167" s="121"/>
      <c r="AR167" s="121"/>
      <c r="AS167" s="121"/>
      <c r="AT167" s="121"/>
      <c r="AU167" s="121"/>
      <c r="AV167" s="121"/>
      <c r="AW167" s="121"/>
      <c r="AX167" s="121"/>
      <c r="AY167">
        <f t="shared" si="11"/>
        <v>1</v>
      </c>
    </row>
    <row r="168" spans="1:51" ht="24.75" customHeight="1" x14ac:dyDescent="0.2">
      <c r="A168" s="57"/>
      <c r="B168" s="57"/>
      <c r="C168" s="57"/>
      <c r="D168" s="57"/>
      <c r="E168" s="57"/>
      <c r="F168" s="57"/>
      <c r="G168" s="57"/>
      <c r="H168" s="57"/>
      <c r="I168" s="57"/>
      <c r="J168" s="57"/>
      <c r="K168" s="57"/>
      <c r="L168" s="57"/>
      <c r="M168" s="57"/>
      <c r="N168" s="57"/>
      <c r="O168" s="57"/>
      <c r="P168" s="58"/>
      <c r="Q168" s="58"/>
      <c r="R168" s="58"/>
      <c r="S168" s="58"/>
      <c r="T168" s="58"/>
      <c r="U168" s="58"/>
      <c r="V168" s="58"/>
      <c r="W168" s="58"/>
      <c r="X168" s="58"/>
      <c r="Y168" s="59"/>
      <c r="Z168" s="59"/>
      <c r="AA168" s="59"/>
      <c r="AB168" s="59"/>
      <c r="AC168" s="59"/>
      <c r="AD168" s="59"/>
      <c r="AE168" s="59"/>
      <c r="AF168" s="59"/>
      <c r="AG168" s="59"/>
      <c r="AH168" s="59"/>
      <c r="AI168" s="59"/>
      <c r="AJ168" s="59"/>
      <c r="AK168" s="59"/>
      <c r="AL168" s="59"/>
      <c r="AM168" s="59"/>
      <c r="AN168" s="59"/>
      <c r="AO168" s="59"/>
      <c r="AP168" s="58"/>
      <c r="AQ168" s="58"/>
      <c r="AR168" s="58"/>
      <c r="AS168" s="58"/>
      <c r="AT168" s="58"/>
      <c r="AU168" s="58"/>
      <c r="AV168" s="58"/>
      <c r="AW168" s="58"/>
      <c r="AX168" s="58"/>
      <c r="AY168">
        <f>COUNTA($C$171)</f>
        <v>1</v>
      </c>
    </row>
    <row r="169" spans="1:51" ht="24.75" customHeight="1" x14ac:dyDescent="0.2">
      <c r="A169" s="50"/>
      <c r="B169" s="54" t="s">
        <v>175</v>
      </c>
      <c r="C169" s="50"/>
      <c r="D169" s="50"/>
      <c r="E169" s="50"/>
      <c r="F169" s="50"/>
      <c r="G169" s="50"/>
      <c r="H169" s="50"/>
      <c r="I169" s="50"/>
      <c r="J169" s="50"/>
      <c r="K169" s="50"/>
      <c r="L169" s="50"/>
      <c r="M169" s="50"/>
      <c r="N169" s="50"/>
      <c r="O169" s="50"/>
      <c r="P169" s="55"/>
      <c r="Q169" s="55"/>
      <c r="R169" s="55"/>
      <c r="S169" s="55"/>
      <c r="T169" s="55"/>
      <c r="U169" s="55"/>
      <c r="V169" s="55"/>
      <c r="W169" s="55"/>
      <c r="X169" s="55"/>
      <c r="Y169" s="56"/>
      <c r="Z169" s="56"/>
      <c r="AA169" s="56"/>
      <c r="AB169" s="56"/>
      <c r="AC169" s="56"/>
      <c r="AD169" s="56"/>
      <c r="AE169" s="56"/>
      <c r="AF169" s="56"/>
      <c r="AG169" s="56"/>
      <c r="AH169" s="56"/>
      <c r="AI169" s="56"/>
      <c r="AJ169" s="56"/>
      <c r="AK169" s="56"/>
      <c r="AL169" s="56"/>
      <c r="AM169" s="56"/>
      <c r="AN169" s="56"/>
      <c r="AO169" s="56"/>
      <c r="AP169" s="55"/>
      <c r="AQ169" s="55"/>
      <c r="AR169" s="55"/>
      <c r="AS169" s="55"/>
      <c r="AT169" s="55"/>
      <c r="AU169" s="55"/>
      <c r="AV169" s="55"/>
      <c r="AW169" s="55"/>
      <c r="AX169" s="55"/>
      <c r="AY169">
        <f>$AY$168</f>
        <v>1</v>
      </c>
    </row>
    <row r="170" spans="1:51" ht="59.25" customHeight="1" x14ac:dyDescent="0.2">
      <c r="A170" s="104"/>
      <c r="B170" s="104"/>
      <c r="C170" s="101" t="s">
        <v>25</v>
      </c>
      <c r="D170" s="102"/>
      <c r="E170" s="102"/>
      <c r="F170" s="102"/>
      <c r="G170" s="102"/>
      <c r="H170" s="102"/>
      <c r="I170" s="103"/>
      <c r="J170" s="122" t="s">
        <v>199</v>
      </c>
      <c r="K170" s="123"/>
      <c r="L170" s="123"/>
      <c r="M170" s="123"/>
      <c r="N170" s="123"/>
      <c r="O170" s="123"/>
      <c r="P170" s="124" t="s">
        <v>185</v>
      </c>
      <c r="Q170" s="124"/>
      <c r="R170" s="124"/>
      <c r="S170" s="124"/>
      <c r="T170" s="124"/>
      <c r="U170" s="124"/>
      <c r="V170" s="124"/>
      <c r="W170" s="124"/>
      <c r="X170" s="124"/>
      <c r="Y170" s="125" t="s">
        <v>198</v>
      </c>
      <c r="Z170" s="126"/>
      <c r="AA170" s="126"/>
      <c r="AB170" s="126"/>
      <c r="AC170" s="122" t="s">
        <v>228</v>
      </c>
      <c r="AD170" s="122"/>
      <c r="AE170" s="122"/>
      <c r="AF170" s="122"/>
      <c r="AG170" s="122"/>
      <c r="AH170" s="125" t="s">
        <v>244</v>
      </c>
      <c r="AI170" s="104"/>
      <c r="AJ170" s="104"/>
      <c r="AK170" s="104"/>
      <c r="AL170" s="104" t="s">
        <v>20</v>
      </c>
      <c r="AM170" s="104"/>
      <c r="AN170" s="104"/>
      <c r="AO170" s="105"/>
      <c r="AP170" s="106" t="s">
        <v>200</v>
      </c>
      <c r="AQ170" s="106"/>
      <c r="AR170" s="106"/>
      <c r="AS170" s="106"/>
      <c r="AT170" s="106"/>
      <c r="AU170" s="106"/>
      <c r="AV170" s="106"/>
      <c r="AW170" s="106"/>
      <c r="AX170" s="106"/>
      <c r="AY170">
        <f t="shared" ref="AY170:AY171" si="12">$AY$168</f>
        <v>1</v>
      </c>
    </row>
    <row r="171" spans="1:51" ht="30" customHeight="1" x14ac:dyDescent="0.2">
      <c r="A171" s="515">
        <v>1</v>
      </c>
      <c r="B171" s="515">
        <v>1</v>
      </c>
      <c r="C171" s="98" t="s">
        <v>644</v>
      </c>
      <c r="D171" s="99"/>
      <c r="E171" s="99"/>
      <c r="F171" s="99"/>
      <c r="G171" s="99"/>
      <c r="H171" s="99"/>
      <c r="I171" s="100"/>
      <c r="J171" s="107">
        <v>9360001012140</v>
      </c>
      <c r="K171" s="108"/>
      <c r="L171" s="108"/>
      <c r="M171" s="108"/>
      <c r="N171" s="108"/>
      <c r="O171" s="108"/>
      <c r="P171" s="109" t="s">
        <v>645</v>
      </c>
      <c r="Q171" s="110"/>
      <c r="R171" s="110"/>
      <c r="S171" s="110"/>
      <c r="T171" s="110"/>
      <c r="U171" s="110"/>
      <c r="V171" s="110"/>
      <c r="W171" s="110"/>
      <c r="X171" s="110"/>
      <c r="Y171" s="111">
        <v>10</v>
      </c>
      <c r="Z171" s="112"/>
      <c r="AA171" s="112"/>
      <c r="AB171" s="113"/>
      <c r="AC171" s="114" t="s">
        <v>249</v>
      </c>
      <c r="AD171" s="115"/>
      <c r="AE171" s="115"/>
      <c r="AF171" s="115"/>
      <c r="AG171" s="115"/>
      <c r="AH171" s="116">
        <v>11</v>
      </c>
      <c r="AI171" s="117"/>
      <c r="AJ171" s="117"/>
      <c r="AK171" s="117"/>
      <c r="AL171" s="118">
        <v>57.2</v>
      </c>
      <c r="AM171" s="119"/>
      <c r="AN171" s="119"/>
      <c r="AO171" s="120"/>
      <c r="AP171" s="121" t="s">
        <v>269</v>
      </c>
      <c r="AQ171" s="121"/>
      <c r="AR171" s="121"/>
      <c r="AS171" s="121"/>
      <c r="AT171" s="121"/>
      <c r="AU171" s="121"/>
      <c r="AV171" s="121"/>
      <c r="AW171" s="121"/>
      <c r="AX171" s="121"/>
      <c r="AY171">
        <f t="shared" si="12"/>
        <v>1</v>
      </c>
    </row>
    <row r="172" spans="1:51" ht="24.75" customHeight="1" x14ac:dyDescent="0.2">
      <c r="A172" s="129" t="s">
        <v>223</v>
      </c>
      <c r="B172" s="130"/>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1"/>
      <c r="AL172" s="132" t="s">
        <v>229</v>
      </c>
      <c r="AM172" s="133"/>
      <c r="AN172" s="133"/>
      <c r="AO172" s="68" t="s">
        <v>680</v>
      </c>
      <c r="AP172" s="60"/>
      <c r="AQ172" s="60"/>
      <c r="AR172" s="60"/>
      <c r="AS172" s="60"/>
      <c r="AT172" s="60"/>
      <c r="AU172" s="60"/>
      <c r="AV172" s="60"/>
      <c r="AW172" s="60"/>
      <c r="AX172" s="61"/>
      <c r="AY172">
        <f>COUNTIF($AO$172,"☑")</f>
        <v>1</v>
      </c>
    </row>
  </sheetData>
  <sheetProtection formatRows="0"/>
  <dataConsolidate/>
  <mergeCells count="623">
    <mergeCell ref="O75:P75"/>
    <mergeCell ref="AA75:AB75"/>
    <mergeCell ref="AM75:AN75"/>
    <mergeCell ref="AO75:AP75"/>
    <mergeCell ref="AR75:AS75"/>
    <mergeCell ref="AU75:AV75"/>
    <mergeCell ref="A72:D72"/>
    <mergeCell ref="E72:P72"/>
    <mergeCell ref="Q72:AB72"/>
    <mergeCell ref="AC72:AN72"/>
    <mergeCell ref="AO72:AX72"/>
    <mergeCell ref="A73:D73"/>
    <mergeCell ref="E73:P73"/>
    <mergeCell ref="Q73:AB73"/>
    <mergeCell ref="AC73:AN73"/>
    <mergeCell ref="AO73:AX73"/>
    <mergeCell ref="A74:D74"/>
    <mergeCell ref="E74:G74"/>
    <mergeCell ref="I74:J74"/>
    <mergeCell ref="L74:M74"/>
    <mergeCell ref="O74:P74"/>
    <mergeCell ref="Q74:S74"/>
    <mergeCell ref="U74:V74"/>
    <mergeCell ref="AC74:AE74"/>
    <mergeCell ref="AG74:AH74"/>
    <mergeCell ref="AJ74:AK74"/>
    <mergeCell ref="AM74:AN74"/>
    <mergeCell ref="AO74:AP74"/>
    <mergeCell ref="AR74:AS74"/>
    <mergeCell ref="A12:F21"/>
    <mergeCell ref="G22:O22"/>
    <mergeCell ref="G23:O23"/>
    <mergeCell ref="G24:O24"/>
    <mergeCell ref="A22:F25"/>
    <mergeCell ref="AD22:AX22"/>
    <mergeCell ref="AD23:AX25"/>
    <mergeCell ref="W22:AC22"/>
    <mergeCell ref="W23:AC23"/>
    <mergeCell ref="W24:AC24"/>
    <mergeCell ref="C54:AC54"/>
    <mergeCell ref="AD54:AF54"/>
    <mergeCell ref="E40:F40"/>
    <mergeCell ref="G40:AX40"/>
    <mergeCell ref="E39:F39"/>
    <mergeCell ref="G39:AX39"/>
    <mergeCell ref="AU74:AV74"/>
    <mergeCell ref="Y30:AA30"/>
    <mergeCell ref="AE28:AH28"/>
    <mergeCell ref="AD2:AH2"/>
    <mergeCell ref="AJ2:AM2"/>
    <mergeCell ref="G8:X8"/>
    <mergeCell ref="P22:V22"/>
    <mergeCell ref="P23:V23"/>
    <mergeCell ref="P24:V24"/>
    <mergeCell ref="G25:O25"/>
    <mergeCell ref="AR17:AX17"/>
    <mergeCell ref="AK13:AQ13"/>
    <mergeCell ref="AR13:AX13"/>
    <mergeCell ref="Y7:AD7"/>
    <mergeCell ref="Y8:AD8"/>
    <mergeCell ref="G6:AX6"/>
    <mergeCell ref="I15:O15"/>
    <mergeCell ref="P15:V15"/>
    <mergeCell ref="W15:AC15"/>
    <mergeCell ref="W12:AC12"/>
    <mergeCell ref="G10:AX10"/>
    <mergeCell ref="G12:O12"/>
    <mergeCell ref="G4:X4"/>
    <mergeCell ref="AW2:AX2"/>
    <mergeCell ref="AO2:AQ2"/>
    <mergeCell ref="AS2:AU2"/>
    <mergeCell ref="Y142:AB142"/>
    <mergeCell ref="P142:X142"/>
    <mergeCell ref="AQ37:AX37"/>
    <mergeCell ref="AE36:AH36"/>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G75:AH75"/>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S5:X5"/>
    <mergeCell ref="A9:F9"/>
    <mergeCell ref="G9:AX9"/>
    <mergeCell ref="Y4:AD4"/>
    <mergeCell ref="AE4:AP4"/>
    <mergeCell ref="AQ4:AX4"/>
    <mergeCell ref="AC135:AG135"/>
    <mergeCell ref="AH135:AT135"/>
    <mergeCell ref="AU135:AX135"/>
    <mergeCell ref="G136:K136"/>
    <mergeCell ref="L136:X136"/>
    <mergeCell ref="Y136:AB136"/>
    <mergeCell ref="AC136:AG136"/>
    <mergeCell ref="AH136:AT136"/>
    <mergeCell ref="AU136:AX136"/>
    <mergeCell ref="A170:B170"/>
    <mergeCell ref="A171:B171"/>
    <mergeCell ref="A167:B167"/>
    <mergeCell ref="C167:I167"/>
    <mergeCell ref="J167:O167"/>
    <mergeCell ref="P167:X167"/>
    <mergeCell ref="Y167:AB167"/>
    <mergeCell ref="AC167:AG167"/>
    <mergeCell ref="AH167:AK167"/>
    <mergeCell ref="J170:O170"/>
    <mergeCell ref="P170:X170"/>
    <mergeCell ref="Y170:AB170"/>
    <mergeCell ref="AC170:AG170"/>
    <mergeCell ref="AH170:AK170"/>
    <mergeCell ref="AL167:AO167"/>
    <mergeCell ref="AP167:AX167"/>
    <mergeCell ref="A166:B166"/>
    <mergeCell ref="A162:B162"/>
    <mergeCell ref="A163:B163"/>
    <mergeCell ref="C162:I162"/>
    <mergeCell ref="J162:O162"/>
    <mergeCell ref="P162:X162"/>
    <mergeCell ref="Y162:AB162"/>
    <mergeCell ref="AC162:AG162"/>
    <mergeCell ref="AH162:AK162"/>
    <mergeCell ref="AL162:AO162"/>
    <mergeCell ref="AP162:AX162"/>
    <mergeCell ref="C163:I163"/>
    <mergeCell ref="J163:O163"/>
    <mergeCell ref="P163:X163"/>
    <mergeCell ref="Y163:AB163"/>
    <mergeCell ref="AC163:AG163"/>
    <mergeCell ref="AH163:AK163"/>
    <mergeCell ref="AL163:AO163"/>
    <mergeCell ref="AP163:AX163"/>
    <mergeCell ref="AH166:AK166"/>
    <mergeCell ref="AL166:AO166"/>
    <mergeCell ref="AP166:AX166"/>
    <mergeCell ref="A159:B159"/>
    <mergeCell ref="A158:B158"/>
    <mergeCell ref="A154:B154"/>
    <mergeCell ref="A155:B155"/>
    <mergeCell ref="C154:I154"/>
    <mergeCell ref="J154:O154"/>
    <mergeCell ref="P154:X154"/>
    <mergeCell ref="Y154:AB154"/>
    <mergeCell ref="AC154:AG154"/>
    <mergeCell ref="C159:I159"/>
    <mergeCell ref="J159:O159"/>
    <mergeCell ref="P159:X159"/>
    <mergeCell ref="Y159:AB159"/>
    <mergeCell ref="AC159:AG159"/>
    <mergeCell ref="AH154:AK154"/>
    <mergeCell ref="AL154:AO154"/>
    <mergeCell ref="AP154:AX154"/>
    <mergeCell ref="A150:B150"/>
    <mergeCell ref="A151:B151"/>
    <mergeCell ref="C151:I151"/>
    <mergeCell ref="J151:O151"/>
    <mergeCell ref="P151:X151"/>
    <mergeCell ref="Y151:AB151"/>
    <mergeCell ref="AC151:AG151"/>
    <mergeCell ref="AH151:AK151"/>
    <mergeCell ref="AL151:AO151"/>
    <mergeCell ref="AP151:AX151"/>
    <mergeCell ref="AP150:AX150"/>
    <mergeCell ref="AP146:AX146"/>
    <mergeCell ref="J147:O147"/>
    <mergeCell ref="P147:X147"/>
    <mergeCell ref="Y147:AB147"/>
    <mergeCell ref="AC147:AG147"/>
    <mergeCell ref="AH147:AK147"/>
    <mergeCell ref="AP147:AX147"/>
    <mergeCell ref="AL147:AO147"/>
    <mergeCell ref="A146:B146"/>
    <mergeCell ref="A147:B147"/>
    <mergeCell ref="C146:I146"/>
    <mergeCell ref="J146:O146"/>
    <mergeCell ref="P146:X146"/>
    <mergeCell ref="Y146:AB146"/>
    <mergeCell ref="AC146:AG146"/>
    <mergeCell ref="AH146:AK146"/>
    <mergeCell ref="AL146:AO146"/>
    <mergeCell ref="AP142:AX142"/>
    <mergeCell ref="AP143:AX143"/>
    <mergeCell ref="P143:X143"/>
    <mergeCell ref="A41:AX41"/>
    <mergeCell ref="AC142:AG142"/>
    <mergeCell ref="AC143:AG143"/>
    <mergeCell ref="A137:AK137"/>
    <mergeCell ref="G134:K134"/>
    <mergeCell ref="L134:X134"/>
    <mergeCell ref="Y134:AB134"/>
    <mergeCell ref="AC134:AG134"/>
    <mergeCell ref="AH134:AT134"/>
    <mergeCell ref="AU130:AX130"/>
    <mergeCell ref="AU132:AX132"/>
    <mergeCell ref="AU134:AX134"/>
    <mergeCell ref="G131:AB131"/>
    <mergeCell ref="AC131:AX131"/>
    <mergeCell ref="G132:K132"/>
    <mergeCell ref="L132:X132"/>
    <mergeCell ref="Y132:AB132"/>
    <mergeCell ref="AH143:AK143"/>
    <mergeCell ref="AL143:AO143"/>
    <mergeCell ref="J142:O142"/>
    <mergeCell ref="J143:O143"/>
    <mergeCell ref="Y143:AB143"/>
    <mergeCell ref="AH142:AK142"/>
    <mergeCell ref="AL142:AO142"/>
    <mergeCell ref="AC133:AG133"/>
    <mergeCell ref="AH133:AT133"/>
    <mergeCell ref="AU133:AX133"/>
    <mergeCell ref="AE38:AH38"/>
    <mergeCell ref="AI36:AL36"/>
    <mergeCell ref="AM38:AP38"/>
    <mergeCell ref="G124:AB124"/>
    <mergeCell ref="AC124:AX124"/>
    <mergeCell ref="G125:K125"/>
    <mergeCell ref="L135:X135"/>
    <mergeCell ref="Y135:AB135"/>
    <mergeCell ref="L128:X128"/>
    <mergeCell ref="Y128:AB128"/>
    <mergeCell ref="AH132:AT132"/>
    <mergeCell ref="G133:K133"/>
    <mergeCell ref="G129:K129"/>
    <mergeCell ref="L129:X129"/>
    <mergeCell ref="Y129:AB129"/>
    <mergeCell ref="AC129:AG129"/>
    <mergeCell ref="AH129:AT129"/>
    <mergeCell ref="AU129:AX129"/>
    <mergeCell ref="A143:B143"/>
    <mergeCell ref="A142:B142"/>
    <mergeCell ref="Y33:AA33"/>
    <mergeCell ref="AH130:AT130"/>
    <mergeCell ref="AK20:AQ20"/>
    <mergeCell ref="AE35:AH35"/>
    <mergeCell ref="AI35:AL35"/>
    <mergeCell ref="AM35:AP35"/>
    <mergeCell ref="A26:F30"/>
    <mergeCell ref="G130:K130"/>
    <mergeCell ref="L130:X130"/>
    <mergeCell ref="Y130:AB130"/>
    <mergeCell ref="AB29:AD29"/>
    <mergeCell ref="AG49:AX49"/>
    <mergeCell ref="A43:B45"/>
    <mergeCell ref="G20:O20"/>
    <mergeCell ref="P20:V20"/>
    <mergeCell ref="W20:AC20"/>
    <mergeCell ref="AD20:AJ20"/>
    <mergeCell ref="L133:X133"/>
    <mergeCell ref="Y133:AB133"/>
    <mergeCell ref="G135:K135"/>
    <mergeCell ref="AC130:AG130"/>
    <mergeCell ref="AC132:AG132"/>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AC128:AG128"/>
    <mergeCell ref="L125:X125"/>
    <mergeCell ref="Y125:AB125"/>
    <mergeCell ref="AC125:AG125"/>
    <mergeCell ref="AH125:AT125"/>
    <mergeCell ref="AU125:AX125"/>
    <mergeCell ref="G126:K126"/>
    <mergeCell ref="L126:X126"/>
    <mergeCell ref="Y126:AB126"/>
    <mergeCell ref="AC126:AG126"/>
    <mergeCell ref="AH126:AT126"/>
    <mergeCell ref="AU126:AX126"/>
    <mergeCell ref="G128:K128"/>
    <mergeCell ref="AH128:AT128"/>
    <mergeCell ref="AU128:AX128"/>
    <mergeCell ref="G117:AB117"/>
    <mergeCell ref="AC117:AX117"/>
    <mergeCell ref="G118:K118"/>
    <mergeCell ref="L118:X118"/>
    <mergeCell ref="C61:F61"/>
    <mergeCell ref="G120:K120"/>
    <mergeCell ref="L120:X120"/>
    <mergeCell ref="Y120:AB120"/>
    <mergeCell ref="AC120:AG120"/>
    <mergeCell ref="AH120:AT120"/>
    <mergeCell ref="AU120:AX120"/>
    <mergeCell ref="G119:K119"/>
    <mergeCell ref="L119:X119"/>
    <mergeCell ref="Y119:AB119"/>
    <mergeCell ref="AC119:AG119"/>
    <mergeCell ref="AH119:AT119"/>
    <mergeCell ref="Y118:AB118"/>
    <mergeCell ref="AC118:AG118"/>
    <mergeCell ref="AH118:AT118"/>
    <mergeCell ref="AU118:AX118"/>
    <mergeCell ref="AH116:AT116"/>
    <mergeCell ref="AU116:AX116"/>
    <mergeCell ref="AU115:AX115"/>
    <mergeCell ref="AU119:AX119"/>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K116"/>
    <mergeCell ref="L116:X116"/>
    <mergeCell ref="Y116:AB116"/>
    <mergeCell ref="AC116:AG116"/>
    <mergeCell ref="C52:AC52"/>
    <mergeCell ref="AD55:AF55"/>
    <mergeCell ref="AG53:AX53"/>
    <mergeCell ref="C49:AC49"/>
    <mergeCell ref="G110:K110"/>
    <mergeCell ref="L110:X110"/>
    <mergeCell ref="Y114:AB114"/>
    <mergeCell ref="G114:K114"/>
    <mergeCell ref="L114:X114"/>
    <mergeCell ref="A69:AX69"/>
    <mergeCell ref="F66:AX66"/>
    <mergeCell ref="AG55:AX55"/>
    <mergeCell ref="A65:AX65"/>
    <mergeCell ref="AJ75:AK75"/>
    <mergeCell ref="A75:D75"/>
    <mergeCell ref="E75:G75"/>
    <mergeCell ref="I75:J75"/>
    <mergeCell ref="L75:M75"/>
    <mergeCell ref="Q75:S75"/>
    <mergeCell ref="U75:V75"/>
    <mergeCell ref="L113:X113"/>
    <mergeCell ref="Y113:AB113"/>
    <mergeCell ref="AC113:AG113"/>
    <mergeCell ref="AU113:AX113"/>
    <mergeCell ref="AU112:AX112"/>
    <mergeCell ref="A70:AX70"/>
    <mergeCell ref="AC109:AX109"/>
    <mergeCell ref="C47:D48"/>
    <mergeCell ref="Y110:AB110"/>
    <mergeCell ref="A66:E66"/>
    <mergeCell ref="A61:B62"/>
    <mergeCell ref="Y111:AB111"/>
    <mergeCell ref="AH112:AT112"/>
    <mergeCell ref="A67:AX67"/>
    <mergeCell ref="AD48:AF48"/>
    <mergeCell ref="AC111:AG111"/>
    <mergeCell ref="L111:X111"/>
    <mergeCell ref="AC110:AG110"/>
    <mergeCell ref="E47:AC47"/>
    <mergeCell ref="E48:AC48"/>
    <mergeCell ref="X75:Y75"/>
    <mergeCell ref="AC75:AE75"/>
    <mergeCell ref="X74:Y74"/>
    <mergeCell ref="AA74:AB74"/>
    <mergeCell ref="C59:AC59"/>
    <mergeCell ref="AD14:AJ14"/>
    <mergeCell ref="AK14:AQ14"/>
    <mergeCell ref="P17:V17"/>
    <mergeCell ref="W17:AC17"/>
    <mergeCell ref="AD16:AJ16"/>
    <mergeCell ref="AR16:AX16"/>
    <mergeCell ref="AK16:AQ16"/>
    <mergeCell ref="P28:X30"/>
    <mergeCell ref="P14:V14"/>
    <mergeCell ref="C44:AC44"/>
    <mergeCell ref="C45:AC45"/>
    <mergeCell ref="C46:AC46"/>
    <mergeCell ref="AG42:AX42"/>
    <mergeCell ref="AD15:AJ15"/>
    <mergeCell ref="P19:V19"/>
    <mergeCell ref="Y26:AA27"/>
    <mergeCell ref="Y28:AA28"/>
    <mergeCell ref="Y29:AA29"/>
    <mergeCell ref="P26:X27"/>
    <mergeCell ref="AB26:AD27"/>
    <mergeCell ref="AB28:AD28"/>
    <mergeCell ref="I14:O14"/>
    <mergeCell ref="I18:O18"/>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Y36:AA36"/>
    <mergeCell ref="AB36:AD36"/>
    <mergeCell ref="G37:X38"/>
    <mergeCell ref="Y37:AA37"/>
    <mergeCell ref="AR15:AX15"/>
    <mergeCell ref="AD46:AF46"/>
    <mergeCell ref="AD12:AJ12"/>
    <mergeCell ref="AE8:AX8"/>
    <mergeCell ref="W16:AC16"/>
    <mergeCell ref="A10:F10"/>
    <mergeCell ref="AR12:AX12"/>
    <mergeCell ref="G13:H18"/>
    <mergeCell ref="W13:AC13"/>
    <mergeCell ref="G28:O30"/>
    <mergeCell ref="A11:F11"/>
    <mergeCell ref="P12:V12"/>
    <mergeCell ref="AB30:AD30"/>
    <mergeCell ref="AR14:AX14"/>
    <mergeCell ref="AK15:AQ15"/>
    <mergeCell ref="AR20:AX20"/>
    <mergeCell ref="I13:O13"/>
    <mergeCell ref="AD13:AJ13"/>
    <mergeCell ref="P13:V13"/>
    <mergeCell ref="AQ27:AR27"/>
    <mergeCell ref="AE29:AH29"/>
    <mergeCell ref="AS27:AT27"/>
    <mergeCell ref="W25:AC25"/>
    <mergeCell ref="AU28:AX28"/>
    <mergeCell ref="AU29:AX29"/>
    <mergeCell ref="AU30:AX30"/>
    <mergeCell ref="P25:V25"/>
    <mergeCell ref="AH115:AT115"/>
    <mergeCell ref="A64:AX64"/>
    <mergeCell ref="F68:AX68"/>
    <mergeCell ref="AG46:AX48"/>
    <mergeCell ref="AE33:AH33"/>
    <mergeCell ref="AI33:AL33"/>
    <mergeCell ref="AM33:AP33"/>
    <mergeCell ref="AK21:AQ21"/>
    <mergeCell ref="AR21:AX21"/>
    <mergeCell ref="AD44:AF44"/>
    <mergeCell ref="AQ26:AT26"/>
    <mergeCell ref="G26:O27"/>
    <mergeCell ref="AD45:AF45"/>
    <mergeCell ref="AD47:AF47"/>
    <mergeCell ref="C42:AC42"/>
    <mergeCell ref="AG43:AX43"/>
    <mergeCell ref="AG44:AX44"/>
    <mergeCell ref="AD43:AF43"/>
    <mergeCell ref="AU35:AX35"/>
    <mergeCell ref="A56:B59"/>
    <mergeCell ref="C56:AC56"/>
    <mergeCell ref="AG58:AX58"/>
    <mergeCell ref="AD49:AF49"/>
    <mergeCell ref="AD51:AF51"/>
    <mergeCell ref="AG60:AX60"/>
    <mergeCell ref="C57:AC57"/>
    <mergeCell ref="AG57:AX57"/>
    <mergeCell ref="C60:AC60"/>
    <mergeCell ref="AD58:AF58"/>
    <mergeCell ref="G113:K113"/>
    <mergeCell ref="AU111:AX111"/>
    <mergeCell ref="AG51:AX51"/>
    <mergeCell ref="AG56:AX56"/>
    <mergeCell ref="G112:K112"/>
    <mergeCell ref="L112:X112"/>
    <mergeCell ref="AH111:AT111"/>
    <mergeCell ref="Y112:AB112"/>
    <mergeCell ref="AC112:AG112"/>
    <mergeCell ref="AH110:AT110"/>
    <mergeCell ref="G111:K111"/>
    <mergeCell ref="A68:E68"/>
    <mergeCell ref="AD57:AF57"/>
    <mergeCell ref="A109:F136"/>
    <mergeCell ref="AH113:AT113"/>
    <mergeCell ref="G115:K115"/>
    <mergeCell ref="L115:X115"/>
    <mergeCell ref="Y115:AB115"/>
    <mergeCell ref="AC115:AG115"/>
    <mergeCell ref="AQ35:AT35"/>
    <mergeCell ref="AU34:AX34"/>
    <mergeCell ref="I17:O17"/>
    <mergeCell ref="AD50:AF50"/>
    <mergeCell ref="AB35:AD35"/>
    <mergeCell ref="AI38:AL38"/>
    <mergeCell ref="AQ38:AX38"/>
    <mergeCell ref="AQ36:AX36"/>
    <mergeCell ref="AE37:AH37"/>
    <mergeCell ref="AI37:AL37"/>
    <mergeCell ref="G34:X35"/>
    <mergeCell ref="AM37:AP37"/>
    <mergeCell ref="Y34:AA34"/>
    <mergeCell ref="AM36:AP36"/>
    <mergeCell ref="AB37:AD37"/>
    <mergeCell ref="AE34:AH34"/>
    <mergeCell ref="AI34:AL34"/>
    <mergeCell ref="AM34:AP34"/>
    <mergeCell ref="AD42:AF42"/>
    <mergeCell ref="Y158:AB158"/>
    <mergeCell ref="AC158:AG158"/>
    <mergeCell ref="AH158:AK158"/>
    <mergeCell ref="A7:F7"/>
    <mergeCell ref="G7:X7"/>
    <mergeCell ref="A8:F8"/>
    <mergeCell ref="A33:F35"/>
    <mergeCell ref="G33:X33"/>
    <mergeCell ref="AB34:AD34"/>
    <mergeCell ref="Y38:AA38"/>
    <mergeCell ref="AB38:AD38"/>
    <mergeCell ref="AB33:AD33"/>
    <mergeCell ref="A36:F38"/>
    <mergeCell ref="G36:X36"/>
    <mergeCell ref="Y35:AA35"/>
    <mergeCell ref="A31:F32"/>
    <mergeCell ref="G31:AX32"/>
    <mergeCell ref="G21:O21"/>
    <mergeCell ref="P21:V21"/>
    <mergeCell ref="W21:AC21"/>
    <mergeCell ref="AD21:AJ21"/>
    <mergeCell ref="AQ33:AT33"/>
    <mergeCell ref="AU33:AX33"/>
    <mergeCell ref="AQ34:AT34"/>
    <mergeCell ref="AD52:AF52"/>
    <mergeCell ref="AG52:AX52"/>
    <mergeCell ref="A63:AX63"/>
    <mergeCell ref="C62:F62"/>
    <mergeCell ref="A60:B60"/>
    <mergeCell ref="AD53:AF53"/>
    <mergeCell ref="A46:B55"/>
    <mergeCell ref="A71:AX71"/>
    <mergeCell ref="AU114:AX114"/>
    <mergeCell ref="AU110:AX110"/>
    <mergeCell ref="G109:AB109"/>
    <mergeCell ref="AC114:AG114"/>
    <mergeCell ref="AH114:AT114"/>
    <mergeCell ref="AG59:AX59"/>
    <mergeCell ref="C53:AC53"/>
    <mergeCell ref="A76:F108"/>
    <mergeCell ref="G62:AX62"/>
    <mergeCell ref="G61:AX61"/>
    <mergeCell ref="C58:AC58"/>
    <mergeCell ref="C55:AC55"/>
    <mergeCell ref="AD59:AF59"/>
    <mergeCell ref="C51:AC51"/>
    <mergeCell ref="AD56:AF56"/>
    <mergeCell ref="AD60:AF60"/>
    <mergeCell ref="AP158:AX158"/>
    <mergeCell ref="AL137:AN137"/>
    <mergeCell ref="A172:AK172"/>
    <mergeCell ref="C143:I143"/>
    <mergeCell ref="C150:I150"/>
    <mergeCell ref="J150:O150"/>
    <mergeCell ref="P150:X150"/>
    <mergeCell ref="Y150:AB150"/>
    <mergeCell ref="AC150:AG150"/>
    <mergeCell ref="AH150:AK150"/>
    <mergeCell ref="AL150:AO150"/>
    <mergeCell ref="C155:I155"/>
    <mergeCell ref="J155:O155"/>
    <mergeCell ref="P155:X155"/>
    <mergeCell ref="Y155:AB155"/>
    <mergeCell ref="AC155:AG155"/>
    <mergeCell ref="AH155:AK155"/>
    <mergeCell ref="AL155:AO155"/>
    <mergeCell ref="AL172:AN172"/>
    <mergeCell ref="AH159:AK159"/>
    <mergeCell ref="AL159:AO159"/>
    <mergeCell ref="C170:I170"/>
    <mergeCell ref="J158:O158"/>
    <mergeCell ref="P158:X158"/>
    <mergeCell ref="C39:D40"/>
    <mergeCell ref="A39:B40"/>
    <mergeCell ref="AG54:AX54"/>
    <mergeCell ref="C171:I171"/>
    <mergeCell ref="C166:I166"/>
    <mergeCell ref="C158:I158"/>
    <mergeCell ref="C147:I147"/>
    <mergeCell ref="C142:I142"/>
    <mergeCell ref="AL170:AO170"/>
    <mergeCell ref="AP170:AX170"/>
    <mergeCell ref="J171:O171"/>
    <mergeCell ref="P171:X171"/>
    <mergeCell ref="Y171:AB171"/>
    <mergeCell ref="AC171:AG171"/>
    <mergeCell ref="AH171:AK171"/>
    <mergeCell ref="AL171:AO171"/>
    <mergeCell ref="AP171:AX171"/>
    <mergeCell ref="AP159:AX159"/>
    <mergeCell ref="J166:O166"/>
    <mergeCell ref="P166:X166"/>
    <mergeCell ref="Y166:AB166"/>
    <mergeCell ref="AC166:AG166"/>
    <mergeCell ref="AP155:AX155"/>
    <mergeCell ref="AL158:AO158"/>
  </mergeCells>
  <phoneticPr fontId="5"/>
  <conditionalFormatting sqref="P14:AJ17 AK14:AQ15">
    <cfRule type="expression" dxfId="223" priority="14009">
      <formula>IF(RIGHT(TEXT(P14,"0.#"),1)=".",FALSE,TRUE)</formula>
    </cfRule>
    <cfRule type="expression" dxfId="222" priority="14010">
      <formula>IF(RIGHT(TEXT(P14,"0.#"),1)=".",TRUE,FALSE)</formula>
    </cfRule>
  </conditionalFormatting>
  <conditionalFormatting sqref="AE28">
    <cfRule type="expression" dxfId="221" priority="13999">
      <formula>IF(RIGHT(TEXT(AE28,"0.#"),1)=".",FALSE,TRUE)</formula>
    </cfRule>
    <cfRule type="expression" dxfId="220" priority="14000">
      <formula>IF(RIGHT(TEXT(AE28,"0.#"),1)=".",TRUE,FALSE)</formula>
    </cfRule>
  </conditionalFormatting>
  <conditionalFormatting sqref="P18:AX18">
    <cfRule type="expression" dxfId="219" priority="13885">
      <formula>IF(RIGHT(TEXT(P18,"0.#"),1)=".",FALSE,TRUE)</formula>
    </cfRule>
    <cfRule type="expression" dxfId="218" priority="13886">
      <formula>IF(RIGHT(TEXT(P18,"0.#"),1)=".",TRUE,FALSE)</formula>
    </cfRule>
  </conditionalFormatting>
  <conditionalFormatting sqref="Y112">
    <cfRule type="expression" dxfId="217" priority="13881">
      <formula>IF(RIGHT(TEXT(Y112,"0.#"),1)=".",FALSE,TRUE)</formula>
    </cfRule>
    <cfRule type="expression" dxfId="216" priority="13882">
      <formula>IF(RIGHT(TEXT(Y112,"0.#"),1)=".",TRUE,FALSE)</formula>
    </cfRule>
  </conditionalFormatting>
  <conditionalFormatting sqref="Y116">
    <cfRule type="expression" dxfId="215" priority="13877">
      <formula>IF(RIGHT(TEXT(Y116,"0.#"),1)=".",FALSE,TRUE)</formula>
    </cfRule>
    <cfRule type="expression" dxfId="214" priority="13878">
      <formula>IF(RIGHT(TEXT(Y116,"0.#"),1)=".",TRUE,FALSE)</formula>
    </cfRule>
  </conditionalFormatting>
  <conditionalFormatting sqref="Y135 Y133 Y128:Y129 Y126 Y121:Y122 Y119">
    <cfRule type="expression" dxfId="213" priority="13659">
      <formula>IF(RIGHT(TEXT(Y119,"0.#"),1)=".",FALSE,TRUE)</formula>
    </cfRule>
    <cfRule type="expression" dxfId="212" priority="13660">
      <formula>IF(RIGHT(TEXT(Y119,"0.#"),1)=".",TRUE,FALSE)</formula>
    </cfRule>
  </conditionalFormatting>
  <conditionalFormatting sqref="AK16:AQ17 AR15:AX15 P13:AX13">
    <cfRule type="expression" dxfId="211" priority="13707">
      <formula>IF(RIGHT(TEXT(P13,"0.#"),1)=".",FALSE,TRUE)</formula>
    </cfRule>
    <cfRule type="expression" dxfId="210" priority="13708">
      <formula>IF(RIGHT(TEXT(P13,"0.#"),1)=".",TRUE,FALSE)</formula>
    </cfRule>
  </conditionalFormatting>
  <conditionalFormatting sqref="P19:AJ19">
    <cfRule type="expression" dxfId="209" priority="13705">
      <formula>IF(RIGHT(TEXT(P19,"0.#"),1)=".",FALSE,TRUE)</formula>
    </cfRule>
    <cfRule type="expression" dxfId="208" priority="13706">
      <formula>IF(RIGHT(TEXT(P19,"0.#"),1)=".",TRUE,FALSE)</formula>
    </cfRule>
  </conditionalFormatting>
  <conditionalFormatting sqref="AE34 AQ34">
    <cfRule type="expression" dxfId="207" priority="13697">
      <formula>IF(RIGHT(TEXT(AE34,"0.#"),1)=".",FALSE,TRUE)</formula>
    </cfRule>
    <cfRule type="expression" dxfId="206" priority="13698">
      <formula>IF(RIGHT(TEXT(AE34,"0.#"),1)=".",TRUE,FALSE)</formula>
    </cfRule>
  </conditionalFormatting>
  <conditionalFormatting sqref="Y113:Y115">
    <cfRule type="expression" dxfId="205" priority="13683">
      <formula>IF(RIGHT(TEXT(Y113,"0.#"),1)=".",FALSE,TRUE)</formula>
    </cfRule>
    <cfRule type="expression" dxfId="204" priority="13684">
      <formula>IF(RIGHT(TEXT(Y113,"0.#"),1)=".",TRUE,FALSE)</formula>
    </cfRule>
  </conditionalFormatting>
  <conditionalFormatting sqref="AU112">
    <cfRule type="expression" dxfId="203" priority="13681">
      <formula>IF(RIGHT(TEXT(AU112,"0.#"),1)=".",FALSE,TRUE)</formula>
    </cfRule>
    <cfRule type="expression" dxfId="202" priority="13682">
      <formula>IF(RIGHT(TEXT(AU112,"0.#"),1)=".",TRUE,FALSE)</formula>
    </cfRule>
  </conditionalFormatting>
  <conditionalFormatting sqref="AU116">
    <cfRule type="expression" dxfId="201" priority="13679">
      <formula>IF(RIGHT(TEXT(AU116,"0.#"),1)=".",FALSE,TRUE)</formula>
    </cfRule>
    <cfRule type="expression" dxfId="200" priority="13680">
      <formula>IF(RIGHT(TEXT(AU116,"0.#"),1)=".",TRUE,FALSE)</formula>
    </cfRule>
  </conditionalFormatting>
  <conditionalFormatting sqref="AU113 AU111 AU115">
    <cfRule type="expression" dxfId="199" priority="13677">
      <formula>IF(RIGHT(TEXT(AU111,"0.#"),1)=".",FALSE,TRUE)</formula>
    </cfRule>
    <cfRule type="expression" dxfId="198" priority="13678">
      <formula>IF(RIGHT(TEXT(AU111,"0.#"),1)=".",TRUE,FALSE)</formula>
    </cfRule>
  </conditionalFormatting>
  <conditionalFormatting sqref="Y134 Y127 Y120">
    <cfRule type="expression" dxfId="197" priority="13663">
      <formula>IF(RIGHT(TEXT(Y120,"0.#"),1)=".",FALSE,TRUE)</formula>
    </cfRule>
    <cfRule type="expression" dxfId="196" priority="13664">
      <formula>IF(RIGHT(TEXT(Y120,"0.#"),1)=".",TRUE,FALSE)</formula>
    </cfRule>
  </conditionalFormatting>
  <conditionalFormatting sqref="Y136 Y130 Y123">
    <cfRule type="expression" dxfId="195" priority="13661">
      <formula>IF(RIGHT(TEXT(Y123,"0.#"),1)=".",FALSE,TRUE)</formula>
    </cfRule>
    <cfRule type="expression" dxfId="194" priority="13662">
      <formula>IF(RIGHT(TEXT(Y123,"0.#"),1)=".",TRUE,FALSE)</formula>
    </cfRule>
  </conditionalFormatting>
  <conditionalFormatting sqref="AU134 AU127 AU120">
    <cfRule type="expression" dxfId="193" priority="13657">
      <formula>IF(RIGHT(TEXT(AU120,"0.#"),1)=".",FALSE,TRUE)</formula>
    </cfRule>
    <cfRule type="expression" dxfId="192" priority="13658">
      <formula>IF(RIGHT(TEXT(AU120,"0.#"),1)=".",TRUE,FALSE)</formula>
    </cfRule>
  </conditionalFormatting>
  <conditionalFormatting sqref="AU136 AU130 AU123">
    <cfRule type="expression" dxfId="191" priority="13655">
      <formula>IF(RIGHT(TEXT(AU123,"0.#"),1)=".",FALSE,TRUE)</formula>
    </cfRule>
    <cfRule type="expression" dxfId="190" priority="13656">
      <formula>IF(RIGHT(TEXT(AU123,"0.#"),1)=".",TRUE,FALSE)</formula>
    </cfRule>
  </conditionalFormatting>
  <conditionalFormatting sqref="AU135 AU133 AU128:AU129 AU126 AU121:AU122 AU119">
    <cfRule type="expression" dxfId="189" priority="13653">
      <formula>IF(RIGHT(TEXT(AU119,"0.#"),1)=".",FALSE,TRUE)</formula>
    </cfRule>
    <cfRule type="expression" dxfId="188" priority="13654">
      <formula>IF(RIGHT(TEXT(AU119,"0.#"),1)=".",TRUE,FALSE)</formula>
    </cfRule>
  </conditionalFormatting>
  <conditionalFormatting sqref="AM30">
    <cfRule type="expression" dxfId="187" priority="13453">
      <formula>IF(RIGHT(TEXT(AM30,"0.#"),1)=".",FALSE,TRUE)</formula>
    </cfRule>
    <cfRule type="expression" dxfId="186" priority="13454">
      <formula>IF(RIGHT(TEXT(AM30,"0.#"),1)=".",TRUE,FALSE)</formula>
    </cfRule>
  </conditionalFormatting>
  <conditionalFormatting sqref="AE29">
    <cfRule type="expression" dxfId="185" priority="13467">
      <formula>IF(RIGHT(TEXT(AE29,"0.#"),1)=".",FALSE,TRUE)</formula>
    </cfRule>
    <cfRule type="expression" dxfId="184" priority="13468">
      <formula>IF(RIGHT(TEXT(AE29,"0.#"),1)=".",TRUE,FALSE)</formula>
    </cfRule>
  </conditionalFormatting>
  <conditionalFormatting sqref="AE30">
    <cfRule type="expression" dxfId="183" priority="13465">
      <formula>IF(RIGHT(TEXT(AE30,"0.#"),1)=".",FALSE,TRUE)</formula>
    </cfRule>
    <cfRule type="expression" dxfId="182" priority="13466">
      <formula>IF(RIGHT(TEXT(AE30,"0.#"),1)=".",TRUE,FALSE)</formula>
    </cfRule>
  </conditionalFormatting>
  <conditionalFormatting sqref="AI30">
    <cfRule type="expression" dxfId="181" priority="13463">
      <formula>IF(RIGHT(TEXT(AI30,"0.#"),1)=".",FALSE,TRUE)</formula>
    </cfRule>
    <cfRule type="expression" dxfId="180" priority="13464">
      <formula>IF(RIGHT(TEXT(AI30,"0.#"),1)=".",TRUE,FALSE)</formula>
    </cfRule>
  </conditionalFormatting>
  <conditionalFormatting sqref="AI29">
    <cfRule type="expression" dxfId="179" priority="13461">
      <formula>IF(RIGHT(TEXT(AI29,"0.#"),1)=".",FALSE,TRUE)</formula>
    </cfRule>
    <cfRule type="expression" dxfId="178" priority="13462">
      <formula>IF(RIGHT(TEXT(AI29,"0.#"),1)=".",TRUE,FALSE)</formula>
    </cfRule>
  </conditionalFormatting>
  <conditionalFormatting sqref="AI28">
    <cfRule type="expression" dxfId="177" priority="13459">
      <formula>IF(RIGHT(TEXT(AI28,"0.#"),1)=".",FALSE,TRUE)</formula>
    </cfRule>
    <cfRule type="expression" dxfId="176" priority="13460">
      <formula>IF(RIGHT(TEXT(AI28,"0.#"),1)=".",TRUE,FALSE)</formula>
    </cfRule>
  </conditionalFormatting>
  <conditionalFormatting sqref="AM28">
    <cfRule type="expression" dxfId="175" priority="13457">
      <formula>IF(RIGHT(TEXT(AM28,"0.#"),1)=".",FALSE,TRUE)</formula>
    </cfRule>
    <cfRule type="expression" dxfId="174" priority="13458">
      <formula>IF(RIGHT(TEXT(AM28,"0.#"),1)=".",TRUE,FALSE)</formula>
    </cfRule>
  </conditionalFormatting>
  <conditionalFormatting sqref="AM29">
    <cfRule type="expression" dxfId="173" priority="13455">
      <formula>IF(RIGHT(TEXT(AM29,"0.#"),1)=".",FALSE,TRUE)</formula>
    </cfRule>
    <cfRule type="expression" dxfId="172" priority="13456">
      <formula>IF(RIGHT(TEXT(AM29,"0.#"),1)=".",TRUE,FALSE)</formula>
    </cfRule>
  </conditionalFormatting>
  <conditionalFormatting sqref="AQ28:AQ30">
    <cfRule type="expression" dxfId="171" priority="13447">
      <formula>IF(RIGHT(TEXT(AQ28,"0.#"),1)=".",FALSE,TRUE)</formula>
    </cfRule>
    <cfRule type="expression" dxfId="170" priority="13448">
      <formula>IF(RIGHT(TEXT(AQ28,"0.#"),1)=".",TRUE,FALSE)</formula>
    </cfRule>
  </conditionalFormatting>
  <conditionalFormatting sqref="AU28:AU30">
    <cfRule type="expression" dxfId="169" priority="13445">
      <formula>IF(RIGHT(TEXT(AU28,"0.#"),1)=".",FALSE,TRUE)</formula>
    </cfRule>
    <cfRule type="expression" dxfId="168" priority="13446">
      <formula>IF(RIGHT(TEXT(AU28,"0.#"),1)=".",TRUE,FALSE)</formula>
    </cfRule>
  </conditionalFormatting>
  <conditionalFormatting sqref="AI34">
    <cfRule type="expression" dxfId="167" priority="13229">
      <formula>IF(RIGHT(TEXT(AI34,"0.#"),1)=".",FALSE,TRUE)</formula>
    </cfRule>
    <cfRule type="expression" dxfId="166" priority="13230">
      <formula>IF(RIGHT(TEXT(AI34,"0.#"),1)=".",TRUE,FALSE)</formula>
    </cfRule>
  </conditionalFormatting>
  <conditionalFormatting sqref="AM34">
    <cfRule type="expression" dxfId="165" priority="13227">
      <formula>IF(RIGHT(TEXT(AM34,"0.#"),1)=".",FALSE,TRUE)</formula>
    </cfRule>
    <cfRule type="expression" dxfId="164" priority="13228">
      <formula>IF(RIGHT(TEXT(AM34,"0.#"),1)=".",TRUE,FALSE)</formula>
    </cfRule>
  </conditionalFormatting>
  <conditionalFormatting sqref="AE35">
    <cfRule type="expression" dxfId="163" priority="13225">
      <formula>IF(RIGHT(TEXT(AE35,"0.#"),1)=".",FALSE,TRUE)</formula>
    </cfRule>
    <cfRule type="expression" dxfId="162" priority="13226">
      <formula>IF(RIGHT(TEXT(AE35,"0.#"),1)=".",TRUE,FALSE)</formula>
    </cfRule>
  </conditionalFormatting>
  <conditionalFormatting sqref="AI35">
    <cfRule type="expression" dxfId="161" priority="13223">
      <formula>IF(RIGHT(TEXT(AI35,"0.#"),1)=".",FALSE,TRUE)</formula>
    </cfRule>
    <cfRule type="expression" dxfId="160" priority="13224">
      <formula>IF(RIGHT(TEXT(AI35,"0.#"),1)=".",TRUE,FALSE)</formula>
    </cfRule>
  </conditionalFormatting>
  <conditionalFormatting sqref="AM35">
    <cfRule type="expression" dxfId="159" priority="13221">
      <formula>IF(RIGHT(TEXT(AM35,"0.#"),1)=".",FALSE,TRUE)</formula>
    </cfRule>
    <cfRule type="expression" dxfId="158" priority="13222">
      <formula>IF(RIGHT(TEXT(AM35,"0.#"),1)=".",TRUE,FALSE)</formula>
    </cfRule>
  </conditionalFormatting>
  <conditionalFormatting sqref="AQ35">
    <cfRule type="expression" dxfId="157" priority="13219">
      <formula>IF(RIGHT(TEXT(AQ35,"0.#"),1)=".",FALSE,TRUE)</formula>
    </cfRule>
    <cfRule type="expression" dxfId="156" priority="13220">
      <formula>IF(RIGHT(TEXT(AQ35,"0.#"),1)=".",TRUE,FALSE)</formula>
    </cfRule>
  </conditionalFormatting>
  <conditionalFormatting sqref="AE37 AQ37">
    <cfRule type="expression" dxfId="155" priority="13161">
      <formula>IF(RIGHT(TEXT(AE37,"0.#"),1)=".",FALSE,TRUE)</formula>
    </cfRule>
    <cfRule type="expression" dxfId="154" priority="13162">
      <formula>IF(RIGHT(TEXT(AE37,"0.#"),1)=".",TRUE,FALSE)</formula>
    </cfRule>
  </conditionalFormatting>
  <conditionalFormatting sqref="AI37">
    <cfRule type="expression" dxfId="153" priority="13159">
      <formula>IF(RIGHT(TEXT(AI37,"0.#"),1)=".",FALSE,TRUE)</formula>
    </cfRule>
    <cfRule type="expression" dxfId="152" priority="13160">
      <formula>IF(RIGHT(TEXT(AI37,"0.#"),1)=".",TRUE,FALSE)</formula>
    </cfRule>
  </conditionalFormatting>
  <conditionalFormatting sqref="AM37">
    <cfRule type="expression" dxfId="151" priority="13157">
      <formula>IF(RIGHT(TEXT(AM37,"0.#"),1)=".",FALSE,TRUE)</formula>
    </cfRule>
    <cfRule type="expression" dxfId="150" priority="13158">
      <formula>IF(RIGHT(TEXT(AM37,"0.#"),1)=".",TRUE,FALSE)</formula>
    </cfRule>
  </conditionalFormatting>
  <conditionalFormatting sqref="AE38 AM38">
    <cfRule type="expression" dxfId="149" priority="13155">
      <formula>IF(RIGHT(TEXT(AE38,"0.#"),1)=".",FALSE,TRUE)</formula>
    </cfRule>
    <cfRule type="expression" dxfId="148" priority="13156">
      <formula>IF(RIGHT(TEXT(AE38,"0.#"),1)=".",TRUE,FALSE)</formula>
    </cfRule>
  </conditionalFormatting>
  <conditionalFormatting sqref="AI38">
    <cfRule type="expression" dxfId="147" priority="13153">
      <formula>IF(RIGHT(TEXT(AI38,"0.#"),1)=".",FALSE,TRUE)</formula>
    </cfRule>
    <cfRule type="expression" dxfId="146" priority="13154">
      <formula>IF(RIGHT(TEXT(AI38,"0.#"),1)=".",TRUE,FALSE)</formula>
    </cfRule>
  </conditionalFormatting>
  <conditionalFormatting sqref="AQ38">
    <cfRule type="expression" dxfId="145" priority="13149">
      <formula>IF(RIGHT(TEXT(AQ38,"0.#"),1)=".",FALSE,TRUE)</formula>
    </cfRule>
    <cfRule type="expression" dxfId="144" priority="13150">
      <formula>IF(RIGHT(TEXT(AQ38,"0.#"),1)=".",TRUE,FALSE)</formula>
    </cfRule>
  </conditionalFormatting>
  <conditionalFormatting sqref="AL143:AO143">
    <cfRule type="expression" dxfId="143" priority="2817">
      <formula>IF(AND(AL143&gt;=0, RIGHT(TEXT(AL143,"0.#"),1)&lt;&gt;"."),TRUE,FALSE)</formula>
    </cfRule>
    <cfRule type="expression" dxfId="142" priority="2818">
      <formula>IF(AND(AL143&gt;=0, RIGHT(TEXT(AL143,"0.#"),1)="."),TRUE,FALSE)</formula>
    </cfRule>
    <cfRule type="expression" dxfId="141" priority="2819">
      <formula>IF(AND(AL143&lt;0, RIGHT(TEXT(AL143,"0.#"),1)&lt;&gt;"."),TRUE,FALSE)</formula>
    </cfRule>
    <cfRule type="expression" dxfId="140" priority="2820">
      <formula>IF(AND(AL143&lt;0, RIGHT(TEXT(AL143,"0.#"),1)="."),TRUE,FALSE)</formula>
    </cfRule>
  </conditionalFormatting>
  <conditionalFormatting sqref="Y147">
    <cfRule type="expression" dxfId="139" priority="2069">
      <formula>IF(RIGHT(TEXT(Y147,"0.#"),1)=".",FALSE,TRUE)</formula>
    </cfRule>
    <cfRule type="expression" dxfId="138" priority="2070">
      <formula>IF(RIGHT(TEXT(Y147,"0.#"),1)=".",TRUE,FALSE)</formula>
    </cfRule>
  </conditionalFormatting>
  <conditionalFormatting sqref="Y151">
    <cfRule type="expression" dxfId="137" priority="2057">
      <formula>IF(RIGHT(TEXT(Y151,"0.#"),1)=".",FALSE,TRUE)</formula>
    </cfRule>
    <cfRule type="expression" dxfId="136" priority="2058">
      <formula>IF(RIGHT(TEXT(Y151,"0.#"),1)=".",TRUE,FALSE)</formula>
    </cfRule>
  </conditionalFormatting>
  <conditionalFormatting sqref="Y155">
    <cfRule type="expression" dxfId="135" priority="2045">
      <formula>IF(RIGHT(TEXT(Y155,"0.#"),1)=".",FALSE,TRUE)</formula>
    </cfRule>
    <cfRule type="expression" dxfId="134" priority="2046">
      <formula>IF(RIGHT(TEXT(Y155,"0.#"),1)=".",TRUE,FALSE)</formula>
    </cfRule>
  </conditionalFormatting>
  <conditionalFormatting sqref="Y159">
    <cfRule type="expression" dxfId="133" priority="2033">
      <formula>IF(RIGHT(TEXT(Y159,"0.#"),1)=".",FALSE,TRUE)</formula>
    </cfRule>
    <cfRule type="expression" dxfId="132" priority="2034">
      <formula>IF(RIGHT(TEXT(Y159,"0.#"),1)=".",TRUE,FALSE)</formula>
    </cfRule>
  </conditionalFormatting>
  <conditionalFormatting sqref="W23">
    <cfRule type="expression" dxfId="131" priority="2311">
      <formula>IF(RIGHT(TEXT(W23,"0.#"),1)=".",FALSE,TRUE)</formula>
    </cfRule>
    <cfRule type="expression" dxfId="130" priority="2312">
      <formula>IF(RIGHT(TEXT(W23,"0.#"),1)=".",TRUE,FALSE)</formula>
    </cfRule>
  </conditionalFormatting>
  <conditionalFormatting sqref="W24">
    <cfRule type="expression" dxfId="129" priority="2309">
      <formula>IF(RIGHT(TEXT(W24,"0.#"),1)=".",FALSE,TRUE)</formula>
    </cfRule>
    <cfRule type="expression" dxfId="128" priority="2310">
      <formula>IF(RIGHT(TEXT(W24,"0.#"),1)=".",TRUE,FALSE)</formula>
    </cfRule>
  </conditionalFormatting>
  <conditionalFormatting sqref="P23">
    <cfRule type="expression" dxfId="127" priority="2299">
      <formula>IF(RIGHT(TEXT(P23,"0.#"),1)=".",FALSE,TRUE)</formula>
    </cfRule>
    <cfRule type="expression" dxfId="126" priority="2300">
      <formula>IF(RIGHT(TEXT(P23,"0.#"),1)=".",TRUE,FALSE)</formula>
    </cfRule>
  </conditionalFormatting>
  <conditionalFormatting sqref="P24">
    <cfRule type="expression" dxfId="125" priority="2297">
      <formula>IF(RIGHT(TEXT(P24,"0.#"),1)=".",FALSE,TRUE)</formula>
    </cfRule>
    <cfRule type="expression" dxfId="124" priority="2298">
      <formula>IF(RIGHT(TEXT(P24,"0.#"),1)=".",TRUE,FALSE)</formula>
    </cfRule>
  </conditionalFormatting>
  <conditionalFormatting sqref="AL147:AO147">
    <cfRule type="expression" dxfId="123" priority="2071">
      <formula>IF(AND(AL147&gt;=0, RIGHT(TEXT(AL147,"0.#"),1)&lt;&gt;"."),TRUE,FALSE)</formula>
    </cfRule>
    <cfRule type="expression" dxfId="122" priority="2072">
      <formula>IF(AND(AL147&gt;=0, RIGHT(TEXT(AL147,"0.#"),1)="."),TRUE,FALSE)</formula>
    </cfRule>
    <cfRule type="expression" dxfId="121" priority="2073">
      <formula>IF(AND(AL147&lt;0, RIGHT(TEXT(AL147,"0.#"),1)&lt;&gt;"."),TRUE,FALSE)</formula>
    </cfRule>
    <cfRule type="expression" dxfId="120" priority="2074">
      <formula>IF(AND(AL147&lt;0, RIGHT(TEXT(AL147,"0.#"),1)="."),TRUE,FALSE)</formula>
    </cfRule>
  </conditionalFormatting>
  <conditionalFormatting sqref="AL151:AO151">
    <cfRule type="expression" dxfId="119" priority="2059">
      <formula>IF(AND(AL151&gt;=0, RIGHT(TEXT(AL151,"0.#"),1)&lt;&gt;"."),TRUE,FALSE)</formula>
    </cfRule>
    <cfRule type="expression" dxfId="118" priority="2060">
      <formula>IF(AND(AL151&gt;=0, RIGHT(TEXT(AL151,"0.#"),1)="."),TRUE,FALSE)</formula>
    </cfRule>
    <cfRule type="expression" dxfId="117" priority="2061">
      <formula>IF(AND(AL151&lt;0, RIGHT(TEXT(AL151,"0.#"),1)&lt;&gt;"."),TRUE,FALSE)</formula>
    </cfRule>
    <cfRule type="expression" dxfId="116" priority="2062">
      <formula>IF(AND(AL151&lt;0, RIGHT(TEXT(AL151,"0.#"),1)="."),TRUE,FALSE)</formula>
    </cfRule>
  </conditionalFormatting>
  <conditionalFormatting sqref="AL155:AO155">
    <cfRule type="expression" dxfId="115" priority="2047">
      <formula>IF(AND(AL155&gt;=0, RIGHT(TEXT(AL155,"0.#"),1)&lt;&gt;"."),TRUE,FALSE)</formula>
    </cfRule>
    <cfRule type="expression" dxfId="114" priority="2048">
      <formula>IF(AND(AL155&gt;=0, RIGHT(TEXT(AL155,"0.#"),1)="."),TRUE,FALSE)</formula>
    </cfRule>
    <cfRule type="expression" dxfId="113" priority="2049">
      <formula>IF(AND(AL155&lt;0, RIGHT(TEXT(AL155,"0.#"),1)&lt;&gt;"."),TRUE,FALSE)</formula>
    </cfRule>
    <cfRule type="expression" dxfId="112" priority="2050">
      <formula>IF(AND(AL155&lt;0, RIGHT(TEXT(AL155,"0.#"),1)="."),TRUE,FALSE)</formula>
    </cfRule>
  </conditionalFormatting>
  <conditionalFormatting sqref="AL159:AO159">
    <cfRule type="expression" dxfId="111" priority="2035">
      <formula>IF(AND(AL159&gt;=0, RIGHT(TEXT(AL159,"0.#"),1)&lt;&gt;"."),TRUE,FALSE)</formula>
    </cfRule>
    <cfRule type="expression" dxfId="110" priority="2036">
      <formula>IF(AND(AL159&gt;=0, RIGHT(TEXT(AL159,"0.#"),1)="."),TRUE,FALSE)</formula>
    </cfRule>
    <cfRule type="expression" dxfId="109" priority="2037">
      <formula>IF(AND(AL159&lt;0, RIGHT(TEXT(AL159,"0.#"),1)&lt;&gt;"."),TRUE,FALSE)</formula>
    </cfRule>
    <cfRule type="expression" dxfId="108" priority="2038">
      <formula>IF(AND(AL159&lt;0, RIGHT(TEXT(AL159,"0.#"),1)="."),TRUE,FALSE)</formula>
    </cfRule>
  </conditionalFormatting>
  <conditionalFormatting sqref="AL163:AO163">
    <cfRule type="expression" dxfId="107" priority="2023">
      <formula>IF(AND(AL163&gt;=0, RIGHT(TEXT(AL163,"0.#"),1)&lt;&gt;"."),TRUE,FALSE)</formula>
    </cfRule>
    <cfRule type="expression" dxfId="106" priority="2024">
      <formula>IF(AND(AL163&gt;=0, RIGHT(TEXT(AL163,"0.#"),1)="."),TRUE,FALSE)</formula>
    </cfRule>
    <cfRule type="expression" dxfId="105" priority="2025">
      <formula>IF(AND(AL163&lt;0, RIGHT(TEXT(AL163,"0.#"),1)&lt;&gt;"."),TRUE,FALSE)</formula>
    </cfRule>
    <cfRule type="expression" dxfId="104" priority="2026">
      <formula>IF(AND(AL163&lt;0, RIGHT(TEXT(AL163,"0.#"),1)="."),TRUE,FALSE)</formula>
    </cfRule>
  </conditionalFormatting>
  <conditionalFormatting sqref="Y163">
    <cfRule type="expression" dxfId="103" priority="2021">
      <formula>IF(RIGHT(TEXT(Y163,"0.#"),1)=".",FALSE,TRUE)</formula>
    </cfRule>
    <cfRule type="expression" dxfId="102" priority="2022">
      <formula>IF(RIGHT(TEXT(Y163,"0.#"),1)=".",TRUE,FALSE)</formula>
    </cfRule>
  </conditionalFormatting>
  <conditionalFormatting sqref="AL167:AO167">
    <cfRule type="expression" dxfId="101" priority="2011">
      <formula>IF(AND(AL167&gt;=0, RIGHT(TEXT(AL167,"0.#"),1)&lt;&gt;"."),TRUE,FALSE)</formula>
    </cfRule>
    <cfRule type="expression" dxfId="100" priority="2012">
      <formula>IF(AND(AL167&gt;=0, RIGHT(TEXT(AL167,"0.#"),1)="."),TRUE,FALSE)</formula>
    </cfRule>
    <cfRule type="expression" dxfId="99" priority="2013">
      <formula>IF(AND(AL167&lt;0, RIGHT(TEXT(AL167,"0.#"),1)&lt;&gt;"."),TRUE,FALSE)</formula>
    </cfRule>
    <cfRule type="expression" dxfId="98" priority="2014">
      <formula>IF(AND(AL167&lt;0, RIGHT(TEXT(AL167,"0.#"),1)="."),TRUE,FALSE)</formula>
    </cfRule>
  </conditionalFormatting>
  <conditionalFormatting sqref="Y167">
    <cfRule type="expression" dxfId="97" priority="2009">
      <formula>IF(RIGHT(TEXT(Y167,"0.#"),1)=".",FALSE,TRUE)</formula>
    </cfRule>
    <cfRule type="expression" dxfId="96" priority="2010">
      <formula>IF(RIGHT(TEXT(Y167,"0.#"),1)=".",TRUE,FALSE)</formula>
    </cfRule>
  </conditionalFormatting>
  <conditionalFormatting sqref="AL171:AO171">
    <cfRule type="expression" dxfId="95" priority="1999">
      <formula>IF(AND(AL171&gt;=0, RIGHT(TEXT(AL171,"0.#"),1)&lt;&gt;"."),TRUE,FALSE)</formula>
    </cfRule>
    <cfRule type="expression" dxfId="94" priority="2000">
      <formula>IF(AND(AL171&gt;=0, RIGHT(TEXT(AL171,"0.#"),1)="."),TRUE,FALSE)</formula>
    </cfRule>
    <cfRule type="expression" dxfId="93" priority="2001">
      <formula>IF(AND(AL171&lt;0, RIGHT(TEXT(AL171,"0.#"),1)&lt;&gt;"."),TRUE,FALSE)</formula>
    </cfRule>
    <cfRule type="expression" dxfId="92" priority="2002">
      <formula>IF(AND(AL171&lt;0, RIGHT(TEXT(AL171,"0.#"),1)="."),TRUE,FALSE)</formula>
    </cfRule>
  </conditionalFormatting>
  <conditionalFormatting sqref="Y171">
    <cfRule type="expression" dxfId="91" priority="1997">
      <formula>IF(RIGHT(TEXT(Y171,"0.#"),1)=".",FALSE,TRUE)</formula>
    </cfRule>
    <cfRule type="expression" dxfId="90" priority="1998">
      <formula>IF(RIGHT(TEXT(Y171,"0.#"),1)=".",TRUE,FALSE)</formula>
    </cfRule>
  </conditionalFormatting>
  <conditionalFormatting sqref="AU34">
    <cfRule type="expression" dxfId="89" priority="463">
      <formula>IF(RIGHT(TEXT(AU34,"0.#"),1)=".",FALSE,TRUE)</formula>
    </cfRule>
    <cfRule type="expression" dxfId="88" priority="464">
      <formula>IF(RIGHT(TEXT(AU34,"0.#"),1)=".",TRUE,FALSE)</formula>
    </cfRule>
  </conditionalFormatting>
  <conditionalFormatting sqref="AU35">
    <cfRule type="expression" dxfId="87" priority="461">
      <formula>IF(RIGHT(TEXT(AU35,"0.#"),1)=".",FALSE,TRUE)</formula>
    </cfRule>
    <cfRule type="expression" dxfId="86" priority="462">
      <formula>IF(RIGHT(TEXT(AU35,"0.#"),1)=".",TRUE,FALSE)</formula>
    </cfRule>
  </conditionalFormatting>
  <conditionalFormatting sqref="P25:AC25">
    <cfRule type="expression" dxfId="85" priority="7">
      <formula>IF(RIGHT(TEXT(P25,"0.#"),1)=".",FALSE,TRUE)</formula>
    </cfRule>
    <cfRule type="expression" dxfId="84" priority="8">
      <formula>IF(RIGHT(TEXT(P25,"0.#"),1)=".",TRUE,FALSE)</formula>
    </cfRule>
  </conditionalFormatting>
  <conditionalFormatting sqref="Y143">
    <cfRule type="expression" dxfId="83" priority="5">
      <formula>IF(RIGHT(TEXT(Y143,"0.#"),1)=".",FALSE,TRUE)</formula>
    </cfRule>
    <cfRule type="expression" dxfId="82" priority="6">
      <formula>IF(RIGHT(TEXT(Y143,"0.#"),1)=".",TRUE,FALSE)</formula>
    </cfRule>
  </conditionalFormatting>
  <conditionalFormatting sqref="Y111">
    <cfRule type="expression" dxfId="81" priority="3">
      <formula>IF(RIGHT(TEXT(Y111,"0.#"),1)=".",FALSE,TRUE)</formula>
    </cfRule>
    <cfRule type="expression" dxfId="80" priority="4">
      <formula>IF(RIGHT(TEXT(Y111,"0.#"),1)=".",TRUE,FALSE)</formula>
    </cfRule>
  </conditionalFormatting>
  <conditionalFormatting sqref="AU114">
    <cfRule type="expression" dxfId="79" priority="1">
      <formula>IF(RIGHT(TEXT(AU114,"0.#"),1)=".",FALSE,TRUE)</formula>
    </cfRule>
    <cfRule type="expression" dxfId="78" priority="2">
      <formula>IF(RIGHT(TEXT(AU114,"0.#"),1)=".",TRUE,FALSE)</formula>
    </cfRule>
  </conditionalFormatting>
  <dataValidations count="15">
    <dataValidation type="custom" imeMode="disabled" allowBlank="1" showInputMessage="1" showErrorMessage="1" sqref="AY23 P13:AX13 AR15:AX15 P14:AQ18 AR18:AX18 P19:AJ19 AQ27:AR27 AU27:AX27 AE28:AX30 AE34:AX35 AE37:AX37 Y111:AB115 AU111:AX115 Y119:AB122 AU119:AX122 Y126:AB129 AU126:AX129 Y133:AB135 AU133:AX135 Y143:AB143 AL143:AO143 Y147:AB147 AL147:AO147 Y151:AB151 AL151:AO151 Y155:AB155 AL155:AO155 Y159:AB159 AL159:AO159 Y163:AB163 AL163:AO163 Y167:AB167 AL167:AO167 Y171:AB171 AL171:AO171 P23:AC25">
      <formula1>OR(ISNUMBER(P13), P13="-")</formula1>
    </dataValidation>
    <dataValidation type="list" allowBlank="1" showInputMessage="1" showErrorMessage="1" sqref="S5:X5">
      <formula1>T終了年度</formula1>
    </dataValidation>
    <dataValidation type="list" allowBlank="1" showInputMessage="1" showErrorMessage="1" sqref="AO137 AO172">
      <formula1>"　, ☑"</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8:E68">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43:O143 J147:O147 J151:O151 J155:O155 J159:O159 J163:O163 J167:O167 J171:O171">
      <formula1>OR(ISNUMBER(J143), J143="-")</formula1>
    </dataValidation>
    <dataValidation type="custom" imeMode="disabled" allowBlank="1" showInputMessage="1" showErrorMessage="1" sqref="AH143:AK143 AH147:AK147 AH151:AK151 AH155:AK155 AH159:AK159 AH163:AK163 AH167:AK167 AH171:AK171">
      <formula1>OR(AND(MOD(IF(ISNUMBER(AH143), AH143, 0.5),1)=0, 0&lt;=AH143), AH143="-")</formula1>
    </dataValidation>
    <dataValidation type="list" allowBlank="1" showInputMessage="1" showErrorMessage="1" sqref="A66:E6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74:M75 X74:Y75 AJ74:AK75 AU74:AV75">
      <formula1>0</formula1>
      <formula2>9999</formula2>
    </dataValidation>
    <dataValidation type="whole" allowBlank="1" showInputMessage="1" showErrorMessage="1" sqref="O74:P75 AA74:AB75 AM74:AN75 AX74:AX7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8" max="49" man="1"/>
    <brk id="66" max="49" man="1"/>
    <brk id="108" max="49" man="1"/>
    <brk id="139"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AO75 E74:G75 Q74:S75 AC74:AE75 AO74:AP74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AC143:AG143 AC147:AG147 AC151:AG151 AC155:AG155 AC159:AG159 AC163:AG163 AC167:AG167 AC171:AG171</xm:sqref>
        </x14:dataValidation>
        <x14:dataValidation type="list" allowBlank="1" showInputMessage="1" showErrorMessage="1">
          <x14:formula1>
            <xm:f>入力規則等!$U$37:$U$39</xm:f>
          </x14:formula1>
          <xm:sqref>I74:J74 U74:V74 AG74:AH74 AR74:AS74</xm:sqref>
        </x14:dataValidation>
        <x14:dataValidation type="list" allowBlank="1" showInputMessage="1" showErrorMessage="1">
          <x14:formula1>
            <xm:f>入力規則等!$U$7:$U$9</xm:f>
          </x14:formula1>
          <xm:sqref>I75:J75 U75:V75 AG75:AH75 AR75:AS75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162</v>
      </c>
      <c r="W1" s="29" t="s">
        <v>161</v>
      </c>
      <c r="Y1" s="29" t="s">
        <v>77</v>
      </c>
      <c r="Z1" s="29" t="s">
        <v>405</v>
      </c>
      <c r="AA1" s="29" t="s">
        <v>78</v>
      </c>
      <c r="AB1" s="29" t="s">
        <v>406</v>
      </c>
      <c r="AC1" s="29" t="s">
        <v>33</v>
      </c>
      <c r="AD1" s="28"/>
      <c r="AE1" s="29" t="s">
        <v>45</v>
      </c>
      <c r="AF1" s="30"/>
      <c r="AG1" s="47" t="s">
        <v>186</v>
      </c>
      <c r="AI1" s="47" t="s">
        <v>188</v>
      </c>
      <c r="AK1" s="47" t="s">
        <v>193</v>
      </c>
      <c r="AM1" s="70"/>
      <c r="AN1" s="70"/>
      <c r="AP1" s="28" t="s">
        <v>237</v>
      </c>
    </row>
    <row r="2" spans="1:42" ht="13.5" customHeight="1" x14ac:dyDescent="0.2">
      <c r="A2" s="14" t="s">
        <v>81</v>
      </c>
      <c r="B2" s="15"/>
      <c r="C2" s="13" t="str">
        <f>IF(B2="","",A2)</f>
        <v/>
      </c>
      <c r="D2" s="13" t="str">
        <f>IF(C2="","",IF(D1&lt;&gt;"",CONCATENATE(D1,"、",C2),C2))</f>
        <v/>
      </c>
      <c r="F2" s="12" t="s">
        <v>68</v>
      </c>
      <c r="G2" s="17" t="s">
        <v>586</v>
      </c>
      <c r="H2" s="13" t="str">
        <f>IF(G2="","",F2)</f>
        <v>一般会計</v>
      </c>
      <c r="I2" s="13" t="str">
        <f>IF(H2="","",IF(I1&lt;&gt;"",CONCATENATE(I1,"、",H2),H2))</f>
        <v>一般会計</v>
      </c>
      <c r="K2" s="14" t="s">
        <v>99</v>
      </c>
      <c r="L2" s="15"/>
      <c r="M2" s="13" t="str">
        <f>IF(L2="","",K2)</f>
        <v/>
      </c>
      <c r="N2" s="13" t="str">
        <f>IF(M2="","",IF(N1&lt;&gt;"",CONCATENATE(N1,"、",M2),M2))</f>
        <v/>
      </c>
      <c r="O2" s="13"/>
      <c r="P2" s="12" t="s">
        <v>70</v>
      </c>
      <c r="Q2" s="17" t="s">
        <v>586</v>
      </c>
      <c r="R2" s="13" t="str">
        <f>IF(Q2="","",P2)</f>
        <v>直接実施</v>
      </c>
      <c r="S2" s="13" t="str">
        <f>IF(R2="","",IF(S1&lt;&gt;"",CONCATENATE(S1,"、",R2),R2))</f>
        <v>直接実施</v>
      </c>
      <c r="T2" s="13"/>
      <c r="U2" s="85">
        <v>20</v>
      </c>
      <c r="W2" s="32" t="s">
        <v>167</v>
      </c>
      <c r="Y2" s="32" t="s">
        <v>64</v>
      </c>
      <c r="Z2" s="32" t="s">
        <v>64</v>
      </c>
      <c r="AA2" s="79" t="s">
        <v>272</v>
      </c>
      <c r="AB2" s="79" t="s">
        <v>500</v>
      </c>
      <c r="AC2" s="80" t="s">
        <v>131</v>
      </c>
      <c r="AD2" s="28"/>
      <c r="AE2" s="39" t="s">
        <v>163</v>
      </c>
      <c r="AF2" s="30"/>
      <c r="AG2" s="48" t="s">
        <v>245</v>
      </c>
      <c r="AI2" s="47" t="s">
        <v>269</v>
      </c>
      <c r="AK2" s="47" t="s">
        <v>194</v>
      </c>
      <c r="AM2" s="70"/>
      <c r="AN2" s="70"/>
      <c r="AP2" s="48" t="s">
        <v>245</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586</v>
      </c>
      <c r="R3" s="13" t="str">
        <f t="shared" ref="R3:R8" si="3">IF(Q3="","",P3)</f>
        <v>委託・請負</v>
      </c>
      <c r="S3" s="13" t="str">
        <f t="shared" ref="S3:S8" si="4">IF(R3="",S2,IF(S2&lt;&gt;"",CONCATENATE(S2,"、",R3),R3))</f>
        <v>直接実施、委託・請負</v>
      </c>
      <c r="T3" s="13"/>
      <c r="U3" s="32" t="s">
        <v>530</v>
      </c>
      <c r="W3" s="32" t="s">
        <v>142</v>
      </c>
      <c r="Y3" s="32" t="s">
        <v>65</v>
      </c>
      <c r="Z3" s="32" t="s">
        <v>407</v>
      </c>
      <c r="AA3" s="79" t="s">
        <v>372</v>
      </c>
      <c r="AB3" s="79" t="s">
        <v>501</v>
      </c>
      <c r="AC3" s="80" t="s">
        <v>132</v>
      </c>
      <c r="AD3" s="28"/>
      <c r="AE3" s="39" t="s">
        <v>164</v>
      </c>
      <c r="AF3" s="30"/>
      <c r="AG3" s="48" t="s">
        <v>246</v>
      </c>
      <c r="AI3" s="47" t="s">
        <v>187</v>
      </c>
      <c r="AK3" s="47" t="str">
        <f>CHAR(CODE(AK2)+1)</f>
        <v>B</v>
      </c>
      <c r="AM3" s="70"/>
      <c r="AN3" s="70"/>
      <c r="AP3" s="48" t="s">
        <v>246</v>
      </c>
    </row>
    <row r="4" spans="1:42" ht="13.5" customHeight="1" x14ac:dyDescent="0.2">
      <c r="A4" s="14" t="s">
        <v>83</v>
      </c>
      <c r="B4" s="15" t="s">
        <v>586</v>
      </c>
      <c r="C4" s="13" t="str">
        <f t="shared" si="0"/>
        <v>沖縄振興</v>
      </c>
      <c r="D4" s="13" t="str">
        <f>IF(C4="",D3,IF(D3&lt;&gt;"",CONCATENATE(D3,"、",C4),C4))</f>
        <v>沖縄振興</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直接実施、委託・請負</v>
      </c>
      <c r="T4" s="13"/>
      <c r="U4" s="32" t="s">
        <v>531</v>
      </c>
      <c r="W4" s="32" t="s">
        <v>143</v>
      </c>
      <c r="Y4" s="32" t="s">
        <v>279</v>
      </c>
      <c r="Z4" s="32" t="s">
        <v>408</v>
      </c>
      <c r="AA4" s="79" t="s">
        <v>373</v>
      </c>
      <c r="AB4" s="79" t="s">
        <v>502</v>
      </c>
      <c r="AC4" s="79" t="s">
        <v>133</v>
      </c>
      <c r="AD4" s="28"/>
      <c r="AE4" s="39" t="s">
        <v>165</v>
      </c>
      <c r="AF4" s="30"/>
      <c r="AG4" s="48" t="s">
        <v>247</v>
      </c>
      <c r="AI4" s="47" t="s">
        <v>189</v>
      </c>
      <c r="AK4" s="47" t="str">
        <f t="shared" ref="AK4:AK49" si="7">CHAR(CODE(AK3)+1)</f>
        <v>C</v>
      </c>
      <c r="AM4" s="70"/>
      <c r="AN4" s="70"/>
      <c r="AP4" s="48" t="s">
        <v>247</v>
      </c>
    </row>
    <row r="5" spans="1:42" ht="13.5" customHeight="1" x14ac:dyDescent="0.2">
      <c r="A5" s="14" t="s">
        <v>84</v>
      </c>
      <c r="B5" s="15"/>
      <c r="C5" s="13" t="str">
        <f t="shared" si="0"/>
        <v/>
      </c>
      <c r="D5" s="13" t="str">
        <f>IF(C5="",D4,IF(D4&lt;&gt;"",CONCATENATE(D4,"、",C5),C5))</f>
        <v>沖縄振興</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直接実施、委託・請負</v>
      </c>
      <c r="T5" s="13"/>
      <c r="W5" s="32" t="s">
        <v>555</v>
      </c>
      <c r="Y5" s="32" t="s">
        <v>280</v>
      </c>
      <c r="Z5" s="32" t="s">
        <v>409</v>
      </c>
      <c r="AA5" s="79" t="s">
        <v>374</v>
      </c>
      <c r="AB5" s="79" t="s">
        <v>503</v>
      </c>
      <c r="AC5" s="79" t="s">
        <v>166</v>
      </c>
      <c r="AD5" s="31"/>
      <c r="AE5" s="39" t="s">
        <v>257</v>
      </c>
      <c r="AF5" s="30"/>
      <c r="AG5" s="48" t="s">
        <v>248</v>
      </c>
      <c r="AI5" s="47" t="s">
        <v>276</v>
      </c>
      <c r="AK5" s="47" t="str">
        <f t="shared" si="7"/>
        <v>D</v>
      </c>
      <c r="AP5" s="48" t="s">
        <v>248</v>
      </c>
    </row>
    <row r="6" spans="1:42" ht="13.5" customHeight="1" x14ac:dyDescent="0.2">
      <c r="A6" s="14" t="s">
        <v>85</v>
      </c>
      <c r="B6" s="15"/>
      <c r="C6" s="13" t="str">
        <f t="shared" si="0"/>
        <v/>
      </c>
      <c r="D6" s="13" t="str">
        <f t="shared" ref="D6:D21" si="8">IF(C6="",D5,IF(D5&lt;&gt;"",CONCATENATE(D5,"、",C6),C6))</f>
        <v>沖縄振興</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直接実施、委託・請負</v>
      </c>
      <c r="T6" s="13"/>
      <c r="U6" s="32" t="s">
        <v>259</v>
      </c>
      <c r="W6" s="32" t="s">
        <v>144</v>
      </c>
      <c r="Y6" s="32" t="s">
        <v>281</v>
      </c>
      <c r="Z6" s="32" t="s">
        <v>410</v>
      </c>
      <c r="AA6" s="79" t="s">
        <v>375</v>
      </c>
      <c r="AB6" s="79" t="s">
        <v>504</v>
      </c>
      <c r="AC6" s="79" t="s">
        <v>134</v>
      </c>
      <c r="AD6" s="31"/>
      <c r="AE6" s="39" t="s">
        <v>255</v>
      </c>
      <c r="AF6" s="30"/>
      <c r="AG6" s="48" t="s">
        <v>249</v>
      </c>
      <c r="AI6" s="47" t="s">
        <v>277</v>
      </c>
      <c r="AK6" s="47" t="str">
        <f>CHAR(CODE(AK5)+1)</f>
        <v>E</v>
      </c>
      <c r="AP6" s="48" t="s">
        <v>249</v>
      </c>
    </row>
    <row r="7" spans="1:42" ht="13.5" customHeight="1" x14ac:dyDescent="0.2">
      <c r="A7" s="14" t="s">
        <v>86</v>
      </c>
      <c r="B7" s="15"/>
      <c r="C7" s="13" t="str">
        <f t="shared" si="0"/>
        <v/>
      </c>
      <c r="D7" s="13" t="str">
        <f t="shared" si="8"/>
        <v>沖縄振興</v>
      </c>
      <c r="F7" s="18" t="s">
        <v>201</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直接実施、委託・請負</v>
      </c>
      <c r="T7" s="13"/>
      <c r="U7" s="32"/>
      <c r="W7" s="32" t="s">
        <v>145</v>
      </c>
      <c r="Y7" s="32" t="s">
        <v>282</v>
      </c>
      <c r="Z7" s="32" t="s">
        <v>411</v>
      </c>
      <c r="AA7" s="79" t="s">
        <v>376</v>
      </c>
      <c r="AB7" s="79" t="s">
        <v>505</v>
      </c>
      <c r="AC7" s="31"/>
      <c r="AD7" s="31"/>
      <c r="AE7" s="32" t="s">
        <v>134</v>
      </c>
      <c r="AF7" s="30"/>
      <c r="AG7" s="48" t="s">
        <v>250</v>
      </c>
      <c r="AH7" s="73"/>
      <c r="AI7" s="48" t="s">
        <v>265</v>
      </c>
      <c r="AK7" s="47" t="str">
        <f>CHAR(CODE(AK6)+1)</f>
        <v>F</v>
      </c>
      <c r="AP7" s="48" t="s">
        <v>250</v>
      </c>
    </row>
    <row r="8" spans="1:42" ht="13.5" customHeight="1" x14ac:dyDescent="0.2">
      <c r="A8" s="14" t="s">
        <v>87</v>
      </c>
      <c r="B8" s="15"/>
      <c r="C8" s="13" t="str">
        <f t="shared" si="0"/>
        <v/>
      </c>
      <c r="D8" s="13" t="str">
        <f t="shared" si="8"/>
        <v>沖縄振興</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直接実施、委託・請負</v>
      </c>
      <c r="T8" s="13"/>
      <c r="U8" s="32" t="s">
        <v>274</v>
      </c>
      <c r="W8" s="32" t="s">
        <v>146</v>
      </c>
      <c r="Y8" s="32" t="s">
        <v>283</v>
      </c>
      <c r="Z8" s="32" t="s">
        <v>412</v>
      </c>
      <c r="AA8" s="79" t="s">
        <v>377</v>
      </c>
      <c r="AB8" s="79" t="s">
        <v>506</v>
      </c>
      <c r="AC8" s="31"/>
      <c r="AD8" s="31"/>
      <c r="AE8" s="31"/>
      <c r="AF8" s="30"/>
      <c r="AG8" s="48" t="s">
        <v>251</v>
      </c>
      <c r="AI8" s="47" t="s">
        <v>266</v>
      </c>
      <c r="AK8" s="47" t="str">
        <f t="shared" si="7"/>
        <v>G</v>
      </c>
      <c r="AP8" s="48" t="s">
        <v>251</v>
      </c>
    </row>
    <row r="9" spans="1:42" ht="13.5" customHeight="1" x14ac:dyDescent="0.2">
      <c r="A9" s="14" t="s">
        <v>88</v>
      </c>
      <c r="B9" s="15"/>
      <c r="C9" s="13" t="str">
        <f t="shared" si="0"/>
        <v/>
      </c>
      <c r="D9" s="13" t="str">
        <f t="shared" si="8"/>
        <v>沖縄振興</v>
      </c>
      <c r="F9" s="18" t="s">
        <v>202</v>
      </c>
      <c r="G9" s="17"/>
      <c r="H9" s="13" t="str">
        <f t="shared" si="1"/>
        <v/>
      </c>
      <c r="I9" s="13" t="str">
        <f t="shared" si="5"/>
        <v>一般会計</v>
      </c>
      <c r="K9" s="14" t="s">
        <v>106</v>
      </c>
      <c r="L9" s="15"/>
      <c r="M9" s="13" t="str">
        <f t="shared" si="2"/>
        <v/>
      </c>
      <c r="N9" s="13" t="str">
        <f t="shared" si="6"/>
        <v/>
      </c>
      <c r="O9" s="13"/>
      <c r="P9" s="13"/>
      <c r="Q9" s="19"/>
      <c r="T9" s="13"/>
      <c r="U9" s="32" t="s">
        <v>275</v>
      </c>
      <c r="W9" s="32" t="s">
        <v>147</v>
      </c>
      <c r="Y9" s="32" t="s">
        <v>284</v>
      </c>
      <c r="Z9" s="32" t="s">
        <v>413</v>
      </c>
      <c r="AA9" s="79" t="s">
        <v>378</v>
      </c>
      <c r="AB9" s="79" t="s">
        <v>507</v>
      </c>
      <c r="AC9" s="31"/>
      <c r="AD9" s="31"/>
      <c r="AE9" s="31"/>
      <c r="AF9" s="30"/>
      <c r="AG9" s="48" t="s">
        <v>252</v>
      </c>
      <c r="AI9" s="69"/>
      <c r="AK9" s="47" t="str">
        <f t="shared" si="7"/>
        <v>H</v>
      </c>
      <c r="AP9" s="48" t="s">
        <v>252</v>
      </c>
    </row>
    <row r="10" spans="1:42" ht="13.5" customHeight="1" x14ac:dyDescent="0.2">
      <c r="A10" s="14" t="s">
        <v>222</v>
      </c>
      <c r="B10" s="15"/>
      <c r="C10" s="13" t="str">
        <f t="shared" si="0"/>
        <v/>
      </c>
      <c r="D10" s="13" t="str">
        <f t="shared" si="8"/>
        <v>沖縄振興</v>
      </c>
      <c r="F10" s="18" t="s">
        <v>113</v>
      </c>
      <c r="G10" s="17"/>
      <c r="H10" s="13" t="str">
        <f t="shared" si="1"/>
        <v/>
      </c>
      <c r="I10" s="13" t="str">
        <f t="shared" si="5"/>
        <v>一般会計</v>
      </c>
      <c r="K10" s="14" t="s">
        <v>224</v>
      </c>
      <c r="L10" s="15"/>
      <c r="M10" s="13" t="str">
        <f t="shared" si="2"/>
        <v/>
      </c>
      <c r="N10" s="13" t="str">
        <f t="shared" si="6"/>
        <v/>
      </c>
      <c r="O10" s="13"/>
      <c r="P10" s="13" t="str">
        <f>S8</f>
        <v>直接実施、委託・請負</v>
      </c>
      <c r="Q10" s="19"/>
      <c r="T10" s="13"/>
      <c r="W10" s="32" t="s">
        <v>148</v>
      </c>
      <c r="Y10" s="32" t="s">
        <v>285</v>
      </c>
      <c r="Z10" s="32" t="s">
        <v>414</v>
      </c>
      <c r="AA10" s="79" t="s">
        <v>379</v>
      </c>
      <c r="AB10" s="79" t="s">
        <v>508</v>
      </c>
      <c r="AC10" s="31"/>
      <c r="AD10" s="31"/>
      <c r="AE10" s="31"/>
      <c r="AF10" s="30"/>
      <c r="AG10" s="48" t="s">
        <v>240</v>
      </c>
      <c r="AK10" s="47" t="str">
        <f t="shared" si="7"/>
        <v>I</v>
      </c>
      <c r="AP10" s="47" t="s">
        <v>238</v>
      </c>
    </row>
    <row r="11" spans="1:42" ht="13.5" customHeight="1" x14ac:dyDescent="0.2">
      <c r="A11" s="14" t="s">
        <v>89</v>
      </c>
      <c r="B11" s="15"/>
      <c r="C11" s="13" t="str">
        <f t="shared" si="0"/>
        <v/>
      </c>
      <c r="D11" s="13" t="str">
        <f t="shared" si="8"/>
        <v>沖縄振興</v>
      </c>
      <c r="F11" s="18" t="s">
        <v>114</v>
      </c>
      <c r="G11" s="17"/>
      <c r="H11" s="13" t="str">
        <f t="shared" si="1"/>
        <v/>
      </c>
      <c r="I11" s="13" t="str">
        <f t="shared" si="5"/>
        <v>一般会計</v>
      </c>
      <c r="K11" s="14" t="s">
        <v>107</v>
      </c>
      <c r="L11" s="15" t="s">
        <v>586</v>
      </c>
      <c r="M11" s="13" t="str">
        <f t="shared" si="2"/>
        <v>その他の事項経費</v>
      </c>
      <c r="N11" s="13" t="str">
        <f t="shared" si="6"/>
        <v>その他の事項経費</v>
      </c>
      <c r="O11" s="13"/>
      <c r="P11" s="13"/>
      <c r="Q11" s="19"/>
      <c r="T11" s="13"/>
      <c r="W11" s="32" t="s">
        <v>149</v>
      </c>
      <c r="Y11" s="32" t="s">
        <v>286</v>
      </c>
      <c r="Z11" s="32" t="s">
        <v>415</v>
      </c>
      <c r="AA11" s="79" t="s">
        <v>380</v>
      </c>
      <c r="AB11" s="79" t="s">
        <v>509</v>
      </c>
      <c r="AC11" s="31"/>
      <c r="AD11" s="31"/>
      <c r="AE11" s="31"/>
      <c r="AF11" s="30"/>
      <c r="AG11" s="47" t="s">
        <v>243</v>
      </c>
      <c r="AK11" s="47" t="str">
        <f t="shared" si="7"/>
        <v>J</v>
      </c>
    </row>
    <row r="12" spans="1:42" ht="13.5" customHeight="1" x14ac:dyDescent="0.2">
      <c r="A12" s="14" t="s">
        <v>90</v>
      </c>
      <c r="B12" s="15"/>
      <c r="C12" s="13" t="str">
        <f t="shared" ref="C12:C24" si="9">IF(B12="","",A12)</f>
        <v/>
      </c>
      <c r="D12" s="13" t="str">
        <f t="shared" si="8"/>
        <v>沖縄振興</v>
      </c>
      <c r="F12" s="18" t="s">
        <v>115</v>
      </c>
      <c r="G12" s="17"/>
      <c r="H12" s="13" t="str">
        <f t="shared" si="1"/>
        <v/>
      </c>
      <c r="I12" s="13" t="str">
        <f t="shared" si="5"/>
        <v>一般会計</v>
      </c>
      <c r="K12" s="13"/>
      <c r="L12" s="13"/>
      <c r="O12" s="13"/>
      <c r="P12" s="13"/>
      <c r="Q12" s="19"/>
      <c r="T12" s="13"/>
      <c r="U12" s="29" t="s">
        <v>532</v>
      </c>
      <c r="W12" s="32" t="s">
        <v>150</v>
      </c>
      <c r="Y12" s="32" t="s">
        <v>287</v>
      </c>
      <c r="Z12" s="32" t="s">
        <v>416</v>
      </c>
      <c r="AA12" s="79" t="s">
        <v>381</v>
      </c>
      <c r="AB12" s="79" t="s">
        <v>510</v>
      </c>
      <c r="AC12" s="31"/>
      <c r="AD12" s="31"/>
      <c r="AE12" s="31"/>
      <c r="AF12" s="30"/>
      <c r="AG12" s="47" t="s">
        <v>241</v>
      </c>
      <c r="AK12" s="47" t="str">
        <f t="shared" si="7"/>
        <v>K</v>
      </c>
    </row>
    <row r="13" spans="1:42" ht="13.5" customHeight="1" x14ac:dyDescent="0.2">
      <c r="A13" s="14" t="s">
        <v>91</v>
      </c>
      <c r="B13" s="15"/>
      <c r="C13" s="13" t="str">
        <f t="shared" si="9"/>
        <v/>
      </c>
      <c r="D13" s="13" t="str">
        <f t="shared" si="8"/>
        <v>沖縄振興</v>
      </c>
      <c r="F13" s="18" t="s">
        <v>116</v>
      </c>
      <c r="G13" s="17"/>
      <c r="H13" s="13" t="str">
        <f t="shared" si="1"/>
        <v/>
      </c>
      <c r="I13" s="13" t="str">
        <f t="shared" si="5"/>
        <v>一般会計</v>
      </c>
      <c r="K13" s="13" t="str">
        <f>N11</f>
        <v>その他の事項経費</v>
      </c>
      <c r="L13" s="13"/>
      <c r="O13" s="13"/>
      <c r="P13" s="13"/>
      <c r="Q13" s="19"/>
      <c r="T13" s="13"/>
      <c r="U13" s="32" t="s">
        <v>167</v>
      </c>
      <c r="W13" s="32" t="s">
        <v>151</v>
      </c>
      <c r="Y13" s="32" t="s">
        <v>288</v>
      </c>
      <c r="Z13" s="32" t="s">
        <v>417</v>
      </c>
      <c r="AA13" s="79" t="s">
        <v>382</v>
      </c>
      <c r="AB13" s="79" t="s">
        <v>511</v>
      </c>
      <c r="AC13" s="31"/>
      <c r="AD13" s="31"/>
      <c r="AE13" s="31"/>
      <c r="AF13" s="30"/>
      <c r="AG13" s="47" t="s">
        <v>242</v>
      </c>
      <c r="AK13" s="47" t="str">
        <f t="shared" si="7"/>
        <v>L</v>
      </c>
    </row>
    <row r="14" spans="1:42" ht="13.5" customHeight="1" x14ac:dyDescent="0.2">
      <c r="A14" s="14" t="s">
        <v>92</v>
      </c>
      <c r="B14" s="15"/>
      <c r="C14" s="13" t="str">
        <f t="shared" si="9"/>
        <v/>
      </c>
      <c r="D14" s="13" t="str">
        <f t="shared" si="8"/>
        <v>沖縄振興</v>
      </c>
      <c r="F14" s="18" t="s">
        <v>117</v>
      </c>
      <c r="G14" s="17"/>
      <c r="H14" s="13" t="str">
        <f t="shared" si="1"/>
        <v/>
      </c>
      <c r="I14" s="13" t="str">
        <f t="shared" si="5"/>
        <v>一般会計</v>
      </c>
      <c r="K14" s="13"/>
      <c r="L14" s="13"/>
      <c r="O14" s="13"/>
      <c r="P14" s="13"/>
      <c r="Q14" s="19"/>
      <c r="T14" s="13"/>
      <c r="U14" s="32" t="s">
        <v>533</v>
      </c>
      <c r="W14" s="32" t="s">
        <v>152</v>
      </c>
      <c r="Y14" s="32" t="s">
        <v>289</v>
      </c>
      <c r="Z14" s="32" t="s">
        <v>418</v>
      </c>
      <c r="AA14" s="79" t="s">
        <v>383</v>
      </c>
      <c r="AB14" s="79" t="s">
        <v>512</v>
      </c>
      <c r="AC14" s="31"/>
      <c r="AD14" s="31"/>
      <c r="AE14" s="31"/>
      <c r="AF14" s="30"/>
      <c r="AG14" s="69"/>
      <c r="AK14" s="47" t="str">
        <f t="shared" si="7"/>
        <v>M</v>
      </c>
    </row>
    <row r="15" spans="1:42" ht="13.5" customHeight="1" x14ac:dyDescent="0.2">
      <c r="A15" s="14" t="s">
        <v>93</v>
      </c>
      <c r="B15" s="15"/>
      <c r="C15" s="13" t="str">
        <f t="shared" si="9"/>
        <v/>
      </c>
      <c r="D15" s="13" t="str">
        <f t="shared" si="8"/>
        <v>沖縄振興</v>
      </c>
      <c r="F15" s="18" t="s">
        <v>118</v>
      </c>
      <c r="G15" s="17"/>
      <c r="H15" s="13" t="str">
        <f t="shared" si="1"/>
        <v/>
      </c>
      <c r="I15" s="13" t="str">
        <f t="shared" si="5"/>
        <v>一般会計</v>
      </c>
      <c r="K15" s="13"/>
      <c r="L15" s="13"/>
      <c r="O15" s="13"/>
      <c r="P15" s="13"/>
      <c r="Q15" s="19"/>
      <c r="T15" s="13"/>
      <c r="U15" s="32" t="s">
        <v>534</v>
      </c>
      <c r="W15" s="32" t="s">
        <v>153</v>
      </c>
      <c r="Y15" s="32" t="s">
        <v>290</v>
      </c>
      <c r="Z15" s="32" t="s">
        <v>419</v>
      </c>
      <c r="AA15" s="79" t="s">
        <v>384</v>
      </c>
      <c r="AB15" s="79" t="s">
        <v>513</v>
      </c>
      <c r="AC15" s="31"/>
      <c r="AD15" s="31"/>
      <c r="AE15" s="31"/>
      <c r="AF15" s="30"/>
      <c r="AG15" s="70"/>
      <c r="AK15" s="47" t="str">
        <f t="shared" si="7"/>
        <v>N</v>
      </c>
    </row>
    <row r="16" spans="1:42" ht="13.5" customHeight="1" x14ac:dyDescent="0.2">
      <c r="A16" s="14" t="s">
        <v>94</v>
      </c>
      <c r="B16" s="15"/>
      <c r="C16" s="13" t="str">
        <f t="shared" si="9"/>
        <v/>
      </c>
      <c r="D16" s="13" t="str">
        <f t="shared" si="8"/>
        <v>沖縄振興</v>
      </c>
      <c r="F16" s="18" t="s">
        <v>119</v>
      </c>
      <c r="G16" s="17"/>
      <c r="H16" s="13" t="str">
        <f t="shared" si="1"/>
        <v/>
      </c>
      <c r="I16" s="13" t="str">
        <f t="shared" si="5"/>
        <v>一般会計</v>
      </c>
      <c r="K16" s="13"/>
      <c r="L16" s="13"/>
      <c r="O16" s="13"/>
      <c r="P16" s="13"/>
      <c r="Q16" s="19"/>
      <c r="T16" s="13"/>
      <c r="U16" s="32" t="s">
        <v>535</v>
      </c>
      <c r="W16" s="32" t="s">
        <v>154</v>
      </c>
      <c r="Y16" s="32" t="s">
        <v>291</v>
      </c>
      <c r="Z16" s="32" t="s">
        <v>420</v>
      </c>
      <c r="AA16" s="79" t="s">
        <v>385</v>
      </c>
      <c r="AB16" s="79" t="s">
        <v>514</v>
      </c>
      <c r="AC16" s="31"/>
      <c r="AD16" s="31"/>
      <c r="AE16" s="31"/>
      <c r="AF16" s="30"/>
      <c r="AG16" s="70"/>
      <c r="AK16" s="47" t="str">
        <f t="shared" si="7"/>
        <v>O</v>
      </c>
    </row>
    <row r="17" spans="1:37" ht="13.5" customHeight="1" x14ac:dyDescent="0.2">
      <c r="A17" s="14" t="s">
        <v>95</v>
      </c>
      <c r="B17" s="15"/>
      <c r="C17" s="13" t="str">
        <f t="shared" si="9"/>
        <v/>
      </c>
      <c r="D17" s="13" t="str">
        <f t="shared" si="8"/>
        <v>沖縄振興</v>
      </c>
      <c r="F17" s="18" t="s">
        <v>120</v>
      </c>
      <c r="G17" s="17"/>
      <c r="H17" s="13" t="str">
        <f t="shared" si="1"/>
        <v/>
      </c>
      <c r="I17" s="13" t="str">
        <f t="shared" si="5"/>
        <v>一般会計</v>
      </c>
      <c r="K17" s="13"/>
      <c r="L17" s="13"/>
      <c r="O17" s="13"/>
      <c r="P17" s="13"/>
      <c r="Q17" s="19"/>
      <c r="T17" s="13"/>
      <c r="U17" s="32" t="s">
        <v>536</v>
      </c>
      <c r="W17" s="32" t="s">
        <v>155</v>
      </c>
      <c r="Y17" s="32" t="s">
        <v>292</v>
      </c>
      <c r="Z17" s="32" t="s">
        <v>421</v>
      </c>
      <c r="AA17" s="79" t="s">
        <v>386</v>
      </c>
      <c r="AB17" s="79" t="s">
        <v>515</v>
      </c>
      <c r="AC17" s="31"/>
      <c r="AD17" s="31"/>
      <c r="AE17" s="31"/>
      <c r="AF17" s="30"/>
      <c r="AG17" s="70"/>
      <c r="AK17" s="47" t="str">
        <f t="shared" si="7"/>
        <v>P</v>
      </c>
    </row>
    <row r="18" spans="1:37" ht="13.5" customHeight="1" x14ac:dyDescent="0.2">
      <c r="A18" s="14" t="s">
        <v>96</v>
      </c>
      <c r="B18" s="15"/>
      <c r="C18" s="13" t="str">
        <f t="shared" si="9"/>
        <v/>
      </c>
      <c r="D18" s="13" t="str">
        <f t="shared" si="8"/>
        <v>沖縄振興</v>
      </c>
      <c r="F18" s="18" t="s">
        <v>121</v>
      </c>
      <c r="G18" s="17"/>
      <c r="H18" s="13" t="str">
        <f t="shared" si="1"/>
        <v/>
      </c>
      <c r="I18" s="13" t="str">
        <f t="shared" si="5"/>
        <v>一般会計</v>
      </c>
      <c r="K18" s="13"/>
      <c r="L18" s="13"/>
      <c r="O18" s="13"/>
      <c r="P18" s="13"/>
      <c r="Q18" s="19"/>
      <c r="T18" s="13"/>
      <c r="U18" s="32" t="s">
        <v>537</v>
      </c>
      <c r="W18" s="32" t="s">
        <v>156</v>
      </c>
      <c r="Y18" s="32" t="s">
        <v>293</v>
      </c>
      <c r="Z18" s="32" t="s">
        <v>422</v>
      </c>
      <c r="AA18" s="79" t="s">
        <v>387</v>
      </c>
      <c r="AB18" s="79" t="s">
        <v>516</v>
      </c>
      <c r="AC18" s="31"/>
      <c r="AD18" s="31"/>
      <c r="AE18" s="31"/>
      <c r="AF18" s="30"/>
      <c r="AK18" s="47" t="str">
        <f t="shared" si="7"/>
        <v>Q</v>
      </c>
    </row>
    <row r="19" spans="1:37" ht="13.5" customHeight="1" x14ac:dyDescent="0.2">
      <c r="A19" s="14" t="s">
        <v>97</v>
      </c>
      <c r="B19" s="15"/>
      <c r="C19" s="13" t="str">
        <f t="shared" si="9"/>
        <v/>
      </c>
      <c r="D19" s="13" t="str">
        <f t="shared" si="8"/>
        <v>沖縄振興</v>
      </c>
      <c r="F19" s="18" t="s">
        <v>122</v>
      </c>
      <c r="G19" s="17"/>
      <c r="H19" s="13" t="str">
        <f t="shared" si="1"/>
        <v/>
      </c>
      <c r="I19" s="13" t="str">
        <f t="shared" si="5"/>
        <v>一般会計</v>
      </c>
      <c r="K19" s="13"/>
      <c r="L19" s="13"/>
      <c r="O19" s="13"/>
      <c r="P19" s="13"/>
      <c r="Q19" s="19"/>
      <c r="T19" s="13"/>
      <c r="U19" s="32" t="s">
        <v>538</v>
      </c>
      <c r="W19" s="32" t="s">
        <v>157</v>
      </c>
      <c r="Y19" s="32" t="s">
        <v>294</v>
      </c>
      <c r="Z19" s="32" t="s">
        <v>423</v>
      </c>
      <c r="AA19" s="79" t="s">
        <v>388</v>
      </c>
      <c r="AB19" s="79" t="s">
        <v>517</v>
      </c>
      <c r="AC19" s="31"/>
      <c r="AD19" s="31"/>
      <c r="AE19" s="31"/>
      <c r="AF19" s="30"/>
      <c r="AK19" s="47" t="str">
        <f t="shared" si="7"/>
        <v>R</v>
      </c>
    </row>
    <row r="20" spans="1:37" ht="13.5" customHeight="1" x14ac:dyDescent="0.2">
      <c r="A20" s="14" t="s">
        <v>212</v>
      </c>
      <c r="B20" s="15"/>
      <c r="C20" s="13" t="str">
        <f t="shared" si="9"/>
        <v/>
      </c>
      <c r="D20" s="13" t="str">
        <f t="shared" si="8"/>
        <v>沖縄振興</v>
      </c>
      <c r="F20" s="18" t="s">
        <v>211</v>
      </c>
      <c r="G20" s="17"/>
      <c r="H20" s="13" t="str">
        <f t="shared" si="1"/>
        <v/>
      </c>
      <c r="I20" s="13" t="str">
        <f t="shared" si="5"/>
        <v>一般会計</v>
      </c>
      <c r="K20" s="13"/>
      <c r="L20" s="13"/>
      <c r="O20" s="13"/>
      <c r="P20" s="13"/>
      <c r="Q20" s="19"/>
      <c r="T20" s="13"/>
      <c r="U20" s="32" t="s">
        <v>539</v>
      </c>
      <c r="W20" s="32" t="s">
        <v>158</v>
      </c>
      <c r="Y20" s="32" t="s">
        <v>295</v>
      </c>
      <c r="Z20" s="32" t="s">
        <v>424</v>
      </c>
      <c r="AA20" s="79" t="s">
        <v>389</v>
      </c>
      <c r="AB20" s="79" t="s">
        <v>518</v>
      </c>
      <c r="AC20" s="31"/>
      <c r="AD20" s="31"/>
      <c r="AE20" s="31"/>
      <c r="AF20" s="30"/>
      <c r="AK20" s="47" t="str">
        <f t="shared" si="7"/>
        <v>S</v>
      </c>
    </row>
    <row r="21" spans="1:37" ht="13.5" customHeight="1" x14ac:dyDescent="0.2">
      <c r="A21" s="14" t="s">
        <v>213</v>
      </c>
      <c r="B21" s="15" t="s">
        <v>586</v>
      </c>
      <c r="C21" s="13" t="str">
        <f t="shared" si="9"/>
        <v>地方創生</v>
      </c>
      <c r="D21" s="13" t="str">
        <f t="shared" si="8"/>
        <v>沖縄振興、地方創生</v>
      </c>
      <c r="F21" s="18" t="s">
        <v>123</v>
      </c>
      <c r="G21" s="17"/>
      <c r="H21" s="13" t="str">
        <f t="shared" si="1"/>
        <v/>
      </c>
      <c r="I21" s="13" t="str">
        <f t="shared" si="5"/>
        <v>一般会計</v>
      </c>
      <c r="K21" s="13"/>
      <c r="L21" s="13"/>
      <c r="O21" s="13"/>
      <c r="P21" s="13"/>
      <c r="Q21" s="19"/>
      <c r="T21" s="13"/>
      <c r="U21" s="32" t="s">
        <v>540</v>
      </c>
      <c r="W21" s="32" t="s">
        <v>159</v>
      </c>
      <c r="Y21" s="32" t="s">
        <v>296</v>
      </c>
      <c r="Z21" s="32" t="s">
        <v>425</v>
      </c>
      <c r="AA21" s="79" t="s">
        <v>390</v>
      </c>
      <c r="AB21" s="79" t="s">
        <v>519</v>
      </c>
      <c r="AC21" s="31"/>
      <c r="AD21" s="31"/>
      <c r="AE21" s="31"/>
      <c r="AF21" s="30"/>
      <c r="AK21" s="47" t="str">
        <f t="shared" si="7"/>
        <v>T</v>
      </c>
    </row>
    <row r="22" spans="1:37" ht="13.5" customHeight="1" x14ac:dyDescent="0.2">
      <c r="A22" s="14" t="s">
        <v>214</v>
      </c>
      <c r="B22" s="15"/>
      <c r="C22" s="13" t="str">
        <f t="shared" si="9"/>
        <v/>
      </c>
      <c r="D22" s="13" t="str">
        <f>IF(C22="",D21,IF(D21&lt;&gt;"",CONCATENATE(D21,"、",C22),C22))</f>
        <v>沖縄振興、地方創生</v>
      </c>
      <c r="F22" s="18" t="s">
        <v>124</v>
      </c>
      <c r="G22" s="17"/>
      <c r="H22" s="13" t="str">
        <f t="shared" si="1"/>
        <v/>
      </c>
      <c r="I22" s="13" t="str">
        <f t="shared" si="5"/>
        <v>一般会計</v>
      </c>
      <c r="K22" s="13"/>
      <c r="L22" s="13"/>
      <c r="O22" s="13"/>
      <c r="P22" s="13"/>
      <c r="Q22" s="19"/>
      <c r="T22" s="13"/>
      <c r="U22" s="32" t="s">
        <v>541</v>
      </c>
      <c r="W22" s="32" t="s">
        <v>160</v>
      </c>
      <c r="Y22" s="32" t="s">
        <v>297</v>
      </c>
      <c r="Z22" s="32" t="s">
        <v>426</v>
      </c>
      <c r="AA22" s="79" t="s">
        <v>391</v>
      </c>
      <c r="AB22" s="79" t="s">
        <v>520</v>
      </c>
      <c r="AC22" s="31"/>
      <c r="AD22" s="31"/>
      <c r="AE22" s="31"/>
      <c r="AF22" s="30"/>
      <c r="AK22" s="47" t="str">
        <f t="shared" si="7"/>
        <v>U</v>
      </c>
    </row>
    <row r="23" spans="1:37" ht="13.5" customHeight="1" x14ac:dyDescent="0.2">
      <c r="A23" s="14" t="s">
        <v>215</v>
      </c>
      <c r="B23" s="15"/>
      <c r="C23" s="13" t="str">
        <f t="shared" si="9"/>
        <v/>
      </c>
      <c r="D23" s="13" t="str">
        <f>IF(C23="",D22,IF(D22&lt;&gt;"",CONCATENATE(D22,"、",C23),C23))</f>
        <v>沖縄振興、地方創生</v>
      </c>
      <c r="F23" s="18" t="s">
        <v>125</v>
      </c>
      <c r="G23" s="17"/>
      <c r="H23" s="13" t="str">
        <f t="shared" si="1"/>
        <v/>
      </c>
      <c r="I23" s="13" t="str">
        <f t="shared" si="5"/>
        <v>一般会計</v>
      </c>
      <c r="K23" s="13"/>
      <c r="L23" s="13"/>
      <c r="O23" s="13"/>
      <c r="P23" s="13"/>
      <c r="Q23" s="19"/>
      <c r="T23" s="13"/>
      <c r="U23" s="32" t="s">
        <v>542</v>
      </c>
      <c r="W23" s="32" t="s">
        <v>557</v>
      </c>
      <c r="Y23" s="32" t="s">
        <v>298</v>
      </c>
      <c r="Z23" s="32" t="s">
        <v>427</v>
      </c>
      <c r="AA23" s="79" t="s">
        <v>392</v>
      </c>
      <c r="AB23" s="79" t="s">
        <v>521</v>
      </c>
      <c r="AC23" s="31"/>
      <c r="AD23" s="31"/>
      <c r="AE23" s="31"/>
      <c r="AF23" s="30"/>
      <c r="AK23" s="47" t="str">
        <f t="shared" si="7"/>
        <v>V</v>
      </c>
    </row>
    <row r="24" spans="1:37" ht="13.5" customHeight="1" x14ac:dyDescent="0.2">
      <c r="A24" s="76" t="s">
        <v>267</v>
      </c>
      <c r="B24" s="15"/>
      <c r="C24" s="13" t="str">
        <f t="shared" si="9"/>
        <v/>
      </c>
      <c r="D24" s="13" t="str">
        <f>IF(C24="",D23,IF(D23&lt;&gt;"",CONCATENATE(D23,"、",C24),C24))</f>
        <v>沖縄振興、地方創生</v>
      </c>
      <c r="F24" s="18" t="s">
        <v>270</v>
      </c>
      <c r="G24" s="17"/>
      <c r="H24" s="13" t="str">
        <f t="shared" si="1"/>
        <v/>
      </c>
      <c r="I24" s="13" t="str">
        <f t="shared" si="5"/>
        <v>一般会計</v>
      </c>
      <c r="K24" s="13"/>
      <c r="L24" s="13"/>
      <c r="O24" s="13"/>
      <c r="P24" s="13"/>
      <c r="Q24" s="19"/>
      <c r="T24" s="13"/>
      <c r="U24" s="32" t="s">
        <v>543</v>
      </c>
      <c r="Y24" s="32" t="s">
        <v>299</v>
      </c>
      <c r="Z24" s="32" t="s">
        <v>428</v>
      </c>
      <c r="AA24" s="79" t="s">
        <v>393</v>
      </c>
      <c r="AB24" s="79" t="s">
        <v>522</v>
      </c>
      <c r="AC24" s="31"/>
      <c r="AD24" s="31"/>
      <c r="AE24" s="31"/>
      <c r="AF24" s="30"/>
      <c r="AK24" s="47" t="str">
        <f>CHAR(CODE(AK23)+1)</f>
        <v>W</v>
      </c>
    </row>
    <row r="25" spans="1:37" ht="13.5" customHeight="1" x14ac:dyDescent="0.2">
      <c r="A25" s="78"/>
      <c r="B25" s="77"/>
      <c r="F25" s="18" t="s">
        <v>126</v>
      </c>
      <c r="G25" s="17"/>
      <c r="H25" s="13" t="str">
        <f t="shared" si="1"/>
        <v/>
      </c>
      <c r="I25" s="13" t="str">
        <f t="shared" si="5"/>
        <v>一般会計</v>
      </c>
      <c r="K25" s="13"/>
      <c r="L25" s="13"/>
      <c r="O25" s="13"/>
      <c r="P25" s="13"/>
      <c r="Q25" s="19"/>
      <c r="T25" s="13"/>
      <c r="U25" s="32" t="s">
        <v>544</v>
      </c>
      <c r="Y25" s="32" t="s">
        <v>300</v>
      </c>
      <c r="Z25" s="32" t="s">
        <v>429</v>
      </c>
      <c r="AA25" s="79" t="s">
        <v>394</v>
      </c>
      <c r="AB25" s="79" t="s">
        <v>523</v>
      </c>
      <c r="AC25" s="31"/>
      <c r="AD25" s="31"/>
      <c r="AE25" s="31"/>
      <c r="AF25" s="30"/>
      <c r="AK25" s="47" t="str">
        <f t="shared" si="7"/>
        <v>X</v>
      </c>
    </row>
    <row r="26" spans="1:37" ht="13.5" customHeight="1" x14ac:dyDescent="0.2">
      <c r="A26" s="75"/>
      <c r="B26" s="74"/>
      <c r="F26" s="18" t="s">
        <v>127</v>
      </c>
      <c r="G26" s="17"/>
      <c r="H26" s="13" t="str">
        <f t="shared" si="1"/>
        <v/>
      </c>
      <c r="I26" s="13" t="str">
        <f t="shared" si="5"/>
        <v>一般会計</v>
      </c>
      <c r="K26" s="13"/>
      <c r="L26" s="13"/>
      <c r="O26" s="13"/>
      <c r="P26" s="13"/>
      <c r="Q26" s="19"/>
      <c r="T26" s="13"/>
      <c r="U26" s="32" t="s">
        <v>545</v>
      </c>
      <c r="Y26" s="32" t="s">
        <v>301</v>
      </c>
      <c r="Z26" s="32" t="s">
        <v>430</v>
      </c>
      <c r="AA26" s="79" t="s">
        <v>395</v>
      </c>
      <c r="AB26" s="79" t="s">
        <v>524</v>
      </c>
      <c r="AC26" s="31"/>
      <c r="AD26" s="31"/>
      <c r="AE26" s="31"/>
      <c r="AF26" s="30"/>
      <c r="AK26" s="47" t="str">
        <f t="shared" si="7"/>
        <v>Y</v>
      </c>
    </row>
    <row r="27" spans="1:37" ht="13.5" customHeight="1" x14ac:dyDescent="0.2">
      <c r="A27" s="13" t="str">
        <f>IF(D24="", "-", D24)</f>
        <v>沖縄振興、地方創生</v>
      </c>
      <c r="B27" s="13"/>
      <c r="F27" s="18" t="s">
        <v>128</v>
      </c>
      <c r="G27" s="17"/>
      <c r="H27" s="13" t="str">
        <f t="shared" si="1"/>
        <v/>
      </c>
      <c r="I27" s="13" t="str">
        <f t="shared" si="5"/>
        <v>一般会計</v>
      </c>
      <c r="K27" s="13"/>
      <c r="L27" s="13"/>
      <c r="O27" s="13"/>
      <c r="P27" s="13"/>
      <c r="Q27" s="19"/>
      <c r="T27" s="13"/>
      <c r="U27" s="32" t="s">
        <v>546</v>
      </c>
      <c r="Y27" s="32" t="s">
        <v>302</v>
      </c>
      <c r="Z27" s="32" t="s">
        <v>431</v>
      </c>
      <c r="AA27" s="79" t="s">
        <v>396</v>
      </c>
      <c r="AB27" s="79" t="s">
        <v>525</v>
      </c>
      <c r="AC27" s="31"/>
      <c r="AD27" s="31"/>
      <c r="AE27" s="31"/>
      <c r="AF27" s="30"/>
      <c r="AK27" s="47"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547</v>
      </c>
      <c r="Y28" s="32" t="s">
        <v>303</v>
      </c>
      <c r="Z28" s="32" t="s">
        <v>432</v>
      </c>
      <c r="AA28" s="79" t="s">
        <v>397</v>
      </c>
      <c r="AB28" s="79" t="s">
        <v>526</v>
      </c>
      <c r="AC28" s="31"/>
      <c r="AD28" s="31"/>
      <c r="AE28" s="31"/>
      <c r="AF28" s="30"/>
      <c r="AK28" s="47" t="s">
        <v>195</v>
      </c>
    </row>
    <row r="29" spans="1:37" ht="13.5" customHeight="1" x14ac:dyDescent="0.2">
      <c r="A29" s="13"/>
      <c r="B29" s="13"/>
      <c r="F29" s="18" t="s">
        <v>203</v>
      </c>
      <c r="G29" s="17"/>
      <c r="H29" s="13" t="str">
        <f t="shared" si="1"/>
        <v/>
      </c>
      <c r="I29" s="13" t="str">
        <f t="shared" si="5"/>
        <v>一般会計</v>
      </c>
      <c r="K29" s="13"/>
      <c r="L29" s="13"/>
      <c r="O29" s="13"/>
      <c r="P29" s="13"/>
      <c r="Q29" s="19"/>
      <c r="T29" s="13"/>
      <c r="U29" s="32" t="s">
        <v>548</v>
      </c>
      <c r="Y29" s="32" t="s">
        <v>304</v>
      </c>
      <c r="Z29" s="32" t="s">
        <v>433</v>
      </c>
      <c r="AA29" s="79" t="s">
        <v>398</v>
      </c>
      <c r="AB29" s="79" t="s">
        <v>527</v>
      </c>
      <c r="AC29" s="31"/>
      <c r="AD29" s="31"/>
      <c r="AE29" s="31"/>
      <c r="AF29" s="30"/>
      <c r="AK29" s="47" t="str">
        <f t="shared" si="7"/>
        <v>b</v>
      </c>
    </row>
    <row r="30" spans="1:37" ht="13.5" customHeight="1" x14ac:dyDescent="0.2">
      <c r="A30" s="13"/>
      <c r="B30" s="13"/>
      <c r="F30" s="18" t="s">
        <v>204</v>
      </c>
      <c r="G30" s="17"/>
      <c r="H30" s="13" t="str">
        <f t="shared" si="1"/>
        <v/>
      </c>
      <c r="I30" s="13" t="str">
        <f t="shared" si="5"/>
        <v>一般会計</v>
      </c>
      <c r="K30" s="13"/>
      <c r="L30" s="13"/>
      <c r="O30" s="13"/>
      <c r="P30" s="13"/>
      <c r="Q30" s="19"/>
      <c r="T30" s="13"/>
      <c r="U30" s="32" t="s">
        <v>549</v>
      </c>
      <c r="Y30" s="32" t="s">
        <v>305</v>
      </c>
      <c r="Z30" s="32" t="s">
        <v>434</v>
      </c>
      <c r="AA30" s="79" t="s">
        <v>399</v>
      </c>
      <c r="AB30" s="79" t="s">
        <v>528</v>
      </c>
      <c r="AC30" s="31"/>
      <c r="AD30" s="31"/>
      <c r="AE30" s="31"/>
      <c r="AF30" s="30"/>
      <c r="AK30" s="47" t="str">
        <f t="shared" si="7"/>
        <v>c</v>
      </c>
    </row>
    <row r="31" spans="1:37" ht="13.5" customHeight="1" x14ac:dyDescent="0.2">
      <c r="A31" s="13"/>
      <c r="B31" s="13"/>
      <c r="F31" s="18" t="s">
        <v>205</v>
      </c>
      <c r="G31" s="17"/>
      <c r="H31" s="13" t="str">
        <f t="shared" si="1"/>
        <v/>
      </c>
      <c r="I31" s="13" t="str">
        <f t="shared" si="5"/>
        <v>一般会計</v>
      </c>
      <c r="K31" s="13"/>
      <c r="L31" s="13"/>
      <c r="O31" s="13"/>
      <c r="P31" s="13"/>
      <c r="Q31" s="19"/>
      <c r="T31" s="13"/>
      <c r="U31" s="32" t="s">
        <v>550</v>
      </c>
      <c r="Y31" s="32" t="s">
        <v>306</v>
      </c>
      <c r="Z31" s="32" t="s">
        <v>435</v>
      </c>
      <c r="AA31" s="79" t="s">
        <v>400</v>
      </c>
      <c r="AB31" s="79" t="s">
        <v>529</v>
      </c>
      <c r="AC31" s="31"/>
      <c r="AD31" s="31"/>
      <c r="AE31" s="31"/>
      <c r="AF31" s="30"/>
      <c r="AK31" s="47" t="str">
        <f t="shared" si="7"/>
        <v>d</v>
      </c>
    </row>
    <row r="32" spans="1:37" ht="13.5" customHeight="1" x14ac:dyDescent="0.2">
      <c r="A32" s="13"/>
      <c r="B32" s="13"/>
      <c r="F32" s="18" t="s">
        <v>206</v>
      </c>
      <c r="G32" s="17"/>
      <c r="H32" s="13" t="str">
        <f t="shared" si="1"/>
        <v/>
      </c>
      <c r="I32" s="13" t="str">
        <f t="shared" si="5"/>
        <v>一般会計</v>
      </c>
      <c r="K32" s="13"/>
      <c r="L32" s="13"/>
      <c r="O32" s="13"/>
      <c r="P32" s="13"/>
      <c r="Q32" s="19"/>
      <c r="T32" s="13"/>
      <c r="U32" s="32" t="s">
        <v>551</v>
      </c>
      <c r="Y32" s="32" t="s">
        <v>307</v>
      </c>
      <c r="Z32" s="32" t="s">
        <v>436</v>
      </c>
      <c r="AA32" s="79" t="s">
        <v>66</v>
      </c>
      <c r="AB32" s="79" t="s">
        <v>66</v>
      </c>
      <c r="AC32" s="31"/>
      <c r="AD32" s="31"/>
      <c r="AE32" s="31"/>
      <c r="AF32" s="30"/>
      <c r="AK32" s="47" t="str">
        <f t="shared" si="7"/>
        <v>e</v>
      </c>
    </row>
    <row r="33" spans="1:37" ht="13.5" customHeight="1" x14ac:dyDescent="0.2">
      <c r="A33" s="13"/>
      <c r="B33" s="13"/>
      <c r="F33" s="18" t="s">
        <v>207</v>
      </c>
      <c r="G33" s="17"/>
      <c r="H33" s="13" t="str">
        <f t="shared" si="1"/>
        <v/>
      </c>
      <c r="I33" s="13" t="str">
        <f t="shared" si="5"/>
        <v>一般会計</v>
      </c>
      <c r="K33" s="13"/>
      <c r="L33" s="13"/>
      <c r="O33" s="13"/>
      <c r="P33" s="13"/>
      <c r="Q33" s="19"/>
      <c r="T33" s="13"/>
      <c r="U33" s="32" t="s">
        <v>552</v>
      </c>
      <c r="Y33" s="32" t="s">
        <v>308</v>
      </c>
      <c r="Z33" s="32" t="s">
        <v>437</v>
      </c>
      <c r="AA33" s="67"/>
      <c r="AB33" s="31"/>
      <c r="AC33" s="31"/>
      <c r="AD33" s="31"/>
      <c r="AE33" s="31"/>
      <c r="AF33" s="30"/>
      <c r="AK33" s="47" t="str">
        <f t="shared" si="7"/>
        <v>f</v>
      </c>
    </row>
    <row r="34" spans="1:37" ht="13.5" customHeight="1" x14ac:dyDescent="0.2">
      <c r="A34" s="13"/>
      <c r="B34" s="13"/>
      <c r="F34" s="18" t="s">
        <v>208</v>
      </c>
      <c r="G34" s="17"/>
      <c r="H34" s="13" t="str">
        <f t="shared" si="1"/>
        <v/>
      </c>
      <c r="I34" s="13" t="str">
        <f t="shared" si="5"/>
        <v>一般会計</v>
      </c>
      <c r="K34" s="13"/>
      <c r="L34" s="13"/>
      <c r="O34" s="13"/>
      <c r="P34" s="13"/>
      <c r="Q34" s="19"/>
      <c r="T34" s="13"/>
      <c r="U34" s="32" t="s">
        <v>553</v>
      </c>
      <c r="Y34" s="32" t="s">
        <v>309</v>
      </c>
      <c r="Z34" s="32" t="s">
        <v>438</v>
      </c>
      <c r="AB34" s="31"/>
      <c r="AC34" s="31"/>
      <c r="AD34" s="31"/>
      <c r="AE34" s="31"/>
      <c r="AF34" s="30"/>
      <c r="AK34" s="47" t="str">
        <f t="shared" si="7"/>
        <v>g</v>
      </c>
    </row>
    <row r="35" spans="1:37" ht="13.5" customHeight="1" x14ac:dyDescent="0.2">
      <c r="A35" s="13"/>
      <c r="B35" s="13"/>
      <c r="F35" s="18" t="s">
        <v>209</v>
      </c>
      <c r="G35" s="17"/>
      <c r="H35" s="13" t="str">
        <f t="shared" si="1"/>
        <v/>
      </c>
      <c r="I35" s="13" t="str">
        <f t="shared" si="5"/>
        <v>一般会計</v>
      </c>
      <c r="K35" s="13"/>
      <c r="L35" s="13"/>
      <c r="O35" s="13"/>
      <c r="P35" s="13"/>
      <c r="Q35" s="19"/>
      <c r="T35" s="13"/>
      <c r="Y35" s="32" t="s">
        <v>310</v>
      </c>
      <c r="Z35" s="32" t="s">
        <v>439</v>
      </c>
      <c r="AC35" s="31"/>
      <c r="AF35" s="30"/>
      <c r="AK35" s="47" t="str">
        <f t="shared" si="7"/>
        <v>h</v>
      </c>
    </row>
    <row r="36" spans="1:37" ht="13.5" customHeight="1" x14ac:dyDescent="0.2">
      <c r="A36" s="13"/>
      <c r="B36" s="13"/>
      <c r="F36" s="18" t="s">
        <v>210</v>
      </c>
      <c r="G36" s="17"/>
      <c r="H36" s="13" t="str">
        <f t="shared" si="1"/>
        <v/>
      </c>
      <c r="I36" s="13" t="str">
        <f t="shared" si="5"/>
        <v>一般会計</v>
      </c>
      <c r="K36" s="13"/>
      <c r="L36" s="13"/>
      <c r="O36" s="13"/>
      <c r="P36" s="13"/>
      <c r="Q36" s="19"/>
      <c r="T36" s="13"/>
      <c r="U36" s="32" t="s">
        <v>554</v>
      </c>
      <c r="Y36" s="32" t="s">
        <v>311</v>
      </c>
      <c r="Z36" s="32" t="s">
        <v>440</v>
      </c>
      <c r="AF36" s="30"/>
      <c r="AK36" s="47"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312</v>
      </c>
      <c r="Z37" s="32" t="s">
        <v>441</v>
      </c>
      <c r="AF37" s="30"/>
      <c r="AK37" s="47" t="str">
        <f t="shared" si="7"/>
        <v>j</v>
      </c>
    </row>
    <row r="38" spans="1:37" x14ac:dyDescent="0.2">
      <c r="A38" s="13"/>
      <c r="B38" s="13"/>
      <c r="F38" s="13"/>
      <c r="G38" s="19"/>
      <c r="K38" s="13"/>
      <c r="L38" s="13"/>
      <c r="O38" s="13"/>
      <c r="P38" s="13"/>
      <c r="Q38" s="19"/>
      <c r="T38" s="13"/>
      <c r="U38" s="32" t="s">
        <v>260</v>
      </c>
      <c r="Y38" s="32" t="s">
        <v>313</v>
      </c>
      <c r="Z38" s="32" t="s">
        <v>442</v>
      </c>
      <c r="AF38" s="30"/>
      <c r="AK38" s="47" t="str">
        <f t="shared" si="7"/>
        <v>k</v>
      </c>
    </row>
    <row r="39" spans="1:37" x14ac:dyDescent="0.2">
      <c r="A39" s="13"/>
      <c r="B39" s="13"/>
      <c r="F39" s="13" t="str">
        <f>I37</f>
        <v>一般会計</v>
      </c>
      <c r="G39" s="19"/>
      <c r="K39" s="13"/>
      <c r="L39" s="13"/>
      <c r="O39" s="13"/>
      <c r="P39" s="13"/>
      <c r="Q39" s="19"/>
      <c r="T39" s="13"/>
      <c r="U39" s="32" t="s">
        <v>264</v>
      </c>
      <c r="Y39" s="32" t="s">
        <v>314</v>
      </c>
      <c r="Z39" s="32" t="s">
        <v>443</v>
      </c>
      <c r="AF39" s="30"/>
      <c r="AK39" s="47" t="str">
        <f t="shared" si="7"/>
        <v>l</v>
      </c>
    </row>
    <row r="40" spans="1:37" x14ac:dyDescent="0.2">
      <c r="A40" s="13"/>
      <c r="B40" s="13"/>
      <c r="F40" s="13"/>
      <c r="G40" s="19"/>
      <c r="K40" s="13"/>
      <c r="L40" s="13"/>
      <c r="O40" s="13"/>
      <c r="P40" s="13"/>
      <c r="Q40" s="19"/>
      <c r="T40" s="13"/>
      <c r="Y40" s="32" t="s">
        <v>315</v>
      </c>
      <c r="Z40" s="32" t="s">
        <v>444</v>
      </c>
      <c r="AF40" s="30"/>
      <c r="AK40" s="47" t="str">
        <f t="shared" si="7"/>
        <v>m</v>
      </c>
    </row>
    <row r="41" spans="1:37" x14ac:dyDescent="0.2">
      <c r="A41" s="13"/>
      <c r="B41" s="13"/>
      <c r="F41" s="13"/>
      <c r="G41" s="19"/>
      <c r="K41" s="13"/>
      <c r="L41" s="13"/>
      <c r="O41" s="13"/>
      <c r="P41" s="13"/>
      <c r="Q41" s="19"/>
      <c r="T41" s="13"/>
      <c r="Y41" s="32" t="s">
        <v>316</v>
      </c>
      <c r="Z41" s="32" t="s">
        <v>445</v>
      </c>
      <c r="AF41" s="30"/>
      <c r="AK41" s="47" t="str">
        <f t="shared" si="7"/>
        <v>n</v>
      </c>
    </row>
    <row r="42" spans="1:37" x14ac:dyDescent="0.2">
      <c r="A42" s="13"/>
      <c r="B42" s="13"/>
      <c r="F42" s="13"/>
      <c r="G42" s="19"/>
      <c r="K42" s="13"/>
      <c r="L42" s="13"/>
      <c r="O42" s="13"/>
      <c r="P42" s="13"/>
      <c r="Q42" s="19"/>
      <c r="T42" s="13"/>
      <c r="Y42" s="32" t="s">
        <v>317</v>
      </c>
      <c r="Z42" s="32" t="s">
        <v>446</v>
      </c>
      <c r="AF42" s="30"/>
      <c r="AK42" s="47" t="str">
        <f t="shared" si="7"/>
        <v>o</v>
      </c>
    </row>
    <row r="43" spans="1:37" x14ac:dyDescent="0.2">
      <c r="A43" s="13"/>
      <c r="B43" s="13"/>
      <c r="F43" s="13"/>
      <c r="G43" s="19"/>
      <c r="K43" s="13"/>
      <c r="L43" s="13"/>
      <c r="O43" s="13"/>
      <c r="P43" s="13"/>
      <c r="Q43" s="19"/>
      <c r="T43" s="13"/>
      <c r="Y43" s="32" t="s">
        <v>318</v>
      </c>
      <c r="Z43" s="32" t="s">
        <v>447</v>
      </c>
      <c r="AF43" s="30"/>
      <c r="AK43" s="47" t="str">
        <f t="shared" si="7"/>
        <v>p</v>
      </c>
    </row>
    <row r="44" spans="1:37" x14ac:dyDescent="0.2">
      <c r="A44" s="13"/>
      <c r="B44" s="13"/>
      <c r="F44" s="13"/>
      <c r="G44" s="19"/>
      <c r="K44" s="13"/>
      <c r="L44" s="13"/>
      <c r="O44" s="13"/>
      <c r="P44" s="13"/>
      <c r="Q44" s="19"/>
      <c r="T44" s="13"/>
      <c r="Y44" s="32" t="s">
        <v>319</v>
      </c>
      <c r="Z44" s="32" t="s">
        <v>448</v>
      </c>
      <c r="AF44" s="30"/>
      <c r="AK44" s="47" t="str">
        <f t="shared" si="7"/>
        <v>q</v>
      </c>
    </row>
    <row r="45" spans="1:37" x14ac:dyDescent="0.2">
      <c r="A45" s="13"/>
      <c r="B45" s="13"/>
      <c r="F45" s="13"/>
      <c r="G45" s="19"/>
      <c r="K45" s="13"/>
      <c r="L45" s="13"/>
      <c r="O45" s="13"/>
      <c r="P45" s="13"/>
      <c r="Q45" s="19"/>
      <c r="T45" s="13"/>
      <c r="Y45" s="32" t="s">
        <v>320</v>
      </c>
      <c r="Z45" s="32" t="s">
        <v>449</v>
      </c>
      <c r="AF45" s="30"/>
      <c r="AK45" s="47" t="str">
        <f t="shared" si="7"/>
        <v>r</v>
      </c>
    </row>
    <row r="46" spans="1:37" x14ac:dyDescent="0.2">
      <c r="A46" s="13"/>
      <c r="B46" s="13"/>
      <c r="F46" s="13"/>
      <c r="G46" s="19"/>
      <c r="K46" s="13"/>
      <c r="L46" s="13"/>
      <c r="O46" s="13"/>
      <c r="P46" s="13"/>
      <c r="Q46" s="19"/>
      <c r="T46" s="13"/>
      <c r="Y46" s="32" t="s">
        <v>321</v>
      </c>
      <c r="Z46" s="32" t="s">
        <v>450</v>
      </c>
      <c r="AF46" s="30"/>
      <c r="AK46" s="47" t="str">
        <f t="shared" si="7"/>
        <v>s</v>
      </c>
    </row>
    <row r="47" spans="1:37" x14ac:dyDescent="0.2">
      <c r="A47" s="13"/>
      <c r="B47" s="13"/>
      <c r="F47" s="13"/>
      <c r="G47" s="19"/>
      <c r="K47" s="13"/>
      <c r="L47" s="13"/>
      <c r="O47" s="13"/>
      <c r="P47" s="13"/>
      <c r="Q47" s="19"/>
      <c r="T47" s="13"/>
      <c r="Y47" s="32" t="s">
        <v>322</v>
      </c>
      <c r="Z47" s="32" t="s">
        <v>451</v>
      </c>
      <c r="AF47" s="30"/>
      <c r="AK47" s="47" t="str">
        <f t="shared" si="7"/>
        <v>t</v>
      </c>
    </row>
    <row r="48" spans="1:37" x14ac:dyDescent="0.2">
      <c r="A48" s="13"/>
      <c r="B48" s="13"/>
      <c r="F48" s="13"/>
      <c r="G48" s="19"/>
      <c r="K48" s="13"/>
      <c r="L48" s="13"/>
      <c r="O48" s="13"/>
      <c r="P48" s="13"/>
      <c r="Q48" s="19"/>
      <c r="T48" s="13"/>
      <c r="Y48" s="32" t="s">
        <v>323</v>
      </c>
      <c r="Z48" s="32" t="s">
        <v>452</v>
      </c>
      <c r="AF48" s="30"/>
      <c r="AK48" s="47" t="str">
        <f t="shared" si="7"/>
        <v>u</v>
      </c>
    </row>
    <row r="49" spans="1:37" x14ac:dyDescent="0.2">
      <c r="A49" s="13"/>
      <c r="B49" s="13"/>
      <c r="F49" s="13"/>
      <c r="G49" s="19"/>
      <c r="K49" s="13"/>
      <c r="L49" s="13"/>
      <c r="O49" s="13"/>
      <c r="P49" s="13"/>
      <c r="Q49" s="19"/>
      <c r="T49" s="13"/>
      <c r="Y49" s="32" t="s">
        <v>324</v>
      </c>
      <c r="Z49" s="32" t="s">
        <v>453</v>
      </c>
      <c r="AF49" s="30"/>
      <c r="AK49" s="47" t="str">
        <f t="shared" si="7"/>
        <v>v</v>
      </c>
    </row>
    <row r="50" spans="1:37" x14ac:dyDescent="0.2">
      <c r="A50" s="13"/>
      <c r="B50" s="13"/>
      <c r="F50" s="13"/>
      <c r="G50" s="19"/>
      <c r="K50" s="13"/>
      <c r="L50" s="13"/>
      <c r="O50" s="13"/>
      <c r="P50" s="13"/>
      <c r="Q50" s="19"/>
      <c r="T50" s="13"/>
      <c r="Y50" s="32" t="s">
        <v>325</v>
      </c>
      <c r="Z50" s="32" t="s">
        <v>454</v>
      </c>
      <c r="AF50" s="30"/>
    </row>
    <row r="51" spans="1:37" x14ac:dyDescent="0.2">
      <c r="A51" s="13"/>
      <c r="B51" s="13"/>
      <c r="F51" s="13"/>
      <c r="G51" s="19"/>
      <c r="K51" s="13"/>
      <c r="L51" s="13"/>
      <c r="O51" s="13"/>
      <c r="P51" s="13"/>
      <c r="Q51" s="19"/>
      <c r="T51" s="13"/>
      <c r="Y51" s="32" t="s">
        <v>326</v>
      </c>
      <c r="Z51" s="32" t="s">
        <v>455</v>
      </c>
      <c r="AF51" s="30"/>
    </row>
    <row r="52" spans="1:37" x14ac:dyDescent="0.2">
      <c r="A52" s="13"/>
      <c r="B52" s="13"/>
      <c r="F52" s="13"/>
      <c r="G52" s="19"/>
      <c r="K52" s="13"/>
      <c r="L52" s="13"/>
      <c r="O52" s="13"/>
      <c r="P52" s="13"/>
      <c r="Q52" s="19"/>
      <c r="T52" s="13"/>
      <c r="Y52" s="32" t="s">
        <v>327</v>
      </c>
      <c r="Z52" s="32" t="s">
        <v>456</v>
      </c>
      <c r="AF52" s="30"/>
    </row>
    <row r="53" spans="1:37" x14ac:dyDescent="0.2">
      <c r="A53" s="13"/>
      <c r="B53" s="13"/>
      <c r="F53" s="13"/>
      <c r="G53" s="19"/>
      <c r="K53" s="13"/>
      <c r="L53" s="13"/>
      <c r="O53" s="13"/>
      <c r="P53" s="13"/>
      <c r="Q53" s="19"/>
      <c r="T53" s="13"/>
      <c r="Y53" s="32" t="s">
        <v>328</v>
      </c>
      <c r="Z53" s="32" t="s">
        <v>457</v>
      </c>
      <c r="AF53" s="30"/>
    </row>
    <row r="54" spans="1:37" x14ac:dyDescent="0.2">
      <c r="A54" s="13"/>
      <c r="B54" s="13"/>
      <c r="F54" s="13"/>
      <c r="G54" s="19"/>
      <c r="K54" s="13"/>
      <c r="L54" s="13"/>
      <c r="O54" s="13"/>
      <c r="P54" s="20"/>
      <c r="Q54" s="19"/>
      <c r="T54" s="13"/>
      <c r="Y54" s="32" t="s">
        <v>329</v>
      </c>
      <c r="Z54" s="32" t="s">
        <v>458</v>
      </c>
      <c r="AF54" s="30"/>
    </row>
    <row r="55" spans="1:37" x14ac:dyDescent="0.2">
      <c r="A55" s="13"/>
      <c r="B55" s="13"/>
      <c r="F55" s="13"/>
      <c r="G55" s="19"/>
      <c r="K55" s="13"/>
      <c r="L55" s="13"/>
      <c r="O55" s="13"/>
      <c r="P55" s="13"/>
      <c r="Q55" s="19"/>
      <c r="T55" s="13"/>
      <c r="Y55" s="32" t="s">
        <v>330</v>
      </c>
      <c r="Z55" s="32" t="s">
        <v>459</v>
      </c>
      <c r="AF55" s="30"/>
    </row>
    <row r="56" spans="1:37" x14ac:dyDescent="0.2">
      <c r="A56" s="13"/>
      <c r="B56" s="13"/>
      <c r="F56" s="13"/>
      <c r="G56" s="19"/>
      <c r="K56" s="13"/>
      <c r="L56" s="13"/>
      <c r="O56" s="13"/>
      <c r="P56" s="13"/>
      <c r="Q56" s="19"/>
      <c r="T56" s="13"/>
      <c r="Y56" s="32" t="s">
        <v>331</v>
      </c>
      <c r="Z56" s="32" t="s">
        <v>460</v>
      </c>
      <c r="AF56" s="30"/>
    </row>
    <row r="57" spans="1:37" x14ac:dyDescent="0.2">
      <c r="A57" s="13"/>
      <c r="B57" s="13"/>
      <c r="F57" s="13"/>
      <c r="G57" s="19"/>
      <c r="K57" s="13"/>
      <c r="L57" s="13"/>
      <c r="O57" s="13"/>
      <c r="P57" s="13"/>
      <c r="Q57" s="19"/>
      <c r="T57" s="13"/>
      <c r="Y57" s="32" t="s">
        <v>332</v>
      </c>
      <c r="Z57" s="32" t="s">
        <v>461</v>
      </c>
      <c r="AF57" s="30"/>
    </row>
    <row r="58" spans="1:37" x14ac:dyDescent="0.2">
      <c r="A58" s="13"/>
      <c r="B58" s="13"/>
      <c r="F58" s="13"/>
      <c r="G58" s="19"/>
      <c r="K58" s="13"/>
      <c r="L58" s="13"/>
      <c r="O58" s="13"/>
      <c r="P58" s="13"/>
      <c r="Q58" s="19"/>
      <c r="T58" s="13"/>
      <c r="Y58" s="32" t="s">
        <v>333</v>
      </c>
      <c r="Z58" s="32" t="s">
        <v>462</v>
      </c>
      <c r="AF58" s="30"/>
    </row>
    <row r="59" spans="1:37" x14ac:dyDescent="0.2">
      <c r="A59" s="13"/>
      <c r="B59" s="13"/>
      <c r="F59" s="13"/>
      <c r="G59" s="19"/>
      <c r="K59" s="13"/>
      <c r="L59" s="13"/>
      <c r="O59" s="13"/>
      <c r="P59" s="13"/>
      <c r="Q59" s="19"/>
      <c r="T59" s="13"/>
      <c r="Y59" s="32" t="s">
        <v>334</v>
      </c>
      <c r="Z59" s="32" t="s">
        <v>463</v>
      </c>
      <c r="AF59" s="30"/>
    </row>
    <row r="60" spans="1:37" x14ac:dyDescent="0.2">
      <c r="A60" s="13"/>
      <c r="B60" s="13"/>
      <c r="F60" s="13"/>
      <c r="G60" s="19"/>
      <c r="K60" s="13"/>
      <c r="L60" s="13"/>
      <c r="O60" s="13"/>
      <c r="P60" s="13"/>
      <c r="Q60" s="19"/>
      <c r="T60" s="13"/>
      <c r="Y60" s="32" t="s">
        <v>335</v>
      </c>
      <c r="Z60" s="32" t="s">
        <v>464</v>
      </c>
      <c r="AF60" s="30"/>
    </row>
    <row r="61" spans="1:37" x14ac:dyDescent="0.2">
      <c r="A61" s="13"/>
      <c r="B61" s="13"/>
      <c r="F61" s="13"/>
      <c r="G61" s="19"/>
      <c r="K61" s="13"/>
      <c r="L61" s="13"/>
      <c r="O61" s="13"/>
      <c r="P61" s="13"/>
      <c r="Q61" s="19"/>
      <c r="T61" s="13"/>
      <c r="Y61" s="32" t="s">
        <v>336</v>
      </c>
      <c r="Z61" s="32" t="s">
        <v>465</v>
      </c>
      <c r="AF61" s="30"/>
    </row>
    <row r="62" spans="1:37" x14ac:dyDescent="0.2">
      <c r="A62" s="13"/>
      <c r="B62" s="13"/>
      <c r="F62" s="13"/>
      <c r="G62" s="19"/>
      <c r="K62" s="13"/>
      <c r="L62" s="13"/>
      <c r="O62" s="13"/>
      <c r="P62" s="13"/>
      <c r="Q62" s="19"/>
      <c r="T62" s="13"/>
      <c r="Y62" s="32" t="s">
        <v>337</v>
      </c>
      <c r="Z62" s="32" t="s">
        <v>466</v>
      </c>
      <c r="AF62" s="30"/>
    </row>
    <row r="63" spans="1:37" x14ac:dyDescent="0.2">
      <c r="A63" s="13"/>
      <c r="B63" s="13"/>
      <c r="F63" s="13"/>
      <c r="G63" s="19"/>
      <c r="K63" s="13"/>
      <c r="L63" s="13"/>
      <c r="O63" s="13"/>
      <c r="P63" s="13"/>
      <c r="Q63" s="19"/>
      <c r="T63" s="13"/>
      <c r="Y63" s="32" t="s">
        <v>338</v>
      </c>
      <c r="Z63" s="32" t="s">
        <v>467</v>
      </c>
      <c r="AF63" s="30"/>
    </row>
    <row r="64" spans="1:37" x14ac:dyDescent="0.2">
      <c r="A64" s="13"/>
      <c r="B64" s="13"/>
      <c r="F64" s="13"/>
      <c r="G64" s="19"/>
      <c r="K64" s="13"/>
      <c r="L64" s="13"/>
      <c r="O64" s="13"/>
      <c r="P64" s="13"/>
      <c r="Q64" s="19"/>
      <c r="T64" s="13"/>
      <c r="Y64" s="32" t="s">
        <v>339</v>
      </c>
      <c r="Z64" s="32" t="s">
        <v>468</v>
      </c>
      <c r="AF64" s="30"/>
    </row>
    <row r="65" spans="1:32" x14ac:dyDescent="0.2">
      <c r="A65" s="13"/>
      <c r="B65" s="13"/>
      <c r="F65" s="13"/>
      <c r="G65" s="19"/>
      <c r="K65" s="13"/>
      <c r="L65" s="13"/>
      <c r="O65" s="13"/>
      <c r="P65" s="13"/>
      <c r="Q65" s="19"/>
      <c r="T65" s="13"/>
      <c r="Y65" s="32" t="s">
        <v>340</v>
      </c>
      <c r="Z65" s="32" t="s">
        <v>469</v>
      </c>
      <c r="AF65" s="30"/>
    </row>
    <row r="66" spans="1:32" x14ac:dyDescent="0.2">
      <c r="A66" s="13"/>
      <c r="B66" s="13"/>
      <c r="F66" s="13"/>
      <c r="G66" s="19"/>
      <c r="K66" s="13"/>
      <c r="L66" s="13"/>
      <c r="O66" s="13"/>
      <c r="P66" s="13"/>
      <c r="Q66" s="19"/>
      <c r="T66" s="13"/>
      <c r="Y66" s="32" t="s">
        <v>67</v>
      </c>
      <c r="Z66" s="32" t="s">
        <v>470</v>
      </c>
      <c r="AF66" s="30"/>
    </row>
    <row r="67" spans="1:32" x14ac:dyDescent="0.2">
      <c r="A67" s="13"/>
      <c r="B67" s="13"/>
      <c r="F67" s="13"/>
      <c r="G67" s="19"/>
      <c r="K67" s="13"/>
      <c r="L67" s="13"/>
      <c r="O67" s="13"/>
      <c r="P67" s="13"/>
      <c r="Q67" s="19"/>
      <c r="T67" s="13"/>
      <c r="Y67" s="32" t="s">
        <v>341</v>
      </c>
      <c r="Z67" s="32" t="s">
        <v>471</v>
      </c>
      <c r="AF67" s="30"/>
    </row>
    <row r="68" spans="1:32" x14ac:dyDescent="0.2">
      <c r="A68" s="13"/>
      <c r="B68" s="13"/>
      <c r="F68" s="13"/>
      <c r="G68" s="19"/>
      <c r="K68" s="13"/>
      <c r="L68" s="13"/>
      <c r="O68" s="13"/>
      <c r="P68" s="13"/>
      <c r="Q68" s="19"/>
      <c r="T68" s="13"/>
      <c r="Y68" s="32" t="s">
        <v>342</v>
      </c>
      <c r="Z68" s="32" t="s">
        <v>472</v>
      </c>
      <c r="AF68" s="30"/>
    </row>
    <row r="69" spans="1:32" x14ac:dyDescent="0.2">
      <c r="A69" s="13"/>
      <c r="B69" s="13"/>
      <c r="F69" s="13"/>
      <c r="G69" s="19"/>
      <c r="K69" s="13"/>
      <c r="L69" s="13"/>
      <c r="O69" s="13"/>
      <c r="P69" s="13"/>
      <c r="Q69" s="19"/>
      <c r="T69" s="13"/>
      <c r="Y69" s="32" t="s">
        <v>343</v>
      </c>
      <c r="Z69" s="32" t="s">
        <v>473</v>
      </c>
      <c r="AF69" s="30"/>
    </row>
    <row r="70" spans="1:32" x14ac:dyDescent="0.2">
      <c r="A70" s="13"/>
      <c r="B70" s="13"/>
      <c r="Y70" s="32" t="s">
        <v>344</v>
      </c>
      <c r="Z70" s="32" t="s">
        <v>474</v>
      </c>
    </row>
    <row r="71" spans="1:32" x14ac:dyDescent="0.2">
      <c r="Y71" s="32" t="s">
        <v>345</v>
      </c>
      <c r="Z71" s="32" t="s">
        <v>475</v>
      </c>
    </row>
    <row r="72" spans="1:32" x14ac:dyDescent="0.2">
      <c r="Y72" s="32" t="s">
        <v>346</v>
      </c>
      <c r="Z72" s="32" t="s">
        <v>476</v>
      </c>
    </row>
    <row r="73" spans="1:32" x14ac:dyDescent="0.2">
      <c r="Y73" s="32" t="s">
        <v>347</v>
      </c>
      <c r="Z73" s="32" t="s">
        <v>477</v>
      </c>
    </row>
    <row r="74" spans="1:32" x14ac:dyDescent="0.2">
      <c r="Y74" s="32" t="s">
        <v>348</v>
      </c>
      <c r="Z74" s="32" t="s">
        <v>478</v>
      </c>
    </row>
    <row r="75" spans="1:32" x14ac:dyDescent="0.2">
      <c r="Y75" s="32" t="s">
        <v>349</v>
      </c>
      <c r="Z75" s="32" t="s">
        <v>479</v>
      </c>
    </row>
    <row r="76" spans="1:32" x14ac:dyDescent="0.2">
      <c r="Y76" s="32" t="s">
        <v>350</v>
      </c>
      <c r="Z76" s="32" t="s">
        <v>480</v>
      </c>
    </row>
    <row r="77" spans="1:32" x14ac:dyDescent="0.2">
      <c r="Y77" s="32" t="s">
        <v>351</v>
      </c>
      <c r="Z77" s="32" t="s">
        <v>481</v>
      </c>
    </row>
    <row r="78" spans="1:32" x14ac:dyDescent="0.2">
      <c r="Y78" s="32" t="s">
        <v>352</v>
      </c>
      <c r="Z78" s="32" t="s">
        <v>482</v>
      </c>
    </row>
    <row r="79" spans="1:32" x14ac:dyDescent="0.2">
      <c r="Y79" s="32" t="s">
        <v>353</v>
      </c>
      <c r="Z79" s="32" t="s">
        <v>483</v>
      </c>
    </row>
    <row r="80" spans="1:32" x14ac:dyDescent="0.2">
      <c r="Y80" s="32" t="s">
        <v>354</v>
      </c>
      <c r="Z80" s="32" t="s">
        <v>484</v>
      </c>
    </row>
    <row r="81" spans="25:26" x14ac:dyDescent="0.2">
      <c r="Y81" s="32" t="s">
        <v>355</v>
      </c>
      <c r="Z81" s="32" t="s">
        <v>485</v>
      </c>
    </row>
    <row r="82" spans="25:26" x14ac:dyDescent="0.2">
      <c r="Y82" s="32" t="s">
        <v>356</v>
      </c>
      <c r="Z82" s="32" t="s">
        <v>486</v>
      </c>
    </row>
    <row r="83" spans="25:26" x14ac:dyDescent="0.2">
      <c r="Y83" s="32" t="s">
        <v>357</v>
      </c>
      <c r="Z83" s="32" t="s">
        <v>487</v>
      </c>
    </row>
    <row r="84" spans="25:26" x14ac:dyDescent="0.2">
      <c r="Y84" s="32" t="s">
        <v>358</v>
      </c>
      <c r="Z84" s="32" t="s">
        <v>488</v>
      </c>
    </row>
    <row r="85" spans="25:26" x14ac:dyDescent="0.2">
      <c r="Y85" s="32" t="s">
        <v>359</v>
      </c>
      <c r="Z85" s="32" t="s">
        <v>489</v>
      </c>
    </row>
    <row r="86" spans="25:26" x14ac:dyDescent="0.2">
      <c r="Y86" s="32" t="s">
        <v>360</v>
      </c>
      <c r="Z86" s="32" t="s">
        <v>490</v>
      </c>
    </row>
    <row r="87" spans="25:26" x14ac:dyDescent="0.2">
      <c r="Y87" s="32" t="s">
        <v>361</v>
      </c>
      <c r="Z87" s="32" t="s">
        <v>491</v>
      </c>
    </row>
    <row r="88" spans="25:26" x14ac:dyDescent="0.2">
      <c r="Y88" s="32" t="s">
        <v>362</v>
      </c>
      <c r="Z88" s="32" t="s">
        <v>492</v>
      </c>
    </row>
    <row r="89" spans="25:26" x14ac:dyDescent="0.2">
      <c r="Y89" s="32" t="s">
        <v>363</v>
      </c>
      <c r="Z89" s="32" t="s">
        <v>493</v>
      </c>
    </row>
    <row r="90" spans="25:26" x14ac:dyDescent="0.2">
      <c r="Y90" s="32" t="s">
        <v>364</v>
      </c>
      <c r="Z90" s="32" t="s">
        <v>494</v>
      </c>
    </row>
    <row r="91" spans="25:26" x14ac:dyDescent="0.2">
      <c r="Y91" s="32" t="s">
        <v>365</v>
      </c>
      <c r="Z91" s="32" t="s">
        <v>495</v>
      </c>
    </row>
    <row r="92" spans="25:26" x14ac:dyDescent="0.2">
      <c r="Y92" s="32" t="s">
        <v>366</v>
      </c>
      <c r="Z92" s="32" t="s">
        <v>496</v>
      </c>
    </row>
    <row r="93" spans="25:26" x14ac:dyDescent="0.2">
      <c r="Y93" s="32" t="s">
        <v>367</v>
      </c>
      <c r="Z93" s="32" t="s">
        <v>497</v>
      </c>
    </row>
    <row r="94" spans="25:26" x14ac:dyDescent="0.2">
      <c r="Y94" s="32" t="s">
        <v>368</v>
      </c>
      <c r="Z94" s="32" t="s">
        <v>498</v>
      </c>
    </row>
    <row r="95" spans="25:26" x14ac:dyDescent="0.2">
      <c r="Y95" s="32" t="s">
        <v>369</v>
      </c>
      <c r="Z95" s="32" t="s">
        <v>499</v>
      </c>
    </row>
    <row r="96" spans="25:26" x14ac:dyDescent="0.2">
      <c r="Y96" s="32" t="s">
        <v>271</v>
      </c>
      <c r="Z96" s="32" t="s">
        <v>500</v>
      </c>
    </row>
    <row r="97" spans="25:26" x14ac:dyDescent="0.2">
      <c r="Y97" s="32" t="s">
        <v>370</v>
      </c>
      <c r="Z97" s="32" t="s">
        <v>501</v>
      </c>
    </row>
    <row r="98" spans="25:26" x14ac:dyDescent="0.2">
      <c r="Y98" s="32" t="s">
        <v>371</v>
      </c>
      <c r="Z98" s="32" t="s">
        <v>502</v>
      </c>
    </row>
    <row r="99" spans="25:26" x14ac:dyDescent="0.2">
      <c r="Y99" s="32" t="s">
        <v>401</v>
      </c>
      <c r="Z99" s="32" t="s">
        <v>503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0"/>
  <sheetViews>
    <sheetView view="pageBreakPreview" zoomScale="70" zoomScaleNormal="75" zoomScaleSheetLayoutView="70" zoomScalePageLayoutView="70" workbookViewId="0"/>
  </sheetViews>
  <sheetFormatPr defaultColWidth="9" defaultRowHeight="13.2" x14ac:dyDescent="0.2"/>
  <cols>
    <col min="1" max="49" width="2.6640625" style="34" customWidth="1"/>
    <col min="50" max="50" width="4.33203125" style="34" customWidth="1"/>
    <col min="51" max="51" width="8.886718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thickBot="1" x14ac:dyDescent="0.25">
      <c r="AP1" s="35"/>
      <c r="AQ1" s="35"/>
      <c r="AR1" s="35"/>
      <c r="AS1" s="35"/>
      <c r="AT1" s="35"/>
      <c r="AU1" s="35"/>
      <c r="AV1" s="35"/>
      <c r="AW1" s="36"/>
    </row>
    <row r="2" spans="1:51" ht="30" customHeight="1" x14ac:dyDescent="0.2">
      <c r="A2" s="668" t="s">
        <v>27</v>
      </c>
      <c r="B2" s="669"/>
      <c r="C2" s="669"/>
      <c r="D2" s="669"/>
      <c r="E2" s="669"/>
      <c r="F2" s="670"/>
      <c r="G2" s="162" t="s">
        <v>655</v>
      </c>
      <c r="H2" s="163"/>
      <c r="I2" s="163"/>
      <c r="J2" s="163"/>
      <c r="K2" s="163"/>
      <c r="L2" s="163"/>
      <c r="M2" s="163"/>
      <c r="N2" s="163"/>
      <c r="O2" s="163"/>
      <c r="P2" s="163"/>
      <c r="Q2" s="163"/>
      <c r="R2" s="163"/>
      <c r="S2" s="163"/>
      <c r="T2" s="163"/>
      <c r="U2" s="163"/>
      <c r="V2" s="163"/>
      <c r="W2" s="163"/>
      <c r="X2" s="163"/>
      <c r="Y2" s="163"/>
      <c r="Z2" s="163"/>
      <c r="AA2" s="163"/>
      <c r="AB2" s="164"/>
      <c r="AC2" s="162" t="s">
        <v>669</v>
      </c>
      <c r="AD2" s="677"/>
      <c r="AE2" s="677"/>
      <c r="AF2" s="677"/>
      <c r="AG2" s="677"/>
      <c r="AH2" s="677"/>
      <c r="AI2" s="677"/>
      <c r="AJ2" s="677"/>
      <c r="AK2" s="677"/>
      <c r="AL2" s="677"/>
      <c r="AM2" s="677"/>
      <c r="AN2" s="677"/>
      <c r="AO2" s="677"/>
      <c r="AP2" s="677"/>
      <c r="AQ2" s="677"/>
      <c r="AR2" s="677"/>
      <c r="AS2" s="677"/>
      <c r="AT2" s="677"/>
      <c r="AU2" s="677"/>
      <c r="AV2" s="677"/>
      <c r="AW2" s="677"/>
      <c r="AX2" s="678"/>
      <c r="AY2">
        <f>COUNTA($G$4,$AC$4)</f>
        <v>2</v>
      </c>
    </row>
    <row r="3" spans="1:51" ht="24.75" customHeight="1" x14ac:dyDescent="0.2">
      <c r="A3" s="671"/>
      <c r="B3" s="672"/>
      <c r="C3" s="672"/>
      <c r="D3" s="672"/>
      <c r="E3" s="672"/>
      <c r="F3" s="673"/>
      <c r="G3" s="469" t="s">
        <v>16</v>
      </c>
      <c r="H3" s="294"/>
      <c r="I3" s="294"/>
      <c r="J3" s="294"/>
      <c r="K3" s="294"/>
      <c r="L3" s="293" t="s">
        <v>17</v>
      </c>
      <c r="M3" s="294"/>
      <c r="N3" s="294"/>
      <c r="O3" s="294"/>
      <c r="P3" s="294"/>
      <c r="Q3" s="294"/>
      <c r="R3" s="294"/>
      <c r="S3" s="294"/>
      <c r="T3" s="294"/>
      <c r="U3" s="294"/>
      <c r="V3" s="294"/>
      <c r="W3" s="294"/>
      <c r="X3" s="295"/>
      <c r="Y3" s="159" t="s">
        <v>18</v>
      </c>
      <c r="Z3" s="160"/>
      <c r="AA3" s="160"/>
      <c r="AB3" s="461"/>
      <c r="AC3" s="469" t="s">
        <v>16</v>
      </c>
      <c r="AD3" s="294"/>
      <c r="AE3" s="294"/>
      <c r="AF3" s="294"/>
      <c r="AG3" s="294"/>
      <c r="AH3" s="293" t="s">
        <v>17</v>
      </c>
      <c r="AI3" s="294"/>
      <c r="AJ3" s="294"/>
      <c r="AK3" s="294"/>
      <c r="AL3" s="294"/>
      <c r="AM3" s="294"/>
      <c r="AN3" s="294"/>
      <c r="AO3" s="294"/>
      <c r="AP3" s="294"/>
      <c r="AQ3" s="294"/>
      <c r="AR3" s="294"/>
      <c r="AS3" s="294"/>
      <c r="AT3" s="295"/>
      <c r="AU3" s="159" t="s">
        <v>18</v>
      </c>
      <c r="AV3" s="160"/>
      <c r="AW3" s="160"/>
      <c r="AX3" s="161"/>
      <c r="AY3" s="34">
        <f>$AY$2</f>
        <v>2</v>
      </c>
    </row>
    <row r="4" spans="1:51" ht="24.75" customHeight="1" x14ac:dyDescent="0.2">
      <c r="A4" s="671"/>
      <c r="B4" s="672"/>
      <c r="C4" s="672"/>
      <c r="D4" s="672"/>
      <c r="E4" s="672"/>
      <c r="F4" s="673"/>
      <c r="G4" s="296" t="s">
        <v>654</v>
      </c>
      <c r="H4" s="297"/>
      <c r="I4" s="297"/>
      <c r="J4" s="297"/>
      <c r="K4" s="298"/>
      <c r="L4" s="289" t="s">
        <v>674</v>
      </c>
      <c r="M4" s="290"/>
      <c r="N4" s="290"/>
      <c r="O4" s="290"/>
      <c r="P4" s="290"/>
      <c r="Q4" s="290"/>
      <c r="R4" s="290"/>
      <c r="S4" s="290"/>
      <c r="T4" s="290"/>
      <c r="U4" s="290"/>
      <c r="V4" s="290"/>
      <c r="W4" s="290"/>
      <c r="X4" s="291"/>
      <c r="Y4" s="283">
        <v>3.8</v>
      </c>
      <c r="Z4" s="284"/>
      <c r="AA4" s="284"/>
      <c r="AB4" s="465"/>
      <c r="AC4" s="296" t="s">
        <v>654</v>
      </c>
      <c r="AD4" s="297"/>
      <c r="AE4" s="297"/>
      <c r="AF4" s="297"/>
      <c r="AG4" s="298"/>
      <c r="AH4" s="289" t="s">
        <v>675</v>
      </c>
      <c r="AI4" s="290"/>
      <c r="AJ4" s="290"/>
      <c r="AK4" s="290"/>
      <c r="AL4" s="290"/>
      <c r="AM4" s="290"/>
      <c r="AN4" s="290"/>
      <c r="AO4" s="290"/>
      <c r="AP4" s="290"/>
      <c r="AQ4" s="290"/>
      <c r="AR4" s="290"/>
      <c r="AS4" s="290"/>
      <c r="AT4" s="291"/>
      <c r="AU4" s="283">
        <v>8.1999999999999993</v>
      </c>
      <c r="AV4" s="284"/>
      <c r="AW4" s="284"/>
      <c r="AX4" s="285"/>
      <c r="AY4" s="34">
        <f t="shared" ref="AY4:AY5" si="0">$AY$2</f>
        <v>2</v>
      </c>
    </row>
    <row r="5" spans="1:51" ht="24.75" customHeight="1" thickBot="1" x14ac:dyDescent="0.25">
      <c r="A5" s="671"/>
      <c r="B5" s="672"/>
      <c r="C5" s="672"/>
      <c r="D5" s="672"/>
      <c r="E5" s="672"/>
      <c r="F5" s="673"/>
      <c r="G5" s="481" t="s">
        <v>19</v>
      </c>
      <c r="H5" s="482"/>
      <c r="I5" s="482"/>
      <c r="J5" s="482"/>
      <c r="K5" s="482"/>
      <c r="L5" s="483"/>
      <c r="M5" s="484"/>
      <c r="N5" s="484"/>
      <c r="O5" s="484"/>
      <c r="P5" s="484"/>
      <c r="Q5" s="484"/>
      <c r="R5" s="484"/>
      <c r="S5" s="484"/>
      <c r="T5" s="484"/>
      <c r="U5" s="484"/>
      <c r="V5" s="484"/>
      <c r="W5" s="484"/>
      <c r="X5" s="485"/>
      <c r="Y5" s="486">
        <f>SUM(Y4:AB4)</f>
        <v>3.8</v>
      </c>
      <c r="Z5" s="487"/>
      <c r="AA5" s="487"/>
      <c r="AB5" s="488"/>
      <c r="AC5" s="481" t="s">
        <v>19</v>
      </c>
      <c r="AD5" s="482"/>
      <c r="AE5" s="482"/>
      <c r="AF5" s="482"/>
      <c r="AG5" s="482"/>
      <c r="AH5" s="483"/>
      <c r="AI5" s="484"/>
      <c r="AJ5" s="484"/>
      <c r="AK5" s="484"/>
      <c r="AL5" s="484"/>
      <c r="AM5" s="484"/>
      <c r="AN5" s="484"/>
      <c r="AO5" s="484"/>
      <c r="AP5" s="484"/>
      <c r="AQ5" s="484"/>
      <c r="AR5" s="484"/>
      <c r="AS5" s="484"/>
      <c r="AT5" s="485"/>
      <c r="AU5" s="486">
        <f>SUM(AU4:AX4)</f>
        <v>8.1999999999999993</v>
      </c>
      <c r="AV5" s="487"/>
      <c r="AW5" s="487"/>
      <c r="AX5" s="514"/>
      <c r="AY5" s="34">
        <f t="shared" si="0"/>
        <v>2</v>
      </c>
    </row>
    <row r="6" spans="1:51" ht="30" customHeight="1" x14ac:dyDescent="0.2">
      <c r="A6" s="671"/>
      <c r="B6" s="672"/>
      <c r="C6" s="672"/>
      <c r="D6" s="672"/>
      <c r="E6" s="672"/>
      <c r="F6" s="673"/>
      <c r="G6" s="162" t="s">
        <v>670</v>
      </c>
      <c r="H6" s="163"/>
      <c r="I6" s="163"/>
      <c r="J6" s="163"/>
      <c r="K6" s="163"/>
      <c r="L6" s="163"/>
      <c r="M6" s="163"/>
      <c r="N6" s="163"/>
      <c r="O6" s="163"/>
      <c r="P6" s="163"/>
      <c r="Q6" s="163"/>
      <c r="R6" s="163"/>
      <c r="S6" s="163"/>
      <c r="T6" s="163"/>
      <c r="U6" s="163"/>
      <c r="V6" s="163"/>
      <c r="W6" s="163"/>
      <c r="X6" s="163"/>
      <c r="Y6" s="163"/>
      <c r="Z6" s="163"/>
      <c r="AA6" s="163"/>
      <c r="AB6" s="164"/>
      <c r="AC6" s="162" t="s">
        <v>671</v>
      </c>
      <c r="AD6" s="163"/>
      <c r="AE6" s="163"/>
      <c r="AF6" s="163"/>
      <c r="AG6" s="163"/>
      <c r="AH6" s="163"/>
      <c r="AI6" s="163"/>
      <c r="AJ6" s="163"/>
      <c r="AK6" s="163"/>
      <c r="AL6" s="163"/>
      <c r="AM6" s="163"/>
      <c r="AN6" s="163"/>
      <c r="AO6" s="163"/>
      <c r="AP6" s="163"/>
      <c r="AQ6" s="163"/>
      <c r="AR6" s="163"/>
      <c r="AS6" s="163"/>
      <c r="AT6" s="163"/>
      <c r="AU6" s="163"/>
      <c r="AV6" s="163"/>
      <c r="AW6" s="163"/>
      <c r="AX6" s="456"/>
      <c r="AY6">
        <f>COUNTA($G$8,$AC$8)</f>
        <v>2</v>
      </c>
    </row>
    <row r="7" spans="1:51" ht="25.5" customHeight="1" x14ac:dyDescent="0.2">
      <c r="A7" s="671"/>
      <c r="B7" s="672"/>
      <c r="C7" s="672"/>
      <c r="D7" s="672"/>
      <c r="E7" s="672"/>
      <c r="F7" s="673"/>
      <c r="G7" s="469" t="s">
        <v>16</v>
      </c>
      <c r="H7" s="294"/>
      <c r="I7" s="294"/>
      <c r="J7" s="294"/>
      <c r="K7" s="294"/>
      <c r="L7" s="293" t="s">
        <v>17</v>
      </c>
      <c r="M7" s="294"/>
      <c r="N7" s="294"/>
      <c r="O7" s="294"/>
      <c r="P7" s="294"/>
      <c r="Q7" s="294"/>
      <c r="R7" s="294"/>
      <c r="S7" s="294"/>
      <c r="T7" s="294"/>
      <c r="U7" s="294"/>
      <c r="V7" s="294"/>
      <c r="W7" s="294"/>
      <c r="X7" s="295"/>
      <c r="Y7" s="159" t="s">
        <v>18</v>
      </c>
      <c r="Z7" s="160"/>
      <c r="AA7" s="160"/>
      <c r="AB7" s="461"/>
      <c r="AC7" s="469" t="s">
        <v>16</v>
      </c>
      <c r="AD7" s="294"/>
      <c r="AE7" s="294"/>
      <c r="AF7" s="294"/>
      <c r="AG7" s="294"/>
      <c r="AH7" s="293" t="s">
        <v>17</v>
      </c>
      <c r="AI7" s="294"/>
      <c r="AJ7" s="294"/>
      <c r="AK7" s="294"/>
      <c r="AL7" s="294"/>
      <c r="AM7" s="294"/>
      <c r="AN7" s="294"/>
      <c r="AO7" s="294"/>
      <c r="AP7" s="294"/>
      <c r="AQ7" s="294"/>
      <c r="AR7" s="294"/>
      <c r="AS7" s="294"/>
      <c r="AT7" s="295"/>
      <c r="AU7" s="159" t="s">
        <v>18</v>
      </c>
      <c r="AV7" s="160"/>
      <c r="AW7" s="160"/>
      <c r="AX7" s="161"/>
      <c r="AY7" s="34">
        <f>$AY$6</f>
        <v>2</v>
      </c>
    </row>
    <row r="8" spans="1:51" ht="24.75" customHeight="1" x14ac:dyDescent="0.2">
      <c r="A8" s="671"/>
      <c r="B8" s="672"/>
      <c r="C8" s="672"/>
      <c r="D8" s="672"/>
      <c r="E8" s="672"/>
      <c r="F8" s="673"/>
      <c r="G8" s="296" t="s">
        <v>654</v>
      </c>
      <c r="H8" s="297"/>
      <c r="I8" s="297"/>
      <c r="J8" s="297"/>
      <c r="K8" s="298"/>
      <c r="L8" s="289" t="s">
        <v>676</v>
      </c>
      <c r="M8" s="290"/>
      <c r="N8" s="290"/>
      <c r="O8" s="290"/>
      <c r="P8" s="290"/>
      <c r="Q8" s="290"/>
      <c r="R8" s="290"/>
      <c r="S8" s="290"/>
      <c r="T8" s="290"/>
      <c r="U8" s="290"/>
      <c r="V8" s="290"/>
      <c r="W8" s="290"/>
      <c r="X8" s="291"/>
      <c r="Y8" s="283">
        <v>4</v>
      </c>
      <c r="Z8" s="284"/>
      <c r="AA8" s="284"/>
      <c r="AB8" s="465"/>
      <c r="AC8" s="296" t="s">
        <v>654</v>
      </c>
      <c r="AD8" s="297"/>
      <c r="AE8" s="297"/>
      <c r="AF8" s="297"/>
      <c r="AG8" s="298"/>
      <c r="AH8" s="289" t="s">
        <v>677</v>
      </c>
      <c r="AI8" s="290"/>
      <c r="AJ8" s="290"/>
      <c r="AK8" s="290"/>
      <c r="AL8" s="290"/>
      <c r="AM8" s="290"/>
      <c r="AN8" s="290"/>
      <c r="AO8" s="290"/>
      <c r="AP8" s="290"/>
      <c r="AQ8" s="290"/>
      <c r="AR8" s="290"/>
      <c r="AS8" s="290"/>
      <c r="AT8" s="291"/>
      <c r="AU8" s="283">
        <v>2</v>
      </c>
      <c r="AV8" s="284"/>
      <c r="AW8" s="284"/>
      <c r="AX8" s="285"/>
      <c r="AY8" s="34">
        <f>$AY$6</f>
        <v>2</v>
      </c>
    </row>
    <row r="9" spans="1:51" ht="24.75" customHeight="1" thickBot="1" x14ac:dyDescent="0.25">
      <c r="A9" s="671"/>
      <c r="B9" s="672"/>
      <c r="C9" s="672"/>
      <c r="D9" s="672"/>
      <c r="E9" s="672"/>
      <c r="F9" s="673"/>
      <c r="G9" s="481" t="s">
        <v>19</v>
      </c>
      <c r="H9" s="482"/>
      <c r="I9" s="482"/>
      <c r="J9" s="482"/>
      <c r="K9" s="482"/>
      <c r="L9" s="483"/>
      <c r="M9" s="484"/>
      <c r="N9" s="484"/>
      <c r="O9" s="484"/>
      <c r="P9" s="484"/>
      <c r="Q9" s="484"/>
      <c r="R9" s="484"/>
      <c r="S9" s="484"/>
      <c r="T9" s="484"/>
      <c r="U9" s="484"/>
      <c r="V9" s="484"/>
      <c r="W9" s="484"/>
      <c r="X9" s="485"/>
      <c r="Y9" s="486">
        <f>SUM(Y8:AB8)</f>
        <v>4</v>
      </c>
      <c r="Z9" s="487"/>
      <c r="AA9" s="487"/>
      <c r="AB9" s="488"/>
      <c r="AC9" s="481" t="s">
        <v>19</v>
      </c>
      <c r="AD9" s="482"/>
      <c r="AE9" s="482"/>
      <c r="AF9" s="482"/>
      <c r="AG9" s="482"/>
      <c r="AH9" s="483"/>
      <c r="AI9" s="484"/>
      <c r="AJ9" s="484"/>
      <c r="AK9" s="484"/>
      <c r="AL9" s="484"/>
      <c r="AM9" s="484"/>
      <c r="AN9" s="484"/>
      <c r="AO9" s="484"/>
      <c r="AP9" s="484"/>
      <c r="AQ9" s="484"/>
      <c r="AR9" s="484"/>
      <c r="AS9" s="484"/>
      <c r="AT9" s="485"/>
      <c r="AU9" s="486">
        <f>SUM(AU8:AX8)</f>
        <v>2</v>
      </c>
      <c r="AV9" s="487"/>
      <c r="AW9" s="487"/>
      <c r="AX9" s="514"/>
      <c r="AY9" s="34">
        <f>$AY$6</f>
        <v>2</v>
      </c>
    </row>
    <row r="10" spans="1:51" ht="30" customHeight="1" x14ac:dyDescent="0.2">
      <c r="A10" s="671"/>
      <c r="B10" s="672"/>
      <c r="C10" s="672"/>
      <c r="D10" s="672"/>
      <c r="E10" s="672"/>
      <c r="F10" s="673"/>
      <c r="G10" s="162" t="s">
        <v>672</v>
      </c>
      <c r="H10" s="163"/>
      <c r="I10" s="163"/>
      <c r="J10" s="163"/>
      <c r="K10" s="163"/>
      <c r="L10" s="163"/>
      <c r="M10" s="163"/>
      <c r="N10" s="163"/>
      <c r="O10" s="163"/>
      <c r="P10" s="163"/>
      <c r="Q10" s="163"/>
      <c r="R10" s="163"/>
      <c r="S10" s="163"/>
      <c r="T10" s="163"/>
      <c r="U10" s="163"/>
      <c r="V10" s="163"/>
      <c r="W10" s="163"/>
      <c r="X10" s="163"/>
      <c r="Y10" s="163"/>
      <c r="Z10" s="163"/>
      <c r="AA10" s="163"/>
      <c r="AB10" s="164"/>
      <c r="AC10" s="162" t="s">
        <v>681</v>
      </c>
      <c r="AD10" s="163"/>
      <c r="AE10" s="163"/>
      <c r="AF10" s="163"/>
      <c r="AG10" s="163"/>
      <c r="AH10" s="163"/>
      <c r="AI10" s="163"/>
      <c r="AJ10" s="163"/>
      <c r="AK10" s="163"/>
      <c r="AL10" s="163"/>
      <c r="AM10" s="163"/>
      <c r="AN10" s="163"/>
      <c r="AO10" s="163"/>
      <c r="AP10" s="163"/>
      <c r="AQ10" s="163"/>
      <c r="AR10" s="163"/>
      <c r="AS10" s="163"/>
      <c r="AT10" s="163"/>
      <c r="AU10" s="163"/>
      <c r="AV10" s="163"/>
      <c r="AW10" s="163"/>
      <c r="AX10" s="456"/>
      <c r="AY10">
        <f>COUNTA($G$12,$AC$12)</f>
        <v>2</v>
      </c>
    </row>
    <row r="11" spans="1:51" ht="24.75" customHeight="1" x14ac:dyDescent="0.2">
      <c r="A11" s="671"/>
      <c r="B11" s="672"/>
      <c r="C11" s="672"/>
      <c r="D11" s="672"/>
      <c r="E11" s="672"/>
      <c r="F11" s="673"/>
      <c r="G11" s="469" t="s">
        <v>16</v>
      </c>
      <c r="H11" s="294"/>
      <c r="I11" s="294"/>
      <c r="J11" s="294"/>
      <c r="K11" s="294"/>
      <c r="L11" s="293" t="s">
        <v>17</v>
      </c>
      <c r="M11" s="294"/>
      <c r="N11" s="294"/>
      <c r="O11" s="294"/>
      <c r="P11" s="294"/>
      <c r="Q11" s="294"/>
      <c r="R11" s="294"/>
      <c r="S11" s="294"/>
      <c r="T11" s="294"/>
      <c r="U11" s="294"/>
      <c r="V11" s="294"/>
      <c r="W11" s="294"/>
      <c r="X11" s="295"/>
      <c r="Y11" s="159" t="s">
        <v>18</v>
      </c>
      <c r="Z11" s="160"/>
      <c r="AA11" s="160"/>
      <c r="AB11" s="461"/>
      <c r="AC11" s="469" t="s">
        <v>16</v>
      </c>
      <c r="AD11" s="294"/>
      <c r="AE11" s="294"/>
      <c r="AF11" s="294"/>
      <c r="AG11" s="294"/>
      <c r="AH11" s="293" t="s">
        <v>17</v>
      </c>
      <c r="AI11" s="294"/>
      <c r="AJ11" s="294"/>
      <c r="AK11" s="294"/>
      <c r="AL11" s="294"/>
      <c r="AM11" s="294"/>
      <c r="AN11" s="294"/>
      <c r="AO11" s="294"/>
      <c r="AP11" s="294"/>
      <c r="AQ11" s="294"/>
      <c r="AR11" s="294"/>
      <c r="AS11" s="294"/>
      <c r="AT11" s="295"/>
      <c r="AU11" s="159" t="s">
        <v>18</v>
      </c>
      <c r="AV11" s="160"/>
      <c r="AW11" s="160"/>
      <c r="AX11" s="161"/>
      <c r="AY11" s="34">
        <f>$AY$10</f>
        <v>2</v>
      </c>
    </row>
    <row r="12" spans="1:51" ht="24.75" customHeight="1" x14ac:dyDescent="0.2">
      <c r="A12" s="671"/>
      <c r="B12" s="672"/>
      <c r="C12" s="672"/>
      <c r="D12" s="672"/>
      <c r="E12" s="672"/>
      <c r="F12" s="673"/>
      <c r="G12" s="296" t="s">
        <v>654</v>
      </c>
      <c r="H12" s="297"/>
      <c r="I12" s="297"/>
      <c r="J12" s="297"/>
      <c r="K12" s="298"/>
      <c r="L12" s="289" t="s">
        <v>677</v>
      </c>
      <c r="M12" s="290"/>
      <c r="N12" s="290"/>
      <c r="O12" s="290"/>
      <c r="P12" s="290"/>
      <c r="Q12" s="290"/>
      <c r="R12" s="290"/>
      <c r="S12" s="290"/>
      <c r="T12" s="290"/>
      <c r="U12" s="290"/>
      <c r="V12" s="290"/>
      <c r="W12" s="290"/>
      <c r="X12" s="291"/>
      <c r="Y12" s="283">
        <v>2.5</v>
      </c>
      <c r="Z12" s="284"/>
      <c r="AA12" s="284"/>
      <c r="AB12" s="465"/>
      <c r="AC12" s="296" t="s">
        <v>602</v>
      </c>
      <c r="AD12" s="297"/>
      <c r="AE12" s="297"/>
      <c r="AF12" s="297"/>
      <c r="AG12" s="298"/>
      <c r="AH12" s="289" t="s">
        <v>692</v>
      </c>
      <c r="AI12" s="290"/>
      <c r="AJ12" s="290"/>
      <c r="AK12" s="290"/>
      <c r="AL12" s="290"/>
      <c r="AM12" s="290"/>
      <c r="AN12" s="290"/>
      <c r="AO12" s="290"/>
      <c r="AP12" s="290"/>
      <c r="AQ12" s="290"/>
      <c r="AR12" s="290"/>
      <c r="AS12" s="290"/>
      <c r="AT12" s="291"/>
      <c r="AU12" s="283">
        <v>3.4</v>
      </c>
      <c r="AV12" s="284"/>
      <c r="AW12" s="284"/>
      <c r="AX12" s="465"/>
      <c r="AY12" s="34">
        <f>$AY$10</f>
        <v>2</v>
      </c>
    </row>
    <row r="13" spans="1:51" ht="24.75" customHeight="1" x14ac:dyDescent="0.2">
      <c r="A13" s="671"/>
      <c r="B13" s="672"/>
      <c r="C13" s="672"/>
      <c r="D13" s="672"/>
      <c r="E13" s="672"/>
      <c r="F13" s="673"/>
      <c r="G13" s="165"/>
      <c r="H13" s="166"/>
      <c r="I13" s="166"/>
      <c r="J13" s="166"/>
      <c r="K13" s="167"/>
      <c r="L13" s="168"/>
      <c r="M13" s="169"/>
      <c r="N13" s="169"/>
      <c r="O13" s="169"/>
      <c r="P13" s="169"/>
      <c r="Q13" s="169"/>
      <c r="R13" s="169"/>
      <c r="S13" s="169"/>
      <c r="T13" s="169"/>
      <c r="U13" s="169"/>
      <c r="V13" s="169"/>
      <c r="W13" s="169"/>
      <c r="X13" s="170"/>
      <c r="Y13" s="156"/>
      <c r="Z13" s="157"/>
      <c r="AA13" s="157"/>
      <c r="AB13" s="292"/>
      <c r="AC13" s="165" t="s">
        <v>603</v>
      </c>
      <c r="AD13" s="166"/>
      <c r="AE13" s="166"/>
      <c r="AF13" s="166"/>
      <c r="AG13" s="167"/>
      <c r="AH13" s="168" t="s">
        <v>605</v>
      </c>
      <c r="AI13" s="169"/>
      <c r="AJ13" s="169"/>
      <c r="AK13" s="169"/>
      <c r="AL13" s="169"/>
      <c r="AM13" s="169"/>
      <c r="AN13" s="169"/>
      <c r="AO13" s="169"/>
      <c r="AP13" s="169"/>
      <c r="AQ13" s="169"/>
      <c r="AR13" s="169"/>
      <c r="AS13" s="169"/>
      <c r="AT13" s="170"/>
      <c r="AU13" s="156">
        <v>20.2</v>
      </c>
      <c r="AV13" s="157"/>
      <c r="AW13" s="157"/>
      <c r="AX13" s="292"/>
      <c r="AY13" s="34">
        <f>$AY$10</f>
        <v>2</v>
      </c>
    </row>
    <row r="14" spans="1:51" ht="24.75" customHeight="1" x14ac:dyDescent="0.2">
      <c r="A14" s="671"/>
      <c r="B14" s="672"/>
      <c r="C14" s="672"/>
      <c r="D14" s="672"/>
      <c r="E14" s="672"/>
      <c r="F14" s="673"/>
      <c r="G14" s="165"/>
      <c r="H14" s="166"/>
      <c r="I14" s="166"/>
      <c r="J14" s="166"/>
      <c r="K14" s="167"/>
      <c r="L14" s="168"/>
      <c r="M14" s="169"/>
      <c r="N14" s="169"/>
      <c r="O14" s="169"/>
      <c r="P14" s="169"/>
      <c r="Q14" s="169"/>
      <c r="R14" s="169"/>
      <c r="S14" s="169"/>
      <c r="T14" s="169"/>
      <c r="U14" s="169"/>
      <c r="V14" s="169"/>
      <c r="W14" s="169"/>
      <c r="X14" s="170"/>
      <c r="Y14" s="156"/>
      <c r="Z14" s="157"/>
      <c r="AA14" s="157"/>
      <c r="AB14" s="292"/>
      <c r="AC14" s="165" t="s">
        <v>76</v>
      </c>
      <c r="AD14" s="166"/>
      <c r="AE14" s="166"/>
      <c r="AF14" s="166"/>
      <c r="AG14" s="167"/>
      <c r="AH14" s="168" t="s">
        <v>604</v>
      </c>
      <c r="AI14" s="169"/>
      <c r="AJ14" s="169"/>
      <c r="AK14" s="169"/>
      <c r="AL14" s="169"/>
      <c r="AM14" s="169"/>
      <c r="AN14" s="169"/>
      <c r="AO14" s="169"/>
      <c r="AP14" s="169"/>
      <c r="AQ14" s="169"/>
      <c r="AR14" s="169"/>
      <c r="AS14" s="169"/>
      <c r="AT14" s="170"/>
      <c r="AU14" s="156">
        <v>1.1000000000000001</v>
      </c>
      <c r="AV14" s="157"/>
      <c r="AW14" s="157"/>
      <c r="AX14" s="292"/>
      <c r="AY14" s="34">
        <f>$AY$10</f>
        <v>2</v>
      </c>
    </row>
    <row r="15" spans="1:51" ht="24.75" customHeight="1" thickBot="1" x14ac:dyDescent="0.25">
      <c r="A15" s="671"/>
      <c r="B15" s="672"/>
      <c r="C15" s="672"/>
      <c r="D15" s="672"/>
      <c r="E15" s="672"/>
      <c r="F15" s="673"/>
      <c r="G15" s="481" t="s">
        <v>19</v>
      </c>
      <c r="H15" s="482"/>
      <c r="I15" s="482"/>
      <c r="J15" s="482"/>
      <c r="K15" s="482"/>
      <c r="L15" s="483"/>
      <c r="M15" s="484"/>
      <c r="N15" s="484"/>
      <c r="O15" s="484"/>
      <c r="P15" s="484"/>
      <c r="Q15" s="484"/>
      <c r="R15" s="484"/>
      <c r="S15" s="484"/>
      <c r="T15" s="484"/>
      <c r="U15" s="484"/>
      <c r="V15" s="484"/>
      <c r="W15" s="484"/>
      <c r="X15" s="485"/>
      <c r="Y15" s="486">
        <f>SUM(Y12:AB14)</f>
        <v>2.5</v>
      </c>
      <c r="Z15" s="487"/>
      <c r="AA15" s="487"/>
      <c r="AB15" s="488"/>
      <c r="AC15" s="481" t="s">
        <v>19</v>
      </c>
      <c r="AD15" s="482"/>
      <c r="AE15" s="482"/>
      <c r="AF15" s="482"/>
      <c r="AG15" s="482"/>
      <c r="AH15" s="483"/>
      <c r="AI15" s="484"/>
      <c r="AJ15" s="484"/>
      <c r="AK15" s="484"/>
      <c r="AL15" s="484"/>
      <c r="AM15" s="484"/>
      <c r="AN15" s="484"/>
      <c r="AO15" s="484"/>
      <c r="AP15" s="484"/>
      <c r="AQ15" s="484"/>
      <c r="AR15" s="484"/>
      <c r="AS15" s="484"/>
      <c r="AT15" s="485"/>
      <c r="AU15" s="486">
        <f>SUM(AU12:AX14)</f>
        <v>24.7</v>
      </c>
      <c r="AV15" s="487"/>
      <c r="AW15" s="487"/>
      <c r="AX15" s="514"/>
      <c r="AY15" s="34">
        <f>$AY$10</f>
        <v>2</v>
      </c>
    </row>
    <row r="16" spans="1:51" ht="30" customHeight="1" x14ac:dyDescent="0.2">
      <c r="A16" s="671"/>
      <c r="B16" s="672"/>
      <c r="C16" s="672"/>
      <c r="D16" s="672"/>
      <c r="E16" s="672"/>
      <c r="F16" s="673"/>
      <c r="G16" s="162" t="s">
        <v>682</v>
      </c>
      <c r="H16" s="163"/>
      <c r="I16" s="163"/>
      <c r="J16" s="163"/>
      <c r="K16" s="163"/>
      <c r="L16" s="163"/>
      <c r="M16" s="163"/>
      <c r="N16" s="163"/>
      <c r="O16" s="163"/>
      <c r="P16" s="163"/>
      <c r="Q16" s="163"/>
      <c r="R16" s="163"/>
      <c r="S16" s="163"/>
      <c r="T16" s="163"/>
      <c r="U16" s="163"/>
      <c r="V16" s="163"/>
      <c r="W16" s="163"/>
      <c r="X16" s="163"/>
      <c r="Y16" s="163"/>
      <c r="Z16" s="163"/>
      <c r="AA16" s="163"/>
      <c r="AB16" s="164"/>
      <c r="AC16" s="162" t="s">
        <v>673</v>
      </c>
      <c r="AD16" s="163"/>
      <c r="AE16" s="163"/>
      <c r="AF16" s="163"/>
      <c r="AG16" s="163"/>
      <c r="AH16" s="163"/>
      <c r="AI16" s="163"/>
      <c r="AJ16" s="163"/>
      <c r="AK16" s="163"/>
      <c r="AL16" s="163"/>
      <c r="AM16" s="163"/>
      <c r="AN16" s="163"/>
      <c r="AO16" s="163"/>
      <c r="AP16" s="163"/>
      <c r="AQ16" s="163"/>
      <c r="AR16" s="163"/>
      <c r="AS16" s="163"/>
      <c r="AT16" s="163"/>
      <c r="AU16" s="163"/>
      <c r="AV16" s="163"/>
      <c r="AW16" s="163"/>
      <c r="AX16" s="456"/>
      <c r="AY16">
        <f>COUNTA($G$18,$AC$18)</f>
        <v>1</v>
      </c>
    </row>
    <row r="17" spans="1:51" ht="24.75" customHeight="1" x14ac:dyDescent="0.2">
      <c r="A17" s="671"/>
      <c r="B17" s="672"/>
      <c r="C17" s="672"/>
      <c r="D17" s="672"/>
      <c r="E17" s="672"/>
      <c r="F17" s="673"/>
      <c r="G17" s="469" t="s">
        <v>16</v>
      </c>
      <c r="H17" s="294"/>
      <c r="I17" s="294"/>
      <c r="J17" s="294"/>
      <c r="K17" s="294"/>
      <c r="L17" s="293" t="s">
        <v>17</v>
      </c>
      <c r="M17" s="294"/>
      <c r="N17" s="294"/>
      <c r="O17" s="294"/>
      <c r="P17" s="294"/>
      <c r="Q17" s="294"/>
      <c r="R17" s="294"/>
      <c r="S17" s="294"/>
      <c r="T17" s="294"/>
      <c r="U17" s="294"/>
      <c r="V17" s="294"/>
      <c r="W17" s="294"/>
      <c r="X17" s="295"/>
      <c r="Y17" s="159" t="s">
        <v>18</v>
      </c>
      <c r="Z17" s="160"/>
      <c r="AA17" s="160"/>
      <c r="AB17" s="461"/>
      <c r="AC17" s="469" t="s">
        <v>16</v>
      </c>
      <c r="AD17" s="294"/>
      <c r="AE17" s="294"/>
      <c r="AF17" s="294"/>
      <c r="AG17" s="294"/>
      <c r="AH17" s="293" t="s">
        <v>17</v>
      </c>
      <c r="AI17" s="294"/>
      <c r="AJ17" s="294"/>
      <c r="AK17" s="294"/>
      <c r="AL17" s="294"/>
      <c r="AM17" s="294"/>
      <c r="AN17" s="294"/>
      <c r="AO17" s="294"/>
      <c r="AP17" s="294"/>
      <c r="AQ17" s="294"/>
      <c r="AR17" s="294"/>
      <c r="AS17" s="294"/>
      <c r="AT17" s="295"/>
      <c r="AU17" s="159" t="s">
        <v>18</v>
      </c>
      <c r="AV17" s="160"/>
      <c r="AW17" s="160"/>
      <c r="AX17" s="161"/>
      <c r="AY17" s="34">
        <f>$AY$16</f>
        <v>1</v>
      </c>
    </row>
    <row r="18" spans="1:51" ht="24.75" customHeight="1" x14ac:dyDescent="0.2">
      <c r="A18" s="671"/>
      <c r="B18" s="672"/>
      <c r="C18" s="672"/>
      <c r="D18" s="672"/>
      <c r="E18" s="672"/>
      <c r="F18" s="673"/>
      <c r="G18" s="296" t="s">
        <v>606</v>
      </c>
      <c r="H18" s="297"/>
      <c r="I18" s="297"/>
      <c r="J18" s="297"/>
      <c r="K18" s="298"/>
      <c r="L18" s="289" t="s">
        <v>607</v>
      </c>
      <c r="M18" s="290"/>
      <c r="N18" s="290"/>
      <c r="O18" s="290"/>
      <c r="P18" s="290"/>
      <c r="Q18" s="290"/>
      <c r="R18" s="290"/>
      <c r="S18" s="290"/>
      <c r="T18" s="290"/>
      <c r="U18" s="290"/>
      <c r="V18" s="290"/>
      <c r="W18" s="290"/>
      <c r="X18" s="291"/>
      <c r="Y18" s="283">
        <v>12.5</v>
      </c>
      <c r="Z18" s="284"/>
      <c r="AA18" s="284"/>
      <c r="AB18" s="285"/>
      <c r="AC18" s="296"/>
      <c r="AD18" s="297"/>
      <c r="AE18" s="297"/>
      <c r="AF18" s="297"/>
      <c r="AG18" s="298"/>
      <c r="AH18" s="289"/>
      <c r="AI18" s="290"/>
      <c r="AJ18" s="290"/>
      <c r="AK18" s="290"/>
      <c r="AL18" s="290"/>
      <c r="AM18" s="290"/>
      <c r="AN18" s="290"/>
      <c r="AO18" s="290"/>
      <c r="AP18" s="290"/>
      <c r="AQ18" s="290"/>
      <c r="AR18" s="290"/>
      <c r="AS18" s="290"/>
      <c r="AT18" s="291"/>
      <c r="AU18" s="283"/>
      <c r="AV18" s="284"/>
      <c r="AW18" s="284"/>
      <c r="AX18" s="285"/>
      <c r="AY18" s="34">
        <f>$AY$16</f>
        <v>1</v>
      </c>
    </row>
    <row r="19" spans="1:51" ht="24.75" customHeight="1" thickBot="1" x14ac:dyDescent="0.25">
      <c r="A19" s="674"/>
      <c r="B19" s="675"/>
      <c r="C19" s="675"/>
      <c r="D19" s="675"/>
      <c r="E19" s="675"/>
      <c r="F19" s="676"/>
      <c r="G19" s="662" t="s">
        <v>19</v>
      </c>
      <c r="H19" s="663"/>
      <c r="I19" s="663"/>
      <c r="J19" s="663"/>
      <c r="K19" s="663"/>
      <c r="L19" s="664"/>
      <c r="M19" s="665"/>
      <c r="N19" s="665"/>
      <c r="O19" s="665"/>
      <c r="P19" s="665"/>
      <c r="Q19" s="665"/>
      <c r="R19" s="665"/>
      <c r="S19" s="665"/>
      <c r="T19" s="665"/>
      <c r="U19" s="665"/>
      <c r="V19" s="665"/>
      <c r="W19" s="665"/>
      <c r="X19" s="666"/>
      <c r="Y19" s="659">
        <f>SUM(Y18:AB18)</f>
        <v>12.5</v>
      </c>
      <c r="Z19" s="660"/>
      <c r="AA19" s="660"/>
      <c r="AB19" s="667"/>
      <c r="AC19" s="662" t="s">
        <v>19</v>
      </c>
      <c r="AD19" s="663"/>
      <c r="AE19" s="663"/>
      <c r="AF19" s="663"/>
      <c r="AG19" s="663"/>
      <c r="AH19" s="664"/>
      <c r="AI19" s="665"/>
      <c r="AJ19" s="665"/>
      <c r="AK19" s="665"/>
      <c r="AL19" s="665"/>
      <c r="AM19" s="665"/>
      <c r="AN19" s="665"/>
      <c r="AO19" s="665"/>
      <c r="AP19" s="665"/>
      <c r="AQ19" s="665"/>
      <c r="AR19" s="665"/>
      <c r="AS19" s="665"/>
      <c r="AT19" s="666"/>
      <c r="AU19" s="659">
        <f>SUM(AU18:AX18)</f>
        <v>0</v>
      </c>
      <c r="AV19" s="660"/>
      <c r="AW19" s="660"/>
      <c r="AX19" s="661"/>
      <c r="AY19" s="34">
        <f>$AY$16</f>
        <v>1</v>
      </c>
    </row>
    <row r="20" spans="1:51" s="37" customFormat="1" ht="24.75" customHeight="1" x14ac:dyDescent="0.2"/>
  </sheetData>
  <sheetProtection formatRows="0"/>
  <mergeCells count="93">
    <mergeCell ref="L4:X4"/>
    <mergeCell ref="Y4:AB4"/>
    <mergeCell ref="AC4:AG4"/>
    <mergeCell ref="AH4:AT4"/>
    <mergeCell ref="AU4:AX4"/>
    <mergeCell ref="A2:F19"/>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AU8:AX8"/>
    <mergeCell ref="G6:AB6"/>
    <mergeCell ref="AC6:AX6"/>
    <mergeCell ref="G7:K7"/>
    <mergeCell ref="L7:X7"/>
    <mergeCell ref="Y7:AB7"/>
    <mergeCell ref="AC7:AG7"/>
    <mergeCell ref="AH7:AT7"/>
    <mergeCell ref="AU7:AX7"/>
    <mergeCell ref="G8:K8"/>
    <mergeCell ref="L8:X8"/>
    <mergeCell ref="Y8:AB8"/>
    <mergeCell ref="AC8:AG8"/>
    <mergeCell ref="AH8:AT8"/>
    <mergeCell ref="G9:K9"/>
    <mergeCell ref="L9:X9"/>
    <mergeCell ref="Y9:AB9"/>
    <mergeCell ref="AC9:AG9"/>
    <mergeCell ref="AH9:AT9"/>
    <mergeCell ref="AU9:AX9"/>
    <mergeCell ref="G13:K13"/>
    <mergeCell ref="L13:X13"/>
    <mergeCell ref="Y13:AB13"/>
    <mergeCell ref="AC13:AG13"/>
    <mergeCell ref="AH13:AT13"/>
    <mergeCell ref="AU13:AX13"/>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AU14:AX14"/>
    <mergeCell ref="G15:K15"/>
    <mergeCell ref="L15:X15"/>
    <mergeCell ref="Y15:AB15"/>
    <mergeCell ref="AC15:AG15"/>
    <mergeCell ref="AH15:AT15"/>
    <mergeCell ref="AU15:AX15"/>
    <mergeCell ref="G14:K14"/>
    <mergeCell ref="L14:X14"/>
    <mergeCell ref="Y14:AB14"/>
    <mergeCell ref="AC14:AG14"/>
    <mergeCell ref="AH14:AT14"/>
    <mergeCell ref="AU18:AX18"/>
    <mergeCell ref="G16:AB16"/>
    <mergeCell ref="AC16:AX16"/>
    <mergeCell ref="G17:K17"/>
    <mergeCell ref="L17:X17"/>
    <mergeCell ref="Y17:AB17"/>
    <mergeCell ref="AC17:AG17"/>
    <mergeCell ref="AH17:AT17"/>
    <mergeCell ref="AU17:AX17"/>
    <mergeCell ref="G18:K18"/>
    <mergeCell ref="L18:X18"/>
    <mergeCell ref="Y18:AB18"/>
    <mergeCell ref="AC18:AG18"/>
    <mergeCell ref="AH18:AT18"/>
    <mergeCell ref="AU19:AX19"/>
    <mergeCell ref="G19:K19"/>
    <mergeCell ref="L19:X19"/>
    <mergeCell ref="Y19:AB19"/>
    <mergeCell ref="AC19:AG19"/>
    <mergeCell ref="AH19:AT19"/>
  </mergeCells>
  <phoneticPr fontId="5"/>
  <conditionalFormatting sqref="Y5">
    <cfRule type="expression" dxfId="77" priority="281">
      <formula>IF(RIGHT(TEXT(Y5,"0.#"),1)=".",FALSE,TRUE)</formula>
    </cfRule>
    <cfRule type="expression" dxfId="76" priority="282">
      <formula>IF(RIGHT(TEXT(Y5,"0.#"),1)=".",TRUE,FALSE)</formula>
    </cfRule>
  </conditionalFormatting>
  <conditionalFormatting sqref="Y4">
    <cfRule type="expression" dxfId="75" priority="279">
      <formula>IF(RIGHT(TEXT(Y4,"0.#"),1)=".",FALSE,TRUE)</formula>
    </cfRule>
    <cfRule type="expression" dxfId="74" priority="280">
      <formula>IF(RIGHT(TEXT(Y4,"0.#"),1)=".",TRUE,FALSE)</formula>
    </cfRule>
  </conditionalFormatting>
  <conditionalFormatting sqref="AU5">
    <cfRule type="expression" dxfId="73" priority="275">
      <formula>IF(RIGHT(TEXT(AU5,"0.#"),1)=".",FALSE,TRUE)</formula>
    </cfRule>
    <cfRule type="expression" dxfId="72" priority="276">
      <formula>IF(RIGHT(TEXT(AU5,"0.#"),1)=".",TRUE,FALSE)</formula>
    </cfRule>
  </conditionalFormatting>
  <conditionalFormatting sqref="AU4">
    <cfRule type="expression" dxfId="71" priority="273">
      <formula>IF(RIGHT(TEXT(AU4,"0.#"),1)=".",FALSE,TRUE)</formula>
    </cfRule>
    <cfRule type="expression" dxfId="70" priority="274">
      <formula>IF(RIGHT(TEXT(AU4,"0.#"),1)=".",TRUE,FALSE)</formula>
    </cfRule>
  </conditionalFormatting>
  <conditionalFormatting sqref="Y9">
    <cfRule type="expression" dxfId="69" priority="269">
      <formula>IF(RIGHT(TEXT(Y9,"0.#"),1)=".",FALSE,TRUE)</formula>
    </cfRule>
    <cfRule type="expression" dxfId="68" priority="270">
      <formula>IF(RIGHT(TEXT(Y9,"0.#"),1)=".",TRUE,FALSE)</formula>
    </cfRule>
  </conditionalFormatting>
  <conditionalFormatting sqref="Y8">
    <cfRule type="expression" dxfId="67" priority="267">
      <formula>IF(RIGHT(TEXT(Y8,"0.#"),1)=".",FALSE,TRUE)</formula>
    </cfRule>
    <cfRule type="expression" dxfId="66" priority="268">
      <formula>IF(RIGHT(TEXT(Y8,"0.#"),1)=".",TRUE,FALSE)</formula>
    </cfRule>
  </conditionalFormatting>
  <conditionalFormatting sqref="AU9">
    <cfRule type="expression" dxfId="65" priority="263">
      <formula>IF(RIGHT(TEXT(AU9,"0.#"),1)=".",FALSE,TRUE)</formula>
    </cfRule>
    <cfRule type="expression" dxfId="64" priority="264">
      <formula>IF(RIGHT(TEXT(AU9,"0.#"),1)=".",TRUE,FALSE)</formula>
    </cfRule>
  </conditionalFormatting>
  <conditionalFormatting sqref="AU8">
    <cfRule type="expression" dxfId="63" priority="261">
      <formula>IF(RIGHT(TEXT(AU8,"0.#"),1)=".",FALSE,TRUE)</formula>
    </cfRule>
    <cfRule type="expression" dxfId="62" priority="262">
      <formula>IF(RIGHT(TEXT(AU8,"0.#"),1)=".",TRUE,FALSE)</formula>
    </cfRule>
  </conditionalFormatting>
  <conditionalFormatting sqref="Y13">
    <cfRule type="expression" dxfId="61" priority="259">
      <formula>IF(RIGHT(TEXT(Y13,"0.#"),1)=".",FALSE,TRUE)</formula>
    </cfRule>
    <cfRule type="expression" dxfId="60" priority="260">
      <formula>IF(RIGHT(TEXT(Y13,"0.#"),1)=".",TRUE,FALSE)</formula>
    </cfRule>
  </conditionalFormatting>
  <conditionalFormatting sqref="Y15">
    <cfRule type="expression" dxfId="59" priority="257">
      <formula>IF(RIGHT(TEXT(Y15,"0.#"),1)=".",FALSE,TRUE)</formula>
    </cfRule>
    <cfRule type="expression" dxfId="58" priority="258">
      <formula>IF(RIGHT(TEXT(Y15,"0.#"),1)=".",TRUE,FALSE)</formula>
    </cfRule>
  </conditionalFormatting>
  <conditionalFormatting sqref="Y14 Y12">
    <cfRule type="expression" dxfId="57" priority="255">
      <formula>IF(RIGHT(TEXT(Y12,"0.#"),1)=".",FALSE,TRUE)</formula>
    </cfRule>
    <cfRule type="expression" dxfId="56" priority="256">
      <formula>IF(RIGHT(TEXT(Y12,"0.#"),1)=".",TRUE,FALSE)</formula>
    </cfRule>
  </conditionalFormatting>
  <conditionalFormatting sqref="AU15">
    <cfRule type="expression" dxfId="55" priority="251">
      <formula>IF(RIGHT(TEXT(AU15,"0.#"),1)=".",FALSE,TRUE)</formula>
    </cfRule>
    <cfRule type="expression" dxfId="54" priority="252">
      <formula>IF(RIGHT(TEXT(AU15,"0.#"),1)=".",TRUE,FALSE)</formula>
    </cfRule>
  </conditionalFormatting>
  <conditionalFormatting sqref="Y19">
    <cfRule type="expression" dxfId="53" priority="245">
      <formula>IF(RIGHT(TEXT(Y19,"0.#"),1)=".",FALSE,TRUE)</formula>
    </cfRule>
    <cfRule type="expression" dxfId="52" priority="246">
      <formula>IF(RIGHT(TEXT(Y19,"0.#"),1)=".",TRUE,FALSE)</formula>
    </cfRule>
  </conditionalFormatting>
  <conditionalFormatting sqref="AU19">
    <cfRule type="expression" dxfId="51" priority="239">
      <formula>IF(RIGHT(TEXT(AU19,"0.#"),1)=".",FALSE,TRUE)</formula>
    </cfRule>
    <cfRule type="expression" dxfId="50" priority="240">
      <formula>IF(RIGHT(TEXT(AU19,"0.#"),1)=".",TRUE,FALSE)</formula>
    </cfRule>
  </conditionalFormatting>
  <conditionalFormatting sqref="AU18">
    <cfRule type="expression" dxfId="49" priority="7">
      <formula>IF(RIGHT(TEXT(AU18,"0.#"),1)=".",FALSE,TRUE)</formula>
    </cfRule>
    <cfRule type="expression" dxfId="48" priority="8">
      <formula>IF(RIGHT(TEXT(AU18,"0.#"),1)=".",TRUE,FALSE)</formula>
    </cfRule>
  </conditionalFormatting>
  <conditionalFormatting sqref="AU13">
    <cfRule type="expression" dxfId="47" priority="5">
      <formula>IF(RIGHT(TEXT(AU13,"0.#"),1)=".",FALSE,TRUE)</formula>
    </cfRule>
    <cfRule type="expression" dxfId="46" priority="6">
      <formula>IF(RIGHT(TEXT(AU13,"0.#"),1)=".",TRUE,FALSE)</formula>
    </cfRule>
  </conditionalFormatting>
  <conditionalFormatting sqref="AU14 AU12">
    <cfRule type="expression" dxfId="45" priority="3">
      <formula>IF(RIGHT(TEXT(AU12,"0.#"),1)=".",FALSE,TRUE)</formula>
    </cfRule>
    <cfRule type="expression" dxfId="44" priority="4">
      <formula>IF(RIGHT(TEXT(AU12,"0.#"),1)=".",TRUE,FALSE)</formula>
    </cfRule>
  </conditionalFormatting>
  <conditionalFormatting sqref="Y18">
    <cfRule type="expression" dxfId="43" priority="1">
      <formula>IF(RIGHT(TEXT(Y18,"0.#"),1)=".",FALSE,TRUE)</formula>
    </cfRule>
    <cfRule type="expression" dxfId="42" priority="2">
      <formula>IF(RIGHT(TEXT(Y18,"0.#"),1)=".",TRUE,FALSE)</formula>
    </cfRule>
  </conditionalFormatting>
  <dataValidations count="1">
    <dataValidation type="custom" imeMode="disabled" allowBlank="1" showInputMessage="1" showErrorMessage="1" sqref="Y4:AB4 AU4:AX4 Y8:AB8 AU8:AX8 Y12:AB14 AU12:AX14 Y18:AB18 AU18:AX18 CL15:CO18 BP15:BS18">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2"/>
  <sheetViews>
    <sheetView view="pageBreakPreview" zoomScale="70" zoomScaleNormal="75" zoomScaleSheetLayoutView="70" zoomScalePageLayoutView="70" workbookViewId="0"/>
  </sheetViews>
  <sheetFormatPr defaultColWidth="9" defaultRowHeight="13.2" x14ac:dyDescent="0.2"/>
  <cols>
    <col min="1" max="2" width="2.6640625" style="34" customWidth="1"/>
    <col min="3" max="33" width="2.6640625" style="62" customWidth="1"/>
    <col min="34" max="37" width="3.44140625" style="62" customWidth="1"/>
    <col min="38" max="41" width="2.6640625" style="62" customWidth="1"/>
    <col min="42" max="50" width="3.21875" style="63" customWidth="1"/>
    <col min="51" max="51" width="11.109375" style="34" hidden="1" customWidth="1"/>
    <col min="52" max="57" width="2.21875" style="34" customWidth="1"/>
    <col min="58" max="60" width="9" style="34"/>
    <col min="61" max="61" width="27.88671875" style="34" customWidth="1"/>
    <col min="62" max="62" width="12.21875" style="34" customWidth="1"/>
    <col min="63" max="16384" width="9" style="34"/>
  </cols>
  <sheetData>
    <row r="1" spans="1:51" ht="23.25" customHeight="1" x14ac:dyDescent="0.2">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1" x14ac:dyDescent="0.2">
      <c r="A2" s="9"/>
      <c r="B2" s="46" t="s">
        <v>218</v>
      </c>
      <c r="C2" s="50"/>
      <c r="D2" s="50"/>
      <c r="E2" s="50"/>
      <c r="F2" s="50"/>
      <c r="G2" s="50"/>
      <c r="H2" s="50"/>
      <c r="I2" s="50"/>
      <c r="J2" s="50"/>
      <c r="K2" s="50"/>
      <c r="L2" s="50"/>
      <c r="M2" s="50"/>
      <c r="N2" s="50"/>
      <c r="O2" s="50"/>
      <c r="P2" s="55"/>
      <c r="Q2" s="55"/>
      <c r="R2" s="55"/>
      <c r="S2" s="55"/>
      <c r="T2" s="55"/>
      <c r="U2" s="55"/>
      <c r="V2" s="55"/>
      <c r="W2" s="55"/>
      <c r="X2" s="55"/>
      <c r="Y2" s="56"/>
      <c r="Z2" s="56"/>
      <c r="AA2" s="56"/>
      <c r="AB2" s="56"/>
      <c r="AC2" s="56"/>
      <c r="AD2" s="56"/>
      <c r="AE2" s="56"/>
      <c r="AF2" s="56"/>
      <c r="AG2" s="56"/>
      <c r="AH2" s="56"/>
      <c r="AI2" s="56"/>
      <c r="AJ2" s="56"/>
      <c r="AK2" s="56"/>
      <c r="AL2" s="56"/>
      <c r="AM2" s="56"/>
      <c r="AN2" s="56"/>
      <c r="AO2" s="56"/>
      <c r="AP2" s="55"/>
      <c r="AQ2" s="55"/>
      <c r="AR2" s="55"/>
      <c r="AS2" s="55"/>
      <c r="AT2" s="55"/>
      <c r="AU2" s="55"/>
      <c r="AV2" s="55"/>
      <c r="AW2" s="55"/>
      <c r="AX2" s="55"/>
      <c r="AY2">
        <f>COUNTA($C$4)</f>
        <v>1</v>
      </c>
    </row>
    <row r="3" spans="1:51" customFormat="1" ht="59.25" customHeight="1" x14ac:dyDescent="0.2">
      <c r="A3" s="104"/>
      <c r="B3" s="104"/>
      <c r="C3" s="104" t="s">
        <v>25</v>
      </c>
      <c r="D3" s="104"/>
      <c r="E3" s="104"/>
      <c r="F3" s="104"/>
      <c r="G3" s="104"/>
      <c r="H3" s="104"/>
      <c r="I3" s="104"/>
      <c r="J3" s="122" t="s">
        <v>199</v>
      </c>
      <c r="K3" s="123"/>
      <c r="L3" s="123"/>
      <c r="M3" s="123"/>
      <c r="N3" s="123"/>
      <c r="O3" s="123"/>
      <c r="P3" s="124" t="s">
        <v>26</v>
      </c>
      <c r="Q3" s="124"/>
      <c r="R3" s="124"/>
      <c r="S3" s="124"/>
      <c r="T3" s="124"/>
      <c r="U3" s="124"/>
      <c r="V3" s="124"/>
      <c r="W3" s="124"/>
      <c r="X3" s="124"/>
      <c r="Y3" s="125" t="s">
        <v>235</v>
      </c>
      <c r="Z3" s="126"/>
      <c r="AA3" s="126"/>
      <c r="AB3" s="126"/>
      <c r="AC3" s="122" t="s">
        <v>228</v>
      </c>
      <c r="AD3" s="122"/>
      <c r="AE3" s="122"/>
      <c r="AF3" s="122"/>
      <c r="AG3" s="122"/>
      <c r="AH3" s="125" t="s">
        <v>192</v>
      </c>
      <c r="AI3" s="104"/>
      <c r="AJ3" s="104"/>
      <c r="AK3" s="104"/>
      <c r="AL3" s="104" t="s">
        <v>20</v>
      </c>
      <c r="AM3" s="104"/>
      <c r="AN3" s="104"/>
      <c r="AO3" s="105"/>
      <c r="AP3" s="106" t="s">
        <v>200</v>
      </c>
      <c r="AQ3" s="106"/>
      <c r="AR3" s="106"/>
      <c r="AS3" s="106"/>
      <c r="AT3" s="106"/>
      <c r="AU3" s="106"/>
      <c r="AV3" s="106"/>
      <c r="AW3" s="106"/>
      <c r="AX3" s="106"/>
      <c r="AY3">
        <f>$AY$2</f>
        <v>1</v>
      </c>
    </row>
    <row r="4" spans="1:51" ht="26.25" customHeight="1" x14ac:dyDescent="0.2">
      <c r="A4" s="679">
        <v>1</v>
      </c>
      <c r="B4" s="679">
        <v>1</v>
      </c>
      <c r="C4" s="680" t="s">
        <v>663</v>
      </c>
      <c r="D4" s="681"/>
      <c r="E4" s="681"/>
      <c r="F4" s="681"/>
      <c r="G4" s="681"/>
      <c r="H4" s="681"/>
      <c r="I4" s="681"/>
      <c r="J4" s="107">
        <v>1021001069492</v>
      </c>
      <c r="K4" s="108"/>
      <c r="L4" s="108"/>
      <c r="M4" s="108"/>
      <c r="N4" s="108"/>
      <c r="O4" s="108"/>
      <c r="P4" s="109" t="s">
        <v>674</v>
      </c>
      <c r="Q4" s="110"/>
      <c r="R4" s="110"/>
      <c r="S4" s="110"/>
      <c r="T4" s="110"/>
      <c r="U4" s="110"/>
      <c r="V4" s="110"/>
      <c r="W4" s="110"/>
      <c r="X4" s="110"/>
      <c r="Y4" s="111">
        <v>3.8</v>
      </c>
      <c r="Z4" s="112"/>
      <c r="AA4" s="112"/>
      <c r="AB4" s="113"/>
      <c r="AC4" s="682" t="s">
        <v>252</v>
      </c>
      <c r="AD4" s="682"/>
      <c r="AE4" s="682"/>
      <c r="AF4" s="682"/>
      <c r="AG4" s="682"/>
      <c r="AH4" s="683">
        <v>1</v>
      </c>
      <c r="AI4" s="684"/>
      <c r="AJ4" s="684"/>
      <c r="AK4" s="684"/>
      <c r="AL4" s="118" t="s">
        <v>657</v>
      </c>
      <c r="AM4" s="119"/>
      <c r="AN4" s="119"/>
      <c r="AO4" s="120"/>
      <c r="AP4" s="121" t="s">
        <v>269</v>
      </c>
      <c r="AQ4" s="121"/>
      <c r="AR4" s="121"/>
      <c r="AS4" s="121"/>
      <c r="AT4" s="121"/>
      <c r="AU4" s="121"/>
      <c r="AV4" s="121"/>
      <c r="AW4" s="121"/>
      <c r="AX4" s="121"/>
      <c r="AY4">
        <f>$AY$2</f>
        <v>1</v>
      </c>
    </row>
    <row r="5" spans="1:51" ht="26.25" customHeight="1" x14ac:dyDescent="0.2">
      <c r="A5" s="679">
        <v>2</v>
      </c>
      <c r="B5" s="679">
        <v>1</v>
      </c>
      <c r="C5" s="680" t="s">
        <v>656</v>
      </c>
      <c r="D5" s="681"/>
      <c r="E5" s="681"/>
      <c r="F5" s="681"/>
      <c r="G5" s="681"/>
      <c r="H5" s="681"/>
      <c r="I5" s="681"/>
      <c r="J5" s="107">
        <v>8360001001879</v>
      </c>
      <c r="K5" s="108"/>
      <c r="L5" s="108"/>
      <c r="M5" s="108"/>
      <c r="N5" s="108"/>
      <c r="O5" s="108"/>
      <c r="P5" s="109" t="s">
        <v>678</v>
      </c>
      <c r="Q5" s="110"/>
      <c r="R5" s="110"/>
      <c r="S5" s="110"/>
      <c r="T5" s="110"/>
      <c r="U5" s="110"/>
      <c r="V5" s="110"/>
      <c r="W5" s="110"/>
      <c r="X5" s="110"/>
      <c r="Y5" s="111">
        <v>1.2</v>
      </c>
      <c r="Z5" s="112"/>
      <c r="AA5" s="112"/>
      <c r="AB5" s="113"/>
      <c r="AC5" s="682" t="s">
        <v>252</v>
      </c>
      <c r="AD5" s="682"/>
      <c r="AE5" s="682"/>
      <c r="AF5" s="682"/>
      <c r="AG5" s="682"/>
      <c r="AH5" s="683">
        <v>1</v>
      </c>
      <c r="AI5" s="684"/>
      <c r="AJ5" s="684"/>
      <c r="AK5" s="684"/>
      <c r="AL5" s="118" t="s">
        <v>657</v>
      </c>
      <c r="AM5" s="119"/>
      <c r="AN5" s="119"/>
      <c r="AO5" s="120"/>
      <c r="AP5" s="121" t="s">
        <v>269</v>
      </c>
      <c r="AQ5" s="121"/>
      <c r="AR5" s="121"/>
      <c r="AS5" s="121"/>
      <c r="AT5" s="121"/>
      <c r="AU5" s="121"/>
      <c r="AV5" s="121"/>
      <c r="AW5" s="121"/>
      <c r="AX5" s="121"/>
      <c r="AY5">
        <f>COUNTA($C$5)</f>
        <v>1</v>
      </c>
    </row>
    <row r="6" spans="1:51" x14ac:dyDescent="0.2">
      <c r="A6" s="38"/>
      <c r="B6" s="38"/>
      <c r="P6" s="63"/>
      <c r="Q6" s="63"/>
      <c r="R6" s="63"/>
      <c r="S6" s="63"/>
      <c r="T6" s="63"/>
      <c r="U6" s="63"/>
      <c r="V6" s="63"/>
      <c r="W6" s="63"/>
      <c r="X6" s="63"/>
      <c r="Y6" s="64"/>
      <c r="Z6" s="64"/>
      <c r="AA6" s="64"/>
      <c r="AB6" s="64"/>
      <c r="AC6" s="64"/>
      <c r="AD6" s="64"/>
      <c r="AE6" s="64"/>
      <c r="AF6" s="64"/>
      <c r="AG6" s="64"/>
      <c r="AH6" s="64"/>
      <c r="AI6" s="64"/>
      <c r="AJ6" s="64"/>
      <c r="AK6" s="64"/>
      <c r="AL6" s="64"/>
      <c r="AM6" s="64"/>
      <c r="AN6" s="64"/>
      <c r="AO6" s="64"/>
      <c r="AY6">
        <f>COUNTA($C$9)</f>
        <v>1</v>
      </c>
    </row>
    <row r="7" spans="1:51" x14ac:dyDescent="0.2">
      <c r="A7" s="9"/>
      <c r="B7" s="46" t="s">
        <v>219</v>
      </c>
      <c r="C7" s="50"/>
      <c r="D7" s="50"/>
      <c r="E7" s="50"/>
      <c r="F7" s="50"/>
      <c r="G7" s="50"/>
      <c r="H7" s="50"/>
      <c r="I7" s="50"/>
      <c r="J7" s="50"/>
      <c r="K7" s="50"/>
      <c r="L7" s="50"/>
      <c r="M7" s="50"/>
      <c r="N7" s="50"/>
      <c r="O7" s="50"/>
      <c r="P7" s="55"/>
      <c r="Q7" s="55"/>
      <c r="R7" s="55"/>
      <c r="S7" s="55"/>
      <c r="T7" s="55"/>
      <c r="U7" s="55"/>
      <c r="V7" s="55"/>
      <c r="W7" s="55"/>
      <c r="X7" s="55"/>
      <c r="Y7" s="56"/>
      <c r="Z7" s="56"/>
      <c r="AA7" s="56"/>
      <c r="AB7" s="56"/>
      <c r="AC7" s="56"/>
      <c r="AD7" s="56"/>
      <c r="AE7" s="56"/>
      <c r="AF7" s="56"/>
      <c r="AG7" s="56"/>
      <c r="AH7" s="56"/>
      <c r="AI7" s="56"/>
      <c r="AJ7" s="56"/>
      <c r="AK7" s="56"/>
      <c r="AL7" s="56"/>
      <c r="AM7" s="56"/>
      <c r="AN7" s="56"/>
      <c r="AO7" s="56"/>
      <c r="AP7" s="55"/>
      <c r="AQ7" s="55"/>
      <c r="AR7" s="55"/>
      <c r="AS7" s="55"/>
      <c r="AT7" s="55"/>
      <c r="AU7" s="55"/>
      <c r="AV7" s="55"/>
      <c r="AW7" s="55"/>
      <c r="AX7" s="55"/>
      <c r="AY7">
        <f>$AY$6</f>
        <v>1</v>
      </c>
    </row>
    <row r="8" spans="1:51" customFormat="1" ht="59.25" customHeight="1" x14ac:dyDescent="0.2">
      <c r="A8" s="104"/>
      <c r="B8" s="104"/>
      <c r="C8" s="104" t="s">
        <v>25</v>
      </c>
      <c r="D8" s="104"/>
      <c r="E8" s="104"/>
      <c r="F8" s="104"/>
      <c r="G8" s="104"/>
      <c r="H8" s="104"/>
      <c r="I8" s="104"/>
      <c r="J8" s="122" t="s">
        <v>199</v>
      </c>
      <c r="K8" s="123"/>
      <c r="L8" s="123"/>
      <c r="M8" s="123"/>
      <c r="N8" s="123"/>
      <c r="O8" s="123"/>
      <c r="P8" s="124" t="s">
        <v>26</v>
      </c>
      <c r="Q8" s="124"/>
      <c r="R8" s="124"/>
      <c r="S8" s="124"/>
      <c r="T8" s="124"/>
      <c r="U8" s="124"/>
      <c r="V8" s="124"/>
      <c r="W8" s="124"/>
      <c r="X8" s="124"/>
      <c r="Y8" s="125" t="s">
        <v>235</v>
      </c>
      <c r="Z8" s="126"/>
      <c r="AA8" s="126"/>
      <c r="AB8" s="126"/>
      <c r="AC8" s="122" t="s">
        <v>228</v>
      </c>
      <c r="AD8" s="122"/>
      <c r="AE8" s="122"/>
      <c r="AF8" s="122"/>
      <c r="AG8" s="122"/>
      <c r="AH8" s="125" t="s">
        <v>192</v>
      </c>
      <c r="AI8" s="104"/>
      <c r="AJ8" s="104"/>
      <c r="AK8" s="104"/>
      <c r="AL8" s="104" t="s">
        <v>20</v>
      </c>
      <c r="AM8" s="104"/>
      <c r="AN8" s="104"/>
      <c r="AO8" s="105"/>
      <c r="AP8" s="106" t="s">
        <v>200</v>
      </c>
      <c r="AQ8" s="106"/>
      <c r="AR8" s="106"/>
      <c r="AS8" s="106"/>
      <c r="AT8" s="106"/>
      <c r="AU8" s="106"/>
      <c r="AV8" s="106"/>
      <c r="AW8" s="106"/>
      <c r="AX8" s="106"/>
      <c r="AY8">
        <f>$AY$6</f>
        <v>1</v>
      </c>
    </row>
    <row r="9" spans="1:51" ht="26.25" customHeight="1" x14ac:dyDescent="0.2">
      <c r="A9" s="679">
        <v>1</v>
      </c>
      <c r="B9" s="679">
        <v>1</v>
      </c>
      <c r="C9" s="680" t="s">
        <v>658</v>
      </c>
      <c r="D9" s="681"/>
      <c r="E9" s="681"/>
      <c r="F9" s="681"/>
      <c r="G9" s="681"/>
      <c r="H9" s="681"/>
      <c r="I9" s="681"/>
      <c r="J9" s="107" t="s">
        <v>657</v>
      </c>
      <c r="K9" s="108"/>
      <c r="L9" s="108"/>
      <c r="M9" s="108"/>
      <c r="N9" s="108"/>
      <c r="O9" s="108"/>
      <c r="P9" s="109" t="s">
        <v>675</v>
      </c>
      <c r="Q9" s="110"/>
      <c r="R9" s="110"/>
      <c r="S9" s="110"/>
      <c r="T9" s="110"/>
      <c r="U9" s="110"/>
      <c r="V9" s="110"/>
      <c r="W9" s="110"/>
      <c r="X9" s="110"/>
      <c r="Y9" s="111">
        <v>8.1999999999999993</v>
      </c>
      <c r="Z9" s="112"/>
      <c r="AA9" s="112"/>
      <c r="AB9" s="113"/>
      <c r="AC9" s="682" t="s">
        <v>252</v>
      </c>
      <c r="AD9" s="682"/>
      <c r="AE9" s="682"/>
      <c r="AF9" s="682"/>
      <c r="AG9" s="682"/>
      <c r="AH9" s="683">
        <v>1</v>
      </c>
      <c r="AI9" s="684"/>
      <c r="AJ9" s="684"/>
      <c r="AK9" s="684"/>
      <c r="AL9" s="118" t="s">
        <v>657</v>
      </c>
      <c r="AM9" s="119"/>
      <c r="AN9" s="119"/>
      <c r="AO9" s="120"/>
      <c r="AP9" s="121" t="s">
        <v>269</v>
      </c>
      <c r="AQ9" s="121"/>
      <c r="AR9" s="121"/>
      <c r="AS9" s="121"/>
      <c r="AT9" s="121"/>
      <c r="AU9" s="121"/>
      <c r="AV9" s="121"/>
      <c r="AW9" s="121"/>
      <c r="AX9" s="121"/>
      <c r="AY9">
        <f>$AY$6</f>
        <v>1</v>
      </c>
    </row>
    <row r="10" spans="1:51" x14ac:dyDescent="0.2">
      <c r="P10" s="63"/>
      <c r="Q10" s="63"/>
      <c r="R10" s="63"/>
      <c r="S10" s="63"/>
      <c r="T10" s="63"/>
      <c r="U10" s="63"/>
      <c r="V10" s="63"/>
      <c r="W10" s="63"/>
      <c r="X10" s="63"/>
      <c r="Y10" s="64"/>
      <c r="Z10" s="64"/>
      <c r="AA10" s="64"/>
      <c r="AB10" s="64"/>
      <c r="AC10" s="64"/>
      <c r="AD10" s="64"/>
      <c r="AE10" s="64"/>
      <c r="AF10" s="64"/>
      <c r="AG10" s="64"/>
      <c r="AH10" s="64"/>
      <c r="AI10" s="64"/>
      <c r="AJ10" s="64"/>
      <c r="AK10" s="64"/>
      <c r="AL10" s="64"/>
      <c r="AM10" s="64"/>
      <c r="AN10" s="64"/>
      <c r="AO10" s="64"/>
      <c r="AY10">
        <f>COUNTA($C$13)</f>
        <v>1</v>
      </c>
    </row>
    <row r="11" spans="1:51" x14ac:dyDescent="0.2">
      <c r="A11" s="9"/>
      <c r="B11" s="46" t="s">
        <v>176</v>
      </c>
      <c r="C11" s="50"/>
      <c r="D11" s="50"/>
      <c r="E11" s="50"/>
      <c r="F11" s="50"/>
      <c r="G11" s="50"/>
      <c r="H11" s="50"/>
      <c r="I11" s="50"/>
      <c r="J11" s="50"/>
      <c r="K11" s="50"/>
      <c r="L11" s="50"/>
      <c r="M11" s="50"/>
      <c r="N11" s="50"/>
      <c r="O11" s="50"/>
      <c r="P11" s="55"/>
      <c r="Q11" s="55"/>
      <c r="R11" s="55"/>
      <c r="S11" s="55"/>
      <c r="T11" s="55"/>
      <c r="U11" s="55"/>
      <c r="V11" s="55"/>
      <c r="W11" s="55"/>
      <c r="X11" s="55"/>
      <c r="Y11" s="56"/>
      <c r="Z11" s="56"/>
      <c r="AA11" s="56"/>
      <c r="AB11" s="56"/>
      <c r="AC11" s="56"/>
      <c r="AD11" s="56"/>
      <c r="AE11" s="56"/>
      <c r="AF11" s="56"/>
      <c r="AG11" s="56"/>
      <c r="AH11" s="56"/>
      <c r="AI11" s="56"/>
      <c r="AJ11" s="56"/>
      <c r="AK11" s="56"/>
      <c r="AL11" s="56"/>
      <c r="AM11" s="56"/>
      <c r="AN11" s="56"/>
      <c r="AO11" s="56"/>
      <c r="AP11" s="55"/>
      <c r="AQ11" s="55"/>
      <c r="AR11" s="55"/>
      <c r="AS11" s="55"/>
      <c r="AT11" s="55"/>
      <c r="AU11" s="55"/>
      <c r="AV11" s="55"/>
      <c r="AW11" s="55"/>
      <c r="AX11" s="55"/>
      <c r="AY11" s="34">
        <f>$AY$10</f>
        <v>1</v>
      </c>
    </row>
    <row r="12" spans="1:51" customFormat="1" ht="59.25" customHeight="1" x14ac:dyDescent="0.2">
      <c r="A12" s="104"/>
      <c r="B12" s="104"/>
      <c r="C12" s="104" t="s">
        <v>25</v>
      </c>
      <c r="D12" s="104"/>
      <c r="E12" s="104"/>
      <c r="F12" s="104"/>
      <c r="G12" s="104"/>
      <c r="H12" s="104"/>
      <c r="I12" s="104"/>
      <c r="J12" s="122" t="s">
        <v>199</v>
      </c>
      <c r="K12" s="123"/>
      <c r="L12" s="123"/>
      <c r="M12" s="123"/>
      <c r="N12" s="123"/>
      <c r="O12" s="123"/>
      <c r="P12" s="124" t="s">
        <v>26</v>
      </c>
      <c r="Q12" s="124"/>
      <c r="R12" s="124"/>
      <c r="S12" s="124"/>
      <c r="T12" s="124"/>
      <c r="U12" s="124"/>
      <c r="V12" s="124"/>
      <c r="W12" s="124"/>
      <c r="X12" s="124"/>
      <c r="Y12" s="125" t="s">
        <v>235</v>
      </c>
      <c r="Z12" s="126"/>
      <c r="AA12" s="126"/>
      <c r="AB12" s="126"/>
      <c r="AC12" s="122" t="s">
        <v>228</v>
      </c>
      <c r="AD12" s="122"/>
      <c r="AE12" s="122"/>
      <c r="AF12" s="122"/>
      <c r="AG12" s="122"/>
      <c r="AH12" s="125" t="s">
        <v>192</v>
      </c>
      <c r="AI12" s="104"/>
      <c r="AJ12" s="104"/>
      <c r="AK12" s="104"/>
      <c r="AL12" s="104" t="s">
        <v>20</v>
      </c>
      <c r="AM12" s="104"/>
      <c r="AN12" s="104"/>
      <c r="AO12" s="105"/>
      <c r="AP12" s="106" t="s">
        <v>200</v>
      </c>
      <c r="AQ12" s="106"/>
      <c r="AR12" s="106"/>
      <c r="AS12" s="106"/>
      <c r="AT12" s="106"/>
      <c r="AU12" s="106"/>
      <c r="AV12" s="106"/>
      <c r="AW12" s="106"/>
      <c r="AX12" s="106"/>
      <c r="AY12" s="34">
        <f t="shared" ref="AY12:AY13" si="0">$AY$10</f>
        <v>1</v>
      </c>
    </row>
    <row r="13" spans="1:51" ht="26.25" customHeight="1" x14ac:dyDescent="0.2">
      <c r="A13" s="679">
        <v>1</v>
      </c>
      <c r="B13" s="679">
        <v>1</v>
      </c>
      <c r="C13" s="680" t="s">
        <v>664</v>
      </c>
      <c r="D13" s="681"/>
      <c r="E13" s="681"/>
      <c r="F13" s="681"/>
      <c r="G13" s="681"/>
      <c r="H13" s="681"/>
      <c r="I13" s="681"/>
      <c r="J13" s="107">
        <v>2010001205041</v>
      </c>
      <c r="K13" s="108"/>
      <c r="L13" s="108"/>
      <c r="M13" s="108"/>
      <c r="N13" s="108"/>
      <c r="O13" s="108"/>
      <c r="P13" s="109" t="s">
        <v>679</v>
      </c>
      <c r="Q13" s="110"/>
      <c r="R13" s="110"/>
      <c r="S13" s="110"/>
      <c r="T13" s="110"/>
      <c r="U13" s="110"/>
      <c r="V13" s="110"/>
      <c r="W13" s="110"/>
      <c r="X13" s="110"/>
      <c r="Y13" s="111">
        <v>4</v>
      </c>
      <c r="Z13" s="112"/>
      <c r="AA13" s="112"/>
      <c r="AB13" s="113"/>
      <c r="AC13" s="682" t="s">
        <v>252</v>
      </c>
      <c r="AD13" s="682"/>
      <c r="AE13" s="682"/>
      <c r="AF13" s="682"/>
      <c r="AG13" s="682"/>
      <c r="AH13" s="683">
        <v>1</v>
      </c>
      <c r="AI13" s="684"/>
      <c r="AJ13" s="684"/>
      <c r="AK13" s="684"/>
      <c r="AL13" s="118" t="s">
        <v>659</v>
      </c>
      <c r="AM13" s="119"/>
      <c r="AN13" s="119"/>
      <c r="AO13" s="120"/>
      <c r="AP13" s="121" t="s">
        <v>269</v>
      </c>
      <c r="AQ13" s="121"/>
      <c r="AR13" s="121"/>
      <c r="AS13" s="121"/>
      <c r="AT13" s="121"/>
      <c r="AU13" s="121"/>
      <c r="AV13" s="121"/>
      <c r="AW13" s="121"/>
      <c r="AX13" s="121"/>
      <c r="AY13" s="34">
        <f t="shared" si="0"/>
        <v>1</v>
      </c>
    </row>
    <row r="14" spans="1:51" x14ac:dyDescent="0.2">
      <c r="P14" s="63"/>
      <c r="Q14" s="63"/>
      <c r="R14" s="63"/>
      <c r="S14" s="63"/>
      <c r="T14" s="63"/>
      <c r="U14" s="63"/>
      <c r="V14" s="63"/>
      <c r="W14" s="63"/>
      <c r="X14" s="63"/>
      <c r="Y14" s="64"/>
      <c r="Z14" s="64"/>
      <c r="AA14" s="64"/>
      <c r="AB14" s="64"/>
      <c r="AC14" s="64"/>
      <c r="AD14" s="64"/>
      <c r="AE14" s="64"/>
      <c r="AF14" s="64"/>
      <c r="AG14" s="64"/>
      <c r="AH14" s="64"/>
      <c r="AI14" s="64"/>
      <c r="AJ14" s="64"/>
      <c r="AK14" s="64"/>
      <c r="AL14" s="64"/>
      <c r="AM14" s="64"/>
      <c r="AN14" s="64"/>
      <c r="AO14" s="64"/>
      <c r="AY14">
        <f>COUNTA($C$17)</f>
        <v>1</v>
      </c>
    </row>
    <row r="15" spans="1:51" x14ac:dyDescent="0.2">
      <c r="A15" s="9"/>
      <c r="B15" s="46" t="s">
        <v>177</v>
      </c>
      <c r="C15" s="50"/>
      <c r="D15" s="50"/>
      <c r="E15" s="50"/>
      <c r="F15" s="50"/>
      <c r="G15" s="50"/>
      <c r="H15" s="50"/>
      <c r="I15" s="50"/>
      <c r="J15" s="50"/>
      <c r="K15" s="50"/>
      <c r="L15" s="50"/>
      <c r="M15" s="50"/>
      <c r="N15" s="50"/>
      <c r="O15" s="50"/>
      <c r="P15" s="55"/>
      <c r="Q15" s="55"/>
      <c r="R15" s="55"/>
      <c r="S15" s="55"/>
      <c r="T15" s="55"/>
      <c r="U15" s="55"/>
      <c r="V15" s="55"/>
      <c r="W15" s="55"/>
      <c r="X15" s="55"/>
      <c r="Y15" s="56"/>
      <c r="Z15" s="56"/>
      <c r="AA15" s="56"/>
      <c r="AB15" s="56"/>
      <c r="AC15" s="56"/>
      <c r="AD15" s="56"/>
      <c r="AE15" s="56"/>
      <c r="AF15" s="56"/>
      <c r="AG15" s="56"/>
      <c r="AH15" s="56"/>
      <c r="AI15" s="56"/>
      <c r="AJ15" s="56"/>
      <c r="AK15" s="56"/>
      <c r="AL15" s="56"/>
      <c r="AM15" s="56"/>
      <c r="AN15" s="56"/>
      <c r="AO15" s="56"/>
      <c r="AP15" s="55"/>
      <c r="AQ15" s="55"/>
      <c r="AR15" s="55"/>
      <c r="AS15" s="55"/>
      <c r="AT15" s="55"/>
      <c r="AU15" s="55"/>
      <c r="AV15" s="55"/>
      <c r="AW15" s="55"/>
      <c r="AX15" s="55"/>
      <c r="AY15" s="34">
        <f>$AY$14</f>
        <v>1</v>
      </c>
    </row>
    <row r="16" spans="1:51" customFormat="1" ht="59.25" customHeight="1" x14ac:dyDescent="0.2">
      <c r="A16" s="104"/>
      <c r="B16" s="104"/>
      <c r="C16" s="104" t="s">
        <v>25</v>
      </c>
      <c r="D16" s="104"/>
      <c r="E16" s="104"/>
      <c r="F16" s="104"/>
      <c r="G16" s="104"/>
      <c r="H16" s="104"/>
      <c r="I16" s="104"/>
      <c r="J16" s="122" t="s">
        <v>199</v>
      </c>
      <c r="K16" s="123"/>
      <c r="L16" s="123"/>
      <c r="M16" s="123"/>
      <c r="N16" s="123"/>
      <c r="O16" s="123"/>
      <c r="P16" s="124" t="s">
        <v>26</v>
      </c>
      <c r="Q16" s="124"/>
      <c r="R16" s="124"/>
      <c r="S16" s="124"/>
      <c r="T16" s="124"/>
      <c r="U16" s="124"/>
      <c r="V16" s="124"/>
      <c r="W16" s="124"/>
      <c r="X16" s="124"/>
      <c r="Y16" s="125" t="s">
        <v>235</v>
      </c>
      <c r="Z16" s="126"/>
      <c r="AA16" s="126"/>
      <c r="AB16" s="126"/>
      <c r="AC16" s="122" t="s">
        <v>228</v>
      </c>
      <c r="AD16" s="122"/>
      <c r="AE16" s="122"/>
      <c r="AF16" s="122"/>
      <c r="AG16" s="122"/>
      <c r="AH16" s="125" t="s">
        <v>192</v>
      </c>
      <c r="AI16" s="104"/>
      <c r="AJ16" s="104"/>
      <c r="AK16" s="104"/>
      <c r="AL16" s="104" t="s">
        <v>20</v>
      </c>
      <c r="AM16" s="104"/>
      <c r="AN16" s="104"/>
      <c r="AO16" s="105"/>
      <c r="AP16" s="106" t="s">
        <v>200</v>
      </c>
      <c r="AQ16" s="106"/>
      <c r="AR16" s="106"/>
      <c r="AS16" s="106"/>
      <c r="AT16" s="106"/>
      <c r="AU16" s="106"/>
      <c r="AV16" s="106"/>
      <c r="AW16" s="106"/>
      <c r="AX16" s="106"/>
      <c r="AY16" s="34">
        <f t="shared" ref="AY16:AY17" si="1">$AY$14</f>
        <v>1</v>
      </c>
    </row>
    <row r="17" spans="1:51" ht="26.25" customHeight="1" x14ac:dyDescent="0.2">
      <c r="A17" s="679">
        <v>1</v>
      </c>
      <c r="B17" s="679">
        <v>1</v>
      </c>
      <c r="C17" s="680" t="s">
        <v>667</v>
      </c>
      <c r="D17" s="681"/>
      <c r="E17" s="681"/>
      <c r="F17" s="681"/>
      <c r="G17" s="681"/>
      <c r="H17" s="681"/>
      <c r="I17" s="681"/>
      <c r="J17" s="107">
        <v>1010701024097</v>
      </c>
      <c r="K17" s="108"/>
      <c r="L17" s="108"/>
      <c r="M17" s="108"/>
      <c r="N17" s="108"/>
      <c r="O17" s="108"/>
      <c r="P17" s="109" t="s">
        <v>677</v>
      </c>
      <c r="Q17" s="110"/>
      <c r="R17" s="110"/>
      <c r="S17" s="110"/>
      <c r="T17" s="110"/>
      <c r="U17" s="110"/>
      <c r="V17" s="110"/>
      <c r="W17" s="110"/>
      <c r="X17" s="110"/>
      <c r="Y17" s="111">
        <v>2</v>
      </c>
      <c r="Z17" s="112"/>
      <c r="AA17" s="112"/>
      <c r="AB17" s="113"/>
      <c r="AC17" s="682" t="s">
        <v>252</v>
      </c>
      <c r="AD17" s="682"/>
      <c r="AE17" s="682"/>
      <c r="AF17" s="682"/>
      <c r="AG17" s="682"/>
      <c r="AH17" s="683">
        <v>1</v>
      </c>
      <c r="AI17" s="684"/>
      <c r="AJ17" s="684"/>
      <c r="AK17" s="684"/>
      <c r="AL17" s="118" t="s">
        <v>657</v>
      </c>
      <c r="AM17" s="119"/>
      <c r="AN17" s="119"/>
      <c r="AO17" s="120"/>
      <c r="AP17" s="121" t="s">
        <v>269</v>
      </c>
      <c r="AQ17" s="121"/>
      <c r="AR17" s="121"/>
      <c r="AS17" s="121"/>
      <c r="AT17" s="121"/>
      <c r="AU17" s="121"/>
      <c r="AV17" s="121"/>
      <c r="AW17" s="121"/>
      <c r="AX17" s="121"/>
      <c r="AY17" s="34">
        <f t="shared" si="1"/>
        <v>1</v>
      </c>
    </row>
    <row r="18" spans="1:51" ht="26.25" customHeight="1" x14ac:dyDescent="0.2">
      <c r="A18" s="679">
        <v>2</v>
      </c>
      <c r="B18" s="679">
        <v>1</v>
      </c>
      <c r="C18" s="680" t="s">
        <v>665</v>
      </c>
      <c r="D18" s="681"/>
      <c r="E18" s="681"/>
      <c r="F18" s="681"/>
      <c r="G18" s="681"/>
      <c r="H18" s="681"/>
      <c r="I18" s="681"/>
      <c r="J18" s="107">
        <v>8010901025319</v>
      </c>
      <c r="K18" s="108"/>
      <c r="L18" s="108"/>
      <c r="M18" s="108"/>
      <c r="N18" s="108"/>
      <c r="O18" s="108"/>
      <c r="P18" s="109" t="s">
        <v>666</v>
      </c>
      <c r="Q18" s="110"/>
      <c r="R18" s="110"/>
      <c r="S18" s="110"/>
      <c r="T18" s="110"/>
      <c r="U18" s="110"/>
      <c r="V18" s="110"/>
      <c r="W18" s="110"/>
      <c r="X18" s="110"/>
      <c r="Y18" s="111">
        <v>1.5</v>
      </c>
      <c r="Z18" s="112"/>
      <c r="AA18" s="112"/>
      <c r="AB18" s="113"/>
      <c r="AC18" s="682" t="s">
        <v>252</v>
      </c>
      <c r="AD18" s="682"/>
      <c r="AE18" s="682"/>
      <c r="AF18" s="682"/>
      <c r="AG18" s="682"/>
      <c r="AH18" s="683">
        <v>1</v>
      </c>
      <c r="AI18" s="684"/>
      <c r="AJ18" s="684"/>
      <c r="AK18" s="684"/>
      <c r="AL18" s="118" t="s">
        <v>657</v>
      </c>
      <c r="AM18" s="119"/>
      <c r="AN18" s="119"/>
      <c r="AO18" s="120"/>
      <c r="AP18" s="121" t="s">
        <v>269</v>
      </c>
      <c r="AQ18" s="121"/>
      <c r="AR18" s="121"/>
      <c r="AS18" s="121"/>
      <c r="AT18" s="121"/>
      <c r="AU18" s="121"/>
      <c r="AV18" s="121"/>
      <c r="AW18" s="121"/>
      <c r="AX18" s="121"/>
      <c r="AY18">
        <f>COUNTA($C$18)</f>
        <v>1</v>
      </c>
    </row>
    <row r="19" spans="1:51" x14ac:dyDescent="0.2">
      <c r="P19" s="63"/>
      <c r="Q19" s="63"/>
      <c r="R19" s="63"/>
      <c r="S19" s="63"/>
      <c r="T19" s="63"/>
      <c r="U19" s="63"/>
      <c r="V19" s="63"/>
      <c r="W19" s="63"/>
      <c r="X19" s="63"/>
      <c r="Y19" s="64"/>
      <c r="Z19" s="64"/>
      <c r="AA19" s="64"/>
      <c r="AB19" s="64"/>
      <c r="AC19" s="64"/>
      <c r="AD19" s="64"/>
      <c r="AE19" s="64"/>
      <c r="AF19" s="64"/>
      <c r="AG19" s="64"/>
      <c r="AH19" s="64"/>
      <c r="AI19" s="64"/>
      <c r="AJ19" s="64"/>
      <c r="AK19" s="64"/>
      <c r="AL19" s="64"/>
      <c r="AM19" s="64"/>
      <c r="AN19" s="64"/>
      <c r="AO19" s="64"/>
      <c r="AY19">
        <f>COUNTA($C$22)</f>
        <v>1</v>
      </c>
    </row>
    <row r="20" spans="1:51" x14ac:dyDescent="0.2">
      <c r="A20" s="9"/>
      <c r="B20" s="46" t="s">
        <v>178</v>
      </c>
      <c r="C20" s="50"/>
      <c r="D20" s="50"/>
      <c r="E20" s="50"/>
      <c r="F20" s="50"/>
      <c r="G20" s="50"/>
      <c r="H20" s="50"/>
      <c r="I20" s="50"/>
      <c r="J20" s="50"/>
      <c r="K20" s="50"/>
      <c r="L20" s="50"/>
      <c r="M20" s="50"/>
      <c r="N20" s="50"/>
      <c r="O20" s="50"/>
      <c r="P20" s="55"/>
      <c r="Q20" s="55"/>
      <c r="R20" s="55"/>
      <c r="S20" s="55"/>
      <c r="T20" s="55"/>
      <c r="U20" s="55"/>
      <c r="V20" s="55"/>
      <c r="W20" s="55"/>
      <c r="X20" s="55"/>
      <c r="Y20" s="56"/>
      <c r="Z20" s="56"/>
      <c r="AA20" s="56"/>
      <c r="AB20" s="56"/>
      <c r="AC20" s="56"/>
      <c r="AD20" s="56"/>
      <c r="AE20" s="56"/>
      <c r="AF20" s="56"/>
      <c r="AG20" s="56"/>
      <c r="AH20" s="56"/>
      <c r="AI20" s="56"/>
      <c r="AJ20" s="56"/>
      <c r="AK20" s="56"/>
      <c r="AL20" s="56"/>
      <c r="AM20" s="56"/>
      <c r="AN20" s="56"/>
      <c r="AO20" s="56"/>
      <c r="AP20" s="55"/>
      <c r="AQ20" s="55"/>
      <c r="AR20" s="55"/>
      <c r="AS20" s="55"/>
      <c r="AT20" s="55"/>
      <c r="AU20" s="55"/>
      <c r="AV20" s="55"/>
      <c r="AW20" s="55"/>
      <c r="AX20" s="55"/>
      <c r="AY20" s="34">
        <f>$AY$19</f>
        <v>1</v>
      </c>
    </row>
    <row r="21" spans="1:51" customFormat="1" ht="59.25" customHeight="1" x14ac:dyDescent="0.2">
      <c r="A21" s="104"/>
      <c r="B21" s="104"/>
      <c r="C21" s="104" t="s">
        <v>25</v>
      </c>
      <c r="D21" s="104"/>
      <c r="E21" s="104"/>
      <c r="F21" s="104"/>
      <c r="G21" s="104"/>
      <c r="H21" s="104"/>
      <c r="I21" s="104"/>
      <c r="J21" s="122" t="s">
        <v>199</v>
      </c>
      <c r="K21" s="123"/>
      <c r="L21" s="123"/>
      <c r="M21" s="123"/>
      <c r="N21" s="123"/>
      <c r="O21" s="123"/>
      <c r="P21" s="124" t="s">
        <v>26</v>
      </c>
      <c r="Q21" s="124"/>
      <c r="R21" s="124"/>
      <c r="S21" s="124"/>
      <c r="T21" s="124"/>
      <c r="U21" s="124"/>
      <c r="V21" s="124"/>
      <c r="W21" s="124"/>
      <c r="X21" s="124"/>
      <c r="Y21" s="125" t="s">
        <v>235</v>
      </c>
      <c r="Z21" s="126"/>
      <c r="AA21" s="126"/>
      <c r="AB21" s="126"/>
      <c r="AC21" s="122" t="s">
        <v>228</v>
      </c>
      <c r="AD21" s="122"/>
      <c r="AE21" s="122"/>
      <c r="AF21" s="122"/>
      <c r="AG21" s="122"/>
      <c r="AH21" s="125" t="s">
        <v>192</v>
      </c>
      <c r="AI21" s="104"/>
      <c r="AJ21" s="104"/>
      <c r="AK21" s="104"/>
      <c r="AL21" s="104" t="s">
        <v>20</v>
      </c>
      <c r="AM21" s="104"/>
      <c r="AN21" s="104"/>
      <c r="AO21" s="105"/>
      <c r="AP21" s="106" t="s">
        <v>200</v>
      </c>
      <c r="AQ21" s="106"/>
      <c r="AR21" s="106"/>
      <c r="AS21" s="106"/>
      <c r="AT21" s="106"/>
      <c r="AU21" s="106"/>
      <c r="AV21" s="106"/>
      <c r="AW21" s="106"/>
      <c r="AX21" s="106"/>
      <c r="AY21" s="34">
        <f t="shared" ref="AY21:AY22" si="2">$AY$19</f>
        <v>1</v>
      </c>
    </row>
    <row r="22" spans="1:51" ht="26.25" customHeight="1" x14ac:dyDescent="0.2">
      <c r="A22" s="679">
        <v>1</v>
      </c>
      <c r="B22" s="679">
        <v>1</v>
      </c>
      <c r="C22" s="680" t="s">
        <v>660</v>
      </c>
      <c r="D22" s="681"/>
      <c r="E22" s="681"/>
      <c r="F22" s="681"/>
      <c r="G22" s="681"/>
      <c r="H22" s="681"/>
      <c r="I22" s="681"/>
      <c r="J22" s="107" t="s">
        <v>657</v>
      </c>
      <c r="K22" s="108"/>
      <c r="L22" s="108"/>
      <c r="M22" s="108"/>
      <c r="N22" s="108"/>
      <c r="O22" s="108"/>
      <c r="P22" s="109" t="s">
        <v>677</v>
      </c>
      <c r="Q22" s="110"/>
      <c r="R22" s="110"/>
      <c r="S22" s="110"/>
      <c r="T22" s="110"/>
      <c r="U22" s="110"/>
      <c r="V22" s="110"/>
      <c r="W22" s="110"/>
      <c r="X22" s="110"/>
      <c r="Y22" s="111">
        <v>2.5</v>
      </c>
      <c r="Z22" s="112"/>
      <c r="AA22" s="112"/>
      <c r="AB22" s="113"/>
      <c r="AC22" s="682" t="s">
        <v>252</v>
      </c>
      <c r="AD22" s="682"/>
      <c r="AE22" s="682"/>
      <c r="AF22" s="682"/>
      <c r="AG22" s="682"/>
      <c r="AH22" s="683">
        <v>1</v>
      </c>
      <c r="AI22" s="684"/>
      <c r="AJ22" s="684"/>
      <c r="AK22" s="684"/>
      <c r="AL22" s="118" t="s">
        <v>657</v>
      </c>
      <c r="AM22" s="119"/>
      <c r="AN22" s="119"/>
      <c r="AO22" s="120"/>
      <c r="AP22" s="121" t="s">
        <v>269</v>
      </c>
      <c r="AQ22" s="121"/>
      <c r="AR22" s="121"/>
      <c r="AS22" s="121"/>
      <c r="AT22" s="121"/>
      <c r="AU22" s="121"/>
      <c r="AV22" s="121"/>
      <c r="AW22" s="121"/>
      <c r="AX22" s="121"/>
      <c r="AY22" s="34">
        <f t="shared" si="2"/>
        <v>1</v>
      </c>
    </row>
    <row r="23" spans="1:51" ht="26.25" customHeight="1" x14ac:dyDescent="0.2">
      <c r="A23" s="679">
        <v>2</v>
      </c>
      <c r="B23" s="679">
        <v>1</v>
      </c>
      <c r="C23" s="680" t="s">
        <v>661</v>
      </c>
      <c r="D23" s="681"/>
      <c r="E23" s="681"/>
      <c r="F23" s="681"/>
      <c r="G23" s="681"/>
      <c r="H23" s="681"/>
      <c r="I23" s="681"/>
      <c r="J23" s="107">
        <v>9030001083958</v>
      </c>
      <c r="K23" s="108"/>
      <c r="L23" s="108"/>
      <c r="M23" s="108"/>
      <c r="N23" s="108"/>
      <c r="O23" s="108"/>
      <c r="P23" s="109" t="s">
        <v>668</v>
      </c>
      <c r="Q23" s="110"/>
      <c r="R23" s="110"/>
      <c r="S23" s="110"/>
      <c r="T23" s="110"/>
      <c r="U23" s="110"/>
      <c r="V23" s="110"/>
      <c r="W23" s="110"/>
      <c r="X23" s="110"/>
      <c r="Y23" s="111">
        <v>2</v>
      </c>
      <c r="Z23" s="112"/>
      <c r="AA23" s="112"/>
      <c r="AB23" s="113"/>
      <c r="AC23" s="682" t="s">
        <v>252</v>
      </c>
      <c r="AD23" s="682"/>
      <c r="AE23" s="682"/>
      <c r="AF23" s="682"/>
      <c r="AG23" s="682"/>
      <c r="AH23" s="683">
        <v>1</v>
      </c>
      <c r="AI23" s="684"/>
      <c r="AJ23" s="684"/>
      <c r="AK23" s="684"/>
      <c r="AL23" s="118" t="s">
        <v>662</v>
      </c>
      <c r="AM23" s="119"/>
      <c r="AN23" s="119"/>
      <c r="AO23" s="120"/>
      <c r="AP23" s="121" t="s">
        <v>269</v>
      </c>
      <c r="AQ23" s="121"/>
      <c r="AR23" s="121"/>
      <c r="AS23" s="121"/>
      <c r="AT23" s="121"/>
      <c r="AU23" s="121"/>
      <c r="AV23" s="121"/>
      <c r="AW23" s="121"/>
      <c r="AX23" s="121"/>
      <c r="AY23">
        <f>COUNTA($C$23)</f>
        <v>1</v>
      </c>
    </row>
    <row r="24" spans="1:51" x14ac:dyDescent="0.2">
      <c r="P24" s="63"/>
      <c r="Q24" s="63"/>
      <c r="R24" s="63"/>
      <c r="S24" s="63"/>
      <c r="T24" s="63"/>
      <c r="U24" s="63"/>
      <c r="V24" s="63"/>
      <c r="W24" s="63"/>
      <c r="X24" s="63"/>
      <c r="Y24" s="64"/>
      <c r="Z24" s="64"/>
      <c r="AA24" s="64"/>
      <c r="AB24" s="64"/>
      <c r="AC24" s="64"/>
      <c r="AD24" s="64"/>
      <c r="AE24" s="64"/>
      <c r="AF24" s="64"/>
      <c r="AG24" s="64"/>
      <c r="AH24" s="64"/>
      <c r="AI24" s="64"/>
      <c r="AJ24" s="64"/>
      <c r="AK24" s="64"/>
      <c r="AL24" s="64"/>
      <c r="AM24" s="64"/>
      <c r="AN24" s="64"/>
      <c r="AO24" s="64"/>
      <c r="AY24">
        <f>COUNTA($C$27)</f>
        <v>1</v>
      </c>
    </row>
    <row r="25" spans="1:51" x14ac:dyDescent="0.2">
      <c r="A25" s="9"/>
      <c r="B25" s="46" t="s">
        <v>179</v>
      </c>
      <c r="C25" s="50"/>
      <c r="D25" s="50"/>
      <c r="E25" s="50"/>
      <c r="F25" s="50"/>
      <c r="G25" s="50"/>
      <c r="H25" s="50"/>
      <c r="I25" s="50"/>
      <c r="J25" s="50"/>
      <c r="K25" s="50"/>
      <c r="L25" s="50"/>
      <c r="M25" s="50"/>
      <c r="N25" s="50"/>
      <c r="O25" s="50"/>
      <c r="P25" s="55"/>
      <c r="Q25" s="55"/>
      <c r="R25" s="55"/>
      <c r="S25" s="55"/>
      <c r="T25" s="55"/>
      <c r="U25" s="55"/>
      <c r="V25" s="55"/>
      <c r="W25" s="55"/>
      <c r="X25" s="55"/>
      <c r="Y25" s="56"/>
      <c r="Z25" s="56"/>
      <c r="AA25" s="56"/>
      <c r="AB25" s="56"/>
      <c r="AC25" s="56"/>
      <c r="AD25" s="56"/>
      <c r="AE25" s="56"/>
      <c r="AF25" s="56"/>
      <c r="AG25" s="56"/>
      <c r="AH25" s="56"/>
      <c r="AI25" s="56"/>
      <c r="AJ25" s="56"/>
      <c r="AK25" s="56"/>
      <c r="AL25" s="56"/>
      <c r="AM25" s="56"/>
      <c r="AN25" s="56"/>
      <c r="AO25" s="56"/>
      <c r="AP25" s="55"/>
      <c r="AQ25" s="55"/>
      <c r="AR25" s="55"/>
      <c r="AS25" s="55"/>
      <c r="AT25" s="55"/>
      <c r="AU25" s="55"/>
      <c r="AV25" s="55"/>
      <c r="AW25" s="55"/>
      <c r="AX25" s="55"/>
      <c r="AY25" s="34">
        <f>$AY$24</f>
        <v>1</v>
      </c>
    </row>
    <row r="26" spans="1:51" customFormat="1" ht="59.25" customHeight="1" x14ac:dyDescent="0.2">
      <c r="A26" s="104"/>
      <c r="B26" s="104"/>
      <c r="C26" s="104" t="s">
        <v>25</v>
      </c>
      <c r="D26" s="104"/>
      <c r="E26" s="104"/>
      <c r="F26" s="104"/>
      <c r="G26" s="104"/>
      <c r="H26" s="104"/>
      <c r="I26" s="104"/>
      <c r="J26" s="122" t="s">
        <v>199</v>
      </c>
      <c r="K26" s="123"/>
      <c r="L26" s="123"/>
      <c r="M26" s="123"/>
      <c r="N26" s="123"/>
      <c r="O26" s="123"/>
      <c r="P26" s="124" t="s">
        <v>26</v>
      </c>
      <c r="Q26" s="124"/>
      <c r="R26" s="124"/>
      <c r="S26" s="124"/>
      <c r="T26" s="124"/>
      <c r="U26" s="124"/>
      <c r="V26" s="124"/>
      <c r="W26" s="124"/>
      <c r="X26" s="124"/>
      <c r="Y26" s="125" t="s">
        <v>235</v>
      </c>
      <c r="Z26" s="126"/>
      <c r="AA26" s="126"/>
      <c r="AB26" s="126"/>
      <c r="AC26" s="122" t="s">
        <v>228</v>
      </c>
      <c r="AD26" s="122"/>
      <c r="AE26" s="122"/>
      <c r="AF26" s="122"/>
      <c r="AG26" s="122"/>
      <c r="AH26" s="125" t="s">
        <v>192</v>
      </c>
      <c r="AI26" s="104"/>
      <c r="AJ26" s="104"/>
      <c r="AK26" s="104"/>
      <c r="AL26" s="104" t="s">
        <v>20</v>
      </c>
      <c r="AM26" s="104"/>
      <c r="AN26" s="104"/>
      <c r="AO26" s="105"/>
      <c r="AP26" s="106" t="s">
        <v>200</v>
      </c>
      <c r="AQ26" s="106"/>
      <c r="AR26" s="106"/>
      <c r="AS26" s="106"/>
      <c r="AT26" s="106"/>
      <c r="AU26" s="106"/>
      <c r="AV26" s="106"/>
      <c r="AW26" s="106"/>
      <c r="AX26" s="106"/>
      <c r="AY26" s="34">
        <f t="shared" ref="AY26:AY27" si="3">$AY$24</f>
        <v>1</v>
      </c>
    </row>
    <row r="27" spans="1:51" ht="26.25" customHeight="1" x14ac:dyDescent="0.2">
      <c r="A27" s="679">
        <v>1</v>
      </c>
      <c r="B27" s="679">
        <v>1</v>
      </c>
      <c r="C27" s="680" t="s">
        <v>614</v>
      </c>
      <c r="D27" s="681"/>
      <c r="E27" s="681"/>
      <c r="F27" s="681"/>
      <c r="G27" s="681"/>
      <c r="H27" s="681"/>
      <c r="I27" s="681"/>
      <c r="J27" s="107">
        <v>1010401023408</v>
      </c>
      <c r="K27" s="108"/>
      <c r="L27" s="108"/>
      <c r="M27" s="108"/>
      <c r="N27" s="108"/>
      <c r="O27" s="108"/>
      <c r="P27" s="109" t="s">
        <v>617</v>
      </c>
      <c r="Q27" s="110"/>
      <c r="R27" s="110"/>
      <c r="S27" s="110"/>
      <c r="T27" s="110"/>
      <c r="U27" s="110"/>
      <c r="V27" s="110"/>
      <c r="W27" s="110"/>
      <c r="X27" s="110"/>
      <c r="Y27" s="111">
        <v>25</v>
      </c>
      <c r="Z27" s="112"/>
      <c r="AA27" s="112"/>
      <c r="AB27" s="113"/>
      <c r="AC27" s="682" t="s">
        <v>246</v>
      </c>
      <c r="AD27" s="682"/>
      <c r="AE27" s="682"/>
      <c r="AF27" s="682"/>
      <c r="AG27" s="682"/>
      <c r="AH27" s="683">
        <v>3</v>
      </c>
      <c r="AI27" s="684"/>
      <c r="AJ27" s="684"/>
      <c r="AK27" s="684"/>
      <c r="AL27" s="118">
        <v>59.1</v>
      </c>
      <c r="AM27" s="119"/>
      <c r="AN27" s="119"/>
      <c r="AO27" s="120"/>
      <c r="AP27" s="121" t="s">
        <v>269</v>
      </c>
      <c r="AQ27" s="121"/>
      <c r="AR27" s="121"/>
      <c r="AS27" s="121"/>
      <c r="AT27" s="121"/>
      <c r="AU27" s="121"/>
      <c r="AV27" s="121"/>
      <c r="AW27" s="121"/>
      <c r="AX27" s="121"/>
      <c r="AY27" s="34">
        <f t="shared" si="3"/>
        <v>1</v>
      </c>
    </row>
    <row r="28" spans="1:51" x14ac:dyDescent="0.2">
      <c r="P28" s="63"/>
      <c r="Q28" s="63"/>
      <c r="R28" s="63"/>
      <c r="S28" s="63"/>
      <c r="T28" s="63"/>
      <c r="U28" s="63"/>
      <c r="V28" s="63"/>
      <c r="W28" s="63"/>
      <c r="X28" s="63"/>
      <c r="Y28" s="64"/>
      <c r="Z28" s="64"/>
      <c r="AA28" s="64"/>
      <c r="AB28" s="64"/>
      <c r="AC28" s="64"/>
      <c r="AD28" s="64"/>
      <c r="AE28" s="64"/>
      <c r="AF28" s="64"/>
      <c r="AG28" s="64"/>
      <c r="AH28" s="64"/>
      <c r="AI28" s="64"/>
      <c r="AJ28" s="64"/>
      <c r="AK28" s="64"/>
      <c r="AL28" s="64"/>
      <c r="AM28" s="64"/>
      <c r="AN28" s="64"/>
      <c r="AO28" s="64"/>
      <c r="AY28">
        <f>COUNTA($C$31)</f>
        <v>1</v>
      </c>
    </row>
    <row r="29" spans="1:51" x14ac:dyDescent="0.2">
      <c r="A29" s="9"/>
      <c r="B29" s="46" t="s">
        <v>180</v>
      </c>
      <c r="C29" s="50"/>
      <c r="D29" s="50"/>
      <c r="E29" s="50"/>
      <c r="F29" s="50"/>
      <c r="G29" s="50"/>
      <c r="H29" s="50"/>
      <c r="I29" s="50"/>
      <c r="J29" s="50"/>
      <c r="K29" s="50"/>
      <c r="L29" s="50"/>
      <c r="M29" s="50"/>
      <c r="N29" s="50"/>
      <c r="O29" s="50"/>
      <c r="P29" s="55"/>
      <c r="Q29" s="55"/>
      <c r="R29" s="55"/>
      <c r="S29" s="55"/>
      <c r="T29" s="55"/>
      <c r="U29" s="55"/>
      <c r="V29" s="55"/>
      <c r="W29" s="55"/>
      <c r="X29" s="55"/>
      <c r="Y29" s="56"/>
      <c r="Z29" s="56"/>
      <c r="AA29" s="56"/>
      <c r="AB29" s="56"/>
      <c r="AC29" s="56"/>
      <c r="AD29" s="56"/>
      <c r="AE29" s="56"/>
      <c r="AF29" s="56"/>
      <c r="AG29" s="56"/>
      <c r="AH29" s="56"/>
      <c r="AI29" s="56"/>
      <c r="AJ29" s="56"/>
      <c r="AK29" s="56"/>
      <c r="AL29" s="56"/>
      <c r="AM29" s="56"/>
      <c r="AN29" s="56"/>
      <c r="AO29" s="56"/>
      <c r="AP29" s="55"/>
      <c r="AQ29" s="55"/>
      <c r="AR29" s="55"/>
      <c r="AS29" s="55"/>
      <c r="AT29" s="55"/>
      <c r="AU29" s="55"/>
      <c r="AV29" s="55"/>
      <c r="AW29" s="55"/>
      <c r="AX29" s="55"/>
      <c r="AY29" s="34">
        <f>$AY$28</f>
        <v>1</v>
      </c>
    </row>
    <row r="30" spans="1:51" customFormat="1" ht="59.25" customHeight="1" x14ac:dyDescent="0.2">
      <c r="A30" s="104"/>
      <c r="B30" s="104"/>
      <c r="C30" s="104" t="s">
        <v>25</v>
      </c>
      <c r="D30" s="104"/>
      <c r="E30" s="104"/>
      <c r="F30" s="104"/>
      <c r="G30" s="104"/>
      <c r="H30" s="104"/>
      <c r="I30" s="104"/>
      <c r="J30" s="122" t="s">
        <v>199</v>
      </c>
      <c r="K30" s="123"/>
      <c r="L30" s="123"/>
      <c r="M30" s="123"/>
      <c r="N30" s="123"/>
      <c r="O30" s="123"/>
      <c r="P30" s="124" t="s">
        <v>26</v>
      </c>
      <c r="Q30" s="124"/>
      <c r="R30" s="124"/>
      <c r="S30" s="124"/>
      <c r="T30" s="124"/>
      <c r="U30" s="124"/>
      <c r="V30" s="124"/>
      <c r="W30" s="124"/>
      <c r="X30" s="124"/>
      <c r="Y30" s="125" t="s">
        <v>235</v>
      </c>
      <c r="Z30" s="126"/>
      <c r="AA30" s="126"/>
      <c r="AB30" s="126"/>
      <c r="AC30" s="122" t="s">
        <v>228</v>
      </c>
      <c r="AD30" s="122"/>
      <c r="AE30" s="122"/>
      <c r="AF30" s="122"/>
      <c r="AG30" s="122"/>
      <c r="AH30" s="125" t="s">
        <v>192</v>
      </c>
      <c r="AI30" s="104"/>
      <c r="AJ30" s="104"/>
      <c r="AK30" s="104"/>
      <c r="AL30" s="104" t="s">
        <v>20</v>
      </c>
      <c r="AM30" s="104"/>
      <c r="AN30" s="104"/>
      <c r="AO30" s="105"/>
      <c r="AP30" s="106" t="s">
        <v>200</v>
      </c>
      <c r="AQ30" s="106"/>
      <c r="AR30" s="106"/>
      <c r="AS30" s="106"/>
      <c r="AT30" s="106"/>
      <c r="AU30" s="106"/>
      <c r="AV30" s="106"/>
      <c r="AW30" s="106"/>
      <c r="AX30" s="106"/>
      <c r="AY30" s="34">
        <f t="shared" ref="AY30:AY31" si="4">$AY$28</f>
        <v>1</v>
      </c>
    </row>
    <row r="31" spans="1:51" ht="26.25" customHeight="1" x14ac:dyDescent="0.2">
      <c r="A31" s="679">
        <v>1</v>
      </c>
      <c r="B31" s="679">
        <v>1</v>
      </c>
      <c r="C31" s="680" t="s">
        <v>615</v>
      </c>
      <c r="D31" s="681"/>
      <c r="E31" s="681"/>
      <c r="F31" s="681"/>
      <c r="G31" s="681"/>
      <c r="H31" s="681"/>
      <c r="I31" s="681"/>
      <c r="J31" s="107">
        <v>3010401026516</v>
      </c>
      <c r="K31" s="108"/>
      <c r="L31" s="108"/>
      <c r="M31" s="108"/>
      <c r="N31" s="108"/>
      <c r="O31" s="108"/>
      <c r="P31" s="109" t="s">
        <v>616</v>
      </c>
      <c r="Q31" s="110"/>
      <c r="R31" s="110"/>
      <c r="S31" s="110"/>
      <c r="T31" s="110"/>
      <c r="U31" s="110"/>
      <c r="V31" s="110"/>
      <c r="W31" s="110"/>
      <c r="X31" s="110"/>
      <c r="Y31" s="111">
        <v>13</v>
      </c>
      <c r="Z31" s="112"/>
      <c r="AA31" s="112"/>
      <c r="AB31" s="113"/>
      <c r="AC31" s="682" t="s">
        <v>252</v>
      </c>
      <c r="AD31" s="682"/>
      <c r="AE31" s="682"/>
      <c r="AF31" s="682"/>
      <c r="AG31" s="682"/>
      <c r="AH31" s="683">
        <v>1</v>
      </c>
      <c r="AI31" s="684"/>
      <c r="AJ31" s="684"/>
      <c r="AK31" s="684"/>
      <c r="AL31" s="118" t="s">
        <v>269</v>
      </c>
      <c r="AM31" s="119"/>
      <c r="AN31" s="119"/>
      <c r="AO31" s="120"/>
      <c r="AP31" s="121" t="s">
        <v>269</v>
      </c>
      <c r="AQ31" s="121"/>
      <c r="AR31" s="121"/>
      <c r="AS31" s="121"/>
      <c r="AT31" s="121"/>
      <c r="AU31" s="121"/>
      <c r="AV31" s="121"/>
      <c r="AW31" s="121"/>
      <c r="AX31" s="121"/>
      <c r="AY31" s="34">
        <f t="shared" si="4"/>
        <v>1</v>
      </c>
    </row>
    <row r="32" spans="1:51" x14ac:dyDescent="0.2">
      <c r="P32" s="63"/>
      <c r="Q32" s="63"/>
      <c r="R32" s="63"/>
      <c r="S32" s="63"/>
      <c r="T32" s="63"/>
      <c r="U32" s="63"/>
      <c r="V32" s="63"/>
      <c r="W32" s="63"/>
      <c r="X32" s="63"/>
      <c r="Y32" s="64"/>
      <c r="Z32" s="64"/>
      <c r="AA32" s="64"/>
      <c r="AB32" s="64"/>
      <c r="AC32" s="64"/>
      <c r="AD32" s="64"/>
      <c r="AE32" s="64"/>
      <c r="AF32" s="64"/>
      <c r="AG32" s="64"/>
      <c r="AH32" s="64"/>
      <c r="AI32" s="64"/>
      <c r="AJ32" s="64"/>
      <c r="AK32" s="64"/>
      <c r="AL32" s="64"/>
      <c r="AM32" s="64"/>
      <c r="AN32" s="64"/>
      <c r="AO32" s="64"/>
      <c r="AY32">
        <f>COUNTA(#REF!)</f>
        <v>1</v>
      </c>
    </row>
  </sheetData>
  <sheetProtection formatRows="0"/>
  <mergeCells count="153">
    <mergeCell ref="AP30:AX30"/>
    <mergeCell ref="J5:O5"/>
    <mergeCell ref="P5:X5"/>
    <mergeCell ref="Y5:AB5"/>
    <mergeCell ref="AC5:AG5"/>
    <mergeCell ref="AH5:AK5"/>
    <mergeCell ref="AL5:AO5"/>
    <mergeCell ref="AP5:AX5"/>
    <mergeCell ref="AH31:AK31"/>
    <mergeCell ref="AL31:AO31"/>
    <mergeCell ref="AP31:AX31"/>
    <mergeCell ref="AP21:AX21"/>
    <mergeCell ref="AL22:AO22"/>
    <mergeCell ref="AP22:AX22"/>
    <mergeCell ref="AL23:AO23"/>
    <mergeCell ref="AP23:AX23"/>
    <mergeCell ref="AL21:AO21"/>
    <mergeCell ref="AP27:AX27"/>
    <mergeCell ref="AH27:AK27"/>
    <mergeCell ref="AL27:AO27"/>
    <mergeCell ref="AH26:AK26"/>
    <mergeCell ref="AL26:AO26"/>
    <mergeCell ref="AP26:AX26"/>
    <mergeCell ref="AH30:AK30"/>
    <mergeCell ref="AL30:AO30"/>
    <mergeCell ref="Y12:AB12"/>
    <mergeCell ref="AC12:AG12"/>
    <mergeCell ref="AH12:AK12"/>
    <mergeCell ref="AL12:AO12"/>
    <mergeCell ref="Y13:AB13"/>
    <mergeCell ref="AC13:AG13"/>
    <mergeCell ref="AH13:AK13"/>
    <mergeCell ref="Y8:AB8"/>
    <mergeCell ref="AC8:AG8"/>
    <mergeCell ref="AH8:AK8"/>
    <mergeCell ref="AL8:AO8"/>
    <mergeCell ref="AP18:AX18"/>
    <mergeCell ref="AL13:AO13"/>
    <mergeCell ref="AP13:AX13"/>
    <mergeCell ref="AP12:AX12"/>
    <mergeCell ref="AP17:AX17"/>
    <mergeCell ref="AL3:AO3"/>
    <mergeCell ref="AP3:AX3"/>
    <mergeCell ref="AP8:AX8"/>
    <mergeCell ref="AP9:AX9"/>
    <mergeCell ref="AL4:AO4"/>
    <mergeCell ref="AP4:AX4"/>
    <mergeCell ref="Y9:AB9"/>
    <mergeCell ref="AC9:AG9"/>
    <mergeCell ref="AH9:AK9"/>
    <mergeCell ref="AL9:AO9"/>
    <mergeCell ref="A3:B3"/>
    <mergeCell ref="A5:B5"/>
    <mergeCell ref="A4:B4"/>
    <mergeCell ref="C3:I3"/>
    <mergeCell ref="A8:B8"/>
    <mergeCell ref="C8:I8"/>
    <mergeCell ref="J8:O8"/>
    <mergeCell ref="P8:X8"/>
    <mergeCell ref="J3:O3"/>
    <mergeCell ref="P3:X3"/>
    <mergeCell ref="Y3:AB3"/>
    <mergeCell ref="AC3:AG3"/>
    <mergeCell ref="AH3:AK3"/>
    <mergeCell ref="C4:I4"/>
    <mergeCell ref="J4:O4"/>
    <mergeCell ref="P4:X4"/>
    <mergeCell ref="Y4:AB4"/>
    <mergeCell ref="AC4:AG4"/>
    <mergeCell ref="AH4:AK4"/>
    <mergeCell ref="C5:I5"/>
    <mergeCell ref="A13:B13"/>
    <mergeCell ref="A12:B12"/>
    <mergeCell ref="C12:I12"/>
    <mergeCell ref="J12:O12"/>
    <mergeCell ref="P12:X12"/>
    <mergeCell ref="C13:I13"/>
    <mergeCell ref="J13:O13"/>
    <mergeCell ref="P13:X13"/>
    <mergeCell ref="A9:B9"/>
    <mergeCell ref="C9:I9"/>
    <mergeCell ref="J9:O9"/>
    <mergeCell ref="P9:X9"/>
    <mergeCell ref="A16:B16"/>
    <mergeCell ref="C16:I16"/>
    <mergeCell ref="J16:O16"/>
    <mergeCell ref="P16:X16"/>
    <mergeCell ref="Y16:AB16"/>
    <mergeCell ref="AC16:AG16"/>
    <mergeCell ref="AH16:AK16"/>
    <mergeCell ref="AL16:AO16"/>
    <mergeCell ref="AP16:AX16"/>
    <mergeCell ref="A18:B18"/>
    <mergeCell ref="A17:B17"/>
    <mergeCell ref="C17:I17"/>
    <mergeCell ref="J17:O17"/>
    <mergeCell ref="P17:X17"/>
    <mergeCell ref="Y17:AB17"/>
    <mergeCell ref="AC17:AG17"/>
    <mergeCell ref="AH17:AK17"/>
    <mergeCell ref="AL17:AO17"/>
    <mergeCell ref="C18:I18"/>
    <mergeCell ref="J18:O18"/>
    <mergeCell ref="P18:X18"/>
    <mergeCell ref="Y18:AB18"/>
    <mergeCell ref="AC18:AG18"/>
    <mergeCell ref="AH18:AK18"/>
    <mergeCell ref="AL18:AO18"/>
    <mergeCell ref="A23:B23"/>
    <mergeCell ref="A22:B22"/>
    <mergeCell ref="A21:B21"/>
    <mergeCell ref="C22:I22"/>
    <mergeCell ref="J22:O22"/>
    <mergeCell ref="P22:X22"/>
    <mergeCell ref="Y22:AB22"/>
    <mergeCell ref="AC22:AG22"/>
    <mergeCell ref="AH22:AK22"/>
    <mergeCell ref="C23:I23"/>
    <mergeCell ref="J23:O23"/>
    <mergeCell ref="P23:X23"/>
    <mergeCell ref="Y23:AB23"/>
    <mergeCell ref="AC23:AG23"/>
    <mergeCell ref="AH23:AK23"/>
    <mergeCell ref="C21:I21"/>
    <mergeCell ref="J21:O21"/>
    <mergeCell ref="P21:X21"/>
    <mergeCell ref="Y21:AB21"/>
    <mergeCell ref="AC21:AG21"/>
    <mergeCell ref="AH21:AK21"/>
    <mergeCell ref="A30:B30"/>
    <mergeCell ref="A31:B31"/>
    <mergeCell ref="A27:B27"/>
    <mergeCell ref="A26:B26"/>
    <mergeCell ref="C27:I27"/>
    <mergeCell ref="J27:O27"/>
    <mergeCell ref="P27:X27"/>
    <mergeCell ref="Y27:AB27"/>
    <mergeCell ref="AC27:AG27"/>
    <mergeCell ref="C26:I26"/>
    <mergeCell ref="J26:O26"/>
    <mergeCell ref="P26:X26"/>
    <mergeCell ref="Y26:AB26"/>
    <mergeCell ref="AC26:AG26"/>
    <mergeCell ref="C31:I31"/>
    <mergeCell ref="J31:O31"/>
    <mergeCell ref="P31:X31"/>
    <mergeCell ref="Y31:AB31"/>
    <mergeCell ref="C30:I30"/>
    <mergeCell ref="J30:O30"/>
    <mergeCell ref="P30:X30"/>
    <mergeCell ref="Y30:AB30"/>
    <mergeCell ref="AC30:AG30"/>
    <mergeCell ref="AC31:AG31"/>
  </mergeCells>
  <phoneticPr fontId="5"/>
  <conditionalFormatting sqref="AL4:AO5">
    <cfRule type="expression" dxfId="41" priority="249">
      <formula>IF(AND(AL4&gt;=0, RIGHT(TEXT(AL4,"0.#"),1)&lt;&gt;"."),TRUE,FALSE)</formula>
    </cfRule>
    <cfRule type="expression" dxfId="40" priority="250">
      <formula>IF(AND(AL4&gt;=0, RIGHT(TEXT(AL4,"0.#"),1)="."),TRUE,FALSE)</formula>
    </cfRule>
    <cfRule type="expression" dxfId="39" priority="251">
      <formula>IF(AND(AL4&lt;0, RIGHT(TEXT(AL4,"0.#"),1)&lt;&gt;"."),TRUE,FALSE)</formula>
    </cfRule>
    <cfRule type="expression" dxfId="38" priority="252">
      <formula>IF(AND(AL4&lt;0, RIGHT(TEXT(AL4,"0.#"),1)="."),TRUE,FALSE)</formula>
    </cfRule>
  </conditionalFormatting>
  <conditionalFormatting sqref="Y4:Y5">
    <cfRule type="expression" dxfId="37" priority="247">
      <formula>IF(RIGHT(TEXT(Y4,"0.#"),1)=".",FALSE,TRUE)</formula>
    </cfRule>
    <cfRule type="expression" dxfId="36" priority="248">
      <formula>IF(RIGHT(TEXT(Y4,"0.#"),1)=".",TRUE,FALSE)</formula>
    </cfRule>
  </conditionalFormatting>
  <conditionalFormatting sqref="AL9:AO9">
    <cfRule type="expression" dxfId="35" priority="243">
      <formula>IF(AND(AL9&gt;=0, RIGHT(TEXT(AL9,"0.#"),1)&lt;&gt;"."),TRUE,FALSE)</formula>
    </cfRule>
    <cfRule type="expression" dxfId="34" priority="244">
      <formula>IF(AND(AL9&gt;=0, RIGHT(TEXT(AL9,"0.#"),1)="."),TRUE,FALSE)</formula>
    </cfRule>
    <cfRule type="expression" dxfId="33" priority="245">
      <formula>IF(AND(AL9&lt;0, RIGHT(TEXT(AL9,"0.#"),1)&lt;&gt;"."),TRUE,FALSE)</formula>
    </cfRule>
    <cfRule type="expression" dxfId="32" priority="246">
      <formula>IF(AND(AL9&lt;0, RIGHT(TEXT(AL9,"0.#"),1)="."),TRUE,FALSE)</formula>
    </cfRule>
  </conditionalFormatting>
  <conditionalFormatting sqref="Y9">
    <cfRule type="expression" dxfId="31" priority="241">
      <formula>IF(RIGHT(TEXT(Y9,"0.#"),1)=".",FALSE,TRUE)</formula>
    </cfRule>
    <cfRule type="expression" dxfId="30" priority="242">
      <formula>IF(RIGHT(TEXT(Y9,"0.#"),1)=".",TRUE,FALSE)</formula>
    </cfRule>
  </conditionalFormatting>
  <conditionalFormatting sqref="AL13:AO13">
    <cfRule type="expression" dxfId="29" priority="237">
      <formula>IF(AND(AL13&gt;=0, RIGHT(TEXT(AL13,"0.#"),1)&lt;&gt;"."),TRUE,FALSE)</formula>
    </cfRule>
    <cfRule type="expression" dxfId="28" priority="238">
      <formula>IF(AND(AL13&gt;=0, RIGHT(TEXT(AL13,"0.#"),1)="."),TRUE,FALSE)</formula>
    </cfRule>
    <cfRule type="expression" dxfId="27" priority="239">
      <formula>IF(AND(AL13&lt;0, RIGHT(TEXT(AL13,"0.#"),1)&lt;&gt;"."),TRUE,FALSE)</formula>
    </cfRule>
    <cfRule type="expression" dxfId="26" priority="240">
      <formula>IF(AND(AL13&lt;0, RIGHT(TEXT(AL13,"0.#"),1)="."),TRUE,FALSE)</formula>
    </cfRule>
  </conditionalFormatting>
  <conditionalFormatting sqref="Y13">
    <cfRule type="expression" dxfId="25" priority="235">
      <formula>IF(RIGHT(TEXT(Y13,"0.#"),1)=".",FALSE,TRUE)</formula>
    </cfRule>
    <cfRule type="expression" dxfId="24" priority="236">
      <formula>IF(RIGHT(TEXT(Y13,"0.#"),1)=".",TRUE,FALSE)</formula>
    </cfRule>
  </conditionalFormatting>
  <conditionalFormatting sqref="AL17:AO18">
    <cfRule type="expression" dxfId="23" priority="231">
      <formula>IF(AND(AL17&gt;=0, RIGHT(TEXT(AL17,"0.#"),1)&lt;&gt;"."),TRUE,FALSE)</formula>
    </cfRule>
    <cfRule type="expression" dxfId="22" priority="232">
      <formula>IF(AND(AL17&gt;=0, RIGHT(TEXT(AL17,"0.#"),1)="."),TRUE,FALSE)</formula>
    </cfRule>
    <cfRule type="expression" dxfId="21" priority="233">
      <formula>IF(AND(AL17&lt;0, RIGHT(TEXT(AL17,"0.#"),1)&lt;&gt;"."),TRUE,FALSE)</formula>
    </cfRule>
    <cfRule type="expression" dxfId="20" priority="234">
      <formula>IF(AND(AL17&lt;0, RIGHT(TEXT(AL17,"0.#"),1)="."),TRUE,FALSE)</formula>
    </cfRule>
  </conditionalFormatting>
  <conditionalFormatting sqref="Y17:Y18">
    <cfRule type="expression" dxfId="19" priority="229">
      <formula>IF(RIGHT(TEXT(Y17,"0.#"),1)=".",FALSE,TRUE)</formula>
    </cfRule>
    <cfRule type="expression" dxfId="18" priority="230">
      <formula>IF(RIGHT(TEXT(Y17,"0.#"),1)=".",TRUE,FALSE)</formula>
    </cfRule>
  </conditionalFormatting>
  <conditionalFormatting sqref="AL22:AO23">
    <cfRule type="expression" dxfId="17" priority="225">
      <formula>IF(AND(AL22&gt;=0, RIGHT(TEXT(AL22,"0.#"),1)&lt;&gt;"."),TRUE,FALSE)</formula>
    </cfRule>
    <cfRule type="expression" dxfId="16" priority="226">
      <formula>IF(AND(AL22&gt;=0, RIGHT(TEXT(AL22,"0.#"),1)="."),TRUE,FALSE)</formula>
    </cfRule>
    <cfRule type="expression" dxfId="15" priority="227">
      <formula>IF(AND(AL22&lt;0, RIGHT(TEXT(AL22,"0.#"),1)&lt;&gt;"."),TRUE,FALSE)</formula>
    </cfRule>
    <cfRule type="expression" dxfId="14" priority="228">
      <formula>IF(AND(AL22&lt;0, RIGHT(TEXT(AL22,"0.#"),1)="."),TRUE,FALSE)</formula>
    </cfRule>
  </conditionalFormatting>
  <conditionalFormatting sqref="Y22:Y23">
    <cfRule type="expression" dxfId="13" priority="223">
      <formula>IF(RIGHT(TEXT(Y22,"0.#"),1)=".",FALSE,TRUE)</formula>
    </cfRule>
    <cfRule type="expression" dxfId="12" priority="224">
      <formula>IF(RIGHT(TEXT(Y22,"0.#"),1)=".",TRUE,FALSE)</formula>
    </cfRule>
  </conditionalFormatting>
  <conditionalFormatting sqref="AL27:AO27">
    <cfRule type="expression" dxfId="11" priority="9">
      <formula>IF(AND(AL27&gt;=0, RIGHT(TEXT(AL27,"0.#"),1)&lt;&gt;"."),TRUE,FALSE)</formula>
    </cfRule>
    <cfRule type="expression" dxfId="10" priority="10">
      <formula>IF(AND(AL27&gt;=0, RIGHT(TEXT(AL27,"0.#"),1)="."),TRUE,FALSE)</formula>
    </cfRule>
    <cfRule type="expression" dxfId="9" priority="11">
      <formula>IF(AND(AL27&lt;0, RIGHT(TEXT(AL27,"0.#"),1)&lt;&gt;"."),TRUE,FALSE)</formula>
    </cfRule>
    <cfRule type="expression" dxfId="8" priority="12">
      <formula>IF(AND(AL27&lt;0, RIGHT(TEXT(AL27,"0.#"),1)="."),TRUE,FALSE)</formula>
    </cfRule>
  </conditionalFormatting>
  <conditionalFormatting sqref="Y27">
    <cfRule type="expression" dxfId="7" priority="7">
      <formula>IF(RIGHT(TEXT(Y27,"0.#"),1)=".",FALSE,TRUE)</formula>
    </cfRule>
    <cfRule type="expression" dxfId="6" priority="8">
      <formula>IF(RIGHT(TEXT(Y27,"0.#"),1)=".",TRUE,FALSE)</formula>
    </cfRule>
  </conditionalFormatting>
  <conditionalFormatting sqref="AL31:AO31">
    <cfRule type="expression" dxfId="5" priority="3">
      <formula>IF(AND(AL31&gt;=0, RIGHT(TEXT(AL31,"0.#"),1)&lt;&gt;"."),TRUE,FALSE)</formula>
    </cfRule>
    <cfRule type="expression" dxfId="4" priority="4">
      <formula>IF(AND(AL31&gt;=0, RIGHT(TEXT(AL31,"0.#"),1)="."),TRUE,FALSE)</formula>
    </cfRule>
    <cfRule type="expression" dxfId="3" priority="5">
      <formula>IF(AND(AL31&lt;0, RIGHT(TEXT(AL31,"0.#"),1)&lt;&gt;"."),TRUE,FALSE)</formula>
    </cfRule>
    <cfRule type="expression" dxfId="2" priority="6">
      <formula>IF(AND(AL31&lt;0, RIGHT(TEXT(AL31,"0.#"),1)="."),TRUE,FALSE)</formula>
    </cfRule>
  </conditionalFormatting>
  <conditionalFormatting sqref="Y31">
    <cfRule type="expression" dxfId="1" priority="1">
      <formula>IF(RIGHT(TEXT(Y31,"0.#"),1)=".",FALSE,TRUE)</formula>
    </cfRule>
    <cfRule type="expression" dxfId="0" priority="2">
      <formula>IF(RIGHT(TEXT(Y31,"0.#"),1)=".",TRUE,FALSE)</formula>
    </cfRule>
  </conditionalFormatting>
  <dataValidations count="3">
    <dataValidation type="custom" imeMode="disabled" allowBlank="1" showInputMessage="1" showErrorMessage="1" sqref="AL9 AL27 AL31 AL13 AL22:AL23 AL17:AL18 AL4:AL5 Y4:AB5 Y9:AB9 Y13:AB13 Y17:AB18 Y22:AB23 Y27:AB27 Y31:AB31">
      <formula1>OR(ISNUMBER(Y4), Y4="-")</formula1>
    </dataValidation>
    <dataValidation type="custom" imeMode="off" allowBlank="1" showInputMessage="1" showErrorMessage="1" sqref="J4:O5 J9:O9 J13:O13 J17:O18 J22:O23 J27:O27 J31:O31">
      <formula1>OR(ISNUMBER(J4), J4="-")</formula1>
    </dataValidation>
    <dataValidation type="custom" imeMode="disabled" allowBlank="1" showInputMessage="1" showErrorMessage="1" sqref="AH4:AK5 AH9:AK9 AH13:AK13 AH17:AK18 AH22:AK23 AH27:AK27 AH31:AK31">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AC9:AG9 AC13:AG13 AC17:AG18 AC22:AG23 AC27:AG27 AC31:AG31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2021-09-01T17:21:37Z</dcterms:created>
  <dcterms:modified xsi:type="dcterms:W3CDTF">2021-09-10T07:23:52Z</dcterms:modified>
</cp:coreProperties>
</file>