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Y150" i="3" l="1"/>
  <c r="AY149" i="3"/>
  <c r="AY148" i="3"/>
  <c r="AY147" i="3"/>
  <c r="AY143" i="3"/>
  <c r="AY144" i="3" s="1"/>
  <c r="AY139" i="3"/>
  <c r="AY140" i="3" s="1"/>
  <c r="AY135" i="3"/>
  <c r="AY138" i="3" s="1"/>
  <c r="AY134" i="3"/>
  <c r="AY130" i="3"/>
  <c r="AY131" i="3" s="1"/>
  <c r="AY126" i="3"/>
  <c r="AY127" i="3" s="1"/>
  <c r="AY119" i="3"/>
  <c r="AY115" i="3"/>
  <c r="AY118" i="3" s="1"/>
  <c r="AY110" i="3"/>
  <c r="AY39" i="3"/>
  <c r="AY40" i="3" s="1"/>
  <c r="AY33" i="3"/>
  <c r="AY34" i="3" s="1"/>
  <c r="AY129" i="3" l="1"/>
  <c r="AY141" i="3"/>
  <c r="AY128" i="3"/>
  <c r="AY132" i="3"/>
  <c r="AY146" i="3"/>
  <c r="AY137" i="3"/>
  <c r="AY142" i="3"/>
  <c r="AY116" i="3"/>
  <c r="AY117" i="3"/>
  <c r="AY35" i="3"/>
  <c r="AY112" i="3"/>
  <c r="AY111" i="3"/>
  <c r="AY113" i="3"/>
  <c r="AY114" i="3"/>
  <c r="AY133" i="3"/>
  <c r="AY136" i="3"/>
  <c r="AY145" i="3"/>
  <c r="AW82" i="3"/>
  <c r="AT82" i="3"/>
  <c r="AQ82" i="3"/>
  <c r="AL82" i="3"/>
  <c r="AI82" i="3"/>
  <c r="AF82" i="3"/>
  <c r="Z82" i="3"/>
  <c r="W82" i="3"/>
  <c r="T82" i="3"/>
  <c r="N82" i="3"/>
  <c r="K82" i="3"/>
  <c r="H82" i="3"/>
  <c r="AW81" i="3"/>
  <c r="AT81" i="3"/>
  <c r="AQ81" i="3"/>
  <c r="AL81" i="3"/>
  <c r="AI81" i="3"/>
  <c r="AF81" i="3"/>
  <c r="Z81" i="3"/>
  <c r="W81" i="3"/>
  <c r="T81" i="3"/>
  <c r="N81" i="3"/>
  <c r="K81" i="3"/>
  <c r="H81" i="3"/>
  <c r="AV2" i="3" l="1"/>
  <c r="C12" i="4" l="1"/>
  <c r="W25" i="3" l="1"/>
  <c r="C23" i="4" l="1"/>
  <c r="C24" i="4"/>
  <c r="W21" i="3" l="1"/>
  <c r="AD21" i="3"/>
  <c r="P21" i="3"/>
  <c r="P18" i="3" l="1"/>
  <c r="P20" i="3" s="1"/>
  <c r="W18" i="3"/>
  <c r="W20" i="3" s="1"/>
  <c r="Y118" i="3"/>
  <c r="AU118" i="3"/>
  <c r="Y114" i="3"/>
  <c r="AU114" i="3"/>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<sst xmlns="http://schemas.openxmlformats.org/spreadsheetml/2006/main" count="866" uniqueCount="662">
  <si>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</si>
  <si>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</si>
  <si>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</si>
  <si>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</si>
  <si>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</si>
  <si>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</si>
  <si>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</si>
  <si>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</si>
  <si>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</si>
  <si>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</si>
  <si>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</si>
  <si>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</si>
  <si>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</si>
  <si>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</si>
  <si>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</si>
  <si>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</si>
  <si>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</si>
  <si>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</si>
  <si>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</si>
  <si>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</si>
  <si>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</si>
  <si>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</si>
  <si>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</si>
  <si>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</si>
  <si>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</si>
  <si>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</si>
  <si>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</si>
  <si>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</si>
  <si>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</si>
  <si>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</si>
  <si>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</si>
  <si>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</si>
  <si>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</si>
  <si>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</si>
  <si>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</si>
  <si>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</si>
  <si>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</si>
  <si>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</si>
  <si>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</si>
  <si>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</si>
  <si>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</si>
  <si>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</si>
  <si>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</si>
  <si>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</si>
  <si>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</si>
  <si>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</si>
  <si>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</si>
  <si>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</si>
  <si>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</si>
  <si>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</si>
  <si>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</si>
  <si>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</si>
  <si>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</si>
  <si>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</si>
  <si>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</si>
  <si>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</si>
  <si>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</si>
  <si>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</si>
  <si>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</si>
  <si>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</si>
  <si>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</si>
  <si>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</si>
  <si>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</si>
  <si>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</si>
  <si>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</si>
  <si>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</si>
  <si>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</si>
  <si>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</si>
  <si>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</si>
  <si>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</si>
  <si>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</si>
  <si>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</si>
  <si>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</si>
  <si>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</si>
  <si>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</si>
  <si>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</si>
  <si>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</si>
  <si>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</si>
  <si>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</si>
  <si>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</si>
  <si>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</si>
  <si>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</si>
  <si>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</si>
  <si>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</si>
  <si>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</si>
  <si>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</si>
  <si>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</si>
  <si>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</si>
  <si>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</si>
  <si>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</si>
  <si>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</si>
  <si>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</si>
  <si>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</si>
  <si>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</si>
  <si>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</si>
  <si>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</si>
  <si>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</si>
  <si>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</si>
  <si>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</si>
  <si>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</si>
  <si>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</si>
  <si>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</si>
  <si>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</si>
  <si>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</si>
  <si>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</si>
  <si>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</si>
  <si>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</si>
  <si>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</si>
  <si>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</si>
  <si>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</si>
  <si>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</si>
  <si>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</si>
  <si>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</si>
  <si>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</si>
  <si>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</si>
  <si>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</si>
  <si>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</si>
  <si>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</si>
  <si>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</si>
  <si>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</si>
  <si>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</si>
  <si>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</si>
  <si>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</si>
  <si>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</si>
  <si>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</si>
  <si>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</si>
  <si>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</si>
  <si>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</si>
  <si>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</si>
  <si>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</si>
  <si>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</si>
  <si>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</si>
  <si>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</si>
  <si>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</si>
  <si>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</si>
  <si>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</si>
  <si>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</si>
  <si>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</si>
  <si>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</si>
  <si>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</si>
  <si>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</si>
  <si>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</si>
  <si>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</si>
  <si>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</si>
  <si>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</si>
  <si>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</si>
  <si>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</si>
  <si>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</si>
  <si>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</si>
  <si>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</si>
  <si>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</si>
  <si>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</si>
  <si>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</si>
  <si>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</si>
  <si>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</si>
  <si>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</si>
  <si>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</si>
  <si>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</si>
  <si>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</si>
  <si>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</si>
  <si>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</si>
  <si>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</si>
  <si>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</si>
  <si>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</si>
  <si>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</si>
  <si>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</si>
  <si>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</si>
  <si>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</si>
  <si>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</si>
  <si>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</si>
  <si>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E</t>
    <phoneticPr fontId="6"/>
  </si>
  <si>
    <t>F</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</si>
  <si>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</si>
  <si>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</si>
  <si>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</si>
  <si>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</si>
  <si>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</si>
  <si>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</si>
  <si>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</si>
  <si>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</si>
  <si>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</si>
  <si>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</si>
  <si>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</si>
  <si>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</si>
  <si>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</si>
  <si>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</si>
  <si>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</si>
  <si>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</si>
  <si>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</si>
  <si>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</si>
  <si>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</si>
  <si>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</si>
  <si>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</si>
  <si>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</si>
  <si>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</si>
  <si>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</si>
  <si>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</si>
  <si>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</si>
  <si>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</si>
  <si>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</si>
  <si>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</si>
  <si>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</si>
  <si>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</si>
  <si>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</si>
  <si>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</si>
  <si>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</si>
  <si>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</si>
  <si>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</si>
  <si>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</si>
  <si>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</si>
  <si>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</si>
  <si>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</si>
  <si>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</si>
  <si>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</si>
  <si>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</si>
  <si>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</si>
  <si>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</si>
  <si>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</si>
  <si>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</si>
  <si>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</si>
  <si>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</si>
  <si>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</si>
  <si>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</si>
  <si>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</si>
  <si>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</si>
  <si>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</si>
  <si>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</si>
  <si>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</si>
  <si>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</si>
  <si>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</si>
  <si>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</si>
  <si>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</si>
  <si>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</si>
  <si>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</si>
  <si>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</si>
  <si>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</si>
  <si>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</si>
  <si>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</si>
  <si>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</si>
  <si>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</si>
  <si>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</si>
  <si>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</si>
  <si>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</si>
  <si>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</si>
  <si>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</si>
  <si>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</si>
  <si>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</si>
  <si>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</si>
  <si>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</si>
  <si>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</si>
  <si>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</si>
  <si>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</si>
  <si>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</si>
  <si>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</si>
  <si>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</si>
  <si>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</si>
  <si>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</si>
  <si>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</si>
  <si>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</si>
  <si>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</si>
  <si>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</si>
  <si>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</si>
  <si>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</si>
  <si>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</si>
  <si>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</si>
  <si>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</si>
  <si>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</si>
  <si>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</si>
  <si>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</si>
  <si>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</si>
  <si>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</si>
  <si>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</si>
  <si>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</si>
  <si>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</si>
  <si>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</si>
  <si>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</si>
  <si>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</si>
  <si>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</si>
  <si>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</si>
  <si>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</si>
  <si>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</si>
  <si>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</si>
  <si>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</si>
  <si>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</si>
  <si>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</si>
  <si>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</si>
  <si>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</si>
  <si>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</si>
  <si>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</si>
  <si>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</si>
  <si>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</si>
  <si>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</si>
  <si>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</si>
  <si>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</si>
  <si>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</si>
  <si>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</si>
  <si>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</si>
  <si>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</si>
  <si>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</si>
  <si>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</si>
  <si>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</si>
  <si>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</si>
  <si>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</si>
  <si>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</si>
  <si>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</si>
  <si>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</si>
  <si>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</si>
  <si>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</si>
  <si>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</si>
  <si>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</si>
  <si>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</si>
  <si>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</si>
  <si>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</si>
  <si>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</si>
  <si>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</si>
  <si>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</si>
  <si>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</si>
  <si>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</si>
  <si>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</si>
  <si>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</si>
  <si>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</si>
  <si>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</si>
  <si>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</si>
  <si>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</si>
  <si>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</si>
  <si>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</si>
  <si>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</si>
  <si>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</si>
  <si>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</si>
  <si>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</si>
  <si>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</si>
  <si>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</si>
  <si>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</si>
  <si>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</si>
  <si>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</si>
  <si>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</si>
  <si>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</si>
  <si>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</si>
  <si>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</si>
  <si>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</si>
  <si>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</si>
  <si>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</si>
  <si>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</si>
  <si>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</si>
  <si>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</si>
  <si>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</si>
  <si>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</si>
  <si>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</si>
  <si>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</si>
  <si>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</si>
  <si>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</si>
  <si>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</si>
  <si>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</si>
  <si>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</si>
  <si>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</si>
  <si>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</si>
  <si>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</si>
  <si>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</si>
  <si>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</si>
  <si>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</si>
  <si>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</si>
  <si>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</si>
  <si>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</si>
  <si>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</si>
  <si>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</si>
  <si>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</si>
  <si>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</si>
  <si>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</si>
  <si>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</si>
  <si>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</si>
  <si>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</si>
  <si>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</si>
  <si>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</si>
  <si>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</si>
  <si>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</si>
  <si>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</si>
  <si>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</si>
  <si>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</si>
  <si>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</si>
  <si>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</si>
  <si>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</si>
  <si>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</si>
  <si>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</si>
  <si>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</si>
  <si>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</si>
  <si>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</si>
  <si>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</si>
  <si>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</si>
  <si>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</si>
  <si>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</si>
  <si>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</si>
  <si>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</si>
  <si>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</si>
  <si>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</si>
  <si>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</si>
  <si>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</si>
  <si>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</si>
  <si>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</si>
  <si>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</si>
  <si>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</si>
  <si>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</si>
  <si>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</si>
  <si>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</si>
  <si>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</si>
  <si>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</si>
  <si>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</si>
  <si>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</si>
  <si>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</si>
  <si>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</si>
  <si>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</si>
  <si>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</si>
  <si>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</si>
  <si>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</si>
  <si>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</si>
  <si>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</si>
  <si>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</si>
  <si>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</si>
  <si>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</si>
  <si>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</si>
  <si>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</si>
  <si>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</si>
  <si>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</si>
  <si>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</si>
  <si>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</si>
  <si>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</si>
  <si>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</si>
  <si>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</si>
  <si>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</si>
  <si>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</si>
  <si>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</si>
  <si>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</si>
  <si>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</si>
  <si>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</si>
  <si>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</si>
  <si>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</si>
  <si>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</si>
  <si>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</si>
  <si>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</si>
  <si>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</si>
  <si>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</si>
  <si>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</si>
  <si>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</si>
  <si>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</si>
  <si>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</si>
  <si>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</si>
  <si>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</si>
  <si>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</si>
  <si>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</si>
  <si>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</si>
  <si>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</si>
  <si>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</si>
  <si>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</si>
  <si>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</si>
  <si>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</si>
  <si>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</si>
  <si>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</si>
  <si>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</si>
  <si>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</si>
  <si>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</si>
  <si>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</si>
  <si>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</si>
  <si>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</si>
  <si>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</si>
  <si>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</si>
  <si>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</si>
  <si>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</si>
  <si>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</si>
  <si>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</si>
  <si>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</si>
  <si>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</si>
  <si>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</si>
  <si>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</si>
  <si>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</si>
  <si>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</si>
  <si>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</si>
  <si>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</si>
  <si>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</si>
  <si>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</si>
  <si>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</si>
  <si>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</si>
  <si>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</si>
  <si>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</si>
  <si>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</si>
  <si>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</si>
  <si>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</si>
  <si>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</si>
  <si>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</si>
  <si>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</si>
  <si>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</si>
  <si>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</si>
  <si>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</si>
  <si>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</si>
  <si>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</si>
  <si>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</si>
  <si>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</si>
  <si>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</si>
  <si>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</si>
  <si>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</si>
  <si>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</si>
  <si>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</si>
  <si>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</si>
  <si>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</si>
  <si>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</si>
  <si>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</si>
  <si>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</si>
  <si>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</si>
  <si>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</si>
  <si>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</si>
  <si>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</si>
  <si>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</si>
  <si>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</si>
  <si>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</si>
  <si>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</si>
  <si>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</si>
  <si>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</si>
  <si>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</si>
  <si>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</si>
  <si>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</si>
  <si>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</si>
  <si>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</si>
  <si>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</si>
  <si>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</si>
  <si>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</si>
  <si>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</si>
  <si>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</si>
  <si>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</si>
  <si>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</si>
  <si>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</si>
  <si>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</si>
  <si>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</si>
  <si>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</si>
  <si>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</si>
  <si>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</si>
  <si>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</si>
  <si>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</si>
  <si>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</si>
  <si>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</si>
  <si>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</si>
  <si>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</si>
  <si>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</si>
  <si>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</si>
  <si>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</si>
  <si>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</si>
  <si>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</si>
  <si>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</si>
  <si>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</si>
  <si>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</si>
  <si>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</si>
  <si>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</si>
  <si>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</si>
  <si>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</si>
  <si>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</si>
  <si>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</si>
  <si>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</si>
  <si>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</si>
  <si>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</si>
  <si>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</si>
  <si>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</si>
  <si>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</si>
  <si>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</si>
  <si>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</si>
  <si>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</si>
  <si>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沖縄の人材育成推進に必要な経費</t>
  </si>
  <si>
    <t>沖縄振興局</t>
  </si>
  <si>
    <t>平成30年度</t>
  </si>
  <si>
    <t>終了予定なし</t>
  </si>
  <si>
    <t>総務課事業振興室</t>
  </si>
  <si>
    <t>沖縄振興特別措置法　第83条の2</t>
  </si>
  <si>
    <t>沖縄振興基本方針（平成24年５月　内閣総理大臣決定）
沖縄振興計画（平成24年5月　沖縄県）</t>
  </si>
  <si>
    <t>-</t>
  </si>
  <si>
    <t>沖縄雇用促進・人材育成等推進事業費補助金</t>
  </si>
  <si>
    <t>沖縄振興関係調査費</t>
  </si>
  <si>
    <t>専門学校進学率を26.1％まで高める</t>
  </si>
  <si>
    <t>専門学校進学率</t>
  </si>
  <si>
    <t>人</t>
  </si>
  <si>
    <t>執行額（X)／給付人数（Y)　　　　　　　　　　</t>
    <phoneticPr fontId="6"/>
  </si>
  <si>
    <t>百万円</t>
  </si>
  <si>
    <t>　　X/Y</t>
    <phoneticPr fontId="6"/>
  </si>
  <si>
    <t>85/168</t>
  </si>
  <si>
    <t>78/200</t>
  </si>
  <si>
    <t>○</t>
  </si>
  <si>
    <t>室長　伊藤　経人</t>
    <rPh sb="3" eb="5">
      <t>イトウ</t>
    </rPh>
    <rPh sb="6" eb="8">
      <t>ツネト</t>
    </rPh>
    <phoneticPr fontId="6"/>
  </si>
  <si>
    <t>-</t>
    <phoneticPr fontId="6"/>
  </si>
  <si>
    <t>沖縄県子どもの貧困対策実態調査事業・報告書、学校基本調査</t>
    <phoneticPr fontId="6"/>
  </si>
  <si>
    <t>新30-0010</t>
    <phoneticPr fontId="6"/>
  </si>
  <si>
    <t>A.（公財）沖縄県国際交流・人材育成財団</t>
    <phoneticPr fontId="6"/>
  </si>
  <si>
    <t>B.沖縄県</t>
    <rPh sb="2" eb="5">
      <t>オキナワケン</t>
    </rPh>
    <phoneticPr fontId="6"/>
  </si>
  <si>
    <t>C.国立大学法人琉球大学</t>
    <rPh sb="2" eb="4">
      <t>コクリツ</t>
    </rPh>
    <rPh sb="4" eb="6">
      <t>ダイガク</t>
    </rPh>
    <rPh sb="6" eb="8">
      <t>ホウジン</t>
    </rPh>
    <rPh sb="8" eb="10">
      <t>リュウキュウ</t>
    </rPh>
    <rPh sb="10" eb="12">
      <t>ダイガク</t>
    </rPh>
    <phoneticPr fontId="6"/>
  </si>
  <si>
    <t>D.株式会社シード・プランニング</t>
    <rPh sb="2" eb="6">
      <t>カブシキガイシャ</t>
    </rPh>
    <phoneticPr fontId="6"/>
  </si>
  <si>
    <t>E.株式会社アソシア</t>
    <rPh sb="2" eb="6">
      <t>カブシキガイシャ</t>
    </rPh>
    <phoneticPr fontId="6"/>
  </si>
  <si>
    <t>離島ICT検討会業務
実施</t>
    <phoneticPr fontId="6"/>
  </si>
  <si>
    <t>事業費</t>
    <phoneticPr fontId="6"/>
  </si>
  <si>
    <t>離島ICT教育実証事業検討会実施業務</t>
    <phoneticPr fontId="6"/>
  </si>
  <si>
    <t>株式会社シード・プランニング</t>
    <rPh sb="0" eb="4">
      <t>カブシキガイシャ</t>
    </rPh>
    <phoneticPr fontId="6"/>
  </si>
  <si>
    <t>国立大学法人琉球大学</t>
    <rPh sb="0" eb="2">
      <t>コクリツ</t>
    </rPh>
    <rPh sb="2" eb="4">
      <t>ダイガク</t>
    </rPh>
    <rPh sb="4" eb="6">
      <t>ホウジン</t>
    </rPh>
    <rPh sb="6" eb="8">
      <t>リュウキュウ</t>
    </rPh>
    <rPh sb="8" eb="10">
      <t>ダイガク</t>
    </rPh>
    <phoneticPr fontId="6"/>
  </si>
  <si>
    <t>伊江村</t>
    <rPh sb="0" eb="2">
      <t>イエ</t>
    </rPh>
    <rPh sb="2" eb="3">
      <t>ソン</t>
    </rPh>
    <phoneticPr fontId="6"/>
  </si>
  <si>
    <t>株式会社アソシア</t>
    <rPh sb="0" eb="4">
      <t>カブシキガイシャ</t>
    </rPh>
    <phoneticPr fontId="6"/>
  </si>
  <si>
    <t>沖縄県</t>
    <rPh sb="0" eb="3">
      <t>オキナワケン</t>
    </rPh>
    <phoneticPr fontId="6"/>
  </si>
  <si>
    <t>補助金等交付</t>
  </si>
  <si>
    <t>ICTを活用した遠隔授業の実証実験の実施</t>
    <phoneticPr fontId="6"/>
  </si>
  <si>
    <t>-</t>
    <phoneticPr fontId="6"/>
  </si>
  <si>
    <t>高校中退者等キャリア形成支援事業の実施</t>
    <rPh sb="0" eb="2">
      <t>コウコウ</t>
    </rPh>
    <rPh sb="2" eb="5">
      <t>チュウタイシャ</t>
    </rPh>
    <rPh sb="5" eb="6">
      <t>ナド</t>
    </rPh>
    <rPh sb="10" eb="12">
      <t>ケイセイ</t>
    </rPh>
    <rPh sb="12" eb="14">
      <t>シエン</t>
    </rPh>
    <rPh sb="14" eb="16">
      <t>ジギョウ</t>
    </rPh>
    <rPh sb="17" eb="19">
      <t>ジッシ</t>
    </rPh>
    <phoneticPr fontId="6"/>
  </si>
  <si>
    <t>高校中退者等キャリア形成支援事業の実施</t>
    <phoneticPr fontId="6"/>
  </si>
  <si>
    <t>庁費</t>
    <rPh sb="0" eb="1">
      <t>チョウ</t>
    </rPh>
    <rPh sb="1" eb="2">
      <t>ヒ</t>
    </rPh>
    <phoneticPr fontId="6"/>
  </si>
  <si>
    <t>謝金</t>
    <rPh sb="0" eb="2">
      <t>シャキン</t>
    </rPh>
    <phoneticPr fontId="6"/>
  </si>
  <si>
    <t>検証委員会参加のための謝金</t>
    <rPh sb="0" eb="2">
      <t>ケンショウ</t>
    </rPh>
    <rPh sb="2" eb="5">
      <t>イインカイ</t>
    </rPh>
    <rPh sb="5" eb="7">
      <t>サンカ</t>
    </rPh>
    <rPh sb="11" eb="13">
      <t>シャキン</t>
    </rPh>
    <phoneticPr fontId="6"/>
  </si>
  <si>
    <t>　沖縄の子供たちが家庭の経済状況にかかわらず進学の機会を得られるよう、主として観光及び情報通信分野の専門学校へ進学した場合に経済的に支援する奨学金の給付事業に加え、高校中退者等を対象とするキャリア形成支援事業、ICTを活用した離島における遠隔教育の実証事業等を実施することで、沖縄の人材育成に資することを目的とする。</t>
    <rPh sb="82" eb="84">
      <t>コウコウ</t>
    </rPh>
    <rPh sb="84" eb="87">
      <t>チュウタイシャ</t>
    </rPh>
    <rPh sb="87" eb="88">
      <t>ナド</t>
    </rPh>
    <rPh sb="89" eb="91">
      <t>タイショウ</t>
    </rPh>
    <rPh sb="98" eb="100">
      <t>ケイセイ</t>
    </rPh>
    <rPh sb="100" eb="102">
      <t>シエン</t>
    </rPh>
    <rPh sb="102" eb="104">
      <t>ジギョウ</t>
    </rPh>
    <phoneticPr fontId="6"/>
  </si>
  <si>
    <t>　沖縄における人材育成を推進するため、主として観光や情報通信分野の専門学校に進学した学生に経済的支援を行う沖縄独自の給付型奨学金や、高校中退者等を対象とするキャリア形成支援事業、ICTを活用した離島における遠隔教育の実証事業に対し補助を実施するとともに、ICTを活用した高校のない離島における高校教育の将来像を議論するための検討会の設置や全国の先行事例の調査を実施する。</t>
    <phoneticPr fontId="6"/>
  </si>
  <si>
    <t>有</t>
  </si>
  <si>
    <t>本事業は貧困の連鎖を断ち切り沖縄の将来を担う人材を育成することを目的に実施するものであり、沖縄振興の観点からも国民のニーズを的確に反映している。</t>
    <phoneticPr fontId="6"/>
  </si>
  <si>
    <t>本事業は沖縄振興の観点からも確実に実施する必要があり、安定的かつ効果的に実施するためにも、国において実施すべきものである。</t>
    <phoneticPr fontId="6"/>
  </si>
  <si>
    <t>本事業は貧困の連鎖を断ち切り沖縄の将来を担う人材を育成することを目的に実施するものであり、沖縄振興の観点からも優先度は高い。</t>
    <phoneticPr fontId="6"/>
  </si>
  <si>
    <t>補助金等に係る予算の執行の適正化に関する法律等の法令及び交付要綱に基づき、適切に手続きを行っており、支出先の選定は妥当である。</t>
    <phoneticPr fontId="6"/>
  </si>
  <si>
    <t>本事業を実施することで沖縄の人材育成が推進されることから、適切な負担関係となっている。</t>
    <phoneticPr fontId="6"/>
  </si>
  <si>
    <t>適切な執行を行い、単位当たりのコスト削減に努めることとする。</t>
    <phoneticPr fontId="6"/>
  </si>
  <si>
    <t>補助金等に係る予算の執行の適正化に関する法律等の法令及び交付要綱に基づき、適切に手続きを行っており、資金の流れの中間段階での支出は合理的なものとなっている。</t>
    <phoneticPr fontId="6"/>
  </si>
  <si>
    <t>本事業の実施に必要な経費のみを補助対象としている。</t>
    <phoneticPr fontId="6"/>
  </si>
  <si>
    <t>‐</t>
  </si>
  <si>
    <t>採用人数が当初想定を下回ったため。</t>
    <phoneticPr fontId="6"/>
  </si>
  <si>
    <t>補助金等に係る予算の執行の適正化に関する法律に基づき、事業の目的や効果等、内容の審査を行い、交付決定している。</t>
    <phoneticPr fontId="6"/>
  </si>
  <si>
    <t>引き続き事業を行い、成果目標に近づくための支援を行っていく。</t>
    <phoneticPr fontId="6"/>
  </si>
  <si>
    <t>給付実績は見込みを下回ったが、制度を必要とし申請をした人に対して適切に給付を実施した。</t>
    <phoneticPr fontId="6"/>
  </si>
  <si>
    <t>-</t>
    <phoneticPr fontId="6"/>
  </si>
  <si>
    <t>貧困の連鎖を断ち切り、沖縄の将来を担う人材を育成することを目的に事業を実施しているものであり、国として引き続き支援を行っていくことが必要である。
このような補助金の目的に鑑み、上記の通り点検した結果、事業費の支出内容は適切である。</t>
    <phoneticPr fontId="6"/>
  </si>
  <si>
    <t>引き続き、制度を必要とする者へ事業周知を行う等、効果的な事業の実施を図っていく。</t>
    <phoneticPr fontId="6"/>
  </si>
  <si>
    <t>委託費</t>
    <rPh sb="0" eb="2">
      <t>イタク</t>
    </rPh>
    <rPh sb="2" eb="3">
      <t>ヒ</t>
    </rPh>
    <phoneticPr fontId="6"/>
  </si>
  <si>
    <t>社会生活に困難を有する若年者を、社会で自立できる人材へと育てるため、企業等と連携し職場体験実習等を通じて生活習慣や就業意識等を身につけるキャリア形成支援プログラムを実施する。</t>
    <phoneticPr fontId="6"/>
  </si>
  <si>
    <t>事業費</t>
    <rPh sb="0" eb="3">
      <t>ジギョウヒ</t>
    </rPh>
    <phoneticPr fontId="6"/>
  </si>
  <si>
    <t>人件費</t>
    <rPh sb="0" eb="3">
      <t>ジンケンヒ</t>
    </rPh>
    <phoneticPr fontId="6"/>
  </si>
  <si>
    <t>奨学金</t>
    <rPh sb="0" eb="3">
      <t>ショウガクキン</t>
    </rPh>
    <phoneticPr fontId="6"/>
  </si>
  <si>
    <t>庁費</t>
    <rPh sb="0" eb="1">
      <t>チョウ</t>
    </rPh>
    <rPh sb="1" eb="2">
      <t>ヒ</t>
    </rPh>
    <phoneticPr fontId="6"/>
  </si>
  <si>
    <t>奨学金給付</t>
    <rPh sb="0" eb="3">
      <t>ショウガクキン</t>
    </rPh>
    <rPh sb="3" eb="5">
      <t>キュウフ</t>
    </rPh>
    <phoneticPr fontId="6"/>
  </si>
  <si>
    <t>システム委託等</t>
    <rPh sb="4" eb="6">
      <t>イタク</t>
    </rPh>
    <rPh sb="6" eb="7">
      <t>ナド</t>
    </rPh>
    <phoneticPr fontId="6"/>
  </si>
  <si>
    <t>借料及び損料、通信運搬費等</t>
    <rPh sb="0" eb="2">
      <t>シャクリョウ</t>
    </rPh>
    <rPh sb="2" eb="3">
      <t>オヨ</t>
    </rPh>
    <rPh sb="4" eb="6">
      <t>ソンリョウ</t>
    </rPh>
    <rPh sb="7" eb="9">
      <t>ツウシン</t>
    </rPh>
    <rPh sb="9" eb="11">
      <t>ウンパン</t>
    </rPh>
    <rPh sb="11" eb="12">
      <t>ヒ</t>
    </rPh>
    <rPh sb="12" eb="13">
      <t>ナド</t>
    </rPh>
    <phoneticPr fontId="6"/>
  </si>
  <si>
    <t>給付型奨学金の給付</t>
    <phoneticPr fontId="6"/>
  </si>
  <si>
    <t>遠隔授業システム備品購入</t>
    <phoneticPr fontId="6"/>
  </si>
  <si>
    <t>リコージャパン株式会社</t>
    <phoneticPr fontId="6"/>
  </si>
  <si>
    <t>離島ICT教育実証事業備品購入</t>
    <phoneticPr fontId="6"/>
  </si>
  <si>
    <t>随意契約
（その他）</t>
    <phoneticPr fontId="6"/>
  </si>
  <si>
    <t>随意契約
（少額）</t>
    <phoneticPr fontId="6"/>
  </si>
  <si>
    <t>株式会社きんだい通商</t>
    <phoneticPr fontId="6"/>
  </si>
  <si>
    <t>琉球大学生活協同組合</t>
    <phoneticPr fontId="6"/>
  </si>
  <si>
    <t>ICT機器を活用した遠隔授業による教育効果等企画検証委員会議費</t>
    <phoneticPr fontId="6"/>
  </si>
  <si>
    <t>F. リコージャパン株式会社</t>
    <phoneticPr fontId="6"/>
  </si>
  <si>
    <t>沖縄独自の給付型奨学金の給付人数</t>
    <phoneticPr fontId="6"/>
  </si>
  <si>
    <t>57/56</t>
    <phoneticPr fontId="6"/>
  </si>
  <si>
    <t>府</t>
  </si>
  <si>
    <t>-</t>
    <phoneticPr fontId="6"/>
  </si>
  <si>
    <t>34/53</t>
    <phoneticPr fontId="6"/>
  </si>
  <si>
    <t>公益財団法人沖縄県国際交流・人材育成財団</t>
    <rPh sb="0" eb="2">
      <t>コウエキ</t>
    </rPh>
    <rPh sb="2" eb="4">
      <t>ザイダン</t>
    </rPh>
    <rPh sb="4" eb="6">
      <t>ホウジン</t>
    </rPh>
    <phoneticPr fontId="6"/>
  </si>
  <si>
    <t>遠隔授業及び検証用備品、消耗品購入費等</t>
    <rPh sb="0" eb="2">
      <t>エンカク</t>
    </rPh>
    <rPh sb="2" eb="4">
      <t>ジュギョウ</t>
    </rPh>
    <rPh sb="4" eb="5">
      <t>オヨ</t>
    </rPh>
    <rPh sb="6" eb="8">
      <t>ケンショウ</t>
    </rPh>
    <rPh sb="8" eb="9">
      <t>ヨウ</t>
    </rPh>
    <rPh sb="9" eb="11">
      <t>ビヒン</t>
    </rPh>
    <rPh sb="12" eb="15">
      <t>ショウモウヒン</t>
    </rPh>
    <rPh sb="15" eb="18">
      <t>コウニュウヒ</t>
    </rPh>
    <rPh sb="18" eb="19">
      <t>ナド</t>
    </rPh>
    <phoneticPr fontId="6"/>
  </si>
  <si>
    <t>遠隔授業システム更新等</t>
    <rPh sb="2" eb="4">
      <t>ジュギョウ</t>
    </rPh>
    <phoneticPr fontId="6"/>
  </si>
  <si>
    <t>NECネッツエスアイ株式会社</t>
    <rPh sb="10" eb="14">
      <t>カブシキガイシャ</t>
    </rPh>
    <phoneticPr fontId="6"/>
  </si>
  <si>
    <t>株式会社アール・イー・アイ
（伊江島情報通信事業所（イーコム））</t>
    <rPh sb="0" eb="4">
      <t>カブシキガイシャ</t>
    </rPh>
    <phoneticPr fontId="6"/>
  </si>
  <si>
    <t>９．沖縄政策</t>
    <phoneticPr fontId="6"/>
  </si>
  <si>
    <t>９．沖縄振興に関する施策の推進</t>
    <phoneticPr fontId="6"/>
  </si>
  <si>
    <t>アウトカムが不明確。なぜ、26.1％なのか。ICT等の技術を有する若者を育成するには、専門学校への進学率ではなく卒業率を指標とする必要がある。</t>
    <phoneticPr fontId="6"/>
  </si>
  <si>
    <t>外部有識者の所見を踏まえ、多角的な観点から検証するなど、より一層事業の有効性・効率性について適切かつ的確に検証するべき。</t>
    <phoneticPr fontId="6"/>
  </si>
  <si>
    <t>事業実施機関等と連携し、事業の進捗状況の把握に努めるとともに、指標等のより一層事業の有効性・効率性について適切かつ的確に検証を行い、効率的な予算の執行や概算要求への反映に努める。</t>
    <rPh sb="31" eb="33">
      <t>シヒョウ</t>
    </rPh>
    <rPh sb="33" eb="34">
      <t>ナド</t>
    </rPh>
    <phoneticPr fontId="6"/>
  </si>
  <si>
    <t>-</t>
    <phoneticPr fontId="6"/>
  </si>
  <si>
    <t>奨学生の採用、適格認定及び奨学金の支給事務手続き等に関する職員人件費</t>
    <rPh sb="0" eb="3">
      <t>ショウガクセイ</t>
    </rPh>
    <rPh sb="4" eb="6">
      <t>サイヨウ</t>
    </rPh>
    <rPh sb="7" eb="9">
      <t>テキカク</t>
    </rPh>
    <rPh sb="9" eb="11">
      <t>ニンテイ</t>
    </rPh>
    <rPh sb="11" eb="12">
      <t>オヨ</t>
    </rPh>
    <rPh sb="13" eb="16">
      <t>ショウガクキン</t>
    </rPh>
    <rPh sb="17" eb="19">
      <t>シキュウ</t>
    </rPh>
    <rPh sb="19" eb="21">
      <t>ジム</t>
    </rPh>
    <rPh sb="21" eb="23">
      <t>テツヅ</t>
    </rPh>
    <rPh sb="24" eb="25">
      <t>トウ</t>
    </rPh>
    <rPh sb="26" eb="27">
      <t>カン</t>
    </rPh>
    <rPh sb="29" eb="31">
      <t>ショクイン</t>
    </rPh>
    <rPh sb="31" eb="34">
      <t>ジンケンヒショクインジンケンヒ</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</si>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</sst>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6"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5"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180" fontId="0" fillId="0" borderId="16"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8" fontId="20"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0" fontId="4" fillId="2" borderId="10" xfId="0" applyFont="1" applyFill="1" applyBorder="1" applyAlignment="1">
      <alignment vertical="center" wrapText="1"/>
    </xf>
    <xf numFmtId="0" fontId="4"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0"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0" fillId="0" borderId="72" xfId="0" applyFont="1" applyFill="1" applyBorder="1" applyAlignment="1">
      <alignment horizontal="center" vertical="center"/>
    </xf>
    <xf numFmtId="177" fontId="0" fillId="0" borderId="114" xfId="0" applyNumberFormat="1" applyFont="1" applyFill="1" applyBorder="1" applyAlignment="1" applyProtection="1">
      <alignment horizontal="right" vertical="center"/>
      <protection locked="0"/>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5" xfId="0" applyFont="1" applyFill="1" applyBorder="1" applyAlignment="1">
      <alignment horizontal="center" vertical="center" wrapText="1"/>
    </xf>
    <xf numFmtId="177" fontId="0" fillId="0" borderId="33" xfId="0" applyNumberFormat="1" applyFont="1" applyFill="1" applyBorder="1" applyAlignment="1" applyProtection="1">
      <alignment horizontal="right" vertical="center"/>
    </xf>
    <xf numFmtId="0" fontId="9" fillId="2" borderId="104"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49" fontId="0" fillId="0" borderId="10" xfId="0" applyNumberFormat="1" applyFont="1" applyFill="1" applyBorder="1" applyAlignment="1" applyProtection="1">
      <alignment horizontal="center" vertical="center" shrinkToFi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2" borderId="122"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12" fillId="0" borderId="6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77" fontId="0" fillId="0" borderId="29" xfId="0" applyNumberFormat="1" applyFont="1" applyFill="1" applyBorder="1" applyAlignment="1" applyProtection="1">
      <alignment horizontal="center" vertical="center"/>
      <protection locked="0"/>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5"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8" xfId="0" applyFont="1" applyFill="1" applyBorder="1" applyAlignment="1">
      <alignment vertical="center" wrapText="1"/>
    </xf>
    <xf numFmtId="0" fontId="0" fillId="5" borderId="103"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49" fontId="0" fillId="0" borderId="117"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177" fontId="0" fillId="0" borderId="117" xfId="0" applyNumberFormat="1" applyFont="1" applyFill="1" applyBorder="1" applyAlignment="1" applyProtection="1">
      <alignment horizontal="center" vertical="center" shrinkToFi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42"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7" xfId="0" applyFont="1" applyFill="1" applyBorder="1" applyAlignment="1">
      <alignment horizontal="center" vertical="center"/>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6" fillId="3" borderId="130" xfId="0" applyFont="1" applyFill="1" applyBorder="1" applyAlignment="1">
      <alignment horizontal="center" vertical="center" textRotation="255" wrapText="1"/>
    </xf>
    <xf numFmtId="0" fontId="16" fillId="3" borderId="129"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4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145361</xdr:colOff>
      <xdr:row>83</xdr:row>
      <xdr:rowOff>32845</xdr:rowOff>
    </xdr:from>
    <xdr:to>
      <xdr:col>32</xdr:col>
      <xdr:colOff>9187</xdr:colOff>
      <xdr:row>86</xdr:row>
      <xdr:rowOff>27173</xdr:rowOff>
    </xdr:to>
    <xdr:sp macro="" textlink="">
      <xdr:nvSpPr>
        <xdr:cNvPr id="10" name="テキスト ボックス 9"/>
        <xdr:cNvSpPr txBox="1"/>
      </xdr:nvSpPr>
      <xdr:spPr>
        <a:xfrm>
          <a:off x="4677947" y="35187759"/>
          <a:ext cx="1637447" cy="8263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９９百万円</a:t>
          </a:r>
        </a:p>
      </xdr:txBody>
    </xdr:sp>
    <xdr:clientData/>
  </xdr:twoCellAnchor>
  <xdr:twoCellAnchor>
    <xdr:from>
      <xdr:col>24</xdr:col>
      <xdr:colOff>84156</xdr:colOff>
      <xdr:row>86</xdr:row>
      <xdr:rowOff>114759</xdr:rowOff>
    </xdr:from>
    <xdr:to>
      <xdr:col>31</xdr:col>
      <xdr:colOff>113073</xdr:colOff>
      <xdr:row>87</xdr:row>
      <xdr:rowOff>135900</xdr:rowOff>
    </xdr:to>
    <xdr:sp macro="" textlink="">
      <xdr:nvSpPr>
        <xdr:cNvPr id="11" name="大かっこ 10"/>
        <xdr:cNvSpPr/>
      </xdr:nvSpPr>
      <xdr:spPr>
        <a:xfrm>
          <a:off x="4490903" y="36875904"/>
          <a:ext cx="1314218" cy="37306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補助金の交付等</a:t>
          </a:r>
        </a:p>
      </xdr:txBody>
    </xdr:sp>
    <xdr:clientData/>
  </xdr:twoCellAnchor>
  <xdr:twoCellAnchor>
    <xdr:from>
      <xdr:col>12</xdr:col>
      <xdr:colOff>7651</xdr:colOff>
      <xdr:row>88</xdr:row>
      <xdr:rowOff>0</xdr:rowOff>
    </xdr:from>
    <xdr:to>
      <xdr:col>31</xdr:col>
      <xdr:colOff>175964</xdr:colOff>
      <xdr:row>88</xdr:row>
      <xdr:rowOff>7651</xdr:rowOff>
    </xdr:to>
    <xdr:cxnSp macro="">
      <xdr:nvCxnSpPr>
        <xdr:cNvPr id="12" name="直線コネクタ 11"/>
        <xdr:cNvCxnSpPr/>
      </xdr:nvCxnSpPr>
      <xdr:spPr>
        <a:xfrm flipV="1">
          <a:off x="2211024" y="37465000"/>
          <a:ext cx="3656988" cy="76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88</xdr:row>
      <xdr:rowOff>15301</xdr:rowOff>
    </xdr:from>
    <xdr:to>
      <xdr:col>12</xdr:col>
      <xdr:colOff>0</xdr:colOff>
      <xdr:row>89</xdr:row>
      <xdr:rowOff>306024</xdr:rowOff>
    </xdr:to>
    <xdr:cxnSp macro="">
      <xdr:nvCxnSpPr>
        <xdr:cNvPr id="13" name="直線矢印コネクタ 12"/>
        <xdr:cNvCxnSpPr/>
      </xdr:nvCxnSpPr>
      <xdr:spPr>
        <a:xfrm>
          <a:off x="2203373" y="37480301"/>
          <a:ext cx="0" cy="6426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4674</xdr:colOff>
      <xdr:row>88</xdr:row>
      <xdr:rowOff>15302</xdr:rowOff>
    </xdr:from>
    <xdr:to>
      <xdr:col>32</xdr:col>
      <xdr:colOff>7651</xdr:colOff>
      <xdr:row>89</xdr:row>
      <xdr:rowOff>336626</xdr:rowOff>
    </xdr:to>
    <xdr:cxnSp macro="">
      <xdr:nvCxnSpPr>
        <xdr:cNvPr id="14" name="直線矢印コネクタ 13"/>
        <xdr:cNvCxnSpPr/>
      </xdr:nvCxnSpPr>
      <xdr:spPr>
        <a:xfrm>
          <a:off x="5880337" y="37480302"/>
          <a:ext cx="2977" cy="67325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88</xdr:row>
      <xdr:rowOff>0</xdr:rowOff>
    </xdr:from>
    <xdr:to>
      <xdr:col>22</xdr:col>
      <xdr:colOff>1</xdr:colOff>
      <xdr:row>89</xdr:row>
      <xdr:rowOff>290723</xdr:rowOff>
    </xdr:to>
    <xdr:cxnSp macro="">
      <xdr:nvCxnSpPr>
        <xdr:cNvPr id="20" name="直線矢印コネクタ 19"/>
        <xdr:cNvCxnSpPr/>
      </xdr:nvCxnSpPr>
      <xdr:spPr>
        <a:xfrm flipH="1">
          <a:off x="4039518" y="37465000"/>
          <a:ext cx="1" cy="6426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22951</xdr:colOff>
      <xdr:row>86</xdr:row>
      <xdr:rowOff>38252</xdr:rowOff>
    </xdr:from>
    <xdr:to>
      <xdr:col>44</xdr:col>
      <xdr:colOff>168313</xdr:colOff>
      <xdr:row>89</xdr:row>
      <xdr:rowOff>344275</xdr:rowOff>
    </xdr:to>
    <xdr:cxnSp macro="">
      <xdr:nvCxnSpPr>
        <xdr:cNvPr id="21" name="直線矢印コネクタ 20"/>
        <xdr:cNvCxnSpPr/>
      </xdr:nvCxnSpPr>
      <xdr:spPr>
        <a:xfrm>
          <a:off x="5898614" y="36799397"/>
          <a:ext cx="2348735" cy="13618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792</xdr:colOff>
      <xdr:row>85</xdr:row>
      <xdr:rowOff>346652</xdr:rowOff>
    </xdr:from>
    <xdr:to>
      <xdr:col>22</xdr:col>
      <xdr:colOff>178301</xdr:colOff>
      <xdr:row>87</xdr:row>
      <xdr:rowOff>34408</xdr:rowOff>
    </xdr:to>
    <xdr:sp macro="" textlink="">
      <xdr:nvSpPr>
        <xdr:cNvPr id="23" name="テキスト ボックス 22"/>
        <xdr:cNvSpPr txBox="1"/>
      </xdr:nvSpPr>
      <xdr:spPr>
        <a:xfrm>
          <a:off x="2562689" y="35906652"/>
          <a:ext cx="1951129" cy="3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補助金等交付</a:t>
          </a:r>
          <a:r>
            <a:rPr kumimoji="1" lang="en-US" altLang="ja-JP" sz="1200"/>
            <a:t>】</a:t>
          </a:r>
          <a:endParaRPr kumimoji="1" lang="ja-JP" altLang="en-US" sz="1200"/>
        </a:p>
      </xdr:txBody>
    </xdr:sp>
    <xdr:clientData/>
  </xdr:twoCellAnchor>
  <xdr:twoCellAnchor>
    <xdr:from>
      <xdr:col>33</xdr:col>
      <xdr:colOff>96291</xdr:colOff>
      <xdr:row>85</xdr:row>
      <xdr:rowOff>121355</xdr:rowOff>
    </xdr:from>
    <xdr:to>
      <xdr:col>49</xdr:col>
      <xdr:colOff>142327</xdr:colOff>
      <xdr:row>87</xdr:row>
      <xdr:rowOff>142234</xdr:rowOff>
    </xdr:to>
    <xdr:sp macro="" textlink="">
      <xdr:nvSpPr>
        <xdr:cNvPr id="24" name="テキスト ボックス 23"/>
        <xdr:cNvSpPr txBox="1"/>
      </xdr:nvSpPr>
      <xdr:spPr>
        <a:xfrm>
          <a:off x="6599567" y="35681355"/>
          <a:ext cx="3199139" cy="721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一般競争契約（総合評価）</a:t>
          </a:r>
          <a:r>
            <a:rPr kumimoji="1" lang="en-US" altLang="ja-JP" sz="1200"/>
            <a:t>】</a:t>
          </a:r>
          <a:endParaRPr kumimoji="1" lang="ja-JP" altLang="en-US" sz="1200"/>
        </a:p>
      </xdr:txBody>
    </xdr:sp>
    <xdr:clientData/>
  </xdr:twoCellAnchor>
  <xdr:twoCellAnchor>
    <xdr:from>
      <xdr:col>39</xdr:col>
      <xdr:colOff>15300</xdr:colOff>
      <xdr:row>89</xdr:row>
      <xdr:rowOff>328974</xdr:rowOff>
    </xdr:from>
    <xdr:to>
      <xdr:col>49</xdr:col>
      <xdr:colOff>61205</xdr:colOff>
      <xdr:row>93</xdr:row>
      <xdr:rowOff>221867</xdr:rowOff>
    </xdr:to>
    <xdr:sp macro="" textlink="">
      <xdr:nvSpPr>
        <xdr:cNvPr id="26" name="テキスト ボックス 25"/>
        <xdr:cNvSpPr txBox="1"/>
      </xdr:nvSpPr>
      <xdr:spPr>
        <a:xfrm>
          <a:off x="7176264" y="38145902"/>
          <a:ext cx="1882049" cy="13006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Ｄ．株式会社</a:t>
          </a:r>
          <a:endParaRPr kumimoji="1" lang="en-US" altLang="ja-JP" sz="1400"/>
        </a:p>
        <a:p>
          <a:pPr algn="ctr"/>
          <a:r>
            <a:rPr kumimoji="1" lang="ja-JP" altLang="en-US" sz="1400"/>
            <a:t>シード・プランニング</a:t>
          </a:r>
          <a:endParaRPr kumimoji="1" lang="en-US" altLang="ja-JP" sz="1400"/>
        </a:p>
        <a:p>
          <a:pPr algn="ctr"/>
          <a:r>
            <a:rPr kumimoji="1" lang="ja-JP" altLang="en-US" sz="1400"/>
            <a:t>１３百万円</a:t>
          </a:r>
        </a:p>
      </xdr:txBody>
    </xdr:sp>
    <xdr:clientData/>
  </xdr:twoCellAnchor>
  <xdr:twoCellAnchor>
    <xdr:from>
      <xdr:col>7</xdr:col>
      <xdr:colOff>22952</xdr:colOff>
      <xdr:row>90</xdr:row>
      <xdr:rowOff>15301</xdr:rowOff>
    </xdr:from>
    <xdr:to>
      <xdr:col>16</xdr:col>
      <xdr:colOff>15303</xdr:colOff>
      <xdr:row>93</xdr:row>
      <xdr:rowOff>336626</xdr:rowOff>
    </xdr:to>
    <xdr:sp macro="" textlink="">
      <xdr:nvSpPr>
        <xdr:cNvPr id="27" name="テキスト ボックス 26"/>
        <xdr:cNvSpPr txBox="1"/>
      </xdr:nvSpPr>
      <xdr:spPr>
        <a:xfrm>
          <a:off x="1308253" y="38184156"/>
          <a:ext cx="1644881" cy="13771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Ａ．（公財）沖縄県国際交流・</a:t>
          </a:r>
          <a:endParaRPr kumimoji="1" lang="en-US" altLang="ja-JP" sz="1400"/>
        </a:p>
        <a:p>
          <a:pPr algn="ctr"/>
          <a:r>
            <a:rPr kumimoji="1" lang="ja-JP" altLang="en-US" sz="1400"/>
            <a:t>人材育成財団</a:t>
          </a:r>
          <a:endParaRPr kumimoji="1" lang="en-US" altLang="ja-JP" sz="1400"/>
        </a:p>
        <a:p>
          <a:pPr algn="ctr"/>
          <a:r>
            <a:rPr kumimoji="1" lang="ja-JP" altLang="en-US" sz="1400"/>
            <a:t>５７百万円</a:t>
          </a:r>
        </a:p>
      </xdr:txBody>
    </xdr:sp>
    <xdr:clientData/>
  </xdr:twoCellAnchor>
  <xdr:twoCellAnchor>
    <xdr:from>
      <xdr:col>18</xdr:col>
      <xdr:colOff>5</xdr:colOff>
      <xdr:row>90</xdr:row>
      <xdr:rowOff>7651</xdr:rowOff>
    </xdr:from>
    <xdr:to>
      <xdr:col>26</xdr:col>
      <xdr:colOff>22953</xdr:colOff>
      <xdr:row>93</xdr:row>
      <xdr:rowOff>351921</xdr:rowOff>
    </xdr:to>
    <xdr:sp macro="" textlink="">
      <xdr:nvSpPr>
        <xdr:cNvPr id="16" name="テキスト ボックス 15"/>
        <xdr:cNvSpPr txBox="1"/>
      </xdr:nvSpPr>
      <xdr:spPr>
        <a:xfrm>
          <a:off x="3305065" y="38176506"/>
          <a:ext cx="1491864" cy="14000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Ｂ．沖縄県</a:t>
          </a:r>
          <a:endParaRPr kumimoji="1" lang="en-US" altLang="ja-JP" sz="1400"/>
        </a:p>
        <a:p>
          <a:pPr algn="ctr"/>
          <a:r>
            <a:rPr kumimoji="1" lang="ja-JP" altLang="en-US" sz="1400"/>
            <a:t>２５百万円</a:t>
          </a:r>
        </a:p>
      </xdr:txBody>
    </xdr:sp>
    <xdr:clientData/>
  </xdr:twoCellAnchor>
  <xdr:twoCellAnchor>
    <xdr:from>
      <xdr:col>27</xdr:col>
      <xdr:colOff>137710</xdr:colOff>
      <xdr:row>90</xdr:row>
      <xdr:rowOff>7651</xdr:rowOff>
    </xdr:from>
    <xdr:to>
      <xdr:col>36</xdr:col>
      <xdr:colOff>99457</xdr:colOff>
      <xdr:row>94</xdr:row>
      <xdr:rowOff>22951</xdr:rowOff>
    </xdr:to>
    <xdr:sp macro="" textlink="">
      <xdr:nvSpPr>
        <xdr:cNvPr id="17" name="テキスト ボックス 16"/>
        <xdr:cNvSpPr txBox="1"/>
      </xdr:nvSpPr>
      <xdr:spPr>
        <a:xfrm>
          <a:off x="5095300" y="38413675"/>
          <a:ext cx="1614277" cy="1423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Ｃ．国立大学法人琉球大学・</a:t>
          </a:r>
          <a:endParaRPr kumimoji="1" lang="en-US" altLang="ja-JP" sz="1400"/>
        </a:p>
        <a:p>
          <a:pPr algn="ctr"/>
          <a:r>
            <a:rPr kumimoji="1" lang="ja-JP" altLang="en-US" sz="1400"/>
            <a:t>伊江村</a:t>
          </a:r>
          <a:endParaRPr kumimoji="1" lang="en-US" altLang="ja-JP" sz="1400"/>
        </a:p>
        <a:p>
          <a:pPr algn="ctr"/>
          <a:r>
            <a:rPr kumimoji="1" lang="ja-JP" altLang="en-US" sz="1400"/>
            <a:t>４百万円</a:t>
          </a:r>
        </a:p>
      </xdr:txBody>
    </xdr:sp>
    <xdr:clientData/>
  </xdr:twoCellAnchor>
  <xdr:twoCellAnchor>
    <xdr:from>
      <xdr:col>19</xdr:col>
      <xdr:colOff>68855</xdr:colOff>
      <xdr:row>86</xdr:row>
      <xdr:rowOff>30602</xdr:rowOff>
    </xdr:from>
    <xdr:to>
      <xdr:col>23</xdr:col>
      <xdr:colOff>153011</xdr:colOff>
      <xdr:row>87</xdr:row>
      <xdr:rowOff>336627</xdr:rowOff>
    </xdr:to>
    <xdr:cxnSp macro="">
      <xdr:nvCxnSpPr>
        <xdr:cNvPr id="18" name="直線矢印コネクタ 17"/>
        <xdr:cNvCxnSpPr/>
      </xdr:nvCxnSpPr>
      <xdr:spPr>
        <a:xfrm flipH="1">
          <a:off x="3557530" y="36791747"/>
          <a:ext cx="818614" cy="65795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30603</xdr:colOff>
      <xdr:row>94</xdr:row>
      <xdr:rowOff>68855</xdr:rowOff>
    </xdr:from>
    <xdr:to>
      <xdr:col>16</xdr:col>
      <xdr:colOff>27215</xdr:colOff>
      <xdr:row>96</xdr:row>
      <xdr:rowOff>258535</xdr:rowOff>
    </xdr:to>
    <xdr:sp macro="" textlink="">
      <xdr:nvSpPr>
        <xdr:cNvPr id="28" name="大かっこ 27"/>
        <xdr:cNvSpPr/>
      </xdr:nvSpPr>
      <xdr:spPr>
        <a:xfrm>
          <a:off x="1459353" y="39012498"/>
          <a:ext cx="1833576" cy="8972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給付型奨学金の給付</a:t>
          </a:r>
        </a:p>
      </xdr:txBody>
    </xdr:sp>
    <xdr:clientData/>
  </xdr:twoCellAnchor>
  <xdr:twoCellAnchor>
    <xdr:from>
      <xdr:col>17</xdr:col>
      <xdr:colOff>84157</xdr:colOff>
      <xdr:row>94</xdr:row>
      <xdr:rowOff>99459</xdr:rowOff>
    </xdr:from>
    <xdr:to>
      <xdr:col>27</xdr:col>
      <xdr:colOff>0</xdr:colOff>
      <xdr:row>96</xdr:row>
      <xdr:rowOff>260120</xdr:rowOff>
    </xdr:to>
    <xdr:sp macro="" textlink="">
      <xdr:nvSpPr>
        <xdr:cNvPr id="29" name="大かっこ 28"/>
        <xdr:cNvSpPr/>
      </xdr:nvSpPr>
      <xdr:spPr>
        <a:xfrm>
          <a:off x="3205603" y="39676025"/>
          <a:ext cx="1751987" cy="5125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高校中退者等キャリア形成支援事業の実施</a:t>
          </a:r>
        </a:p>
      </xdr:txBody>
    </xdr:sp>
    <xdr:clientData/>
  </xdr:twoCellAnchor>
  <xdr:twoCellAnchor>
    <xdr:from>
      <xdr:col>28</xdr:col>
      <xdr:colOff>22952</xdr:colOff>
      <xdr:row>94</xdr:row>
      <xdr:rowOff>76506</xdr:rowOff>
    </xdr:from>
    <xdr:to>
      <xdr:col>37</xdr:col>
      <xdr:colOff>47165</xdr:colOff>
      <xdr:row>96</xdr:row>
      <xdr:rowOff>284255</xdr:rowOff>
    </xdr:to>
    <xdr:sp macro="" textlink="">
      <xdr:nvSpPr>
        <xdr:cNvPr id="30" name="大かっこ 29"/>
        <xdr:cNvSpPr/>
      </xdr:nvSpPr>
      <xdr:spPr>
        <a:xfrm>
          <a:off x="5164157" y="39653072"/>
          <a:ext cx="1676743" cy="5596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ICT</a:t>
          </a:r>
          <a:r>
            <a:rPr kumimoji="1" lang="ja-JP" altLang="en-US" sz="1100"/>
            <a:t>を活用した遠隔授業の実証実験の実施</a:t>
          </a:r>
        </a:p>
      </xdr:txBody>
    </xdr:sp>
    <xdr:clientData/>
  </xdr:twoCellAnchor>
  <xdr:twoCellAnchor>
    <xdr:from>
      <xdr:col>39</xdr:col>
      <xdr:colOff>160663</xdr:colOff>
      <xdr:row>94</xdr:row>
      <xdr:rowOff>99459</xdr:rowOff>
    </xdr:from>
    <xdr:to>
      <xdr:col>48</xdr:col>
      <xdr:colOff>181635</xdr:colOff>
      <xdr:row>96</xdr:row>
      <xdr:rowOff>307208</xdr:rowOff>
    </xdr:to>
    <xdr:sp macro="" textlink="">
      <xdr:nvSpPr>
        <xdr:cNvPr id="31" name="大かっこ 30"/>
        <xdr:cNvSpPr/>
      </xdr:nvSpPr>
      <xdr:spPr>
        <a:xfrm>
          <a:off x="7321627" y="39676025"/>
          <a:ext cx="1673502" cy="5596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離島</a:t>
          </a:r>
          <a:r>
            <a:rPr kumimoji="1" lang="en-US" altLang="ja-JP" sz="1100"/>
            <a:t>ICT</a:t>
          </a:r>
          <a:r>
            <a:rPr kumimoji="1" lang="ja-JP" altLang="en-US" sz="1100"/>
            <a:t>検討会業務の</a:t>
          </a:r>
          <a:endParaRPr kumimoji="1" lang="en-US" altLang="ja-JP" sz="1100"/>
        </a:p>
        <a:p>
          <a:pPr algn="l"/>
          <a:r>
            <a:rPr kumimoji="1" lang="ja-JP" altLang="en-US" sz="1100"/>
            <a:t>実施</a:t>
          </a:r>
        </a:p>
      </xdr:txBody>
    </xdr:sp>
    <xdr:clientData/>
  </xdr:twoCellAnchor>
  <xdr:twoCellAnchor>
    <xdr:from>
      <xdr:col>7</xdr:col>
      <xdr:colOff>7651</xdr:colOff>
      <xdr:row>99</xdr:row>
      <xdr:rowOff>15301</xdr:rowOff>
    </xdr:from>
    <xdr:to>
      <xdr:col>16</xdr:col>
      <xdr:colOff>7651</xdr:colOff>
      <xdr:row>100</xdr:row>
      <xdr:rowOff>420783</xdr:rowOff>
    </xdr:to>
    <xdr:sp macro="" textlink="">
      <xdr:nvSpPr>
        <xdr:cNvPr id="36" name="テキスト ボックス 35"/>
        <xdr:cNvSpPr txBox="1"/>
      </xdr:nvSpPr>
      <xdr:spPr>
        <a:xfrm>
          <a:off x="1292952" y="41581024"/>
          <a:ext cx="1652530" cy="7574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学生（５６人）　</a:t>
          </a:r>
          <a:endParaRPr kumimoji="1" lang="en-US" altLang="ja-JP" sz="1400"/>
        </a:p>
        <a:p>
          <a:pPr algn="ctr"/>
          <a:r>
            <a:rPr kumimoji="1" lang="ja-JP" altLang="en-US" sz="1400"/>
            <a:t>　　　４７百万円</a:t>
          </a:r>
        </a:p>
      </xdr:txBody>
    </xdr:sp>
    <xdr:clientData/>
  </xdr:twoCellAnchor>
  <xdr:twoCellAnchor>
    <xdr:from>
      <xdr:col>17</xdr:col>
      <xdr:colOff>51805</xdr:colOff>
      <xdr:row>99</xdr:row>
      <xdr:rowOff>0</xdr:rowOff>
    </xdr:from>
    <xdr:to>
      <xdr:col>27</xdr:col>
      <xdr:colOff>122464</xdr:colOff>
      <xdr:row>101</xdr:row>
      <xdr:rowOff>81642</xdr:rowOff>
    </xdr:to>
    <xdr:sp macro="" textlink="">
      <xdr:nvSpPr>
        <xdr:cNvPr id="37" name="テキスト ボックス 36"/>
        <xdr:cNvSpPr txBox="1"/>
      </xdr:nvSpPr>
      <xdr:spPr>
        <a:xfrm>
          <a:off x="3521626" y="40590107"/>
          <a:ext cx="2111731" cy="761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Ｅ．株式会社アソシア　</a:t>
          </a:r>
          <a:endParaRPr kumimoji="1" lang="en-US" altLang="ja-JP" sz="1400"/>
        </a:p>
        <a:p>
          <a:pPr algn="ctr"/>
          <a:r>
            <a:rPr kumimoji="1" lang="ja-JP" altLang="en-US" sz="1400"/>
            <a:t>２５百万円</a:t>
          </a:r>
        </a:p>
      </xdr:txBody>
    </xdr:sp>
    <xdr:clientData/>
  </xdr:twoCellAnchor>
  <xdr:twoCellAnchor>
    <xdr:from>
      <xdr:col>9</xdr:col>
      <xdr:colOff>69911</xdr:colOff>
      <xdr:row>97</xdr:row>
      <xdr:rowOff>7650</xdr:rowOff>
    </xdr:from>
    <xdr:to>
      <xdr:col>19</xdr:col>
      <xdr:colOff>185339</xdr:colOff>
      <xdr:row>98</xdr:row>
      <xdr:rowOff>41898</xdr:rowOff>
    </xdr:to>
    <xdr:sp macro="" textlink="">
      <xdr:nvSpPr>
        <xdr:cNvPr id="38" name="テキスト ボックス 37"/>
        <xdr:cNvSpPr txBox="1"/>
      </xdr:nvSpPr>
      <xdr:spPr>
        <a:xfrm>
          <a:off x="1843532" y="38863081"/>
          <a:ext cx="2086117" cy="329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奨学金給付</a:t>
          </a:r>
          <a:r>
            <a:rPr kumimoji="1" lang="en-US" altLang="ja-JP" sz="1200"/>
            <a:t>】</a:t>
          </a:r>
          <a:endParaRPr kumimoji="1" lang="ja-JP" altLang="en-US" sz="1200"/>
        </a:p>
      </xdr:txBody>
    </xdr:sp>
    <xdr:clientData/>
  </xdr:twoCellAnchor>
  <xdr:twoCellAnchor>
    <xdr:from>
      <xdr:col>30</xdr:col>
      <xdr:colOff>62258</xdr:colOff>
      <xdr:row>96</xdr:row>
      <xdr:rowOff>223980</xdr:rowOff>
    </xdr:from>
    <xdr:to>
      <xdr:col>45</xdr:col>
      <xdr:colOff>77561</xdr:colOff>
      <xdr:row>98</xdr:row>
      <xdr:rowOff>246932</xdr:rowOff>
    </xdr:to>
    <xdr:sp macro="" textlink="">
      <xdr:nvSpPr>
        <xdr:cNvPr id="39" name="テキスト ボックス 38"/>
        <xdr:cNvSpPr txBox="1"/>
      </xdr:nvSpPr>
      <xdr:spPr>
        <a:xfrm>
          <a:off x="5974327" y="38937083"/>
          <a:ext cx="2971337" cy="72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随意契約（少額・その他）</a:t>
          </a:r>
          <a:r>
            <a:rPr kumimoji="1" lang="en-US" altLang="ja-JP" sz="1200"/>
            <a:t>】</a:t>
          </a:r>
          <a:endParaRPr kumimoji="1" lang="ja-JP" altLang="en-US" sz="1200"/>
        </a:p>
      </xdr:txBody>
    </xdr:sp>
    <xdr:clientData/>
  </xdr:twoCellAnchor>
  <xdr:twoCellAnchor>
    <xdr:from>
      <xdr:col>11</xdr:col>
      <xdr:colOff>163285</xdr:colOff>
      <xdr:row>97</xdr:row>
      <xdr:rowOff>0</xdr:rowOff>
    </xdr:from>
    <xdr:to>
      <xdr:col>11</xdr:col>
      <xdr:colOff>175964</xdr:colOff>
      <xdr:row>98</xdr:row>
      <xdr:rowOff>260121</xdr:rowOff>
    </xdr:to>
    <xdr:cxnSp macro="">
      <xdr:nvCxnSpPr>
        <xdr:cNvPr id="40" name="直線矢印コネクタ 39"/>
        <xdr:cNvCxnSpPr/>
      </xdr:nvCxnSpPr>
      <xdr:spPr>
        <a:xfrm>
          <a:off x="2408464" y="40005000"/>
          <a:ext cx="12679" cy="55947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96</xdr:row>
      <xdr:rowOff>328976</xdr:rowOff>
    </xdr:from>
    <xdr:to>
      <xdr:col>22</xdr:col>
      <xdr:colOff>0</xdr:colOff>
      <xdr:row>98</xdr:row>
      <xdr:rowOff>313514</xdr:rowOff>
    </xdr:to>
    <xdr:cxnSp macro="">
      <xdr:nvCxnSpPr>
        <xdr:cNvPr id="41" name="直線矢印コネクタ 40"/>
        <xdr:cNvCxnSpPr/>
      </xdr:nvCxnSpPr>
      <xdr:spPr>
        <a:xfrm>
          <a:off x="4039518" y="40838916"/>
          <a:ext cx="0" cy="6883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97</xdr:row>
      <xdr:rowOff>0</xdr:rowOff>
    </xdr:from>
    <xdr:to>
      <xdr:col>33</xdr:col>
      <xdr:colOff>0</xdr:colOff>
      <xdr:row>98</xdr:row>
      <xdr:rowOff>336466</xdr:rowOff>
    </xdr:to>
    <xdr:cxnSp macro="">
      <xdr:nvCxnSpPr>
        <xdr:cNvPr id="32" name="直線矢印コネクタ 31"/>
        <xdr:cNvCxnSpPr/>
      </xdr:nvCxnSpPr>
      <xdr:spPr>
        <a:xfrm>
          <a:off x="6059277" y="41167892"/>
          <a:ext cx="0" cy="6883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175963</xdr:colOff>
      <xdr:row>99</xdr:row>
      <xdr:rowOff>2473</xdr:rowOff>
    </xdr:from>
    <xdr:to>
      <xdr:col>38</xdr:col>
      <xdr:colOff>175172</xdr:colOff>
      <xdr:row>101</xdr:row>
      <xdr:rowOff>22951</xdr:rowOff>
    </xdr:to>
    <xdr:sp macro="" textlink="">
      <xdr:nvSpPr>
        <xdr:cNvPr id="34" name="テキスト ボックス 33"/>
        <xdr:cNvSpPr txBox="1"/>
      </xdr:nvSpPr>
      <xdr:spPr>
        <a:xfrm>
          <a:off x="5693894" y="39492904"/>
          <a:ext cx="1969899" cy="7759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Ｆ．民間企業 ５社　</a:t>
          </a:r>
          <a:endParaRPr kumimoji="1" lang="en-US" altLang="ja-JP" sz="1400"/>
        </a:p>
        <a:p>
          <a:pPr algn="ctr"/>
          <a:r>
            <a:rPr kumimoji="1" lang="ja-JP" altLang="en-US" sz="1400" b="0"/>
            <a:t>４</a:t>
          </a:r>
          <a:r>
            <a:rPr kumimoji="1" lang="ja-JP" altLang="en-US" sz="1400"/>
            <a:t>百万円</a:t>
          </a:r>
        </a:p>
      </xdr:txBody>
    </xdr:sp>
    <xdr:clientData/>
  </xdr:twoCellAnchor>
  <xdr:twoCellAnchor>
    <xdr:from>
      <xdr:col>20</xdr:col>
      <xdr:colOff>190475</xdr:colOff>
      <xdr:row>96</xdr:row>
      <xdr:rowOff>231496</xdr:rowOff>
    </xdr:from>
    <xdr:to>
      <xdr:col>31</xdr:col>
      <xdr:colOff>92863</xdr:colOff>
      <xdr:row>98</xdr:row>
      <xdr:rowOff>200895</xdr:rowOff>
    </xdr:to>
    <xdr:sp macro="" textlink="">
      <xdr:nvSpPr>
        <xdr:cNvPr id="35" name="テキスト ボックス 34"/>
        <xdr:cNvSpPr txBox="1"/>
      </xdr:nvSpPr>
      <xdr:spPr>
        <a:xfrm>
          <a:off x="4131854" y="38944599"/>
          <a:ext cx="2070147" cy="6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随意契約（企画競争）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0"/>
  <sheetViews>
    <sheetView tabSelected="1" view="pageBreakPreview" zoomScale="70" zoomScaleNormal="74"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1"/>
      <c r="AA2" s="41"/>
      <c r="AB2" s="41"/>
      <c r="AC2" s="41"/>
      <c r="AD2" s="155">
        <v>2021</v>
      </c>
      <c r="AE2" s="155"/>
      <c r="AF2" s="155"/>
      <c r="AG2" s="155"/>
      <c r="AH2" s="155"/>
      <c r="AI2" s="67" t="s">
        <v>263</v>
      </c>
      <c r="AJ2" s="155" t="s">
        <v>646</v>
      </c>
      <c r="AK2" s="155"/>
      <c r="AL2" s="155"/>
      <c r="AM2" s="155"/>
      <c r="AN2" s="67" t="s">
        <v>263</v>
      </c>
      <c r="AO2" s="155">
        <v>20</v>
      </c>
      <c r="AP2" s="155"/>
      <c r="AQ2" s="155"/>
      <c r="AR2" s="68" t="s">
        <v>560</v>
      </c>
      <c r="AS2" s="156">
        <v>105</v>
      </c>
      <c r="AT2" s="156"/>
      <c r="AU2" s="156"/>
      <c r="AV2" s="67" t="str">
        <f>IF(AW2="","","-")</f>
        <v/>
      </c>
      <c r="AW2" s="204"/>
      <c r="AX2" s="204"/>
    </row>
    <row r="3" spans="1:50" ht="21" customHeight="1" thickBot="1" x14ac:dyDescent="0.2">
      <c r="A3" s="260" t="s">
        <v>553</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3" t="s">
        <v>58</v>
      </c>
      <c r="AJ3" s="262" t="s">
        <v>561</v>
      </c>
      <c r="AK3" s="262"/>
      <c r="AL3" s="262"/>
      <c r="AM3" s="262"/>
      <c r="AN3" s="262"/>
      <c r="AO3" s="262"/>
      <c r="AP3" s="262"/>
      <c r="AQ3" s="262"/>
      <c r="AR3" s="262"/>
      <c r="AS3" s="262"/>
      <c r="AT3" s="262"/>
      <c r="AU3" s="262"/>
      <c r="AV3" s="262"/>
      <c r="AW3" s="262"/>
      <c r="AX3" s="24" t="s">
        <v>59</v>
      </c>
    </row>
    <row r="4" spans="1:50" ht="24.75" customHeight="1" x14ac:dyDescent="0.15">
      <c r="A4" s="483" t="s">
        <v>24</v>
      </c>
      <c r="B4" s="484"/>
      <c r="C4" s="484"/>
      <c r="D4" s="484"/>
      <c r="E4" s="484"/>
      <c r="F4" s="484"/>
      <c r="G4" s="459" t="s">
        <v>562</v>
      </c>
      <c r="H4" s="460"/>
      <c r="I4" s="460"/>
      <c r="J4" s="460"/>
      <c r="K4" s="460"/>
      <c r="L4" s="460"/>
      <c r="M4" s="460"/>
      <c r="N4" s="460"/>
      <c r="O4" s="460"/>
      <c r="P4" s="460"/>
      <c r="Q4" s="460"/>
      <c r="R4" s="460"/>
      <c r="S4" s="460"/>
      <c r="T4" s="460"/>
      <c r="U4" s="460"/>
      <c r="V4" s="460"/>
      <c r="W4" s="460"/>
      <c r="X4" s="460"/>
      <c r="Y4" s="461" t="s">
        <v>1</v>
      </c>
      <c r="Z4" s="462"/>
      <c r="AA4" s="462"/>
      <c r="AB4" s="462"/>
      <c r="AC4" s="462"/>
      <c r="AD4" s="463"/>
      <c r="AE4" s="464" t="s">
        <v>563</v>
      </c>
      <c r="AF4" s="465"/>
      <c r="AG4" s="465"/>
      <c r="AH4" s="465"/>
      <c r="AI4" s="465"/>
      <c r="AJ4" s="465"/>
      <c r="AK4" s="465"/>
      <c r="AL4" s="465"/>
      <c r="AM4" s="465"/>
      <c r="AN4" s="465"/>
      <c r="AO4" s="465"/>
      <c r="AP4" s="466"/>
      <c r="AQ4" s="467" t="s">
        <v>2</v>
      </c>
      <c r="AR4" s="462"/>
      <c r="AS4" s="462"/>
      <c r="AT4" s="462"/>
      <c r="AU4" s="462"/>
      <c r="AV4" s="462"/>
      <c r="AW4" s="462"/>
      <c r="AX4" s="468"/>
    </row>
    <row r="5" spans="1:50" ht="30" customHeight="1" x14ac:dyDescent="0.15">
      <c r="A5" s="469" t="s">
        <v>61</v>
      </c>
      <c r="B5" s="470"/>
      <c r="C5" s="470"/>
      <c r="D5" s="470"/>
      <c r="E5" s="470"/>
      <c r="F5" s="471"/>
      <c r="G5" s="175" t="s">
        <v>564</v>
      </c>
      <c r="H5" s="176"/>
      <c r="I5" s="176"/>
      <c r="J5" s="176"/>
      <c r="K5" s="176"/>
      <c r="L5" s="176"/>
      <c r="M5" s="177" t="s">
        <v>60</v>
      </c>
      <c r="N5" s="178"/>
      <c r="O5" s="178"/>
      <c r="P5" s="178"/>
      <c r="Q5" s="178"/>
      <c r="R5" s="179"/>
      <c r="S5" s="180" t="s">
        <v>565</v>
      </c>
      <c r="T5" s="176"/>
      <c r="U5" s="176"/>
      <c r="V5" s="176"/>
      <c r="W5" s="176"/>
      <c r="X5" s="181"/>
      <c r="Y5" s="475" t="s">
        <v>3</v>
      </c>
      <c r="Z5" s="476"/>
      <c r="AA5" s="476"/>
      <c r="AB5" s="476"/>
      <c r="AC5" s="476"/>
      <c r="AD5" s="477"/>
      <c r="AE5" s="478" t="s">
        <v>566</v>
      </c>
      <c r="AF5" s="478"/>
      <c r="AG5" s="478"/>
      <c r="AH5" s="478"/>
      <c r="AI5" s="478"/>
      <c r="AJ5" s="478"/>
      <c r="AK5" s="478"/>
      <c r="AL5" s="478"/>
      <c r="AM5" s="478"/>
      <c r="AN5" s="478"/>
      <c r="AO5" s="478"/>
      <c r="AP5" s="479"/>
      <c r="AQ5" s="480" t="s">
        <v>581</v>
      </c>
      <c r="AR5" s="481"/>
      <c r="AS5" s="481"/>
      <c r="AT5" s="481"/>
      <c r="AU5" s="481"/>
      <c r="AV5" s="481"/>
      <c r="AW5" s="481"/>
      <c r="AX5" s="482"/>
    </row>
    <row r="6" spans="1:50" ht="39" customHeight="1" x14ac:dyDescent="0.15">
      <c r="A6" s="485" t="s">
        <v>4</v>
      </c>
      <c r="B6" s="486"/>
      <c r="C6" s="486"/>
      <c r="D6" s="486"/>
      <c r="E6" s="486"/>
      <c r="F6" s="486"/>
      <c r="G6" s="587" t="str">
        <f>入力規則等!F39</f>
        <v>一般会計</v>
      </c>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8"/>
      <c r="AI6" s="588"/>
      <c r="AJ6" s="588"/>
      <c r="AK6" s="588"/>
      <c r="AL6" s="588"/>
      <c r="AM6" s="588"/>
      <c r="AN6" s="588"/>
      <c r="AO6" s="588"/>
      <c r="AP6" s="588"/>
      <c r="AQ6" s="588"/>
      <c r="AR6" s="588"/>
      <c r="AS6" s="588"/>
      <c r="AT6" s="588"/>
      <c r="AU6" s="588"/>
      <c r="AV6" s="588"/>
      <c r="AW6" s="588"/>
      <c r="AX6" s="589"/>
    </row>
    <row r="7" spans="1:50" ht="49.5" customHeight="1" x14ac:dyDescent="0.15">
      <c r="A7" s="564" t="s">
        <v>21</v>
      </c>
      <c r="B7" s="565"/>
      <c r="C7" s="565"/>
      <c r="D7" s="565"/>
      <c r="E7" s="565"/>
      <c r="F7" s="566"/>
      <c r="G7" s="567" t="s">
        <v>567</v>
      </c>
      <c r="H7" s="568"/>
      <c r="I7" s="568"/>
      <c r="J7" s="568"/>
      <c r="K7" s="568"/>
      <c r="L7" s="568"/>
      <c r="M7" s="568"/>
      <c r="N7" s="568"/>
      <c r="O7" s="568"/>
      <c r="P7" s="568"/>
      <c r="Q7" s="568"/>
      <c r="R7" s="568"/>
      <c r="S7" s="568"/>
      <c r="T7" s="568"/>
      <c r="U7" s="568"/>
      <c r="V7" s="568"/>
      <c r="W7" s="568"/>
      <c r="X7" s="569"/>
      <c r="Y7" s="169" t="s">
        <v>249</v>
      </c>
      <c r="Z7" s="170"/>
      <c r="AA7" s="170"/>
      <c r="AB7" s="170"/>
      <c r="AC7" s="170"/>
      <c r="AD7" s="171"/>
      <c r="AE7" s="188" t="s">
        <v>568</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564" t="s">
        <v>181</v>
      </c>
      <c r="B8" s="565"/>
      <c r="C8" s="565"/>
      <c r="D8" s="565"/>
      <c r="E8" s="565"/>
      <c r="F8" s="566"/>
      <c r="G8" s="160" t="str">
        <f>入力規則等!A27</f>
        <v>沖縄振興、地方創生</v>
      </c>
      <c r="H8" s="161"/>
      <c r="I8" s="161"/>
      <c r="J8" s="161"/>
      <c r="K8" s="161"/>
      <c r="L8" s="161"/>
      <c r="M8" s="161"/>
      <c r="N8" s="161"/>
      <c r="O8" s="161"/>
      <c r="P8" s="161"/>
      <c r="Q8" s="161"/>
      <c r="R8" s="161"/>
      <c r="S8" s="161"/>
      <c r="T8" s="161"/>
      <c r="U8" s="161"/>
      <c r="V8" s="161"/>
      <c r="W8" s="161"/>
      <c r="X8" s="162"/>
      <c r="Y8" s="182" t="s">
        <v>182</v>
      </c>
      <c r="Z8" s="183"/>
      <c r="AA8" s="183"/>
      <c r="AB8" s="183"/>
      <c r="AC8" s="183"/>
      <c r="AD8" s="184"/>
      <c r="AE8" s="185"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186"/>
    </row>
    <row r="9" spans="1:50" ht="58.5" customHeight="1" x14ac:dyDescent="0.15">
      <c r="A9" s="92" t="s">
        <v>22</v>
      </c>
      <c r="B9" s="93"/>
      <c r="C9" s="93"/>
      <c r="D9" s="93"/>
      <c r="E9" s="93"/>
      <c r="F9" s="93"/>
      <c r="G9" s="584" t="s">
        <v>606</v>
      </c>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6"/>
    </row>
    <row r="10" spans="1:50" ht="80.25" customHeight="1" x14ac:dyDescent="0.15">
      <c r="A10" s="285" t="s">
        <v>27</v>
      </c>
      <c r="B10" s="286"/>
      <c r="C10" s="286"/>
      <c r="D10" s="286"/>
      <c r="E10" s="286"/>
      <c r="F10" s="286"/>
      <c r="G10" s="329" t="s">
        <v>607</v>
      </c>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1"/>
    </row>
    <row r="11" spans="1:50" ht="42" customHeight="1" x14ac:dyDescent="0.15">
      <c r="A11" s="285" t="s">
        <v>5</v>
      </c>
      <c r="B11" s="286"/>
      <c r="C11" s="286"/>
      <c r="D11" s="286"/>
      <c r="E11" s="286"/>
      <c r="F11" s="583"/>
      <c r="G11" s="472" t="str">
        <f>入力規則等!P10</f>
        <v>委託・請負、補助</v>
      </c>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3"/>
      <c r="AW11" s="473"/>
      <c r="AX11" s="474"/>
    </row>
    <row r="12" spans="1:50" ht="21" customHeight="1" x14ac:dyDescent="0.15">
      <c r="A12" s="86" t="s">
        <v>23</v>
      </c>
      <c r="B12" s="87"/>
      <c r="C12" s="87"/>
      <c r="D12" s="87"/>
      <c r="E12" s="87"/>
      <c r="F12" s="88"/>
      <c r="G12" s="332"/>
      <c r="H12" s="333"/>
      <c r="I12" s="333"/>
      <c r="J12" s="333"/>
      <c r="K12" s="333"/>
      <c r="L12" s="333"/>
      <c r="M12" s="333"/>
      <c r="N12" s="333"/>
      <c r="O12" s="333"/>
      <c r="P12" s="145" t="s">
        <v>250</v>
      </c>
      <c r="Q12" s="146"/>
      <c r="R12" s="146"/>
      <c r="S12" s="146"/>
      <c r="T12" s="146"/>
      <c r="U12" s="146"/>
      <c r="V12" s="147"/>
      <c r="W12" s="145" t="s">
        <v>267</v>
      </c>
      <c r="X12" s="146"/>
      <c r="Y12" s="146"/>
      <c r="Z12" s="146"/>
      <c r="AA12" s="146"/>
      <c r="AB12" s="146"/>
      <c r="AC12" s="147"/>
      <c r="AD12" s="145" t="s">
        <v>551</v>
      </c>
      <c r="AE12" s="146"/>
      <c r="AF12" s="146"/>
      <c r="AG12" s="146"/>
      <c r="AH12" s="146"/>
      <c r="AI12" s="146"/>
      <c r="AJ12" s="147"/>
      <c r="AK12" s="145" t="s">
        <v>554</v>
      </c>
      <c r="AL12" s="146"/>
      <c r="AM12" s="146"/>
      <c r="AN12" s="146"/>
      <c r="AO12" s="146"/>
      <c r="AP12" s="146"/>
      <c r="AQ12" s="147"/>
      <c r="AR12" s="145" t="s">
        <v>555</v>
      </c>
      <c r="AS12" s="146"/>
      <c r="AT12" s="146"/>
      <c r="AU12" s="146"/>
      <c r="AV12" s="146"/>
      <c r="AW12" s="146"/>
      <c r="AX12" s="287"/>
    </row>
    <row r="13" spans="1:50" ht="21" customHeight="1" x14ac:dyDescent="0.15">
      <c r="A13" s="89"/>
      <c r="B13" s="90"/>
      <c r="C13" s="90"/>
      <c r="D13" s="90"/>
      <c r="E13" s="90"/>
      <c r="F13" s="91"/>
      <c r="G13" s="288" t="s">
        <v>6</v>
      </c>
      <c r="H13" s="289"/>
      <c r="I13" s="326" t="s">
        <v>7</v>
      </c>
      <c r="J13" s="327"/>
      <c r="K13" s="327"/>
      <c r="L13" s="327"/>
      <c r="M13" s="327"/>
      <c r="N13" s="327"/>
      <c r="O13" s="328"/>
      <c r="P13" s="126">
        <v>210</v>
      </c>
      <c r="Q13" s="127"/>
      <c r="R13" s="127"/>
      <c r="S13" s="127"/>
      <c r="T13" s="127"/>
      <c r="U13" s="127"/>
      <c r="V13" s="128"/>
      <c r="W13" s="126">
        <v>272</v>
      </c>
      <c r="X13" s="127"/>
      <c r="Y13" s="127"/>
      <c r="Z13" s="127"/>
      <c r="AA13" s="127"/>
      <c r="AB13" s="127"/>
      <c r="AC13" s="128"/>
      <c r="AD13" s="126">
        <v>183</v>
      </c>
      <c r="AE13" s="127"/>
      <c r="AF13" s="127"/>
      <c r="AG13" s="127"/>
      <c r="AH13" s="127"/>
      <c r="AI13" s="127"/>
      <c r="AJ13" s="128"/>
      <c r="AK13" s="126">
        <v>156</v>
      </c>
      <c r="AL13" s="127"/>
      <c r="AM13" s="127"/>
      <c r="AN13" s="127"/>
      <c r="AO13" s="127"/>
      <c r="AP13" s="127"/>
      <c r="AQ13" s="128"/>
      <c r="AR13" s="123">
        <v>72</v>
      </c>
      <c r="AS13" s="124"/>
      <c r="AT13" s="124"/>
      <c r="AU13" s="124"/>
      <c r="AV13" s="124"/>
      <c r="AW13" s="124"/>
      <c r="AX13" s="168"/>
    </row>
    <row r="14" spans="1:50" ht="21" customHeight="1" x14ac:dyDescent="0.15">
      <c r="A14" s="89"/>
      <c r="B14" s="90"/>
      <c r="C14" s="90"/>
      <c r="D14" s="90"/>
      <c r="E14" s="90"/>
      <c r="F14" s="91"/>
      <c r="G14" s="290"/>
      <c r="H14" s="291"/>
      <c r="I14" s="351" t="s">
        <v>8</v>
      </c>
      <c r="J14" s="352"/>
      <c r="K14" s="352"/>
      <c r="L14" s="352"/>
      <c r="M14" s="352"/>
      <c r="N14" s="352"/>
      <c r="O14" s="353"/>
      <c r="P14" s="126" t="s">
        <v>569</v>
      </c>
      <c r="Q14" s="127"/>
      <c r="R14" s="127"/>
      <c r="S14" s="127"/>
      <c r="T14" s="127"/>
      <c r="U14" s="127"/>
      <c r="V14" s="128"/>
      <c r="W14" s="126" t="s">
        <v>569</v>
      </c>
      <c r="X14" s="127"/>
      <c r="Y14" s="127"/>
      <c r="Z14" s="127"/>
      <c r="AA14" s="127"/>
      <c r="AB14" s="127"/>
      <c r="AC14" s="128"/>
      <c r="AD14" s="126" t="s">
        <v>569</v>
      </c>
      <c r="AE14" s="127"/>
      <c r="AF14" s="127"/>
      <c r="AG14" s="127"/>
      <c r="AH14" s="127"/>
      <c r="AI14" s="127"/>
      <c r="AJ14" s="128"/>
      <c r="AK14" s="126" t="s">
        <v>582</v>
      </c>
      <c r="AL14" s="127"/>
      <c r="AM14" s="127"/>
      <c r="AN14" s="127"/>
      <c r="AO14" s="127"/>
      <c r="AP14" s="127"/>
      <c r="AQ14" s="128"/>
      <c r="AR14" s="450"/>
      <c r="AS14" s="450"/>
      <c r="AT14" s="450"/>
      <c r="AU14" s="450"/>
      <c r="AV14" s="450"/>
      <c r="AW14" s="450"/>
      <c r="AX14" s="451"/>
    </row>
    <row r="15" spans="1:50" ht="21" customHeight="1" x14ac:dyDescent="0.15">
      <c r="A15" s="89"/>
      <c r="B15" s="90"/>
      <c r="C15" s="90"/>
      <c r="D15" s="90"/>
      <c r="E15" s="90"/>
      <c r="F15" s="91"/>
      <c r="G15" s="290"/>
      <c r="H15" s="291"/>
      <c r="I15" s="351" t="s">
        <v>48</v>
      </c>
      <c r="J15" s="492"/>
      <c r="K15" s="492"/>
      <c r="L15" s="492"/>
      <c r="M15" s="492"/>
      <c r="N15" s="492"/>
      <c r="O15" s="493"/>
      <c r="P15" s="126" t="s">
        <v>569</v>
      </c>
      <c r="Q15" s="127"/>
      <c r="R15" s="127"/>
      <c r="S15" s="127"/>
      <c r="T15" s="127"/>
      <c r="U15" s="127"/>
      <c r="V15" s="128"/>
      <c r="W15" s="126" t="s">
        <v>569</v>
      </c>
      <c r="X15" s="127"/>
      <c r="Y15" s="127"/>
      <c r="Z15" s="127"/>
      <c r="AA15" s="127"/>
      <c r="AB15" s="127"/>
      <c r="AC15" s="128"/>
      <c r="AD15" s="126" t="s">
        <v>569</v>
      </c>
      <c r="AE15" s="127"/>
      <c r="AF15" s="127"/>
      <c r="AG15" s="127"/>
      <c r="AH15" s="127"/>
      <c r="AI15" s="127"/>
      <c r="AJ15" s="128"/>
      <c r="AK15" s="126" t="s">
        <v>582</v>
      </c>
      <c r="AL15" s="127"/>
      <c r="AM15" s="127"/>
      <c r="AN15" s="127"/>
      <c r="AO15" s="127"/>
      <c r="AP15" s="127"/>
      <c r="AQ15" s="128"/>
      <c r="AR15" s="126" t="s">
        <v>661</v>
      </c>
      <c r="AS15" s="127"/>
      <c r="AT15" s="127"/>
      <c r="AU15" s="127"/>
      <c r="AV15" s="127"/>
      <c r="AW15" s="127"/>
      <c r="AX15" s="391"/>
    </row>
    <row r="16" spans="1:50" ht="21" customHeight="1" x14ac:dyDescent="0.15">
      <c r="A16" s="89"/>
      <c r="B16" s="90"/>
      <c r="C16" s="90"/>
      <c r="D16" s="90"/>
      <c r="E16" s="90"/>
      <c r="F16" s="91"/>
      <c r="G16" s="290"/>
      <c r="H16" s="291"/>
      <c r="I16" s="351" t="s">
        <v>49</v>
      </c>
      <c r="J16" s="492"/>
      <c r="K16" s="492"/>
      <c r="L16" s="492"/>
      <c r="M16" s="492"/>
      <c r="N16" s="492"/>
      <c r="O16" s="493"/>
      <c r="P16" s="126" t="s">
        <v>569</v>
      </c>
      <c r="Q16" s="127"/>
      <c r="R16" s="127"/>
      <c r="S16" s="127"/>
      <c r="T16" s="127"/>
      <c r="U16" s="127"/>
      <c r="V16" s="128"/>
      <c r="W16" s="126" t="s">
        <v>569</v>
      </c>
      <c r="X16" s="127"/>
      <c r="Y16" s="127"/>
      <c r="Z16" s="127"/>
      <c r="AA16" s="127"/>
      <c r="AB16" s="127"/>
      <c r="AC16" s="128"/>
      <c r="AD16" s="126" t="s">
        <v>569</v>
      </c>
      <c r="AE16" s="127"/>
      <c r="AF16" s="127"/>
      <c r="AG16" s="127"/>
      <c r="AH16" s="127"/>
      <c r="AI16" s="127"/>
      <c r="AJ16" s="128"/>
      <c r="AK16" s="126" t="s">
        <v>582</v>
      </c>
      <c r="AL16" s="127"/>
      <c r="AM16" s="127"/>
      <c r="AN16" s="127"/>
      <c r="AO16" s="127"/>
      <c r="AP16" s="127"/>
      <c r="AQ16" s="128"/>
      <c r="AR16" s="452"/>
      <c r="AS16" s="453"/>
      <c r="AT16" s="453"/>
      <c r="AU16" s="453"/>
      <c r="AV16" s="453"/>
      <c r="AW16" s="453"/>
      <c r="AX16" s="454"/>
    </row>
    <row r="17" spans="1:50" ht="24.75" customHeight="1" x14ac:dyDescent="0.15">
      <c r="A17" s="89"/>
      <c r="B17" s="90"/>
      <c r="C17" s="90"/>
      <c r="D17" s="90"/>
      <c r="E17" s="90"/>
      <c r="F17" s="91"/>
      <c r="G17" s="290"/>
      <c r="H17" s="291"/>
      <c r="I17" s="351" t="s">
        <v>47</v>
      </c>
      <c r="J17" s="352"/>
      <c r="K17" s="352"/>
      <c r="L17" s="352"/>
      <c r="M17" s="352"/>
      <c r="N17" s="352"/>
      <c r="O17" s="353"/>
      <c r="P17" s="126" t="s">
        <v>569</v>
      </c>
      <c r="Q17" s="127"/>
      <c r="R17" s="127"/>
      <c r="S17" s="127"/>
      <c r="T17" s="127"/>
      <c r="U17" s="127"/>
      <c r="V17" s="128"/>
      <c r="W17" s="126" t="s">
        <v>569</v>
      </c>
      <c r="X17" s="127"/>
      <c r="Y17" s="127"/>
      <c r="Z17" s="127"/>
      <c r="AA17" s="127"/>
      <c r="AB17" s="127"/>
      <c r="AC17" s="128"/>
      <c r="AD17" s="126" t="s">
        <v>569</v>
      </c>
      <c r="AE17" s="127"/>
      <c r="AF17" s="127"/>
      <c r="AG17" s="127"/>
      <c r="AH17" s="127"/>
      <c r="AI17" s="127"/>
      <c r="AJ17" s="128"/>
      <c r="AK17" s="126" t="s">
        <v>582</v>
      </c>
      <c r="AL17" s="127"/>
      <c r="AM17" s="127"/>
      <c r="AN17" s="127"/>
      <c r="AO17" s="127"/>
      <c r="AP17" s="127"/>
      <c r="AQ17" s="128"/>
      <c r="AR17" s="166"/>
      <c r="AS17" s="166"/>
      <c r="AT17" s="166"/>
      <c r="AU17" s="166"/>
      <c r="AV17" s="166"/>
      <c r="AW17" s="166"/>
      <c r="AX17" s="167"/>
    </row>
    <row r="18" spans="1:50" ht="24.75" customHeight="1" x14ac:dyDescent="0.15">
      <c r="A18" s="89"/>
      <c r="B18" s="90"/>
      <c r="C18" s="90"/>
      <c r="D18" s="90"/>
      <c r="E18" s="90"/>
      <c r="F18" s="91"/>
      <c r="G18" s="292"/>
      <c r="H18" s="293"/>
      <c r="I18" s="334" t="s">
        <v>19</v>
      </c>
      <c r="J18" s="335"/>
      <c r="K18" s="335"/>
      <c r="L18" s="335"/>
      <c r="M18" s="335"/>
      <c r="N18" s="335"/>
      <c r="O18" s="336"/>
      <c r="P18" s="274">
        <f>SUM(P13:V17)</f>
        <v>210</v>
      </c>
      <c r="Q18" s="275"/>
      <c r="R18" s="275"/>
      <c r="S18" s="275"/>
      <c r="T18" s="275"/>
      <c r="U18" s="275"/>
      <c r="V18" s="276"/>
      <c r="W18" s="274">
        <f>SUM(W13:AC17)</f>
        <v>272</v>
      </c>
      <c r="X18" s="275"/>
      <c r="Y18" s="275"/>
      <c r="Z18" s="275"/>
      <c r="AA18" s="275"/>
      <c r="AB18" s="275"/>
      <c r="AC18" s="276"/>
      <c r="AD18" s="274">
        <f>SUM(AD13:AJ17)</f>
        <v>183</v>
      </c>
      <c r="AE18" s="275"/>
      <c r="AF18" s="275"/>
      <c r="AG18" s="275"/>
      <c r="AH18" s="275"/>
      <c r="AI18" s="275"/>
      <c r="AJ18" s="276"/>
      <c r="AK18" s="274">
        <f>SUM(AK13:AQ17)</f>
        <v>156</v>
      </c>
      <c r="AL18" s="275"/>
      <c r="AM18" s="275"/>
      <c r="AN18" s="275"/>
      <c r="AO18" s="275"/>
      <c r="AP18" s="275"/>
      <c r="AQ18" s="276"/>
      <c r="AR18" s="274">
        <f>SUM(AR13:AX17)</f>
        <v>72</v>
      </c>
      <c r="AS18" s="275"/>
      <c r="AT18" s="275"/>
      <c r="AU18" s="275"/>
      <c r="AV18" s="275"/>
      <c r="AW18" s="275"/>
      <c r="AX18" s="277"/>
    </row>
    <row r="19" spans="1:50" ht="24.75" customHeight="1" x14ac:dyDescent="0.15">
      <c r="A19" s="89"/>
      <c r="B19" s="90"/>
      <c r="C19" s="90"/>
      <c r="D19" s="90"/>
      <c r="E19" s="90"/>
      <c r="F19" s="91"/>
      <c r="G19" s="272" t="s">
        <v>9</v>
      </c>
      <c r="H19" s="273"/>
      <c r="I19" s="273"/>
      <c r="J19" s="273"/>
      <c r="K19" s="273"/>
      <c r="L19" s="273"/>
      <c r="M19" s="273"/>
      <c r="N19" s="273"/>
      <c r="O19" s="273"/>
      <c r="P19" s="126">
        <v>109</v>
      </c>
      <c r="Q19" s="127"/>
      <c r="R19" s="127"/>
      <c r="S19" s="127"/>
      <c r="T19" s="127"/>
      <c r="U19" s="127"/>
      <c r="V19" s="128"/>
      <c r="W19" s="126">
        <v>188</v>
      </c>
      <c r="X19" s="127"/>
      <c r="Y19" s="127"/>
      <c r="Z19" s="127"/>
      <c r="AA19" s="127"/>
      <c r="AB19" s="127"/>
      <c r="AC19" s="128"/>
      <c r="AD19" s="126">
        <v>99</v>
      </c>
      <c r="AE19" s="127"/>
      <c r="AF19" s="127"/>
      <c r="AG19" s="127"/>
      <c r="AH19" s="127"/>
      <c r="AI19" s="127"/>
      <c r="AJ19" s="128"/>
      <c r="AK19" s="172"/>
      <c r="AL19" s="172"/>
      <c r="AM19" s="172"/>
      <c r="AN19" s="172"/>
      <c r="AO19" s="172"/>
      <c r="AP19" s="172"/>
      <c r="AQ19" s="172"/>
      <c r="AR19" s="172"/>
      <c r="AS19" s="172"/>
      <c r="AT19" s="172"/>
      <c r="AU19" s="172"/>
      <c r="AV19" s="172"/>
      <c r="AW19" s="172"/>
      <c r="AX19" s="278"/>
    </row>
    <row r="20" spans="1:50" ht="24.75" customHeight="1" x14ac:dyDescent="0.15">
      <c r="A20" s="89"/>
      <c r="B20" s="90"/>
      <c r="C20" s="90"/>
      <c r="D20" s="90"/>
      <c r="E20" s="90"/>
      <c r="F20" s="91"/>
      <c r="G20" s="272" t="s">
        <v>10</v>
      </c>
      <c r="H20" s="273"/>
      <c r="I20" s="273"/>
      <c r="J20" s="273"/>
      <c r="K20" s="273"/>
      <c r="L20" s="273"/>
      <c r="M20" s="273"/>
      <c r="N20" s="273"/>
      <c r="O20" s="273"/>
      <c r="P20" s="174">
        <f>IF(P18=0, "-", SUM(P19)/P18)</f>
        <v>0.51904761904761909</v>
      </c>
      <c r="Q20" s="174"/>
      <c r="R20" s="174"/>
      <c r="S20" s="174"/>
      <c r="T20" s="174"/>
      <c r="U20" s="174"/>
      <c r="V20" s="174"/>
      <c r="W20" s="174">
        <f t="shared" ref="W20" si="0">IF(W18=0, "-", SUM(W19)/W18)</f>
        <v>0.69117647058823528</v>
      </c>
      <c r="X20" s="174"/>
      <c r="Y20" s="174"/>
      <c r="Z20" s="174"/>
      <c r="AA20" s="174"/>
      <c r="AB20" s="174"/>
      <c r="AC20" s="174"/>
      <c r="AD20" s="174">
        <f t="shared" ref="AD20" si="1">IF(AD18=0, "-", SUM(AD19)/AD18)</f>
        <v>0.54098360655737709</v>
      </c>
      <c r="AE20" s="174"/>
      <c r="AF20" s="174"/>
      <c r="AG20" s="174"/>
      <c r="AH20" s="174"/>
      <c r="AI20" s="174"/>
      <c r="AJ20" s="174"/>
      <c r="AK20" s="172"/>
      <c r="AL20" s="172"/>
      <c r="AM20" s="172"/>
      <c r="AN20" s="172"/>
      <c r="AO20" s="172"/>
      <c r="AP20" s="172"/>
      <c r="AQ20" s="173"/>
      <c r="AR20" s="173"/>
      <c r="AS20" s="173"/>
      <c r="AT20" s="173"/>
      <c r="AU20" s="172"/>
      <c r="AV20" s="172"/>
      <c r="AW20" s="172"/>
      <c r="AX20" s="278"/>
    </row>
    <row r="21" spans="1:50" ht="25.5" customHeight="1" x14ac:dyDescent="0.15">
      <c r="A21" s="92"/>
      <c r="B21" s="93"/>
      <c r="C21" s="93"/>
      <c r="D21" s="93"/>
      <c r="E21" s="93"/>
      <c r="F21" s="94"/>
      <c r="G21" s="572" t="s">
        <v>223</v>
      </c>
      <c r="H21" s="573"/>
      <c r="I21" s="573"/>
      <c r="J21" s="573"/>
      <c r="K21" s="573"/>
      <c r="L21" s="573"/>
      <c r="M21" s="573"/>
      <c r="N21" s="573"/>
      <c r="O21" s="573"/>
      <c r="P21" s="174">
        <f>IF(P19=0, "-", SUM(P19)/SUM(P13,P14))</f>
        <v>0.51904761904761909</v>
      </c>
      <c r="Q21" s="174"/>
      <c r="R21" s="174"/>
      <c r="S21" s="174"/>
      <c r="T21" s="174"/>
      <c r="U21" s="174"/>
      <c r="V21" s="174"/>
      <c r="W21" s="174">
        <f t="shared" ref="W21" si="2">IF(W19=0, "-", SUM(W19)/SUM(W13,W14))</f>
        <v>0.69117647058823528</v>
      </c>
      <c r="X21" s="174"/>
      <c r="Y21" s="174"/>
      <c r="Z21" s="174"/>
      <c r="AA21" s="174"/>
      <c r="AB21" s="174"/>
      <c r="AC21" s="174"/>
      <c r="AD21" s="174">
        <f t="shared" ref="AD21" si="3">IF(AD19=0, "-", SUM(AD19)/SUM(AD13,AD14))</f>
        <v>0.54098360655737709</v>
      </c>
      <c r="AE21" s="174"/>
      <c r="AF21" s="174"/>
      <c r="AG21" s="174"/>
      <c r="AH21" s="174"/>
      <c r="AI21" s="174"/>
      <c r="AJ21" s="174"/>
      <c r="AK21" s="172"/>
      <c r="AL21" s="172"/>
      <c r="AM21" s="172"/>
      <c r="AN21" s="172"/>
      <c r="AO21" s="172"/>
      <c r="AP21" s="172"/>
      <c r="AQ21" s="173"/>
      <c r="AR21" s="173"/>
      <c r="AS21" s="173"/>
      <c r="AT21" s="173"/>
      <c r="AU21" s="172"/>
      <c r="AV21" s="172"/>
      <c r="AW21" s="172"/>
      <c r="AX21" s="278"/>
    </row>
    <row r="22" spans="1:50" ht="18.75" customHeight="1" x14ac:dyDescent="0.15">
      <c r="A22" s="104" t="s">
        <v>558</v>
      </c>
      <c r="B22" s="105"/>
      <c r="C22" s="105"/>
      <c r="D22" s="105"/>
      <c r="E22" s="105"/>
      <c r="F22" s="106"/>
      <c r="G22" s="95" t="s">
        <v>213</v>
      </c>
      <c r="H22" s="96"/>
      <c r="I22" s="96"/>
      <c r="J22" s="96"/>
      <c r="K22" s="96"/>
      <c r="L22" s="96"/>
      <c r="M22" s="96"/>
      <c r="N22" s="96"/>
      <c r="O22" s="97"/>
      <c r="P22" s="113" t="s">
        <v>556</v>
      </c>
      <c r="Q22" s="96"/>
      <c r="R22" s="96"/>
      <c r="S22" s="96"/>
      <c r="T22" s="96"/>
      <c r="U22" s="96"/>
      <c r="V22" s="97"/>
      <c r="W22" s="113" t="s">
        <v>557</v>
      </c>
      <c r="X22" s="96"/>
      <c r="Y22" s="96"/>
      <c r="Z22" s="96"/>
      <c r="AA22" s="96"/>
      <c r="AB22" s="96"/>
      <c r="AC22" s="97"/>
      <c r="AD22" s="113" t="s">
        <v>212</v>
      </c>
      <c r="AE22" s="96"/>
      <c r="AF22" s="96"/>
      <c r="AG22" s="96"/>
      <c r="AH22" s="96"/>
      <c r="AI22" s="96"/>
      <c r="AJ22" s="96"/>
      <c r="AK22" s="96"/>
      <c r="AL22" s="96"/>
      <c r="AM22" s="96"/>
      <c r="AN22" s="96"/>
      <c r="AO22" s="96"/>
      <c r="AP22" s="96"/>
      <c r="AQ22" s="96"/>
      <c r="AR22" s="96"/>
      <c r="AS22" s="96"/>
      <c r="AT22" s="96"/>
      <c r="AU22" s="96"/>
      <c r="AV22" s="96"/>
      <c r="AW22" s="96"/>
      <c r="AX22" s="114"/>
    </row>
    <row r="23" spans="1:50" ht="25.5" customHeight="1" x14ac:dyDescent="0.15">
      <c r="A23" s="107"/>
      <c r="B23" s="108"/>
      <c r="C23" s="108"/>
      <c r="D23" s="108"/>
      <c r="E23" s="108"/>
      <c r="F23" s="109"/>
      <c r="G23" s="98" t="s">
        <v>570</v>
      </c>
      <c r="H23" s="99"/>
      <c r="I23" s="99"/>
      <c r="J23" s="99"/>
      <c r="K23" s="99"/>
      <c r="L23" s="99"/>
      <c r="M23" s="99"/>
      <c r="N23" s="99"/>
      <c r="O23" s="100"/>
      <c r="P23" s="123">
        <v>156</v>
      </c>
      <c r="Q23" s="124"/>
      <c r="R23" s="124"/>
      <c r="S23" s="124"/>
      <c r="T23" s="124"/>
      <c r="U23" s="124"/>
      <c r="V23" s="125"/>
      <c r="W23" s="123">
        <v>72</v>
      </c>
      <c r="X23" s="124"/>
      <c r="Y23" s="124"/>
      <c r="Z23" s="124"/>
      <c r="AA23" s="124"/>
      <c r="AB23" s="124"/>
      <c r="AC23" s="125"/>
      <c r="AD23" s="115" t="s">
        <v>659</v>
      </c>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x14ac:dyDescent="0.15">
      <c r="A24" s="107"/>
      <c r="B24" s="108"/>
      <c r="C24" s="108"/>
      <c r="D24" s="108"/>
      <c r="E24" s="108"/>
      <c r="F24" s="109"/>
      <c r="G24" s="101" t="s">
        <v>571</v>
      </c>
      <c r="H24" s="102"/>
      <c r="I24" s="102"/>
      <c r="J24" s="102"/>
      <c r="K24" s="102"/>
      <c r="L24" s="102"/>
      <c r="M24" s="102"/>
      <c r="N24" s="102"/>
      <c r="O24" s="103"/>
      <c r="P24" s="126">
        <v>0</v>
      </c>
      <c r="Q24" s="127"/>
      <c r="R24" s="127"/>
      <c r="S24" s="127"/>
      <c r="T24" s="127"/>
      <c r="U24" s="127"/>
      <c r="V24" s="128"/>
      <c r="W24" s="126">
        <v>0</v>
      </c>
      <c r="X24" s="127"/>
      <c r="Y24" s="127"/>
      <c r="Z24" s="127"/>
      <c r="AA24" s="127"/>
      <c r="AB24" s="127"/>
      <c r="AC24" s="128"/>
      <c r="AD24" s="118"/>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0" ht="25.5" customHeight="1" thickBot="1" x14ac:dyDescent="0.2">
      <c r="A25" s="110"/>
      <c r="B25" s="111"/>
      <c r="C25" s="111"/>
      <c r="D25" s="111"/>
      <c r="E25" s="111"/>
      <c r="F25" s="112"/>
      <c r="G25" s="163" t="s">
        <v>214</v>
      </c>
      <c r="H25" s="164"/>
      <c r="I25" s="164"/>
      <c r="J25" s="164"/>
      <c r="K25" s="164"/>
      <c r="L25" s="164"/>
      <c r="M25" s="164"/>
      <c r="N25" s="164"/>
      <c r="O25" s="165"/>
      <c r="P25" s="157">
        <f>AK13</f>
        <v>156</v>
      </c>
      <c r="Q25" s="158"/>
      <c r="R25" s="158"/>
      <c r="S25" s="158"/>
      <c r="T25" s="158"/>
      <c r="U25" s="158"/>
      <c r="V25" s="159"/>
      <c r="W25" s="157">
        <f>AR13</f>
        <v>72</v>
      </c>
      <c r="X25" s="158"/>
      <c r="Y25" s="158"/>
      <c r="Z25" s="158"/>
      <c r="AA25" s="158"/>
      <c r="AB25" s="158"/>
      <c r="AC25" s="159"/>
      <c r="AD25" s="121"/>
      <c r="AE25" s="121"/>
      <c r="AF25" s="121"/>
      <c r="AG25" s="121"/>
      <c r="AH25" s="121"/>
      <c r="AI25" s="121"/>
      <c r="AJ25" s="121"/>
      <c r="AK25" s="121"/>
      <c r="AL25" s="121"/>
      <c r="AM25" s="121"/>
      <c r="AN25" s="121"/>
      <c r="AO25" s="121"/>
      <c r="AP25" s="121"/>
      <c r="AQ25" s="121"/>
      <c r="AR25" s="121"/>
      <c r="AS25" s="121"/>
      <c r="AT25" s="121"/>
      <c r="AU25" s="121"/>
      <c r="AV25" s="121"/>
      <c r="AW25" s="121"/>
      <c r="AX25" s="122"/>
    </row>
    <row r="26" spans="1:50" ht="18.75" customHeight="1" x14ac:dyDescent="0.15">
      <c r="A26" s="303" t="s">
        <v>220</v>
      </c>
      <c r="B26" s="304"/>
      <c r="C26" s="304"/>
      <c r="D26" s="304"/>
      <c r="E26" s="304"/>
      <c r="F26" s="305"/>
      <c r="G26" s="395" t="s">
        <v>138</v>
      </c>
      <c r="H26" s="199"/>
      <c r="I26" s="199"/>
      <c r="J26" s="199"/>
      <c r="K26" s="199"/>
      <c r="L26" s="199"/>
      <c r="M26" s="199"/>
      <c r="N26" s="199"/>
      <c r="O26" s="347"/>
      <c r="P26" s="346" t="s">
        <v>56</v>
      </c>
      <c r="Q26" s="199"/>
      <c r="R26" s="199"/>
      <c r="S26" s="199"/>
      <c r="T26" s="199"/>
      <c r="U26" s="199"/>
      <c r="V26" s="199"/>
      <c r="W26" s="199"/>
      <c r="X26" s="347"/>
      <c r="Y26" s="337"/>
      <c r="Z26" s="338"/>
      <c r="AA26" s="339"/>
      <c r="AB26" s="191" t="s">
        <v>11</v>
      </c>
      <c r="AC26" s="192"/>
      <c r="AD26" s="193"/>
      <c r="AE26" s="191" t="s">
        <v>250</v>
      </c>
      <c r="AF26" s="192"/>
      <c r="AG26" s="192"/>
      <c r="AH26" s="193"/>
      <c r="AI26" s="197" t="s">
        <v>267</v>
      </c>
      <c r="AJ26" s="197"/>
      <c r="AK26" s="197"/>
      <c r="AL26" s="191"/>
      <c r="AM26" s="197" t="s">
        <v>364</v>
      </c>
      <c r="AN26" s="197"/>
      <c r="AO26" s="197"/>
      <c r="AP26" s="191"/>
      <c r="AQ26" s="392" t="s">
        <v>172</v>
      </c>
      <c r="AR26" s="393"/>
      <c r="AS26" s="393"/>
      <c r="AT26" s="394"/>
      <c r="AU26" s="199" t="s">
        <v>128</v>
      </c>
      <c r="AV26" s="199"/>
      <c r="AW26" s="199"/>
      <c r="AX26" s="200"/>
    </row>
    <row r="27" spans="1:50" ht="18.75" customHeight="1" x14ac:dyDescent="0.15">
      <c r="A27" s="306"/>
      <c r="B27" s="307"/>
      <c r="C27" s="307"/>
      <c r="D27" s="307"/>
      <c r="E27" s="307"/>
      <c r="F27" s="308"/>
      <c r="G27" s="396"/>
      <c r="H27" s="324"/>
      <c r="I27" s="324"/>
      <c r="J27" s="324"/>
      <c r="K27" s="324"/>
      <c r="L27" s="324"/>
      <c r="M27" s="324"/>
      <c r="N27" s="324"/>
      <c r="O27" s="349"/>
      <c r="P27" s="348"/>
      <c r="Q27" s="324"/>
      <c r="R27" s="324"/>
      <c r="S27" s="324"/>
      <c r="T27" s="324"/>
      <c r="U27" s="324"/>
      <c r="V27" s="324"/>
      <c r="W27" s="324"/>
      <c r="X27" s="349"/>
      <c r="Y27" s="340"/>
      <c r="Z27" s="341"/>
      <c r="AA27" s="342"/>
      <c r="AB27" s="194"/>
      <c r="AC27" s="195"/>
      <c r="AD27" s="196"/>
      <c r="AE27" s="194"/>
      <c r="AF27" s="195"/>
      <c r="AG27" s="195"/>
      <c r="AH27" s="196"/>
      <c r="AI27" s="198"/>
      <c r="AJ27" s="198"/>
      <c r="AK27" s="198"/>
      <c r="AL27" s="194"/>
      <c r="AM27" s="198"/>
      <c r="AN27" s="198"/>
      <c r="AO27" s="198"/>
      <c r="AP27" s="194"/>
      <c r="AQ27" s="150" t="s">
        <v>569</v>
      </c>
      <c r="AR27" s="151"/>
      <c r="AS27" s="283" t="s">
        <v>173</v>
      </c>
      <c r="AT27" s="284"/>
      <c r="AU27" s="187">
        <v>3</v>
      </c>
      <c r="AV27" s="187"/>
      <c r="AW27" s="324" t="s">
        <v>166</v>
      </c>
      <c r="AX27" s="325"/>
    </row>
    <row r="28" spans="1:50" ht="23.25" customHeight="1" x14ac:dyDescent="0.15">
      <c r="A28" s="309"/>
      <c r="B28" s="307"/>
      <c r="C28" s="307"/>
      <c r="D28" s="307"/>
      <c r="E28" s="307"/>
      <c r="F28" s="308"/>
      <c r="G28" s="574" t="s">
        <v>572</v>
      </c>
      <c r="H28" s="575"/>
      <c r="I28" s="575"/>
      <c r="J28" s="575"/>
      <c r="K28" s="575"/>
      <c r="L28" s="575"/>
      <c r="M28" s="575"/>
      <c r="N28" s="575"/>
      <c r="O28" s="576"/>
      <c r="P28" s="380" t="s">
        <v>573</v>
      </c>
      <c r="Q28" s="380"/>
      <c r="R28" s="380"/>
      <c r="S28" s="380"/>
      <c r="T28" s="380"/>
      <c r="U28" s="380"/>
      <c r="V28" s="380"/>
      <c r="W28" s="380"/>
      <c r="X28" s="455"/>
      <c r="Y28" s="343" t="s">
        <v>12</v>
      </c>
      <c r="Z28" s="344"/>
      <c r="AA28" s="345"/>
      <c r="AB28" s="350" t="s">
        <v>232</v>
      </c>
      <c r="AC28" s="350"/>
      <c r="AD28" s="350"/>
      <c r="AE28" s="148">
        <v>24.5</v>
      </c>
      <c r="AF28" s="149"/>
      <c r="AG28" s="149"/>
      <c r="AH28" s="149"/>
      <c r="AI28" s="148">
        <v>24.1</v>
      </c>
      <c r="AJ28" s="149"/>
      <c r="AK28" s="149"/>
      <c r="AL28" s="149"/>
      <c r="AM28" s="148">
        <v>25.8</v>
      </c>
      <c r="AN28" s="149"/>
      <c r="AO28" s="149"/>
      <c r="AP28" s="149"/>
      <c r="AQ28" s="201" t="s">
        <v>569</v>
      </c>
      <c r="AR28" s="202"/>
      <c r="AS28" s="202"/>
      <c r="AT28" s="203"/>
      <c r="AU28" s="149" t="s">
        <v>569</v>
      </c>
      <c r="AV28" s="149"/>
      <c r="AW28" s="149"/>
      <c r="AX28" s="205"/>
    </row>
    <row r="29" spans="1:50" ht="23.25" customHeight="1" x14ac:dyDescent="0.15">
      <c r="A29" s="310"/>
      <c r="B29" s="311"/>
      <c r="C29" s="311"/>
      <c r="D29" s="311"/>
      <c r="E29" s="311"/>
      <c r="F29" s="312"/>
      <c r="G29" s="577"/>
      <c r="H29" s="578"/>
      <c r="I29" s="578"/>
      <c r="J29" s="578"/>
      <c r="K29" s="578"/>
      <c r="L29" s="578"/>
      <c r="M29" s="578"/>
      <c r="N29" s="578"/>
      <c r="O29" s="579"/>
      <c r="P29" s="456"/>
      <c r="Q29" s="456"/>
      <c r="R29" s="456"/>
      <c r="S29" s="456"/>
      <c r="T29" s="456"/>
      <c r="U29" s="456"/>
      <c r="V29" s="456"/>
      <c r="W29" s="456"/>
      <c r="X29" s="457"/>
      <c r="Y29" s="145" t="s">
        <v>51</v>
      </c>
      <c r="Z29" s="146"/>
      <c r="AA29" s="147"/>
      <c r="AB29" s="313" t="s">
        <v>232</v>
      </c>
      <c r="AC29" s="313"/>
      <c r="AD29" s="313"/>
      <c r="AE29" s="148" t="s">
        <v>569</v>
      </c>
      <c r="AF29" s="149"/>
      <c r="AG29" s="149"/>
      <c r="AH29" s="149"/>
      <c r="AI29" s="148" t="s">
        <v>569</v>
      </c>
      <c r="AJ29" s="149"/>
      <c r="AK29" s="149"/>
      <c r="AL29" s="149"/>
      <c r="AM29" s="148" t="s">
        <v>569</v>
      </c>
      <c r="AN29" s="149"/>
      <c r="AO29" s="149"/>
      <c r="AP29" s="149"/>
      <c r="AQ29" s="201" t="s">
        <v>569</v>
      </c>
      <c r="AR29" s="202"/>
      <c r="AS29" s="202"/>
      <c r="AT29" s="203"/>
      <c r="AU29" s="149">
        <v>26.1</v>
      </c>
      <c r="AV29" s="149"/>
      <c r="AW29" s="149"/>
      <c r="AX29" s="205"/>
    </row>
    <row r="30" spans="1:50" ht="23.25" customHeight="1" x14ac:dyDescent="0.15">
      <c r="A30" s="309"/>
      <c r="B30" s="307"/>
      <c r="C30" s="307"/>
      <c r="D30" s="307"/>
      <c r="E30" s="307"/>
      <c r="F30" s="308"/>
      <c r="G30" s="580"/>
      <c r="H30" s="581"/>
      <c r="I30" s="581"/>
      <c r="J30" s="581"/>
      <c r="K30" s="581"/>
      <c r="L30" s="581"/>
      <c r="M30" s="581"/>
      <c r="N30" s="581"/>
      <c r="O30" s="582"/>
      <c r="P30" s="376"/>
      <c r="Q30" s="376"/>
      <c r="R30" s="376"/>
      <c r="S30" s="376"/>
      <c r="T30" s="376"/>
      <c r="U30" s="376"/>
      <c r="V30" s="376"/>
      <c r="W30" s="376"/>
      <c r="X30" s="458"/>
      <c r="Y30" s="145" t="s">
        <v>13</v>
      </c>
      <c r="Z30" s="146"/>
      <c r="AA30" s="147"/>
      <c r="AB30" s="507" t="s">
        <v>167</v>
      </c>
      <c r="AC30" s="507"/>
      <c r="AD30" s="507"/>
      <c r="AE30" s="148">
        <v>93.9</v>
      </c>
      <c r="AF30" s="149"/>
      <c r="AG30" s="149"/>
      <c r="AH30" s="149"/>
      <c r="AI30" s="148">
        <v>92.3</v>
      </c>
      <c r="AJ30" s="149"/>
      <c r="AK30" s="149"/>
      <c r="AL30" s="149"/>
      <c r="AM30" s="148">
        <v>98.9</v>
      </c>
      <c r="AN30" s="149"/>
      <c r="AO30" s="149"/>
      <c r="AP30" s="149"/>
      <c r="AQ30" s="201" t="s">
        <v>569</v>
      </c>
      <c r="AR30" s="202"/>
      <c r="AS30" s="202"/>
      <c r="AT30" s="203"/>
      <c r="AU30" s="149" t="s">
        <v>569</v>
      </c>
      <c r="AV30" s="149"/>
      <c r="AW30" s="149"/>
      <c r="AX30" s="205"/>
    </row>
    <row r="31" spans="1:50" ht="46.15" customHeight="1" x14ac:dyDescent="0.15">
      <c r="A31" s="605" t="s">
        <v>241</v>
      </c>
      <c r="B31" s="606"/>
      <c r="C31" s="606"/>
      <c r="D31" s="606"/>
      <c r="E31" s="606"/>
      <c r="F31" s="607"/>
      <c r="G31" s="611" t="s">
        <v>583</v>
      </c>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3"/>
    </row>
    <row r="32" spans="1:50" ht="46.15" customHeight="1" x14ac:dyDescent="0.15">
      <c r="A32" s="608"/>
      <c r="B32" s="609"/>
      <c r="C32" s="609"/>
      <c r="D32" s="609"/>
      <c r="E32" s="609"/>
      <c r="F32" s="610"/>
      <c r="G32" s="614"/>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6"/>
      <c r="AF32" s="616"/>
      <c r="AG32" s="616"/>
      <c r="AH32" s="616"/>
      <c r="AI32" s="616"/>
      <c r="AJ32" s="616"/>
      <c r="AK32" s="616"/>
      <c r="AL32" s="616"/>
      <c r="AM32" s="616"/>
      <c r="AN32" s="616"/>
      <c r="AO32" s="616"/>
      <c r="AP32" s="616"/>
      <c r="AQ32" s="615"/>
      <c r="AR32" s="615"/>
      <c r="AS32" s="615"/>
      <c r="AT32" s="615"/>
      <c r="AU32" s="615"/>
      <c r="AV32" s="615"/>
      <c r="AW32" s="615"/>
      <c r="AX32" s="617"/>
    </row>
    <row r="33" spans="1:51" ht="31.5" customHeight="1" x14ac:dyDescent="0.15">
      <c r="A33" s="294" t="s">
        <v>221</v>
      </c>
      <c r="B33" s="295"/>
      <c r="C33" s="295"/>
      <c r="D33" s="295"/>
      <c r="E33" s="295"/>
      <c r="F33" s="296"/>
      <c r="G33" s="570" t="s">
        <v>57</v>
      </c>
      <c r="H33" s="570"/>
      <c r="I33" s="570"/>
      <c r="J33" s="570"/>
      <c r="K33" s="570"/>
      <c r="L33" s="570"/>
      <c r="M33" s="570"/>
      <c r="N33" s="570"/>
      <c r="O33" s="570"/>
      <c r="P33" s="570"/>
      <c r="Q33" s="570"/>
      <c r="R33" s="570"/>
      <c r="S33" s="570"/>
      <c r="T33" s="570"/>
      <c r="U33" s="570"/>
      <c r="V33" s="570"/>
      <c r="W33" s="570"/>
      <c r="X33" s="571"/>
      <c r="Y33" s="340"/>
      <c r="Z33" s="341"/>
      <c r="AA33" s="342"/>
      <c r="AB33" s="145" t="s">
        <v>11</v>
      </c>
      <c r="AC33" s="146"/>
      <c r="AD33" s="147"/>
      <c r="AE33" s="209" t="s">
        <v>250</v>
      </c>
      <c r="AF33" s="209"/>
      <c r="AG33" s="209"/>
      <c r="AH33" s="209"/>
      <c r="AI33" s="209" t="s">
        <v>267</v>
      </c>
      <c r="AJ33" s="209"/>
      <c r="AK33" s="209"/>
      <c r="AL33" s="209"/>
      <c r="AM33" s="209" t="s">
        <v>364</v>
      </c>
      <c r="AN33" s="209"/>
      <c r="AO33" s="209"/>
      <c r="AP33" s="209"/>
      <c r="AQ33" s="618" t="s">
        <v>272</v>
      </c>
      <c r="AR33" s="619"/>
      <c r="AS33" s="619"/>
      <c r="AT33" s="619"/>
      <c r="AU33" s="618" t="s">
        <v>396</v>
      </c>
      <c r="AV33" s="619"/>
      <c r="AW33" s="619"/>
      <c r="AX33" s="620"/>
      <c r="AY33">
        <f>COUNTA($G$34)</f>
        <v>1</v>
      </c>
    </row>
    <row r="34" spans="1:51" ht="23.25" customHeight="1" x14ac:dyDescent="0.15">
      <c r="A34" s="297"/>
      <c r="B34" s="298"/>
      <c r="C34" s="298"/>
      <c r="D34" s="298"/>
      <c r="E34" s="298"/>
      <c r="F34" s="299"/>
      <c r="G34" s="380" t="s">
        <v>644</v>
      </c>
      <c r="H34" s="380"/>
      <c r="I34" s="380"/>
      <c r="J34" s="380"/>
      <c r="K34" s="380"/>
      <c r="L34" s="380"/>
      <c r="M34" s="380"/>
      <c r="N34" s="380"/>
      <c r="O34" s="380"/>
      <c r="P34" s="380"/>
      <c r="Q34" s="380"/>
      <c r="R34" s="380"/>
      <c r="S34" s="380"/>
      <c r="T34" s="380"/>
      <c r="U34" s="380"/>
      <c r="V34" s="380"/>
      <c r="W34" s="380"/>
      <c r="X34" s="455"/>
      <c r="Y34" s="543" t="s">
        <v>52</v>
      </c>
      <c r="Z34" s="544"/>
      <c r="AA34" s="545"/>
      <c r="AB34" s="546" t="s">
        <v>574</v>
      </c>
      <c r="AC34" s="547"/>
      <c r="AD34" s="548"/>
      <c r="AE34" s="535">
        <v>168</v>
      </c>
      <c r="AF34" s="535"/>
      <c r="AG34" s="535"/>
      <c r="AH34" s="535"/>
      <c r="AI34" s="535">
        <v>200</v>
      </c>
      <c r="AJ34" s="535"/>
      <c r="AK34" s="535"/>
      <c r="AL34" s="535"/>
      <c r="AM34" s="535">
        <v>56</v>
      </c>
      <c r="AN34" s="535"/>
      <c r="AO34" s="535"/>
      <c r="AP34" s="535"/>
      <c r="AQ34" s="535" t="s">
        <v>647</v>
      </c>
      <c r="AR34" s="535"/>
      <c r="AS34" s="535"/>
      <c r="AT34" s="535"/>
      <c r="AU34" s="535" t="s">
        <v>647</v>
      </c>
      <c r="AV34" s="535"/>
      <c r="AW34" s="535"/>
      <c r="AX34" s="560"/>
      <c r="AY34">
        <f>$AY$33</f>
        <v>1</v>
      </c>
    </row>
    <row r="35" spans="1:51" ht="23.25" customHeight="1" x14ac:dyDescent="0.15">
      <c r="A35" s="300"/>
      <c r="B35" s="301"/>
      <c r="C35" s="301"/>
      <c r="D35" s="301"/>
      <c r="E35" s="301"/>
      <c r="F35" s="302"/>
      <c r="G35" s="376"/>
      <c r="H35" s="376"/>
      <c r="I35" s="376"/>
      <c r="J35" s="376"/>
      <c r="K35" s="376"/>
      <c r="L35" s="376"/>
      <c r="M35" s="376"/>
      <c r="N35" s="376"/>
      <c r="O35" s="376"/>
      <c r="P35" s="376"/>
      <c r="Q35" s="376"/>
      <c r="R35" s="376"/>
      <c r="S35" s="376"/>
      <c r="T35" s="376"/>
      <c r="U35" s="376"/>
      <c r="V35" s="376"/>
      <c r="W35" s="376"/>
      <c r="X35" s="458"/>
      <c r="Y35" s="549" t="s">
        <v>53</v>
      </c>
      <c r="Z35" s="550"/>
      <c r="AA35" s="551"/>
      <c r="AB35" s="552" t="s">
        <v>574</v>
      </c>
      <c r="AC35" s="553"/>
      <c r="AD35" s="554"/>
      <c r="AE35" s="535">
        <v>300</v>
      </c>
      <c r="AF35" s="535"/>
      <c r="AG35" s="535"/>
      <c r="AH35" s="535"/>
      <c r="AI35" s="535">
        <v>260</v>
      </c>
      <c r="AJ35" s="535"/>
      <c r="AK35" s="535"/>
      <c r="AL35" s="535"/>
      <c r="AM35" s="535">
        <v>145</v>
      </c>
      <c r="AN35" s="535"/>
      <c r="AO35" s="535"/>
      <c r="AP35" s="535"/>
      <c r="AQ35" s="535">
        <v>53</v>
      </c>
      <c r="AR35" s="535"/>
      <c r="AS35" s="535"/>
      <c r="AT35" s="535"/>
      <c r="AU35" s="535" t="s">
        <v>647</v>
      </c>
      <c r="AV35" s="535"/>
      <c r="AW35" s="535"/>
      <c r="AX35" s="560"/>
      <c r="AY35">
        <f>$AY$33</f>
        <v>1</v>
      </c>
    </row>
    <row r="36" spans="1:51" ht="23.25" customHeight="1" x14ac:dyDescent="0.15">
      <c r="A36" s="590" t="s">
        <v>14</v>
      </c>
      <c r="B36" s="591"/>
      <c r="C36" s="591"/>
      <c r="D36" s="591"/>
      <c r="E36" s="591"/>
      <c r="F36" s="592"/>
      <c r="G36" s="146" t="s">
        <v>15</v>
      </c>
      <c r="H36" s="146"/>
      <c r="I36" s="146"/>
      <c r="J36" s="146"/>
      <c r="K36" s="146"/>
      <c r="L36" s="146"/>
      <c r="M36" s="146"/>
      <c r="N36" s="146"/>
      <c r="O36" s="146"/>
      <c r="P36" s="146"/>
      <c r="Q36" s="146"/>
      <c r="R36" s="146"/>
      <c r="S36" s="146"/>
      <c r="T36" s="146"/>
      <c r="U36" s="146"/>
      <c r="V36" s="146"/>
      <c r="W36" s="146"/>
      <c r="X36" s="147"/>
      <c r="Y36" s="434"/>
      <c r="Z36" s="435"/>
      <c r="AA36" s="436"/>
      <c r="AB36" s="145" t="s">
        <v>11</v>
      </c>
      <c r="AC36" s="146"/>
      <c r="AD36" s="147"/>
      <c r="AE36" s="209" t="s">
        <v>250</v>
      </c>
      <c r="AF36" s="209"/>
      <c r="AG36" s="209"/>
      <c r="AH36" s="209"/>
      <c r="AI36" s="209" t="s">
        <v>267</v>
      </c>
      <c r="AJ36" s="209"/>
      <c r="AK36" s="209"/>
      <c r="AL36" s="209"/>
      <c r="AM36" s="209" t="s">
        <v>364</v>
      </c>
      <c r="AN36" s="209"/>
      <c r="AO36" s="209"/>
      <c r="AP36" s="209"/>
      <c r="AQ36" s="532" t="s">
        <v>397</v>
      </c>
      <c r="AR36" s="533"/>
      <c r="AS36" s="533"/>
      <c r="AT36" s="533"/>
      <c r="AU36" s="533"/>
      <c r="AV36" s="533"/>
      <c r="AW36" s="533"/>
      <c r="AX36" s="534"/>
    </row>
    <row r="37" spans="1:51" ht="23.25" customHeight="1" x14ac:dyDescent="0.15">
      <c r="A37" s="593"/>
      <c r="B37" s="594"/>
      <c r="C37" s="594"/>
      <c r="D37" s="594"/>
      <c r="E37" s="594"/>
      <c r="F37" s="595"/>
      <c r="G37" s="437" t="s">
        <v>575</v>
      </c>
      <c r="H37" s="437"/>
      <c r="I37" s="437"/>
      <c r="J37" s="437"/>
      <c r="K37" s="437"/>
      <c r="L37" s="437"/>
      <c r="M37" s="437"/>
      <c r="N37" s="437"/>
      <c r="O37" s="437"/>
      <c r="P37" s="437"/>
      <c r="Q37" s="437"/>
      <c r="R37" s="437"/>
      <c r="S37" s="437"/>
      <c r="T37" s="437"/>
      <c r="U37" s="437"/>
      <c r="V37" s="437"/>
      <c r="W37" s="437"/>
      <c r="X37" s="437"/>
      <c r="Y37" s="439" t="s">
        <v>14</v>
      </c>
      <c r="Z37" s="440"/>
      <c r="AA37" s="441"/>
      <c r="AB37" s="540" t="s">
        <v>576</v>
      </c>
      <c r="AC37" s="541"/>
      <c r="AD37" s="542"/>
      <c r="AE37" s="535">
        <v>0.5</v>
      </c>
      <c r="AF37" s="535"/>
      <c r="AG37" s="535"/>
      <c r="AH37" s="535"/>
      <c r="AI37" s="535">
        <v>0.4</v>
      </c>
      <c r="AJ37" s="535"/>
      <c r="AK37" s="535"/>
      <c r="AL37" s="535"/>
      <c r="AM37" s="535">
        <v>1.01</v>
      </c>
      <c r="AN37" s="535"/>
      <c r="AO37" s="535"/>
      <c r="AP37" s="535"/>
      <c r="AQ37" s="148">
        <v>0.6</v>
      </c>
      <c r="AR37" s="149"/>
      <c r="AS37" s="149"/>
      <c r="AT37" s="149"/>
      <c r="AU37" s="149"/>
      <c r="AV37" s="149"/>
      <c r="AW37" s="149"/>
      <c r="AX37" s="205"/>
    </row>
    <row r="38" spans="1:51" ht="46.5" customHeight="1" thickBot="1" x14ac:dyDescent="0.2">
      <c r="A38" s="596"/>
      <c r="B38" s="170"/>
      <c r="C38" s="170"/>
      <c r="D38" s="170"/>
      <c r="E38" s="170"/>
      <c r="F38" s="597"/>
      <c r="G38" s="438"/>
      <c r="H38" s="438"/>
      <c r="I38" s="438"/>
      <c r="J38" s="438"/>
      <c r="K38" s="438"/>
      <c r="L38" s="438"/>
      <c r="M38" s="438"/>
      <c r="N38" s="438"/>
      <c r="O38" s="438"/>
      <c r="P38" s="438"/>
      <c r="Q38" s="438"/>
      <c r="R38" s="438"/>
      <c r="S38" s="438"/>
      <c r="T38" s="438"/>
      <c r="U38" s="438"/>
      <c r="V38" s="438"/>
      <c r="W38" s="438"/>
      <c r="X38" s="438"/>
      <c r="Y38" s="343" t="s">
        <v>46</v>
      </c>
      <c r="Z38" s="555"/>
      <c r="AA38" s="556"/>
      <c r="AB38" s="557" t="s">
        <v>577</v>
      </c>
      <c r="AC38" s="558"/>
      <c r="AD38" s="559"/>
      <c r="AE38" s="279" t="s">
        <v>578</v>
      </c>
      <c r="AF38" s="279"/>
      <c r="AG38" s="279"/>
      <c r="AH38" s="279"/>
      <c r="AI38" s="279" t="s">
        <v>579</v>
      </c>
      <c r="AJ38" s="279"/>
      <c r="AK38" s="279"/>
      <c r="AL38" s="279"/>
      <c r="AM38" s="279" t="s">
        <v>645</v>
      </c>
      <c r="AN38" s="279"/>
      <c r="AO38" s="279"/>
      <c r="AP38" s="279"/>
      <c r="AQ38" s="279" t="s">
        <v>648</v>
      </c>
      <c r="AR38" s="279"/>
      <c r="AS38" s="279"/>
      <c r="AT38" s="279"/>
      <c r="AU38" s="279"/>
      <c r="AV38" s="279"/>
      <c r="AW38" s="279"/>
      <c r="AX38" s="531"/>
    </row>
    <row r="39" spans="1:51" ht="81.75" customHeight="1" x14ac:dyDescent="0.15">
      <c r="A39" s="627" t="s">
        <v>262</v>
      </c>
      <c r="B39" s="624"/>
      <c r="C39" s="623" t="s">
        <v>174</v>
      </c>
      <c r="D39" s="624"/>
      <c r="E39" s="140" t="s">
        <v>187</v>
      </c>
      <c r="F39" s="141"/>
      <c r="G39" s="142" t="s">
        <v>654</v>
      </c>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c r="AY39">
        <f>COUNTA($G$39)</f>
        <v>1</v>
      </c>
    </row>
    <row r="40" spans="1:51" ht="81.75" customHeight="1" thickBot="1" x14ac:dyDescent="0.2">
      <c r="A40" s="628"/>
      <c r="B40" s="626"/>
      <c r="C40" s="625"/>
      <c r="D40" s="626"/>
      <c r="E40" s="135" t="s">
        <v>186</v>
      </c>
      <c r="F40" s="136"/>
      <c r="G40" s="137" t="s">
        <v>655</v>
      </c>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9"/>
      <c r="AY40">
        <f>$AY$39</f>
        <v>1</v>
      </c>
    </row>
    <row r="41" spans="1:51" ht="27" customHeight="1" x14ac:dyDescent="0.15">
      <c r="A41" s="280" t="s">
        <v>44</v>
      </c>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2"/>
    </row>
    <row r="42" spans="1:51" ht="27" customHeight="1" x14ac:dyDescent="0.15">
      <c r="A42" s="5"/>
      <c r="B42" s="6"/>
      <c r="C42" s="598" t="s">
        <v>29</v>
      </c>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99"/>
      <c r="AD42" s="505" t="s">
        <v>33</v>
      </c>
      <c r="AE42" s="505"/>
      <c r="AF42" s="505"/>
      <c r="AG42" s="504" t="s">
        <v>28</v>
      </c>
      <c r="AH42" s="505"/>
      <c r="AI42" s="505"/>
      <c r="AJ42" s="505"/>
      <c r="AK42" s="505"/>
      <c r="AL42" s="505"/>
      <c r="AM42" s="505"/>
      <c r="AN42" s="505"/>
      <c r="AO42" s="505"/>
      <c r="AP42" s="505"/>
      <c r="AQ42" s="505"/>
      <c r="AR42" s="505"/>
      <c r="AS42" s="505"/>
      <c r="AT42" s="505"/>
      <c r="AU42" s="505"/>
      <c r="AV42" s="505"/>
      <c r="AW42" s="505"/>
      <c r="AX42" s="506"/>
    </row>
    <row r="43" spans="1:51" ht="54.4" customHeight="1" x14ac:dyDescent="0.15">
      <c r="A43" s="266" t="s">
        <v>133</v>
      </c>
      <c r="B43" s="267"/>
      <c r="C43" s="489" t="s">
        <v>134</v>
      </c>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1"/>
      <c r="AD43" s="603" t="s">
        <v>580</v>
      </c>
      <c r="AE43" s="604"/>
      <c r="AF43" s="604"/>
      <c r="AG43" s="600" t="s">
        <v>609</v>
      </c>
      <c r="AH43" s="601"/>
      <c r="AI43" s="601"/>
      <c r="AJ43" s="601"/>
      <c r="AK43" s="601"/>
      <c r="AL43" s="601"/>
      <c r="AM43" s="601"/>
      <c r="AN43" s="601"/>
      <c r="AO43" s="601"/>
      <c r="AP43" s="601"/>
      <c r="AQ43" s="601"/>
      <c r="AR43" s="601"/>
      <c r="AS43" s="601"/>
      <c r="AT43" s="601"/>
      <c r="AU43" s="601"/>
      <c r="AV43" s="601"/>
      <c r="AW43" s="601"/>
      <c r="AX43" s="602"/>
    </row>
    <row r="44" spans="1:51" ht="54" customHeight="1" x14ac:dyDescent="0.15">
      <c r="A44" s="268"/>
      <c r="B44" s="269"/>
      <c r="C44" s="496" t="s">
        <v>34</v>
      </c>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374"/>
      <c r="AD44" s="132" t="s">
        <v>580</v>
      </c>
      <c r="AE44" s="133"/>
      <c r="AF44" s="133"/>
      <c r="AG44" s="385" t="s">
        <v>610</v>
      </c>
      <c r="AH44" s="386"/>
      <c r="AI44" s="386"/>
      <c r="AJ44" s="386"/>
      <c r="AK44" s="386"/>
      <c r="AL44" s="386"/>
      <c r="AM44" s="386"/>
      <c r="AN44" s="386"/>
      <c r="AO44" s="386"/>
      <c r="AP44" s="386"/>
      <c r="AQ44" s="386"/>
      <c r="AR44" s="386"/>
      <c r="AS44" s="386"/>
      <c r="AT44" s="386"/>
      <c r="AU44" s="386"/>
      <c r="AV44" s="386"/>
      <c r="AW44" s="386"/>
      <c r="AX44" s="387"/>
    </row>
    <row r="45" spans="1:51" ht="43.5" customHeight="1" x14ac:dyDescent="0.15">
      <c r="A45" s="270"/>
      <c r="B45" s="271"/>
      <c r="C45" s="498" t="s">
        <v>135</v>
      </c>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500"/>
      <c r="AD45" s="363" t="s">
        <v>580</v>
      </c>
      <c r="AE45" s="364"/>
      <c r="AF45" s="364"/>
      <c r="AG45" s="487" t="s">
        <v>611</v>
      </c>
      <c r="AH45" s="456"/>
      <c r="AI45" s="456"/>
      <c r="AJ45" s="456"/>
      <c r="AK45" s="456"/>
      <c r="AL45" s="456"/>
      <c r="AM45" s="456"/>
      <c r="AN45" s="456"/>
      <c r="AO45" s="456"/>
      <c r="AP45" s="456"/>
      <c r="AQ45" s="456"/>
      <c r="AR45" s="456"/>
      <c r="AS45" s="456"/>
      <c r="AT45" s="456"/>
      <c r="AU45" s="456"/>
      <c r="AV45" s="456"/>
      <c r="AW45" s="456"/>
      <c r="AX45" s="488"/>
    </row>
    <row r="46" spans="1:51" ht="27" customHeight="1" x14ac:dyDescent="0.15">
      <c r="A46" s="425" t="s">
        <v>36</v>
      </c>
      <c r="B46" s="520"/>
      <c r="C46" s="501" t="s">
        <v>38</v>
      </c>
      <c r="D46" s="502"/>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503"/>
      <c r="AD46" s="494" t="s">
        <v>580</v>
      </c>
      <c r="AE46" s="495"/>
      <c r="AF46" s="495"/>
      <c r="AG46" s="379" t="s">
        <v>612</v>
      </c>
      <c r="AH46" s="380"/>
      <c r="AI46" s="380"/>
      <c r="AJ46" s="380"/>
      <c r="AK46" s="380"/>
      <c r="AL46" s="380"/>
      <c r="AM46" s="380"/>
      <c r="AN46" s="380"/>
      <c r="AO46" s="380"/>
      <c r="AP46" s="380"/>
      <c r="AQ46" s="380"/>
      <c r="AR46" s="380"/>
      <c r="AS46" s="380"/>
      <c r="AT46" s="380"/>
      <c r="AU46" s="380"/>
      <c r="AV46" s="380"/>
      <c r="AW46" s="380"/>
      <c r="AX46" s="381"/>
    </row>
    <row r="47" spans="1:51" ht="35.25" customHeight="1" x14ac:dyDescent="0.15">
      <c r="A47" s="443"/>
      <c r="B47" s="521"/>
      <c r="C47" s="418"/>
      <c r="D47" s="419"/>
      <c r="E47" s="367" t="s">
        <v>242</v>
      </c>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9"/>
      <c r="AD47" s="132" t="s">
        <v>608</v>
      </c>
      <c r="AE47" s="133"/>
      <c r="AF47" s="134"/>
      <c r="AG47" s="487"/>
      <c r="AH47" s="456"/>
      <c r="AI47" s="456"/>
      <c r="AJ47" s="456"/>
      <c r="AK47" s="456"/>
      <c r="AL47" s="456"/>
      <c r="AM47" s="456"/>
      <c r="AN47" s="456"/>
      <c r="AO47" s="456"/>
      <c r="AP47" s="456"/>
      <c r="AQ47" s="456"/>
      <c r="AR47" s="456"/>
      <c r="AS47" s="456"/>
      <c r="AT47" s="456"/>
      <c r="AU47" s="456"/>
      <c r="AV47" s="456"/>
      <c r="AW47" s="456"/>
      <c r="AX47" s="488"/>
    </row>
    <row r="48" spans="1:51" ht="26.25" customHeight="1" x14ac:dyDescent="0.15">
      <c r="A48" s="443"/>
      <c r="B48" s="521"/>
      <c r="C48" s="420"/>
      <c r="D48" s="421"/>
      <c r="E48" s="370" t="s">
        <v>206</v>
      </c>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2"/>
      <c r="AD48" s="361" t="s">
        <v>608</v>
      </c>
      <c r="AE48" s="362"/>
      <c r="AF48" s="362"/>
      <c r="AG48" s="487"/>
      <c r="AH48" s="456"/>
      <c r="AI48" s="456"/>
      <c r="AJ48" s="456"/>
      <c r="AK48" s="456"/>
      <c r="AL48" s="456"/>
      <c r="AM48" s="456"/>
      <c r="AN48" s="456"/>
      <c r="AO48" s="456"/>
      <c r="AP48" s="456"/>
      <c r="AQ48" s="456"/>
      <c r="AR48" s="456"/>
      <c r="AS48" s="456"/>
      <c r="AT48" s="456"/>
      <c r="AU48" s="456"/>
      <c r="AV48" s="456"/>
      <c r="AW48" s="456"/>
      <c r="AX48" s="488"/>
    </row>
    <row r="49" spans="1:50" ht="40.5" customHeight="1" x14ac:dyDescent="0.15">
      <c r="A49" s="443"/>
      <c r="B49" s="444"/>
      <c r="C49" s="365" t="s">
        <v>39</v>
      </c>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429" t="s">
        <v>580</v>
      </c>
      <c r="AE49" s="430"/>
      <c r="AF49" s="430"/>
      <c r="AG49" s="263" t="s">
        <v>613</v>
      </c>
      <c r="AH49" s="264"/>
      <c r="AI49" s="264"/>
      <c r="AJ49" s="264"/>
      <c r="AK49" s="264"/>
      <c r="AL49" s="264"/>
      <c r="AM49" s="264"/>
      <c r="AN49" s="264"/>
      <c r="AO49" s="264"/>
      <c r="AP49" s="264"/>
      <c r="AQ49" s="264"/>
      <c r="AR49" s="264"/>
      <c r="AS49" s="264"/>
      <c r="AT49" s="264"/>
      <c r="AU49" s="264"/>
      <c r="AV49" s="264"/>
      <c r="AW49" s="264"/>
      <c r="AX49" s="265"/>
    </row>
    <row r="50" spans="1:50" ht="31.9" customHeight="1" x14ac:dyDescent="0.15">
      <c r="A50" s="443"/>
      <c r="B50" s="444"/>
      <c r="C50" s="373" t="s">
        <v>136</v>
      </c>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132" t="s">
        <v>580</v>
      </c>
      <c r="AE50" s="133"/>
      <c r="AF50" s="133"/>
      <c r="AG50" s="385" t="s">
        <v>614</v>
      </c>
      <c r="AH50" s="386"/>
      <c r="AI50" s="386"/>
      <c r="AJ50" s="386"/>
      <c r="AK50" s="386"/>
      <c r="AL50" s="386"/>
      <c r="AM50" s="386"/>
      <c r="AN50" s="386"/>
      <c r="AO50" s="386"/>
      <c r="AP50" s="386"/>
      <c r="AQ50" s="386"/>
      <c r="AR50" s="386"/>
      <c r="AS50" s="386"/>
      <c r="AT50" s="386"/>
      <c r="AU50" s="386"/>
      <c r="AV50" s="386"/>
      <c r="AW50" s="386"/>
      <c r="AX50" s="387"/>
    </row>
    <row r="51" spans="1:50" ht="48.4" customHeight="1" x14ac:dyDescent="0.15">
      <c r="A51" s="443"/>
      <c r="B51" s="444"/>
      <c r="C51" s="373" t="s">
        <v>35</v>
      </c>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132" t="s">
        <v>580</v>
      </c>
      <c r="AE51" s="133"/>
      <c r="AF51" s="133"/>
      <c r="AG51" s="385" t="s">
        <v>615</v>
      </c>
      <c r="AH51" s="386"/>
      <c r="AI51" s="386"/>
      <c r="AJ51" s="386"/>
      <c r="AK51" s="386"/>
      <c r="AL51" s="386"/>
      <c r="AM51" s="386"/>
      <c r="AN51" s="386"/>
      <c r="AO51" s="386"/>
      <c r="AP51" s="386"/>
      <c r="AQ51" s="386"/>
      <c r="AR51" s="386"/>
      <c r="AS51" s="386"/>
      <c r="AT51" s="386"/>
      <c r="AU51" s="386"/>
      <c r="AV51" s="386"/>
      <c r="AW51" s="386"/>
      <c r="AX51" s="387"/>
    </row>
    <row r="52" spans="1:50" ht="31.5" customHeight="1" x14ac:dyDescent="0.15">
      <c r="A52" s="443"/>
      <c r="B52" s="444"/>
      <c r="C52" s="373" t="s">
        <v>40</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8"/>
      <c r="AD52" s="132" t="s">
        <v>580</v>
      </c>
      <c r="AE52" s="133"/>
      <c r="AF52" s="133"/>
      <c r="AG52" s="385" t="s">
        <v>616</v>
      </c>
      <c r="AH52" s="386"/>
      <c r="AI52" s="386"/>
      <c r="AJ52" s="386"/>
      <c r="AK52" s="386"/>
      <c r="AL52" s="386"/>
      <c r="AM52" s="386"/>
      <c r="AN52" s="386"/>
      <c r="AO52" s="386"/>
      <c r="AP52" s="386"/>
      <c r="AQ52" s="386"/>
      <c r="AR52" s="386"/>
      <c r="AS52" s="386"/>
      <c r="AT52" s="386"/>
      <c r="AU52" s="386"/>
      <c r="AV52" s="386"/>
      <c r="AW52" s="386"/>
      <c r="AX52" s="387"/>
    </row>
    <row r="53" spans="1:50" ht="26.25" customHeight="1" x14ac:dyDescent="0.15">
      <c r="A53" s="443"/>
      <c r="B53" s="444"/>
      <c r="C53" s="373" t="s">
        <v>218</v>
      </c>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8"/>
      <c r="AD53" s="363" t="s">
        <v>580</v>
      </c>
      <c r="AE53" s="364"/>
      <c r="AF53" s="364"/>
      <c r="AG53" s="400" t="s">
        <v>618</v>
      </c>
      <c r="AH53" s="401"/>
      <c r="AI53" s="401"/>
      <c r="AJ53" s="401"/>
      <c r="AK53" s="401"/>
      <c r="AL53" s="401"/>
      <c r="AM53" s="401"/>
      <c r="AN53" s="401"/>
      <c r="AO53" s="401"/>
      <c r="AP53" s="401"/>
      <c r="AQ53" s="401"/>
      <c r="AR53" s="401"/>
      <c r="AS53" s="401"/>
      <c r="AT53" s="401"/>
      <c r="AU53" s="401"/>
      <c r="AV53" s="401"/>
      <c r="AW53" s="401"/>
      <c r="AX53" s="402"/>
    </row>
    <row r="54" spans="1:50" ht="26.25" customHeight="1" x14ac:dyDescent="0.15">
      <c r="A54" s="443"/>
      <c r="B54" s="444"/>
      <c r="C54" s="129" t="s">
        <v>219</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1"/>
      <c r="AD54" s="132" t="s">
        <v>617</v>
      </c>
      <c r="AE54" s="133"/>
      <c r="AF54" s="134"/>
      <c r="AG54" s="385" t="s">
        <v>622</v>
      </c>
      <c r="AH54" s="386"/>
      <c r="AI54" s="386"/>
      <c r="AJ54" s="386"/>
      <c r="AK54" s="386"/>
      <c r="AL54" s="386"/>
      <c r="AM54" s="386"/>
      <c r="AN54" s="386"/>
      <c r="AO54" s="386"/>
      <c r="AP54" s="386"/>
      <c r="AQ54" s="386"/>
      <c r="AR54" s="386"/>
      <c r="AS54" s="386"/>
      <c r="AT54" s="386"/>
      <c r="AU54" s="386"/>
      <c r="AV54" s="386"/>
      <c r="AW54" s="386"/>
      <c r="AX54" s="387"/>
    </row>
    <row r="55" spans="1:50" ht="55.5" customHeight="1" x14ac:dyDescent="0.15">
      <c r="A55" s="445"/>
      <c r="B55" s="446"/>
      <c r="C55" s="522" t="s">
        <v>208</v>
      </c>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4"/>
      <c r="AD55" s="397" t="s">
        <v>580</v>
      </c>
      <c r="AE55" s="398"/>
      <c r="AF55" s="399"/>
      <c r="AG55" s="409" t="s">
        <v>619</v>
      </c>
      <c r="AH55" s="410"/>
      <c r="AI55" s="410"/>
      <c r="AJ55" s="410"/>
      <c r="AK55" s="410"/>
      <c r="AL55" s="410"/>
      <c r="AM55" s="410"/>
      <c r="AN55" s="410"/>
      <c r="AO55" s="410"/>
      <c r="AP55" s="410"/>
      <c r="AQ55" s="410"/>
      <c r="AR55" s="410"/>
      <c r="AS55" s="410"/>
      <c r="AT55" s="410"/>
      <c r="AU55" s="410"/>
      <c r="AV55" s="410"/>
      <c r="AW55" s="410"/>
      <c r="AX55" s="411"/>
    </row>
    <row r="56" spans="1:50" ht="27" customHeight="1" x14ac:dyDescent="0.15">
      <c r="A56" s="425" t="s">
        <v>37</v>
      </c>
      <c r="B56" s="442"/>
      <c r="C56" s="447" t="s">
        <v>209</v>
      </c>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9"/>
      <c r="AD56" s="429" t="s">
        <v>580</v>
      </c>
      <c r="AE56" s="430"/>
      <c r="AF56" s="431"/>
      <c r="AG56" s="263" t="s">
        <v>620</v>
      </c>
      <c r="AH56" s="264"/>
      <c r="AI56" s="264"/>
      <c r="AJ56" s="264"/>
      <c r="AK56" s="264"/>
      <c r="AL56" s="264"/>
      <c r="AM56" s="264"/>
      <c r="AN56" s="264"/>
      <c r="AO56" s="264"/>
      <c r="AP56" s="264"/>
      <c r="AQ56" s="264"/>
      <c r="AR56" s="264"/>
      <c r="AS56" s="264"/>
      <c r="AT56" s="264"/>
      <c r="AU56" s="264"/>
      <c r="AV56" s="264"/>
      <c r="AW56" s="264"/>
      <c r="AX56" s="265"/>
    </row>
    <row r="57" spans="1:50" ht="35.25" customHeight="1" x14ac:dyDescent="0.15">
      <c r="A57" s="443"/>
      <c r="B57" s="444"/>
      <c r="C57" s="382" t="s">
        <v>42</v>
      </c>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4"/>
      <c r="AD57" s="508" t="s">
        <v>617</v>
      </c>
      <c r="AE57" s="509"/>
      <c r="AF57" s="509"/>
      <c r="AG57" s="385" t="s">
        <v>622</v>
      </c>
      <c r="AH57" s="386"/>
      <c r="AI57" s="386"/>
      <c r="AJ57" s="386"/>
      <c r="AK57" s="386"/>
      <c r="AL57" s="386"/>
      <c r="AM57" s="386"/>
      <c r="AN57" s="386"/>
      <c r="AO57" s="386"/>
      <c r="AP57" s="386"/>
      <c r="AQ57" s="386"/>
      <c r="AR57" s="386"/>
      <c r="AS57" s="386"/>
      <c r="AT57" s="386"/>
      <c r="AU57" s="386"/>
      <c r="AV57" s="386"/>
      <c r="AW57" s="386"/>
      <c r="AX57" s="387"/>
    </row>
    <row r="58" spans="1:50" ht="27" customHeight="1" x14ac:dyDescent="0.15">
      <c r="A58" s="443"/>
      <c r="B58" s="444"/>
      <c r="C58" s="373" t="s">
        <v>175</v>
      </c>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132" t="s">
        <v>580</v>
      </c>
      <c r="AE58" s="133"/>
      <c r="AF58" s="133"/>
      <c r="AG58" s="385" t="s">
        <v>621</v>
      </c>
      <c r="AH58" s="386"/>
      <c r="AI58" s="386"/>
      <c r="AJ58" s="386"/>
      <c r="AK58" s="386"/>
      <c r="AL58" s="386"/>
      <c r="AM58" s="386"/>
      <c r="AN58" s="386"/>
      <c r="AO58" s="386"/>
      <c r="AP58" s="386"/>
      <c r="AQ58" s="386"/>
      <c r="AR58" s="386"/>
      <c r="AS58" s="386"/>
      <c r="AT58" s="386"/>
      <c r="AU58" s="386"/>
      <c r="AV58" s="386"/>
      <c r="AW58" s="386"/>
      <c r="AX58" s="387"/>
    </row>
    <row r="59" spans="1:50" ht="27" customHeight="1" x14ac:dyDescent="0.15">
      <c r="A59" s="445"/>
      <c r="B59" s="446"/>
      <c r="C59" s="373" t="s">
        <v>41</v>
      </c>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132" t="s">
        <v>617</v>
      </c>
      <c r="AE59" s="133"/>
      <c r="AF59" s="133"/>
      <c r="AG59" s="375" t="s">
        <v>622</v>
      </c>
      <c r="AH59" s="376"/>
      <c r="AI59" s="376"/>
      <c r="AJ59" s="376"/>
      <c r="AK59" s="376"/>
      <c r="AL59" s="376"/>
      <c r="AM59" s="376"/>
      <c r="AN59" s="376"/>
      <c r="AO59" s="376"/>
      <c r="AP59" s="376"/>
      <c r="AQ59" s="376"/>
      <c r="AR59" s="376"/>
      <c r="AS59" s="376"/>
      <c r="AT59" s="376"/>
      <c r="AU59" s="376"/>
      <c r="AV59" s="376"/>
      <c r="AW59" s="376"/>
      <c r="AX59" s="377"/>
    </row>
    <row r="60" spans="1:50" ht="41.25" customHeight="1" x14ac:dyDescent="0.15">
      <c r="A60" s="432" t="s">
        <v>55</v>
      </c>
      <c r="B60" s="433"/>
      <c r="C60" s="388" t="s">
        <v>137</v>
      </c>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90"/>
      <c r="AD60" s="429" t="s">
        <v>617</v>
      </c>
      <c r="AE60" s="430"/>
      <c r="AF60" s="430"/>
      <c r="AG60" s="379" t="s">
        <v>622</v>
      </c>
      <c r="AH60" s="380"/>
      <c r="AI60" s="380"/>
      <c r="AJ60" s="380"/>
      <c r="AK60" s="380"/>
      <c r="AL60" s="380"/>
      <c r="AM60" s="380"/>
      <c r="AN60" s="380"/>
      <c r="AO60" s="380"/>
      <c r="AP60" s="380"/>
      <c r="AQ60" s="380"/>
      <c r="AR60" s="380"/>
      <c r="AS60" s="380"/>
      <c r="AT60" s="380"/>
      <c r="AU60" s="380"/>
      <c r="AV60" s="380"/>
      <c r="AW60" s="380"/>
      <c r="AX60" s="381"/>
    </row>
    <row r="61" spans="1:50" ht="67.5" customHeight="1" x14ac:dyDescent="0.15">
      <c r="A61" s="425" t="s">
        <v>45</v>
      </c>
      <c r="B61" s="426"/>
      <c r="C61" s="254" t="s">
        <v>50</v>
      </c>
      <c r="D61" s="319"/>
      <c r="E61" s="319"/>
      <c r="F61" s="320"/>
      <c r="G61" s="538" t="s">
        <v>623</v>
      </c>
      <c r="H61" s="538"/>
      <c r="I61" s="538"/>
      <c r="J61" s="538"/>
      <c r="K61" s="538"/>
      <c r="L61" s="538"/>
      <c r="M61" s="538"/>
      <c r="N61" s="538"/>
      <c r="O61" s="538"/>
      <c r="P61" s="538"/>
      <c r="Q61" s="538"/>
      <c r="R61" s="538"/>
      <c r="S61" s="538"/>
      <c r="T61" s="538"/>
      <c r="U61" s="538"/>
      <c r="V61" s="538"/>
      <c r="W61" s="538"/>
      <c r="X61" s="538"/>
      <c r="Y61" s="538"/>
      <c r="Z61" s="538"/>
      <c r="AA61" s="538"/>
      <c r="AB61" s="538"/>
      <c r="AC61" s="538"/>
      <c r="AD61" s="538"/>
      <c r="AE61" s="538"/>
      <c r="AF61" s="538"/>
      <c r="AG61" s="538"/>
      <c r="AH61" s="538"/>
      <c r="AI61" s="538"/>
      <c r="AJ61" s="538"/>
      <c r="AK61" s="538"/>
      <c r="AL61" s="538"/>
      <c r="AM61" s="538"/>
      <c r="AN61" s="538"/>
      <c r="AO61" s="538"/>
      <c r="AP61" s="538"/>
      <c r="AQ61" s="538"/>
      <c r="AR61" s="538"/>
      <c r="AS61" s="538"/>
      <c r="AT61" s="538"/>
      <c r="AU61" s="538"/>
      <c r="AV61" s="538"/>
      <c r="AW61" s="538"/>
      <c r="AX61" s="539"/>
    </row>
    <row r="62" spans="1:50" ht="67.5" customHeight="1" thickBot="1" x14ac:dyDescent="0.2">
      <c r="A62" s="427"/>
      <c r="B62" s="428"/>
      <c r="C62" s="561" t="s">
        <v>54</v>
      </c>
      <c r="D62" s="562"/>
      <c r="E62" s="562"/>
      <c r="F62" s="563"/>
      <c r="G62" s="536" t="s">
        <v>624</v>
      </c>
      <c r="H62" s="536"/>
      <c r="I62" s="536"/>
      <c r="J62" s="536"/>
      <c r="K62" s="536"/>
      <c r="L62" s="536"/>
      <c r="M62" s="536"/>
      <c r="N62" s="536"/>
      <c r="O62" s="536"/>
      <c r="P62" s="536"/>
      <c r="Q62" s="536"/>
      <c r="R62" s="536"/>
      <c r="S62" s="536"/>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7"/>
    </row>
    <row r="63" spans="1:50" ht="24" customHeight="1" x14ac:dyDescent="0.15">
      <c r="A63" s="528" t="s">
        <v>30</v>
      </c>
      <c r="B63" s="529"/>
      <c r="C63" s="529"/>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29"/>
      <c r="AD63" s="529"/>
      <c r="AE63" s="529"/>
      <c r="AF63" s="529"/>
      <c r="AG63" s="529"/>
      <c r="AH63" s="529"/>
      <c r="AI63" s="529"/>
      <c r="AJ63" s="529"/>
      <c r="AK63" s="529"/>
      <c r="AL63" s="529"/>
      <c r="AM63" s="529"/>
      <c r="AN63" s="529"/>
      <c r="AO63" s="529"/>
      <c r="AP63" s="529"/>
      <c r="AQ63" s="529"/>
      <c r="AR63" s="529"/>
      <c r="AS63" s="529"/>
      <c r="AT63" s="529"/>
      <c r="AU63" s="529"/>
      <c r="AV63" s="529"/>
      <c r="AW63" s="529"/>
      <c r="AX63" s="530"/>
    </row>
    <row r="64" spans="1:50" ht="67.5" customHeight="1" thickBot="1" x14ac:dyDescent="0.2">
      <c r="A64" s="516" t="s">
        <v>656</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row>
    <row r="65" spans="1:52" ht="24.75" customHeight="1" x14ac:dyDescent="0.15">
      <c r="A65" s="412" t="s">
        <v>31</v>
      </c>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2" ht="67.5" customHeight="1" thickBot="1" x14ac:dyDescent="0.2">
      <c r="A66" s="422" t="s">
        <v>132</v>
      </c>
      <c r="B66" s="423"/>
      <c r="C66" s="423"/>
      <c r="D66" s="423"/>
      <c r="E66" s="424"/>
      <c r="F66" s="406" t="s">
        <v>657</v>
      </c>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2" ht="24.75" customHeight="1" x14ac:dyDescent="0.15">
      <c r="A67" s="412" t="s">
        <v>43</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2" ht="66" customHeight="1" thickBot="1" x14ac:dyDescent="0.2">
      <c r="A68" s="422" t="s">
        <v>132</v>
      </c>
      <c r="B68" s="423"/>
      <c r="C68" s="423"/>
      <c r="D68" s="423"/>
      <c r="E68" s="424"/>
      <c r="F68" s="517" t="s">
        <v>658</v>
      </c>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518"/>
      <c r="AN68" s="518"/>
      <c r="AO68" s="518"/>
      <c r="AP68" s="518"/>
      <c r="AQ68" s="518"/>
      <c r="AR68" s="518"/>
      <c r="AS68" s="518"/>
      <c r="AT68" s="518"/>
      <c r="AU68" s="518"/>
      <c r="AV68" s="518"/>
      <c r="AW68" s="518"/>
      <c r="AX68" s="519"/>
    </row>
    <row r="69" spans="1:52" ht="24.75" customHeight="1" x14ac:dyDescent="0.15">
      <c r="A69" s="403" t="s">
        <v>32</v>
      </c>
      <c r="B69" s="404"/>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c r="AP69" s="404"/>
      <c r="AQ69" s="404"/>
      <c r="AR69" s="404"/>
      <c r="AS69" s="404"/>
      <c r="AT69" s="404"/>
      <c r="AU69" s="404"/>
      <c r="AV69" s="404"/>
      <c r="AW69" s="404"/>
      <c r="AX69" s="405"/>
    </row>
    <row r="70" spans="1:52" ht="67.5" customHeight="1" thickBot="1" x14ac:dyDescent="0.2">
      <c r="A70" s="415"/>
      <c r="B70" s="416"/>
      <c r="C70" s="416"/>
      <c r="D70" s="416"/>
      <c r="E70" s="416"/>
      <c r="F70" s="416"/>
      <c r="G70" s="416"/>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416"/>
      <c r="AM70" s="416"/>
      <c r="AN70" s="416"/>
      <c r="AO70" s="416"/>
      <c r="AP70" s="416"/>
      <c r="AQ70" s="416"/>
      <c r="AR70" s="416"/>
      <c r="AS70" s="416"/>
      <c r="AT70" s="416"/>
      <c r="AU70" s="416"/>
      <c r="AV70" s="416"/>
      <c r="AW70" s="416"/>
      <c r="AX70" s="417"/>
    </row>
    <row r="71" spans="1:52" ht="24.75" customHeight="1" x14ac:dyDescent="0.15">
      <c r="A71" s="525" t="s">
        <v>222</v>
      </c>
      <c r="B71" s="526"/>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c r="AA71" s="526"/>
      <c r="AB71" s="526"/>
      <c r="AC71" s="526"/>
      <c r="AD71" s="526"/>
      <c r="AE71" s="526"/>
      <c r="AF71" s="526"/>
      <c r="AG71" s="526"/>
      <c r="AH71" s="526"/>
      <c r="AI71" s="526"/>
      <c r="AJ71" s="526"/>
      <c r="AK71" s="526"/>
      <c r="AL71" s="526"/>
      <c r="AM71" s="526"/>
      <c r="AN71" s="526"/>
      <c r="AO71" s="526"/>
      <c r="AP71" s="526"/>
      <c r="AQ71" s="526"/>
      <c r="AR71" s="526"/>
      <c r="AS71" s="526"/>
      <c r="AT71" s="526"/>
      <c r="AU71" s="526"/>
      <c r="AV71" s="526"/>
      <c r="AW71" s="526"/>
      <c r="AX71" s="527"/>
      <c r="AZ71" s="10"/>
    </row>
    <row r="72" spans="1:52" ht="24.75" customHeight="1" x14ac:dyDescent="0.15">
      <c r="A72" s="152" t="s">
        <v>524</v>
      </c>
      <c r="B72" s="153"/>
      <c r="C72" s="153"/>
      <c r="D72" s="154"/>
      <c r="E72" s="74" t="s">
        <v>569</v>
      </c>
      <c r="F72" s="75"/>
      <c r="G72" s="75"/>
      <c r="H72" s="75"/>
      <c r="I72" s="75"/>
      <c r="J72" s="75"/>
      <c r="K72" s="75"/>
      <c r="L72" s="75"/>
      <c r="M72" s="75"/>
      <c r="N72" s="75"/>
      <c r="O72" s="75"/>
      <c r="P72" s="76"/>
      <c r="Q72" s="74"/>
      <c r="R72" s="75"/>
      <c r="S72" s="75"/>
      <c r="T72" s="75"/>
      <c r="U72" s="75"/>
      <c r="V72" s="75"/>
      <c r="W72" s="75"/>
      <c r="X72" s="75"/>
      <c r="Y72" s="75"/>
      <c r="Z72" s="75"/>
      <c r="AA72" s="75"/>
      <c r="AB72" s="76"/>
      <c r="AC72" s="74"/>
      <c r="AD72" s="75"/>
      <c r="AE72" s="75"/>
      <c r="AF72" s="75"/>
      <c r="AG72" s="75"/>
      <c r="AH72" s="75"/>
      <c r="AI72" s="75"/>
      <c r="AJ72" s="75"/>
      <c r="AK72" s="75"/>
      <c r="AL72" s="75"/>
      <c r="AM72" s="75"/>
      <c r="AN72" s="76"/>
      <c r="AO72" s="74"/>
      <c r="AP72" s="75"/>
      <c r="AQ72" s="75"/>
      <c r="AR72" s="75"/>
      <c r="AS72" s="75"/>
      <c r="AT72" s="75"/>
      <c r="AU72" s="75"/>
      <c r="AV72" s="75"/>
      <c r="AW72" s="75"/>
      <c r="AX72" s="77"/>
      <c r="AY72" s="66"/>
    </row>
    <row r="73" spans="1:52" ht="24.75" customHeight="1" x14ac:dyDescent="0.15">
      <c r="A73" s="82" t="s">
        <v>257</v>
      </c>
      <c r="B73" s="82"/>
      <c r="C73" s="82"/>
      <c r="D73" s="82"/>
      <c r="E73" s="74" t="s">
        <v>569</v>
      </c>
      <c r="F73" s="75"/>
      <c r="G73" s="75"/>
      <c r="H73" s="75"/>
      <c r="I73" s="75"/>
      <c r="J73" s="75"/>
      <c r="K73" s="75"/>
      <c r="L73" s="75"/>
      <c r="M73" s="75"/>
      <c r="N73" s="75"/>
      <c r="O73" s="75"/>
      <c r="P73" s="76"/>
      <c r="Q73" s="74"/>
      <c r="R73" s="75"/>
      <c r="S73" s="75"/>
      <c r="T73" s="75"/>
      <c r="U73" s="75"/>
      <c r="V73" s="75"/>
      <c r="W73" s="75"/>
      <c r="X73" s="75"/>
      <c r="Y73" s="75"/>
      <c r="Z73" s="75"/>
      <c r="AA73" s="75"/>
      <c r="AB73" s="76"/>
      <c r="AC73" s="74"/>
      <c r="AD73" s="75"/>
      <c r="AE73" s="75"/>
      <c r="AF73" s="75"/>
      <c r="AG73" s="75"/>
      <c r="AH73" s="75"/>
      <c r="AI73" s="75"/>
      <c r="AJ73" s="75"/>
      <c r="AK73" s="75"/>
      <c r="AL73" s="75"/>
      <c r="AM73" s="75"/>
      <c r="AN73" s="76"/>
      <c r="AO73" s="74"/>
      <c r="AP73" s="75"/>
      <c r="AQ73" s="75"/>
      <c r="AR73" s="75"/>
      <c r="AS73" s="75"/>
      <c r="AT73" s="75"/>
      <c r="AU73" s="75"/>
      <c r="AV73" s="75"/>
      <c r="AW73" s="75"/>
      <c r="AX73" s="77"/>
    </row>
    <row r="74" spans="1:52" ht="24.75" customHeight="1" x14ac:dyDescent="0.15">
      <c r="A74" s="82" t="s">
        <v>256</v>
      </c>
      <c r="B74" s="82"/>
      <c r="C74" s="82"/>
      <c r="D74" s="82"/>
      <c r="E74" s="74" t="s">
        <v>569</v>
      </c>
      <c r="F74" s="75"/>
      <c r="G74" s="75"/>
      <c r="H74" s="75"/>
      <c r="I74" s="75"/>
      <c r="J74" s="75"/>
      <c r="K74" s="75"/>
      <c r="L74" s="75"/>
      <c r="M74" s="75"/>
      <c r="N74" s="75"/>
      <c r="O74" s="75"/>
      <c r="P74" s="76"/>
      <c r="Q74" s="74"/>
      <c r="R74" s="75"/>
      <c r="S74" s="75"/>
      <c r="T74" s="75"/>
      <c r="U74" s="75"/>
      <c r="V74" s="75"/>
      <c r="W74" s="75"/>
      <c r="X74" s="75"/>
      <c r="Y74" s="75"/>
      <c r="Z74" s="75"/>
      <c r="AA74" s="75"/>
      <c r="AB74" s="76"/>
      <c r="AC74" s="74"/>
      <c r="AD74" s="75"/>
      <c r="AE74" s="75"/>
      <c r="AF74" s="75"/>
      <c r="AG74" s="75"/>
      <c r="AH74" s="75"/>
      <c r="AI74" s="75"/>
      <c r="AJ74" s="75"/>
      <c r="AK74" s="75"/>
      <c r="AL74" s="75"/>
      <c r="AM74" s="75"/>
      <c r="AN74" s="76"/>
      <c r="AO74" s="74"/>
      <c r="AP74" s="75"/>
      <c r="AQ74" s="75"/>
      <c r="AR74" s="75"/>
      <c r="AS74" s="75"/>
      <c r="AT74" s="75"/>
      <c r="AU74" s="75"/>
      <c r="AV74" s="75"/>
      <c r="AW74" s="75"/>
      <c r="AX74" s="77"/>
    </row>
    <row r="75" spans="1:52" ht="24.75" customHeight="1" x14ac:dyDescent="0.15">
      <c r="A75" s="82" t="s">
        <v>255</v>
      </c>
      <c r="B75" s="82"/>
      <c r="C75" s="82"/>
      <c r="D75" s="82"/>
      <c r="E75" s="74" t="s">
        <v>569</v>
      </c>
      <c r="F75" s="75"/>
      <c r="G75" s="75"/>
      <c r="H75" s="75"/>
      <c r="I75" s="75"/>
      <c r="J75" s="75"/>
      <c r="K75" s="75"/>
      <c r="L75" s="75"/>
      <c r="M75" s="75"/>
      <c r="N75" s="75"/>
      <c r="O75" s="75"/>
      <c r="P75" s="76"/>
      <c r="Q75" s="74"/>
      <c r="R75" s="75"/>
      <c r="S75" s="75"/>
      <c r="T75" s="75"/>
      <c r="U75" s="75"/>
      <c r="V75" s="75"/>
      <c r="W75" s="75"/>
      <c r="X75" s="75"/>
      <c r="Y75" s="75"/>
      <c r="Z75" s="75"/>
      <c r="AA75" s="75"/>
      <c r="AB75" s="76"/>
      <c r="AC75" s="74"/>
      <c r="AD75" s="75"/>
      <c r="AE75" s="75"/>
      <c r="AF75" s="75"/>
      <c r="AG75" s="75"/>
      <c r="AH75" s="75"/>
      <c r="AI75" s="75"/>
      <c r="AJ75" s="75"/>
      <c r="AK75" s="75"/>
      <c r="AL75" s="75"/>
      <c r="AM75" s="75"/>
      <c r="AN75" s="76"/>
      <c r="AO75" s="74"/>
      <c r="AP75" s="75"/>
      <c r="AQ75" s="75"/>
      <c r="AR75" s="75"/>
      <c r="AS75" s="75"/>
      <c r="AT75" s="75"/>
      <c r="AU75" s="75"/>
      <c r="AV75" s="75"/>
      <c r="AW75" s="75"/>
      <c r="AX75" s="77"/>
    </row>
    <row r="76" spans="1:52" ht="24.75" customHeight="1" x14ac:dyDescent="0.15">
      <c r="A76" s="82" t="s">
        <v>254</v>
      </c>
      <c r="B76" s="82"/>
      <c r="C76" s="82"/>
      <c r="D76" s="82"/>
      <c r="E76" s="74" t="s">
        <v>569</v>
      </c>
      <c r="F76" s="75"/>
      <c r="G76" s="75"/>
      <c r="H76" s="75"/>
      <c r="I76" s="75"/>
      <c r="J76" s="75"/>
      <c r="K76" s="75"/>
      <c r="L76" s="75"/>
      <c r="M76" s="75"/>
      <c r="N76" s="75"/>
      <c r="O76" s="75"/>
      <c r="P76" s="76"/>
      <c r="Q76" s="74"/>
      <c r="R76" s="75"/>
      <c r="S76" s="75"/>
      <c r="T76" s="75"/>
      <c r="U76" s="75"/>
      <c r="V76" s="75"/>
      <c r="W76" s="75"/>
      <c r="X76" s="75"/>
      <c r="Y76" s="75"/>
      <c r="Z76" s="75"/>
      <c r="AA76" s="75"/>
      <c r="AB76" s="76"/>
      <c r="AC76" s="74"/>
      <c r="AD76" s="75"/>
      <c r="AE76" s="75"/>
      <c r="AF76" s="75"/>
      <c r="AG76" s="75"/>
      <c r="AH76" s="75"/>
      <c r="AI76" s="75"/>
      <c r="AJ76" s="75"/>
      <c r="AK76" s="75"/>
      <c r="AL76" s="75"/>
      <c r="AM76" s="75"/>
      <c r="AN76" s="76"/>
      <c r="AO76" s="74"/>
      <c r="AP76" s="75"/>
      <c r="AQ76" s="75"/>
      <c r="AR76" s="75"/>
      <c r="AS76" s="75"/>
      <c r="AT76" s="75"/>
      <c r="AU76" s="75"/>
      <c r="AV76" s="75"/>
      <c r="AW76" s="75"/>
      <c r="AX76" s="77"/>
    </row>
    <row r="77" spans="1:52" ht="24.75" customHeight="1" x14ac:dyDescent="0.15">
      <c r="A77" s="82" t="s">
        <v>253</v>
      </c>
      <c r="B77" s="82"/>
      <c r="C77" s="82"/>
      <c r="D77" s="82"/>
      <c r="E77" s="74" t="s">
        <v>569</v>
      </c>
      <c r="F77" s="75"/>
      <c r="G77" s="75"/>
      <c r="H77" s="75"/>
      <c r="I77" s="75"/>
      <c r="J77" s="75"/>
      <c r="K77" s="75"/>
      <c r="L77" s="75"/>
      <c r="M77" s="75"/>
      <c r="N77" s="75"/>
      <c r="O77" s="75"/>
      <c r="P77" s="76"/>
      <c r="Q77" s="74"/>
      <c r="R77" s="75"/>
      <c r="S77" s="75"/>
      <c r="T77" s="75"/>
      <c r="U77" s="75"/>
      <c r="V77" s="75"/>
      <c r="W77" s="75"/>
      <c r="X77" s="75"/>
      <c r="Y77" s="75"/>
      <c r="Z77" s="75"/>
      <c r="AA77" s="75"/>
      <c r="AB77" s="76"/>
      <c r="AC77" s="74"/>
      <c r="AD77" s="75"/>
      <c r="AE77" s="75"/>
      <c r="AF77" s="75"/>
      <c r="AG77" s="75"/>
      <c r="AH77" s="75"/>
      <c r="AI77" s="75"/>
      <c r="AJ77" s="75"/>
      <c r="AK77" s="75"/>
      <c r="AL77" s="75"/>
      <c r="AM77" s="75"/>
      <c r="AN77" s="76"/>
      <c r="AO77" s="74"/>
      <c r="AP77" s="75"/>
      <c r="AQ77" s="75"/>
      <c r="AR77" s="75"/>
      <c r="AS77" s="75"/>
      <c r="AT77" s="75"/>
      <c r="AU77" s="75"/>
      <c r="AV77" s="75"/>
      <c r="AW77" s="75"/>
      <c r="AX77" s="77"/>
    </row>
    <row r="78" spans="1:52" ht="24.75" customHeight="1" x14ac:dyDescent="0.15">
      <c r="A78" s="82" t="s">
        <v>252</v>
      </c>
      <c r="B78" s="82"/>
      <c r="C78" s="82"/>
      <c r="D78" s="82"/>
      <c r="E78" s="74" t="s">
        <v>569</v>
      </c>
      <c r="F78" s="75"/>
      <c r="G78" s="75"/>
      <c r="H78" s="75"/>
      <c r="I78" s="75"/>
      <c r="J78" s="75"/>
      <c r="K78" s="75"/>
      <c r="L78" s="75"/>
      <c r="M78" s="75"/>
      <c r="N78" s="75"/>
      <c r="O78" s="75"/>
      <c r="P78" s="76"/>
      <c r="Q78" s="74"/>
      <c r="R78" s="75"/>
      <c r="S78" s="75"/>
      <c r="T78" s="75"/>
      <c r="U78" s="75"/>
      <c r="V78" s="75"/>
      <c r="W78" s="75"/>
      <c r="X78" s="75"/>
      <c r="Y78" s="75"/>
      <c r="Z78" s="75"/>
      <c r="AA78" s="75"/>
      <c r="AB78" s="76"/>
      <c r="AC78" s="74"/>
      <c r="AD78" s="75"/>
      <c r="AE78" s="75"/>
      <c r="AF78" s="75"/>
      <c r="AG78" s="75"/>
      <c r="AH78" s="75"/>
      <c r="AI78" s="75"/>
      <c r="AJ78" s="75"/>
      <c r="AK78" s="75"/>
      <c r="AL78" s="75"/>
      <c r="AM78" s="75"/>
      <c r="AN78" s="76"/>
      <c r="AO78" s="74"/>
      <c r="AP78" s="75"/>
      <c r="AQ78" s="75"/>
      <c r="AR78" s="75"/>
      <c r="AS78" s="75"/>
      <c r="AT78" s="75"/>
      <c r="AU78" s="75"/>
      <c r="AV78" s="75"/>
      <c r="AW78" s="75"/>
      <c r="AX78" s="77"/>
    </row>
    <row r="79" spans="1:52" ht="24.75" customHeight="1" x14ac:dyDescent="0.15">
      <c r="A79" s="82" t="s">
        <v>251</v>
      </c>
      <c r="B79" s="82"/>
      <c r="C79" s="82"/>
      <c r="D79" s="82"/>
      <c r="E79" s="74" t="s">
        <v>569</v>
      </c>
      <c r="F79" s="75"/>
      <c r="G79" s="75"/>
      <c r="H79" s="75"/>
      <c r="I79" s="75"/>
      <c r="J79" s="75"/>
      <c r="K79" s="75"/>
      <c r="L79" s="75"/>
      <c r="M79" s="75"/>
      <c r="N79" s="75"/>
      <c r="O79" s="75"/>
      <c r="P79" s="76"/>
      <c r="Q79" s="74"/>
      <c r="R79" s="75"/>
      <c r="S79" s="75"/>
      <c r="T79" s="75"/>
      <c r="U79" s="75"/>
      <c r="V79" s="75"/>
      <c r="W79" s="75"/>
      <c r="X79" s="75"/>
      <c r="Y79" s="75"/>
      <c r="Z79" s="75"/>
      <c r="AA79" s="75"/>
      <c r="AB79" s="76"/>
      <c r="AC79" s="74"/>
      <c r="AD79" s="75"/>
      <c r="AE79" s="75"/>
      <c r="AF79" s="75"/>
      <c r="AG79" s="75"/>
      <c r="AH79" s="75"/>
      <c r="AI79" s="75"/>
      <c r="AJ79" s="75"/>
      <c r="AK79" s="75"/>
      <c r="AL79" s="75"/>
      <c r="AM79" s="75"/>
      <c r="AN79" s="76"/>
      <c r="AO79" s="74"/>
      <c r="AP79" s="75"/>
      <c r="AQ79" s="75"/>
      <c r="AR79" s="75"/>
      <c r="AS79" s="75"/>
      <c r="AT79" s="75"/>
      <c r="AU79" s="75"/>
      <c r="AV79" s="75"/>
      <c r="AW79" s="75"/>
      <c r="AX79" s="77"/>
    </row>
    <row r="80" spans="1:52" ht="24.75" customHeight="1" x14ac:dyDescent="0.15">
      <c r="A80" s="82" t="s">
        <v>250</v>
      </c>
      <c r="B80" s="82"/>
      <c r="C80" s="82"/>
      <c r="D80" s="82"/>
      <c r="E80" s="83" t="s">
        <v>584</v>
      </c>
      <c r="F80" s="84"/>
      <c r="G80" s="84"/>
      <c r="H80" s="84"/>
      <c r="I80" s="84"/>
      <c r="J80" s="84"/>
      <c r="K80" s="84"/>
      <c r="L80" s="84"/>
      <c r="M80" s="84"/>
      <c r="N80" s="84"/>
      <c r="O80" s="84"/>
      <c r="P80" s="85"/>
      <c r="Q80" s="83"/>
      <c r="R80" s="84"/>
      <c r="S80" s="84"/>
      <c r="T80" s="84"/>
      <c r="U80" s="84"/>
      <c r="V80" s="84"/>
      <c r="W80" s="84"/>
      <c r="X80" s="84"/>
      <c r="Y80" s="84"/>
      <c r="Z80" s="84"/>
      <c r="AA80" s="84"/>
      <c r="AB80" s="85"/>
      <c r="AC80" s="83"/>
      <c r="AD80" s="84"/>
      <c r="AE80" s="84"/>
      <c r="AF80" s="84"/>
      <c r="AG80" s="84"/>
      <c r="AH80" s="84"/>
      <c r="AI80" s="84"/>
      <c r="AJ80" s="84"/>
      <c r="AK80" s="84"/>
      <c r="AL80" s="84"/>
      <c r="AM80" s="84"/>
      <c r="AN80" s="85"/>
      <c r="AO80" s="74"/>
      <c r="AP80" s="75"/>
      <c r="AQ80" s="75"/>
      <c r="AR80" s="75"/>
      <c r="AS80" s="75"/>
      <c r="AT80" s="75"/>
      <c r="AU80" s="75"/>
      <c r="AV80" s="75"/>
      <c r="AW80" s="75"/>
      <c r="AX80" s="77"/>
    </row>
    <row r="81" spans="1:50" ht="24.75" customHeight="1" x14ac:dyDescent="0.15">
      <c r="A81" s="82" t="s">
        <v>398</v>
      </c>
      <c r="B81" s="82"/>
      <c r="C81" s="82"/>
      <c r="D81" s="82"/>
      <c r="E81" s="80" t="s">
        <v>561</v>
      </c>
      <c r="F81" s="81"/>
      <c r="G81" s="81"/>
      <c r="H81" s="69" t="str">
        <f>IF(E81="","","-")</f>
        <v>-</v>
      </c>
      <c r="I81" s="81"/>
      <c r="J81" s="81"/>
      <c r="K81" s="69" t="str">
        <f>IF(I81="","","-")</f>
        <v/>
      </c>
      <c r="L81" s="73">
        <v>94</v>
      </c>
      <c r="M81" s="73"/>
      <c r="N81" s="69" t="str">
        <f>IF(O81="","","-")</f>
        <v/>
      </c>
      <c r="O81" s="78"/>
      <c r="P81" s="79"/>
      <c r="Q81" s="80"/>
      <c r="R81" s="81"/>
      <c r="S81" s="81"/>
      <c r="T81" s="69" t="str">
        <f>IF(Q81="","","-")</f>
        <v/>
      </c>
      <c r="U81" s="81"/>
      <c r="V81" s="81"/>
      <c r="W81" s="69" t="str">
        <f>IF(U81="","","-")</f>
        <v/>
      </c>
      <c r="X81" s="73"/>
      <c r="Y81" s="73"/>
      <c r="Z81" s="69" t="str">
        <f>IF(AA81="","","-")</f>
        <v/>
      </c>
      <c r="AA81" s="78"/>
      <c r="AB81" s="79"/>
      <c r="AC81" s="80"/>
      <c r="AD81" s="81"/>
      <c r="AE81" s="81"/>
      <c r="AF81" s="69" t="str">
        <f>IF(AC81="","","-")</f>
        <v/>
      </c>
      <c r="AG81" s="81"/>
      <c r="AH81" s="81"/>
      <c r="AI81" s="69" t="str">
        <f>IF(AG81="","","-")</f>
        <v/>
      </c>
      <c r="AJ81" s="73"/>
      <c r="AK81" s="73"/>
      <c r="AL81" s="69" t="str">
        <f>IF(AM81="","","-")</f>
        <v/>
      </c>
      <c r="AM81" s="78"/>
      <c r="AN81" s="79"/>
      <c r="AO81" s="80"/>
      <c r="AP81" s="81"/>
      <c r="AQ81" s="69" t="str">
        <f>IF(AO81="","","-")</f>
        <v/>
      </c>
      <c r="AR81" s="81"/>
      <c r="AS81" s="81"/>
      <c r="AT81" s="69" t="str">
        <f>IF(AR81="","","-")</f>
        <v/>
      </c>
      <c r="AU81" s="73"/>
      <c r="AV81" s="73"/>
      <c r="AW81" s="69" t="str">
        <f>IF(AX81="","","-")</f>
        <v/>
      </c>
      <c r="AX81" s="72"/>
    </row>
    <row r="82" spans="1:50" ht="24.75" customHeight="1" x14ac:dyDescent="0.15">
      <c r="A82" s="82" t="s">
        <v>364</v>
      </c>
      <c r="B82" s="82"/>
      <c r="C82" s="82"/>
      <c r="D82" s="82"/>
      <c r="E82" s="80" t="s">
        <v>561</v>
      </c>
      <c r="F82" s="81"/>
      <c r="G82" s="81"/>
      <c r="H82" s="69" t="str">
        <f>IF(E82="","","-")</f>
        <v>-</v>
      </c>
      <c r="I82" s="81"/>
      <c r="J82" s="81"/>
      <c r="K82" s="69" t="str">
        <f>IF(I82="","","-")</f>
        <v/>
      </c>
      <c r="L82" s="73">
        <v>92</v>
      </c>
      <c r="M82" s="73"/>
      <c r="N82" s="69" t="str">
        <f>IF(O82="","","-")</f>
        <v/>
      </c>
      <c r="O82" s="78"/>
      <c r="P82" s="79"/>
      <c r="Q82" s="80"/>
      <c r="R82" s="81"/>
      <c r="S82" s="81"/>
      <c r="T82" s="69" t="str">
        <f>IF(Q82="","","-")</f>
        <v/>
      </c>
      <c r="U82" s="81"/>
      <c r="V82" s="81"/>
      <c r="W82" s="69" t="str">
        <f>IF(U82="","","-")</f>
        <v/>
      </c>
      <c r="X82" s="73"/>
      <c r="Y82" s="73"/>
      <c r="Z82" s="69" t="str">
        <f>IF(AA82="","","-")</f>
        <v/>
      </c>
      <c r="AA82" s="78"/>
      <c r="AB82" s="79"/>
      <c r="AC82" s="80"/>
      <c r="AD82" s="81"/>
      <c r="AE82" s="81"/>
      <c r="AF82" s="69" t="str">
        <f>IF(AC82="","","-")</f>
        <v/>
      </c>
      <c r="AG82" s="81"/>
      <c r="AH82" s="81"/>
      <c r="AI82" s="69" t="str">
        <f>IF(AG82="","","-")</f>
        <v/>
      </c>
      <c r="AJ82" s="73"/>
      <c r="AK82" s="73"/>
      <c r="AL82" s="69" t="str">
        <f>IF(AM82="","","-")</f>
        <v/>
      </c>
      <c r="AM82" s="78"/>
      <c r="AN82" s="79"/>
      <c r="AO82" s="80"/>
      <c r="AP82" s="81"/>
      <c r="AQ82" s="69" t="str">
        <f>IF(AO82="","","-")</f>
        <v/>
      </c>
      <c r="AR82" s="81"/>
      <c r="AS82" s="81"/>
      <c r="AT82" s="69" t="str">
        <f>IF(AR82="","","-")</f>
        <v/>
      </c>
      <c r="AU82" s="73"/>
      <c r="AV82" s="73"/>
      <c r="AW82" s="69" t="str">
        <f>IF(AX82="","","-")</f>
        <v/>
      </c>
      <c r="AX82" s="72"/>
    </row>
    <row r="83" spans="1:50" ht="21.75" customHeight="1" x14ac:dyDescent="0.15">
      <c r="A83" s="89" t="s">
        <v>244</v>
      </c>
      <c r="B83" s="90"/>
      <c r="C83" s="90"/>
      <c r="D83" s="90"/>
      <c r="E83" s="90"/>
      <c r="F83" s="91"/>
      <c r="G83" s="55" t="s">
        <v>559</v>
      </c>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17.25" customHeight="1" x14ac:dyDescent="0.15">
      <c r="A84" s="89"/>
      <c r="B84" s="90"/>
      <c r="C84" s="90"/>
      <c r="D84" s="90"/>
      <c r="E84" s="90"/>
      <c r="F84" s="91"/>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14.25" customHeight="1" x14ac:dyDescent="0.15">
      <c r="A85" s="89"/>
      <c r="B85" s="90"/>
      <c r="C85" s="90"/>
      <c r="D85" s="90"/>
      <c r="E85" s="90"/>
      <c r="F85" s="91"/>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89"/>
      <c r="B86" s="90"/>
      <c r="C86" s="90"/>
      <c r="D86" s="90"/>
      <c r="E86" s="90"/>
      <c r="F86" s="91"/>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15">
      <c r="A87" s="89"/>
      <c r="B87" s="90"/>
      <c r="C87" s="90"/>
      <c r="D87" s="90"/>
      <c r="E87" s="90"/>
      <c r="F87" s="91"/>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14.25" customHeight="1" x14ac:dyDescent="0.15">
      <c r="A88" s="89"/>
      <c r="B88" s="90"/>
      <c r="C88" s="90"/>
      <c r="D88" s="90"/>
      <c r="E88" s="90"/>
      <c r="F88" s="91"/>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17.25" customHeight="1" x14ac:dyDescent="0.15">
      <c r="A89" s="89"/>
      <c r="B89" s="90"/>
      <c r="C89" s="90"/>
      <c r="D89" s="90"/>
      <c r="E89" s="90"/>
      <c r="F89" s="91"/>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17.25" customHeight="1" x14ac:dyDescent="0.15">
      <c r="A90" s="89"/>
      <c r="B90" s="90"/>
      <c r="C90" s="90"/>
      <c r="D90" s="90"/>
      <c r="E90" s="90"/>
      <c r="F90" s="91"/>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3.25" customHeight="1" x14ac:dyDescent="0.15">
      <c r="A91" s="89"/>
      <c r="B91" s="90"/>
      <c r="C91" s="90"/>
      <c r="D91" s="90"/>
      <c r="E91" s="90"/>
      <c r="F91" s="91"/>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3.25" customHeight="1" x14ac:dyDescent="0.15">
      <c r="A92" s="89"/>
      <c r="B92" s="90"/>
      <c r="C92" s="90"/>
      <c r="D92" s="90"/>
      <c r="E92" s="90"/>
      <c r="F92" s="91"/>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3.25" customHeight="1" x14ac:dyDescent="0.15">
      <c r="A93" s="89"/>
      <c r="B93" s="90"/>
      <c r="C93" s="90"/>
      <c r="D93" s="90"/>
      <c r="E93" s="90"/>
      <c r="F93" s="91"/>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3.25" customHeight="1" x14ac:dyDescent="0.15">
      <c r="A94" s="89"/>
      <c r="B94" s="90"/>
      <c r="C94" s="90"/>
      <c r="D94" s="90"/>
      <c r="E94" s="90"/>
      <c r="F94" s="91"/>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89"/>
      <c r="B95" s="90"/>
      <c r="C95" s="90"/>
      <c r="D95" s="90"/>
      <c r="E95" s="90"/>
      <c r="F95" s="91"/>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89"/>
      <c r="B96" s="90"/>
      <c r="C96" s="90"/>
      <c r="D96" s="90"/>
      <c r="E96" s="90"/>
      <c r="F96" s="91"/>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7.75" customHeight="1" x14ac:dyDescent="0.15">
      <c r="A97" s="89"/>
      <c r="B97" s="90"/>
      <c r="C97" s="90"/>
      <c r="D97" s="90"/>
      <c r="E97" s="90"/>
      <c r="F97" s="91"/>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3.25" customHeight="1" x14ac:dyDescent="0.15">
      <c r="A98" s="89"/>
      <c r="B98" s="90"/>
      <c r="C98" s="90"/>
      <c r="D98" s="90"/>
      <c r="E98" s="90"/>
      <c r="F98" s="91"/>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2.5" customHeight="1" x14ac:dyDescent="0.15">
      <c r="A99" s="89"/>
      <c r="B99" s="90"/>
      <c r="C99" s="90"/>
      <c r="D99" s="90"/>
      <c r="E99" s="90"/>
      <c r="F99" s="91"/>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7" customHeight="1" x14ac:dyDescent="0.15">
      <c r="A100" s="89"/>
      <c r="B100" s="90"/>
      <c r="C100" s="90"/>
      <c r="D100" s="90"/>
      <c r="E100" s="90"/>
      <c r="F100" s="91"/>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7" customHeight="1" x14ac:dyDescent="0.15">
      <c r="A101" s="89"/>
      <c r="B101" s="90"/>
      <c r="C101" s="90"/>
      <c r="D101" s="90"/>
      <c r="E101" s="90"/>
      <c r="F101" s="91"/>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15.75" customHeight="1" thickBot="1" x14ac:dyDescent="0.2">
      <c r="A102" s="89"/>
      <c r="B102" s="90"/>
      <c r="C102" s="90"/>
      <c r="D102" s="90"/>
      <c r="E102" s="90"/>
      <c r="F102" s="9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4.75" customHeight="1" x14ac:dyDescent="0.15">
      <c r="A103" s="510" t="s">
        <v>246</v>
      </c>
      <c r="B103" s="511"/>
      <c r="C103" s="511"/>
      <c r="D103" s="511"/>
      <c r="E103" s="511"/>
      <c r="F103" s="512"/>
      <c r="G103" s="314" t="s">
        <v>585</v>
      </c>
      <c r="H103" s="315"/>
      <c r="I103" s="315"/>
      <c r="J103" s="315"/>
      <c r="K103" s="315"/>
      <c r="L103" s="315"/>
      <c r="M103" s="315"/>
      <c r="N103" s="315"/>
      <c r="O103" s="315"/>
      <c r="P103" s="315"/>
      <c r="Q103" s="315"/>
      <c r="R103" s="315"/>
      <c r="S103" s="315"/>
      <c r="T103" s="315"/>
      <c r="U103" s="315"/>
      <c r="V103" s="315"/>
      <c r="W103" s="315"/>
      <c r="X103" s="315"/>
      <c r="Y103" s="315"/>
      <c r="Z103" s="315"/>
      <c r="AA103" s="315"/>
      <c r="AB103" s="316"/>
      <c r="AC103" s="314" t="s">
        <v>586</v>
      </c>
      <c r="AD103" s="315"/>
      <c r="AE103" s="315"/>
      <c r="AF103" s="315"/>
      <c r="AG103" s="315"/>
      <c r="AH103" s="315"/>
      <c r="AI103" s="315"/>
      <c r="AJ103" s="315"/>
      <c r="AK103" s="315"/>
      <c r="AL103" s="315"/>
      <c r="AM103" s="315"/>
      <c r="AN103" s="315"/>
      <c r="AO103" s="315"/>
      <c r="AP103" s="315"/>
      <c r="AQ103" s="315"/>
      <c r="AR103" s="315"/>
      <c r="AS103" s="315"/>
      <c r="AT103" s="315"/>
      <c r="AU103" s="315"/>
      <c r="AV103" s="315"/>
      <c r="AW103" s="315"/>
      <c r="AX103" s="317"/>
    </row>
    <row r="104" spans="1:51" ht="24.75" customHeight="1" x14ac:dyDescent="0.15">
      <c r="A104" s="513"/>
      <c r="B104" s="514"/>
      <c r="C104" s="514"/>
      <c r="D104" s="514"/>
      <c r="E104" s="514"/>
      <c r="F104" s="515"/>
      <c r="G104" s="254" t="s">
        <v>16</v>
      </c>
      <c r="H104" s="249"/>
      <c r="I104" s="249"/>
      <c r="J104" s="249"/>
      <c r="K104" s="249"/>
      <c r="L104" s="248" t="s">
        <v>17</v>
      </c>
      <c r="M104" s="249"/>
      <c r="N104" s="249"/>
      <c r="O104" s="249"/>
      <c r="P104" s="249"/>
      <c r="Q104" s="249"/>
      <c r="R104" s="249"/>
      <c r="S104" s="249"/>
      <c r="T104" s="249"/>
      <c r="U104" s="249"/>
      <c r="V104" s="249"/>
      <c r="W104" s="249"/>
      <c r="X104" s="250"/>
      <c r="Y104" s="251" t="s">
        <v>18</v>
      </c>
      <c r="Z104" s="252"/>
      <c r="AA104" s="252"/>
      <c r="AB104" s="253"/>
      <c r="AC104" s="254" t="s">
        <v>16</v>
      </c>
      <c r="AD104" s="249"/>
      <c r="AE104" s="249"/>
      <c r="AF104" s="249"/>
      <c r="AG104" s="249"/>
      <c r="AH104" s="248" t="s">
        <v>17</v>
      </c>
      <c r="AI104" s="249"/>
      <c r="AJ104" s="249"/>
      <c r="AK104" s="249"/>
      <c r="AL104" s="249"/>
      <c r="AM104" s="249"/>
      <c r="AN104" s="249"/>
      <c r="AO104" s="249"/>
      <c r="AP104" s="249"/>
      <c r="AQ104" s="249"/>
      <c r="AR104" s="249"/>
      <c r="AS104" s="249"/>
      <c r="AT104" s="250"/>
      <c r="AU104" s="251" t="s">
        <v>18</v>
      </c>
      <c r="AV104" s="252"/>
      <c r="AW104" s="252"/>
      <c r="AX104" s="318"/>
    </row>
    <row r="105" spans="1:51" ht="61.9" customHeight="1" x14ac:dyDescent="0.15">
      <c r="A105" s="513"/>
      <c r="B105" s="514"/>
      <c r="C105" s="514"/>
      <c r="D105" s="514"/>
      <c r="E105" s="514"/>
      <c r="F105" s="515"/>
      <c r="G105" s="231" t="s">
        <v>629</v>
      </c>
      <c r="H105" s="232"/>
      <c r="I105" s="232"/>
      <c r="J105" s="232"/>
      <c r="K105" s="233"/>
      <c r="L105" s="234" t="s">
        <v>631</v>
      </c>
      <c r="M105" s="235"/>
      <c r="N105" s="235"/>
      <c r="O105" s="235"/>
      <c r="P105" s="235"/>
      <c r="Q105" s="235"/>
      <c r="R105" s="235"/>
      <c r="S105" s="235"/>
      <c r="T105" s="235"/>
      <c r="U105" s="235"/>
      <c r="V105" s="235"/>
      <c r="W105" s="235"/>
      <c r="X105" s="236"/>
      <c r="Y105" s="237">
        <v>47</v>
      </c>
      <c r="Z105" s="238"/>
      <c r="AA105" s="238"/>
      <c r="AB105" s="255"/>
      <c r="AC105" s="231" t="s">
        <v>625</v>
      </c>
      <c r="AD105" s="232"/>
      <c r="AE105" s="232"/>
      <c r="AF105" s="232"/>
      <c r="AG105" s="233"/>
      <c r="AH105" s="234" t="s">
        <v>626</v>
      </c>
      <c r="AI105" s="235"/>
      <c r="AJ105" s="235"/>
      <c r="AK105" s="235"/>
      <c r="AL105" s="235"/>
      <c r="AM105" s="235"/>
      <c r="AN105" s="235"/>
      <c r="AO105" s="235"/>
      <c r="AP105" s="235"/>
      <c r="AQ105" s="235"/>
      <c r="AR105" s="235"/>
      <c r="AS105" s="235"/>
      <c r="AT105" s="236"/>
      <c r="AU105" s="237">
        <v>25</v>
      </c>
      <c r="AV105" s="238"/>
      <c r="AW105" s="238"/>
      <c r="AX105" s="239"/>
    </row>
    <row r="106" spans="1:51" ht="24.75" customHeight="1" x14ac:dyDescent="0.15">
      <c r="A106" s="513"/>
      <c r="B106" s="514"/>
      <c r="C106" s="514"/>
      <c r="D106" s="514"/>
      <c r="E106" s="514"/>
      <c r="F106" s="515"/>
      <c r="G106" s="321" t="s">
        <v>628</v>
      </c>
      <c r="H106" s="322"/>
      <c r="I106" s="322"/>
      <c r="J106" s="322"/>
      <c r="K106" s="323"/>
      <c r="L106" s="354" t="s">
        <v>660</v>
      </c>
      <c r="M106" s="355"/>
      <c r="N106" s="355"/>
      <c r="O106" s="355"/>
      <c r="P106" s="355"/>
      <c r="Q106" s="355"/>
      <c r="R106" s="355"/>
      <c r="S106" s="355"/>
      <c r="T106" s="355"/>
      <c r="U106" s="355"/>
      <c r="V106" s="355"/>
      <c r="W106" s="355"/>
      <c r="X106" s="356"/>
      <c r="Y106" s="357">
        <v>7.5</v>
      </c>
      <c r="Z106" s="358"/>
      <c r="AA106" s="358"/>
      <c r="AB106" s="359"/>
      <c r="AC106" s="321"/>
      <c r="AD106" s="322"/>
      <c r="AE106" s="322"/>
      <c r="AF106" s="322"/>
      <c r="AG106" s="323"/>
      <c r="AH106" s="354"/>
      <c r="AI106" s="355"/>
      <c r="AJ106" s="355"/>
      <c r="AK106" s="355"/>
      <c r="AL106" s="355"/>
      <c r="AM106" s="355"/>
      <c r="AN106" s="355"/>
      <c r="AO106" s="355"/>
      <c r="AP106" s="355"/>
      <c r="AQ106" s="355"/>
      <c r="AR106" s="355"/>
      <c r="AS106" s="355"/>
      <c r="AT106" s="356"/>
      <c r="AU106" s="357"/>
      <c r="AV106" s="358"/>
      <c r="AW106" s="358"/>
      <c r="AX106" s="360"/>
    </row>
    <row r="107" spans="1:51" ht="24.75" customHeight="1" x14ac:dyDescent="0.15">
      <c r="A107" s="513"/>
      <c r="B107" s="514"/>
      <c r="C107" s="514"/>
      <c r="D107" s="514"/>
      <c r="E107" s="514"/>
      <c r="F107" s="515"/>
      <c r="G107" s="321" t="s">
        <v>630</v>
      </c>
      <c r="H107" s="322"/>
      <c r="I107" s="322"/>
      <c r="J107" s="322"/>
      <c r="K107" s="323"/>
      <c r="L107" s="354" t="s">
        <v>633</v>
      </c>
      <c r="M107" s="355"/>
      <c r="N107" s="355"/>
      <c r="O107" s="355"/>
      <c r="P107" s="355"/>
      <c r="Q107" s="355"/>
      <c r="R107" s="355"/>
      <c r="S107" s="355"/>
      <c r="T107" s="355"/>
      <c r="U107" s="355"/>
      <c r="V107" s="355"/>
      <c r="W107" s="355"/>
      <c r="X107" s="356"/>
      <c r="Y107" s="357">
        <v>2</v>
      </c>
      <c r="Z107" s="358"/>
      <c r="AA107" s="358"/>
      <c r="AB107" s="359"/>
      <c r="AC107" s="321"/>
      <c r="AD107" s="322"/>
      <c r="AE107" s="322"/>
      <c r="AF107" s="322"/>
      <c r="AG107" s="323"/>
      <c r="AH107" s="354"/>
      <c r="AI107" s="355"/>
      <c r="AJ107" s="355"/>
      <c r="AK107" s="355"/>
      <c r="AL107" s="355"/>
      <c r="AM107" s="355"/>
      <c r="AN107" s="355"/>
      <c r="AO107" s="355"/>
      <c r="AP107" s="355"/>
      <c r="AQ107" s="355"/>
      <c r="AR107" s="355"/>
      <c r="AS107" s="355"/>
      <c r="AT107" s="356"/>
      <c r="AU107" s="357"/>
      <c r="AV107" s="358"/>
      <c r="AW107" s="358"/>
      <c r="AX107" s="360"/>
    </row>
    <row r="108" spans="1:51" ht="24.75" customHeight="1" x14ac:dyDescent="0.15">
      <c r="A108" s="513"/>
      <c r="B108" s="514"/>
      <c r="C108" s="514"/>
      <c r="D108" s="514"/>
      <c r="E108" s="514"/>
      <c r="F108" s="515"/>
      <c r="G108" s="321" t="s">
        <v>625</v>
      </c>
      <c r="H108" s="322"/>
      <c r="I108" s="322"/>
      <c r="J108" s="322"/>
      <c r="K108" s="323"/>
      <c r="L108" s="354" t="s">
        <v>632</v>
      </c>
      <c r="M108" s="355"/>
      <c r="N108" s="355"/>
      <c r="O108" s="355"/>
      <c r="P108" s="355"/>
      <c r="Q108" s="355"/>
      <c r="R108" s="355"/>
      <c r="S108" s="355"/>
      <c r="T108" s="355"/>
      <c r="U108" s="355"/>
      <c r="V108" s="355"/>
      <c r="W108" s="355"/>
      <c r="X108" s="356"/>
      <c r="Y108" s="357">
        <v>0.5</v>
      </c>
      <c r="Z108" s="358"/>
      <c r="AA108" s="358"/>
      <c r="AB108" s="359"/>
      <c r="AC108" s="321"/>
      <c r="AD108" s="322"/>
      <c r="AE108" s="322"/>
      <c r="AF108" s="322"/>
      <c r="AG108" s="323"/>
      <c r="AH108" s="354"/>
      <c r="AI108" s="355"/>
      <c r="AJ108" s="355"/>
      <c r="AK108" s="355"/>
      <c r="AL108" s="355"/>
      <c r="AM108" s="355"/>
      <c r="AN108" s="355"/>
      <c r="AO108" s="355"/>
      <c r="AP108" s="355"/>
      <c r="AQ108" s="355"/>
      <c r="AR108" s="355"/>
      <c r="AS108" s="355"/>
      <c r="AT108" s="356"/>
      <c r="AU108" s="357"/>
      <c r="AV108" s="358"/>
      <c r="AW108" s="358"/>
      <c r="AX108" s="360"/>
    </row>
    <row r="109" spans="1:51" ht="24.75" customHeight="1" thickBot="1" x14ac:dyDescent="0.2">
      <c r="A109" s="513"/>
      <c r="B109" s="514"/>
      <c r="C109" s="514"/>
      <c r="D109" s="514"/>
      <c r="E109" s="514"/>
      <c r="F109" s="515"/>
      <c r="G109" s="243" t="s">
        <v>19</v>
      </c>
      <c r="H109" s="244"/>
      <c r="I109" s="244"/>
      <c r="J109" s="244"/>
      <c r="K109" s="244"/>
      <c r="L109" s="240"/>
      <c r="M109" s="241"/>
      <c r="N109" s="241"/>
      <c r="O109" s="241"/>
      <c r="P109" s="241"/>
      <c r="Q109" s="241"/>
      <c r="R109" s="241"/>
      <c r="S109" s="241"/>
      <c r="T109" s="241"/>
      <c r="U109" s="241"/>
      <c r="V109" s="241"/>
      <c r="W109" s="241"/>
      <c r="X109" s="242"/>
      <c r="Y109" s="245">
        <f>SUM(Y105:AB108)</f>
        <v>57</v>
      </c>
      <c r="Z109" s="246"/>
      <c r="AA109" s="246"/>
      <c r="AB109" s="247"/>
      <c r="AC109" s="243" t="s">
        <v>19</v>
      </c>
      <c r="AD109" s="244"/>
      <c r="AE109" s="244"/>
      <c r="AF109" s="244"/>
      <c r="AG109" s="244"/>
      <c r="AH109" s="240"/>
      <c r="AI109" s="241"/>
      <c r="AJ109" s="241"/>
      <c r="AK109" s="241"/>
      <c r="AL109" s="241"/>
      <c r="AM109" s="241"/>
      <c r="AN109" s="241"/>
      <c r="AO109" s="241"/>
      <c r="AP109" s="241"/>
      <c r="AQ109" s="241"/>
      <c r="AR109" s="241"/>
      <c r="AS109" s="241"/>
      <c r="AT109" s="242"/>
      <c r="AU109" s="245">
        <f>SUM(AU105:AX108)</f>
        <v>25</v>
      </c>
      <c r="AV109" s="246"/>
      <c r="AW109" s="246"/>
      <c r="AX109" s="259"/>
    </row>
    <row r="110" spans="1:51" ht="24.75" customHeight="1" x14ac:dyDescent="0.15">
      <c r="A110" s="513"/>
      <c r="B110" s="514"/>
      <c r="C110" s="514"/>
      <c r="D110" s="514"/>
      <c r="E110" s="514"/>
      <c r="F110" s="515"/>
      <c r="G110" s="314" t="s">
        <v>587</v>
      </c>
      <c r="H110" s="315"/>
      <c r="I110" s="315"/>
      <c r="J110" s="315"/>
      <c r="K110" s="315"/>
      <c r="L110" s="315"/>
      <c r="M110" s="315"/>
      <c r="N110" s="315"/>
      <c r="O110" s="315"/>
      <c r="P110" s="315"/>
      <c r="Q110" s="315"/>
      <c r="R110" s="315"/>
      <c r="S110" s="315"/>
      <c r="T110" s="315"/>
      <c r="U110" s="315"/>
      <c r="V110" s="315"/>
      <c r="W110" s="315"/>
      <c r="X110" s="315"/>
      <c r="Y110" s="315"/>
      <c r="Z110" s="315"/>
      <c r="AA110" s="315"/>
      <c r="AB110" s="316"/>
      <c r="AC110" s="314" t="s">
        <v>588</v>
      </c>
      <c r="AD110" s="315"/>
      <c r="AE110" s="315"/>
      <c r="AF110" s="315"/>
      <c r="AG110" s="315"/>
      <c r="AH110" s="315"/>
      <c r="AI110" s="315"/>
      <c r="AJ110" s="315"/>
      <c r="AK110" s="315"/>
      <c r="AL110" s="315"/>
      <c r="AM110" s="315"/>
      <c r="AN110" s="315"/>
      <c r="AO110" s="315"/>
      <c r="AP110" s="315"/>
      <c r="AQ110" s="315"/>
      <c r="AR110" s="315"/>
      <c r="AS110" s="315"/>
      <c r="AT110" s="315"/>
      <c r="AU110" s="315"/>
      <c r="AV110" s="315"/>
      <c r="AW110" s="315"/>
      <c r="AX110" s="317"/>
      <c r="AY110">
        <f>COUNTA($G$112,$AC$112)</f>
        <v>2</v>
      </c>
    </row>
    <row r="111" spans="1:51" ht="24.75" customHeight="1" x14ac:dyDescent="0.15">
      <c r="A111" s="513"/>
      <c r="B111" s="514"/>
      <c r="C111" s="514"/>
      <c r="D111" s="514"/>
      <c r="E111" s="514"/>
      <c r="F111" s="515"/>
      <c r="G111" s="254" t="s">
        <v>16</v>
      </c>
      <c r="H111" s="249"/>
      <c r="I111" s="249"/>
      <c r="J111" s="249"/>
      <c r="K111" s="249"/>
      <c r="L111" s="248" t="s">
        <v>17</v>
      </c>
      <c r="M111" s="249"/>
      <c r="N111" s="249"/>
      <c r="O111" s="249"/>
      <c r="P111" s="249"/>
      <c r="Q111" s="249"/>
      <c r="R111" s="249"/>
      <c r="S111" s="249"/>
      <c r="T111" s="249"/>
      <c r="U111" s="249"/>
      <c r="V111" s="249"/>
      <c r="W111" s="249"/>
      <c r="X111" s="250"/>
      <c r="Y111" s="251" t="s">
        <v>18</v>
      </c>
      <c r="Z111" s="252"/>
      <c r="AA111" s="252"/>
      <c r="AB111" s="253"/>
      <c r="AC111" s="254" t="s">
        <v>16</v>
      </c>
      <c r="AD111" s="249"/>
      <c r="AE111" s="249"/>
      <c r="AF111" s="249"/>
      <c r="AG111" s="249"/>
      <c r="AH111" s="248" t="s">
        <v>17</v>
      </c>
      <c r="AI111" s="249"/>
      <c r="AJ111" s="249"/>
      <c r="AK111" s="249"/>
      <c r="AL111" s="249"/>
      <c r="AM111" s="249"/>
      <c r="AN111" s="249"/>
      <c r="AO111" s="249"/>
      <c r="AP111" s="249"/>
      <c r="AQ111" s="249"/>
      <c r="AR111" s="249"/>
      <c r="AS111" s="249"/>
      <c r="AT111" s="250"/>
      <c r="AU111" s="251" t="s">
        <v>18</v>
      </c>
      <c r="AV111" s="252"/>
      <c r="AW111" s="252"/>
      <c r="AX111" s="318"/>
      <c r="AY111">
        <f>$AY$110</f>
        <v>2</v>
      </c>
    </row>
    <row r="112" spans="1:51" ht="24.75" customHeight="1" x14ac:dyDescent="0.15">
      <c r="A112" s="513"/>
      <c r="B112" s="514"/>
      <c r="C112" s="514"/>
      <c r="D112" s="514"/>
      <c r="E112" s="514"/>
      <c r="F112" s="515"/>
      <c r="G112" s="231" t="s">
        <v>603</v>
      </c>
      <c r="H112" s="232"/>
      <c r="I112" s="232"/>
      <c r="J112" s="232"/>
      <c r="K112" s="233"/>
      <c r="L112" s="234" t="s">
        <v>650</v>
      </c>
      <c r="M112" s="235"/>
      <c r="N112" s="235"/>
      <c r="O112" s="235"/>
      <c r="P112" s="235"/>
      <c r="Q112" s="235"/>
      <c r="R112" s="235"/>
      <c r="S112" s="235"/>
      <c r="T112" s="235"/>
      <c r="U112" s="235"/>
      <c r="V112" s="235"/>
      <c r="W112" s="235"/>
      <c r="X112" s="236"/>
      <c r="Y112" s="237">
        <v>3</v>
      </c>
      <c r="Z112" s="238"/>
      <c r="AA112" s="238"/>
      <c r="AB112" s="255"/>
      <c r="AC112" s="231" t="s">
        <v>591</v>
      </c>
      <c r="AD112" s="232"/>
      <c r="AE112" s="232"/>
      <c r="AF112" s="232"/>
      <c r="AG112" s="233"/>
      <c r="AH112" s="234" t="s">
        <v>592</v>
      </c>
      <c r="AI112" s="235"/>
      <c r="AJ112" s="235"/>
      <c r="AK112" s="235"/>
      <c r="AL112" s="235"/>
      <c r="AM112" s="235"/>
      <c r="AN112" s="235"/>
      <c r="AO112" s="235"/>
      <c r="AP112" s="235"/>
      <c r="AQ112" s="235"/>
      <c r="AR112" s="235"/>
      <c r="AS112" s="235"/>
      <c r="AT112" s="236"/>
      <c r="AU112" s="237">
        <v>13</v>
      </c>
      <c r="AV112" s="238"/>
      <c r="AW112" s="238"/>
      <c r="AX112" s="239"/>
      <c r="AY112">
        <f>$AY$110</f>
        <v>2</v>
      </c>
    </row>
    <row r="113" spans="1:51" ht="24.75" customHeight="1" x14ac:dyDescent="0.15">
      <c r="A113" s="513"/>
      <c r="B113" s="514"/>
      <c r="C113" s="514"/>
      <c r="D113" s="514"/>
      <c r="E113" s="514"/>
      <c r="F113" s="515"/>
      <c r="G113" s="321" t="s">
        <v>604</v>
      </c>
      <c r="H113" s="322"/>
      <c r="I113" s="322"/>
      <c r="J113" s="322"/>
      <c r="K113" s="323"/>
      <c r="L113" s="354" t="s">
        <v>605</v>
      </c>
      <c r="M113" s="355"/>
      <c r="N113" s="355"/>
      <c r="O113" s="355"/>
      <c r="P113" s="355"/>
      <c r="Q113" s="355"/>
      <c r="R113" s="355"/>
      <c r="S113" s="355"/>
      <c r="T113" s="355"/>
      <c r="U113" s="355"/>
      <c r="V113" s="355"/>
      <c r="W113" s="355"/>
      <c r="X113" s="356"/>
      <c r="Y113" s="357">
        <v>0.02</v>
      </c>
      <c r="Z113" s="358"/>
      <c r="AA113" s="358"/>
      <c r="AB113" s="359"/>
      <c r="AC113" s="321"/>
      <c r="AD113" s="322"/>
      <c r="AE113" s="322"/>
      <c r="AF113" s="322"/>
      <c r="AG113" s="323"/>
      <c r="AH113" s="354"/>
      <c r="AI113" s="355"/>
      <c r="AJ113" s="355"/>
      <c r="AK113" s="355"/>
      <c r="AL113" s="355"/>
      <c r="AM113" s="355"/>
      <c r="AN113" s="355"/>
      <c r="AO113" s="355"/>
      <c r="AP113" s="355"/>
      <c r="AQ113" s="355"/>
      <c r="AR113" s="355"/>
      <c r="AS113" s="355"/>
      <c r="AT113" s="356"/>
      <c r="AU113" s="357"/>
      <c r="AV113" s="358"/>
      <c r="AW113" s="358"/>
      <c r="AX113" s="360"/>
      <c r="AY113">
        <f>$AY$110</f>
        <v>2</v>
      </c>
    </row>
    <row r="114" spans="1:51" ht="24.75" customHeight="1" thickBot="1" x14ac:dyDescent="0.2">
      <c r="A114" s="513"/>
      <c r="B114" s="514"/>
      <c r="C114" s="514"/>
      <c r="D114" s="514"/>
      <c r="E114" s="514"/>
      <c r="F114" s="515"/>
      <c r="G114" s="243" t="s">
        <v>19</v>
      </c>
      <c r="H114" s="244"/>
      <c r="I114" s="244"/>
      <c r="J114" s="244"/>
      <c r="K114" s="244"/>
      <c r="L114" s="240"/>
      <c r="M114" s="241"/>
      <c r="N114" s="241"/>
      <c r="O114" s="241"/>
      <c r="P114" s="241"/>
      <c r="Q114" s="241"/>
      <c r="R114" s="241"/>
      <c r="S114" s="241"/>
      <c r="T114" s="241"/>
      <c r="U114" s="241"/>
      <c r="V114" s="241"/>
      <c r="W114" s="241"/>
      <c r="X114" s="242"/>
      <c r="Y114" s="245">
        <f>SUM(Y112:AB113)</f>
        <v>3.02</v>
      </c>
      <c r="Z114" s="246"/>
      <c r="AA114" s="246"/>
      <c r="AB114" s="247"/>
      <c r="AC114" s="243" t="s">
        <v>19</v>
      </c>
      <c r="AD114" s="244"/>
      <c r="AE114" s="244"/>
      <c r="AF114" s="244"/>
      <c r="AG114" s="244"/>
      <c r="AH114" s="240"/>
      <c r="AI114" s="241"/>
      <c r="AJ114" s="241"/>
      <c r="AK114" s="241"/>
      <c r="AL114" s="241"/>
      <c r="AM114" s="241"/>
      <c r="AN114" s="241"/>
      <c r="AO114" s="241"/>
      <c r="AP114" s="241"/>
      <c r="AQ114" s="241"/>
      <c r="AR114" s="241"/>
      <c r="AS114" s="241"/>
      <c r="AT114" s="242"/>
      <c r="AU114" s="245">
        <f>SUM(AU112:AX113)</f>
        <v>13</v>
      </c>
      <c r="AV114" s="246"/>
      <c r="AW114" s="246"/>
      <c r="AX114" s="259"/>
      <c r="AY114">
        <f>$AY$110</f>
        <v>2</v>
      </c>
    </row>
    <row r="115" spans="1:51" ht="24.75" customHeight="1" x14ac:dyDescent="0.15">
      <c r="A115" s="513"/>
      <c r="B115" s="514"/>
      <c r="C115" s="514"/>
      <c r="D115" s="514"/>
      <c r="E115" s="514"/>
      <c r="F115" s="515"/>
      <c r="G115" s="314" t="s">
        <v>589</v>
      </c>
      <c r="H115" s="315"/>
      <c r="I115" s="315"/>
      <c r="J115" s="315"/>
      <c r="K115" s="315"/>
      <c r="L115" s="315"/>
      <c r="M115" s="315"/>
      <c r="N115" s="315"/>
      <c r="O115" s="315"/>
      <c r="P115" s="315"/>
      <c r="Q115" s="315"/>
      <c r="R115" s="315"/>
      <c r="S115" s="315"/>
      <c r="T115" s="315"/>
      <c r="U115" s="315"/>
      <c r="V115" s="315"/>
      <c r="W115" s="315"/>
      <c r="X115" s="315"/>
      <c r="Y115" s="315"/>
      <c r="Z115" s="315"/>
      <c r="AA115" s="315"/>
      <c r="AB115" s="316"/>
      <c r="AC115" s="314" t="s">
        <v>643</v>
      </c>
      <c r="AD115" s="315"/>
      <c r="AE115" s="315"/>
      <c r="AF115" s="315"/>
      <c r="AG115" s="315"/>
      <c r="AH115" s="315"/>
      <c r="AI115" s="315"/>
      <c r="AJ115" s="315"/>
      <c r="AK115" s="315"/>
      <c r="AL115" s="315"/>
      <c r="AM115" s="315"/>
      <c r="AN115" s="315"/>
      <c r="AO115" s="315"/>
      <c r="AP115" s="315"/>
      <c r="AQ115" s="315"/>
      <c r="AR115" s="315"/>
      <c r="AS115" s="315"/>
      <c r="AT115" s="315"/>
      <c r="AU115" s="315"/>
      <c r="AV115" s="315"/>
      <c r="AW115" s="315"/>
      <c r="AX115" s="317"/>
      <c r="AY115">
        <f>COUNTA($G$117,$AC$117)</f>
        <v>2</v>
      </c>
    </row>
    <row r="116" spans="1:51" ht="24.75" customHeight="1" x14ac:dyDescent="0.15">
      <c r="A116" s="513"/>
      <c r="B116" s="514"/>
      <c r="C116" s="514"/>
      <c r="D116" s="514"/>
      <c r="E116" s="514"/>
      <c r="F116" s="515"/>
      <c r="G116" s="254" t="s">
        <v>16</v>
      </c>
      <c r="H116" s="249"/>
      <c r="I116" s="249"/>
      <c r="J116" s="249"/>
      <c r="K116" s="249"/>
      <c r="L116" s="248" t="s">
        <v>17</v>
      </c>
      <c r="M116" s="249"/>
      <c r="N116" s="249"/>
      <c r="O116" s="249"/>
      <c r="P116" s="249"/>
      <c r="Q116" s="249"/>
      <c r="R116" s="249"/>
      <c r="S116" s="249"/>
      <c r="T116" s="249"/>
      <c r="U116" s="249"/>
      <c r="V116" s="249"/>
      <c r="W116" s="249"/>
      <c r="X116" s="250"/>
      <c r="Y116" s="251" t="s">
        <v>18</v>
      </c>
      <c r="Z116" s="252"/>
      <c r="AA116" s="252"/>
      <c r="AB116" s="253"/>
      <c r="AC116" s="254" t="s">
        <v>16</v>
      </c>
      <c r="AD116" s="249"/>
      <c r="AE116" s="249"/>
      <c r="AF116" s="249"/>
      <c r="AG116" s="249"/>
      <c r="AH116" s="248" t="s">
        <v>17</v>
      </c>
      <c r="AI116" s="249"/>
      <c r="AJ116" s="249"/>
      <c r="AK116" s="249"/>
      <c r="AL116" s="249"/>
      <c r="AM116" s="249"/>
      <c r="AN116" s="249"/>
      <c r="AO116" s="249"/>
      <c r="AP116" s="249"/>
      <c r="AQ116" s="249"/>
      <c r="AR116" s="249"/>
      <c r="AS116" s="249"/>
      <c r="AT116" s="250"/>
      <c r="AU116" s="251" t="s">
        <v>18</v>
      </c>
      <c r="AV116" s="252"/>
      <c r="AW116" s="252"/>
      <c r="AX116" s="318"/>
      <c r="AY116">
        <f>$AY$115</f>
        <v>2</v>
      </c>
    </row>
    <row r="117" spans="1:51" ht="72.400000000000006" customHeight="1" x14ac:dyDescent="0.15">
      <c r="A117" s="513"/>
      <c r="B117" s="514"/>
      <c r="C117" s="514"/>
      <c r="D117" s="514"/>
      <c r="E117" s="514"/>
      <c r="F117" s="515"/>
      <c r="G117" s="231" t="s">
        <v>627</v>
      </c>
      <c r="H117" s="232"/>
      <c r="I117" s="232"/>
      <c r="J117" s="232"/>
      <c r="K117" s="233"/>
      <c r="L117" s="234" t="s">
        <v>626</v>
      </c>
      <c r="M117" s="235"/>
      <c r="N117" s="235"/>
      <c r="O117" s="235"/>
      <c r="P117" s="235"/>
      <c r="Q117" s="235"/>
      <c r="R117" s="235"/>
      <c r="S117" s="235"/>
      <c r="T117" s="235"/>
      <c r="U117" s="235"/>
      <c r="V117" s="235"/>
      <c r="W117" s="235"/>
      <c r="X117" s="236"/>
      <c r="Y117" s="237">
        <v>25</v>
      </c>
      <c r="Z117" s="238"/>
      <c r="AA117" s="238"/>
      <c r="AB117" s="255"/>
      <c r="AC117" s="231" t="s">
        <v>591</v>
      </c>
      <c r="AD117" s="232"/>
      <c r="AE117" s="232"/>
      <c r="AF117" s="232"/>
      <c r="AG117" s="233"/>
      <c r="AH117" s="234" t="s">
        <v>637</v>
      </c>
      <c r="AI117" s="235"/>
      <c r="AJ117" s="235"/>
      <c r="AK117" s="235"/>
      <c r="AL117" s="235"/>
      <c r="AM117" s="235"/>
      <c r="AN117" s="235"/>
      <c r="AO117" s="235"/>
      <c r="AP117" s="235"/>
      <c r="AQ117" s="235"/>
      <c r="AR117" s="235"/>
      <c r="AS117" s="235"/>
      <c r="AT117" s="236"/>
      <c r="AU117" s="237">
        <v>3</v>
      </c>
      <c r="AV117" s="238"/>
      <c r="AW117" s="238"/>
      <c r="AX117" s="239"/>
      <c r="AY117">
        <f>$AY$115</f>
        <v>2</v>
      </c>
    </row>
    <row r="118" spans="1:51" ht="24.75" customHeight="1" x14ac:dyDescent="0.15">
      <c r="A118" s="513"/>
      <c r="B118" s="514"/>
      <c r="C118" s="514"/>
      <c r="D118" s="514"/>
      <c r="E118" s="514"/>
      <c r="F118" s="515"/>
      <c r="G118" s="243" t="s">
        <v>19</v>
      </c>
      <c r="H118" s="244"/>
      <c r="I118" s="244"/>
      <c r="J118" s="244"/>
      <c r="K118" s="244"/>
      <c r="L118" s="240"/>
      <c r="M118" s="241"/>
      <c r="N118" s="241"/>
      <c r="O118" s="241"/>
      <c r="P118" s="241"/>
      <c r="Q118" s="241"/>
      <c r="R118" s="241"/>
      <c r="S118" s="241"/>
      <c r="T118" s="241"/>
      <c r="U118" s="241"/>
      <c r="V118" s="241"/>
      <c r="W118" s="241"/>
      <c r="X118" s="242"/>
      <c r="Y118" s="245">
        <f>SUM(Y117:AB117)</f>
        <v>25</v>
      </c>
      <c r="Z118" s="246"/>
      <c r="AA118" s="246"/>
      <c r="AB118" s="247"/>
      <c r="AC118" s="243" t="s">
        <v>19</v>
      </c>
      <c r="AD118" s="244"/>
      <c r="AE118" s="244"/>
      <c r="AF118" s="244"/>
      <c r="AG118" s="244"/>
      <c r="AH118" s="240"/>
      <c r="AI118" s="241"/>
      <c r="AJ118" s="241"/>
      <c r="AK118" s="241"/>
      <c r="AL118" s="241"/>
      <c r="AM118" s="241"/>
      <c r="AN118" s="241"/>
      <c r="AO118" s="241"/>
      <c r="AP118" s="241"/>
      <c r="AQ118" s="241"/>
      <c r="AR118" s="241"/>
      <c r="AS118" s="241"/>
      <c r="AT118" s="242"/>
      <c r="AU118" s="245">
        <f>SUM(AU117:AX117)</f>
        <v>3</v>
      </c>
      <c r="AV118" s="246"/>
      <c r="AW118" s="246"/>
      <c r="AX118" s="259"/>
      <c r="AY118">
        <f>$AY$115</f>
        <v>2</v>
      </c>
    </row>
    <row r="119" spans="1:51" ht="24.75" customHeight="1" thickBot="1" x14ac:dyDescent="0.2">
      <c r="A119" s="256" t="s">
        <v>139</v>
      </c>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8"/>
      <c r="AL119" s="621" t="s">
        <v>217</v>
      </c>
      <c r="AM119" s="622"/>
      <c r="AN119" s="622"/>
      <c r="AO119" s="71" t="s">
        <v>216</v>
      </c>
      <c r="AP119" s="21"/>
      <c r="AQ119" s="21"/>
      <c r="AR119" s="21"/>
      <c r="AS119" s="21"/>
      <c r="AT119" s="21"/>
      <c r="AU119" s="21"/>
      <c r="AV119" s="21"/>
      <c r="AW119" s="21"/>
      <c r="AX119" s="22"/>
      <c r="AY119">
        <f>COUNTIF($AO$119,"☑")</f>
        <v>0</v>
      </c>
    </row>
    <row r="120" spans="1:51" ht="24.75" customHeight="1" x14ac:dyDescent="0.15">
      <c r="A120" s="4"/>
      <c r="B120" s="4"/>
      <c r="C120" s="4"/>
      <c r="D120" s="4"/>
      <c r="E120" s="4"/>
      <c r="F120" s="4"/>
      <c r="G120" s="7"/>
      <c r="H120" s="7"/>
      <c r="I120" s="7"/>
      <c r="J120" s="7"/>
      <c r="K120" s="7"/>
      <c r="L120" s="3"/>
      <c r="M120" s="7"/>
      <c r="N120" s="7"/>
      <c r="O120" s="7"/>
      <c r="P120" s="7"/>
      <c r="Q120" s="7"/>
      <c r="R120" s="7"/>
      <c r="S120" s="7"/>
      <c r="T120" s="7"/>
      <c r="U120" s="7"/>
      <c r="V120" s="7"/>
      <c r="W120" s="7"/>
      <c r="X120" s="7"/>
      <c r="Y120" s="8"/>
      <c r="Z120" s="8"/>
      <c r="AA120" s="8"/>
      <c r="AB120" s="8"/>
      <c r="AC120" s="7"/>
      <c r="AD120" s="7"/>
      <c r="AE120" s="7"/>
      <c r="AF120" s="7"/>
      <c r="AG120" s="7"/>
      <c r="AH120" s="3"/>
      <c r="AI120" s="7"/>
      <c r="AJ120" s="7"/>
      <c r="AK120" s="7"/>
      <c r="AL120" s="7"/>
      <c r="AM120" s="7"/>
      <c r="AN120" s="7"/>
      <c r="AO120" s="7"/>
      <c r="AP120" s="7"/>
      <c r="AQ120" s="7"/>
      <c r="AR120" s="7"/>
      <c r="AS120" s="7"/>
      <c r="AT120" s="7"/>
      <c r="AU120" s="8"/>
      <c r="AV120" s="8"/>
      <c r="AW120" s="8"/>
      <c r="AX120" s="8"/>
    </row>
    <row r="121" spans="1:51" ht="24.75" customHeight="1" x14ac:dyDescent="0.15"/>
    <row r="122" spans="1:51" ht="24.75" customHeight="1" x14ac:dyDescent="0.15">
      <c r="A122" s="9"/>
      <c r="B122" s="1" t="s">
        <v>26</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24.75" customHeight="1" x14ac:dyDescent="0.15">
      <c r="A123" s="9"/>
      <c r="B123" s="38" t="s">
        <v>226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59.25" customHeight="1" x14ac:dyDescent="0.15">
      <c r="A124" s="207"/>
      <c r="B124" s="207"/>
      <c r="C124" s="207" t="s">
        <v>25</v>
      </c>
      <c r="D124" s="207"/>
      <c r="E124" s="207"/>
      <c r="F124" s="207"/>
      <c r="G124" s="207"/>
      <c r="H124" s="207"/>
      <c r="I124" s="207"/>
      <c r="J124" s="208" t="s">
        <v>189</v>
      </c>
      <c r="K124" s="82"/>
      <c r="L124" s="82"/>
      <c r="M124" s="82"/>
      <c r="N124" s="82"/>
      <c r="O124" s="82"/>
      <c r="P124" s="209" t="s">
        <v>176</v>
      </c>
      <c r="Q124" s="209"/>
      <c r="R124" s="209"/>
      <c r="S124" s="209"/>
      <c r="T124" s="209"/>
      <c r="U124" s="209"/>
      <c r="V124" s="209"/>
      <c r="W124" s="209"/>
      <c r="X124" s="209"/>
      <c r="Y124" s="210" t="s">
        <v>188</v>
      </c>
      <c r="Z124" s="211"/>
      <c r="AA124" s="211"/>
      <c r="AB124" s="211"/>
      <c r="AC124" s="208" t="s">
        <v>215</v>
      </c>
      <c r="AD124" s="208"/>
      <c r="AE124" s="208"/>
      <c r="AF124" s="208"/>
      <c r="AG124" s="208"/>
      <c r="AH124" s="210" t="s">
        <v>231</v>
      </c>
      <c r="AI124" s="207"/>
      <c r="AJ124" s="207"/>
      <c r="AK124" s="207"/>
      <c r="AL124" s="207" t="s">
        <v>20</v>
      </c>
      <c r="AM124" s="207"/>
      <c r="AN124" s="207"/>
      <c r="AO124" s="212"/>
      <c r="AP124" s="213" t="s">
        <v>190</v>
      </c>
      <c r="AQ124" s="213"/>
      <c r="AR124" s="213"/>
      <c r="AS124" s="213"/>
      <c r="AT124" s="213"/>
      <c r="AU124" s="213"/>
      <c r="AV124" s="213"/>
      <c r="AW124" s="213"/>
      <c r="AX124" s="213"/>
    </row>
    <row r="125" spans="1:51" ht="50.65" customHeight="1" x14ac:dyDescent="0.15">
      <c r="A125" s="206">
        <v>1</v>
      </c>
      <c r="B125" s="206">
        <v>1</v>
      </c>
      <c r="C125" s="214" t="s">
        <v>649</v>
      </c>
      <c r="D125" s="215"/>
      <c r="E125" s="215"/>
      <c r="F125" s="215"/>
      <c r="G125" s="215"/>
      <c r="H125" s="215"/>
      <c r="I125" s="215"/>
      <c r="J125" s="216">
        <v>2360005000180</v>
      </c>
      <c r="K125" s="217"/>
      <c r="L125" s="217"/>
      <c r="M125" s="217"/>
      <c r="N125" s="217"/>
      <c r="O125" s="217"/>
      <c r="P125" s="218" t="s">
        <v>634</v>
      </c>
      <c r="Q125" s="219"/>
      <c r="R125" s="219"/>
      <c r="S125" s="219"/>
      <c r="T125" s="219"/>
      <c r="U125" s="219"/>
      <c r="V125" s="219"/>
      <c r="W125" s="219"/>
      <c r="X125" s="219"/>
      <c r="Y125" s="220">
        <v>57</v>
      </c>
      <c r="Z125" s="221"/>
      <c r="AA125" s="221"/>
      <c r="AB125" s="222"/>
      <c r="AC125" s="223" t="s">
        <v>598</v>
      </c>
      <c r="AD125" s="224"/>
      <c r="AE125" s="224"/>
      <c r="AF125" s="224"/>
      <c r="AG125" s="224"/>
      <c r="AH125" s="225" t="s">
        <v>622</v>
      </c>
      <c r="AI125" s="226"/>
      <c r="AJ125" s="226"/>
      <c r="AK125" s="226"/>
      <c r="AL125" s="227" t="s">
        <v>622</v>
      </c>
      <c r="AM125" s="228"/>
      <c r="AN125" s="228"/>
      <c r="AO125" s="229"/>
      <c r="AP125" s="230" t="s">
        <v>622</v>
      </c>
      <c r="AQ125" s="230"/>
      <c r="AR125" s="230"/>
      <c r="AS125" s="230"/>
      <c r="AT125" s="230"/>
      <c r="AU125" s="230"/>
      <c r="AV125" s="230"/>
      <c r="AW125" s="230"/>
      <c r="AX125" s="230"/>
    </row>
    <row r="126" spans="1:51" ht="24.75" customHeight="1" x14ac:dyDescent="0.15">
      <c r="A126" s="42"/>
      <c r="B126" s="42"/>
      <c r="C126" s="42"/>
      <c r="D126" s="42"/>
      <c r="E126" s="42"/>
      <c r="F126" s="42"/>
      <c r="G126" s="42"/>
      <c r="H126" s="42"/>
      <c r="I126" s="42"/>
      <c r="J126" s="43"/>
      <c r="K126" s="43"/>
      <c r="L126" s="43"/>
      <c r="M126" s="43"/>
      <c r="N126" s="43"/>
      <c r="O126" s="43"/>
      <c r="P126" s="44"/>
      <c r="Q126" s="44"/>
      <c r="R126" s="44"/>
      <c r="S126" s="44"/>
      <c r="T126" s="44"/>
      <c r="U126" s="44"/>
      <c r="V126" s="44"/>
      <c r="W126" s="44"/>
      <c r="X126" s="44"/>
      <c r="Y126" s="45"/>
      <c r="Z126" s="45"/>
      <c r="AA126" s="45"/>
      <c r="AB126" s="45"/>
      <c r="AC126" s="45"/>
      <c r="AD126" s="45"/>
      <c r="AE126" s="45"/>
      <c r="AF126" s="45"/>
      <c r="AG126" s="45"/>
      <c r="AH126" s="45"/>
      <c r="AI126" s="45"/>
      <c r="AJ126" s="45"/>
      <c r="AK126" s="45"/>
      <c r="AL126" s="45"/>
      <c r="AM126" s="45"/>
      <c r="AN126" s="45"/>
      <c r="AO126" s="45"/>
      <c r="AP126" s="44"/>
      <c r="AQ126" s="44"/>
      <c r="AR126" s="44"/>
      <c r="AS126" s="44"/>
      <c r="AT126" s="44"/>
      <c r="AU126" s="44"/>
      <c r="AV126" s="44"/>
      <c r="AW126" s="44"/>
      <c r="AX126" s="44"/>
      <c r="AY126">
        <f>COUNTA($C$129)</f>
        <v>1</v>
      </c>
    </row>
    <row r="127" spans="1:51" ht="24.75" customHeight="1" x14ac:dyDescent="0.15">
      <c r="A127" s="42"/>
      <c r="B127" s="46" t="s">
        <v>168</v>
      </c>
      <c r="C127" s="42"/>
      <c r="D127" s="42"/>
      <c r="E127" s="42"/>
      <c r="F127" s="42"/>
      <c r="G127" s="42"/>
      <c r="H127" s="42"/>
      <c r="I127" s="42"/>
      <c r="J127" s="42"/>
      <c r="K127" s="42"/>
      <c r="L127" s="42"/>
      <c r="M127" s="42"/>
      <c r="N127" s="42"/>
      <c r="O127" s="42"/>
      <c r="P127" s="47"/>
      <c r="Q127" s="47"/>
      <c r="R127" s="47"/>
      <c r="S127" s="47"/>
      <c r="T127" s="47"/>
      <c r="U127" s="47"/>
      <c r="V127" s="47"/>
      <c r="W127" s="47"/>
      <c r="X127" s="47"/>
      <c r="Y127" s="48"/>
      <c r="Z127" s="48"/>
      <c r="AA127" s="48"/>
      <c r="AB127" s="48"/>
      <c r="AC127" s="48"/>
      <c r="AD127" s="48"/>
      <c r="AE127" s="48"/>
      <c r="AF127" s="48"/>
      <c r="AG127" s="48"/>
      <c r="AH127" s="48"/>
      <c r="AI127" s="48"/>
      <c r="AJ127" s="48"/>
      <c r="AK127" s="48"/>
      <c r="AL127" s="48"/>
      <c r="AM127" s="48"/>
      <c r="AN127" s="48"/>
      <c r="AO127" s="48"/>
      <c r="AP127" s="47"/>
      <c r="AQ127" s="47"/>
      <c r="AR127" s="47"/>
      <c r="AS127" s="47"/>
      <c r="AT127" s="47"/>
      <c r="AU127" s="47"/>
      <c r="AV127" s="47"/>
      <c r="AW127" s="47"/>
      <c r="AX127" s="47"/>
      <c r="AY127">
        <f>$AY$126</f>
        <v>1</v>
      </c>
    </row>
    <row r="128" spans="1:51" ht="59.25" customHeight="1" x14ac:dyDescent="0.15">
      <c r="A128" s="207"/>
      <c r="B128" s="207"/>
      <c r="C128" s="207" t="s">
        <v>25</v>
      </c>
      <c r="D128" s="207"/>
      <c r="E128" s="207"/>
      <c r="F128" s="207"/>
      <c r="G128" s="207"/>
      <c r="H128" s="207"/>
      <c r="I128" s="207"/>
      <c r="J128" s="208" t="s">
        <v>189</v>
      </c>
      <c r="K128" s="82"/>
      <c r="L128" s="82"/>
      <c r="M128" s="82"/>
      <c r="N128" s="82"/>
      <c r="O128" s="82"/>
      <c r="P128" s="209" t="s">
        <v>176</v>
      </c>
      <c r="Q128" s="209"/>
      <c r="R128" s="209"/>
      <c r="S128" s="209"/>
      <c r="T128" s="209"/>
      <c r="U128" s="209"/>
      <c r="V128" s="209"/>
      <c r="W128" s="209"/>
      <c r="X128" s="209"/>
      <c r="Y128" s="210" t="s">
        <v>188</v>
      </c>
      <c r="Z128" s="211"/>
      <c r="AA128" s="211"/>
      <c r="AB128" s="211"/>
      <c r="AC128" s="208" t="s">
        <v>215</v>
      </c>
      <c r="AD128" s="208"/>
      <c r="AE128" s="208"/>
      <c r="AF128" s="208"/>
      <c r="AG128" s="208"/>
      <c r="AH128" s="210" t="s">
        <v>231</v>
      </c>
      <c r="AI128" s="207"/>
      <c r="AJ128" s="207"/>
      <c r="AK128" s="207"/>
      <c r="AL128" s="207" t="s">
        <v>20</v>
      </c>
      <c r="AM128" s="207"/>
      <c r="AN128" s="207"/>
      <c r="AO128" s="212"/>
      <c r="AP128" s="213" t="s">
        <v>190</v>
      </c>
      <c r="AQ128" s="213"/>
      <c r="AR128" s="213"/>
      <c r="AS128" s="213"/>
      <c r="AT128" s="213"/>
      <c r="AU128" s="213"/>
      <c r="AV128" s="213"/>
      <c r="AW128" s="213"/>
      <c r="AX128" s="213"/>
      <c r="AY128">
        <f t="shared" ref="AY128:AY129" si="4">$AY$126</f>
        <v>1</v>
      </c>
    </row>
    <row r="129" spans="1:51" ht="30" customHeight="1" x14ac:dyDescent="0.15">
      <c r="A129" s="206">
        <v>1</v>
      </c>
      <c r="B129" s="206">
        <v>1</v>
      </c>
      <c r="C129" s="214" t="s">
        <v>597</v>
      </c>
      <c r="D129" s="215"/>
      <c r="E129" s="215"/>
      <c r="F129" s="215"/>
      <c r="G129" s="215"/>
      <c r="H129" s="215"/>
      <c r="I129" s="215"/>
      <c r="J129" s="216">
        <v>1000020470007</v>
      </c>
      <c r="K129" s="217"/>
      <c r="L129" s="217"/>
      <c r="M129" s="217"/>
      <c r="N129" s="217"/>
      <c r="O129" s="217"/>
      <c r="P129" s="218" t="s">
        <v>601</v>
      </c>
      <c r="Q129" s="219"/>
      <c r="R129" s="219"/>
      <c r="S129" s="219"/>
      <c r="T129" s="219"/>
      <c r="U129" s="219"/>
      <c r="V129" s="219"/>
      <c r="W129" s="219"/>
      <c r="X129" s="219"/>
      <c r="Y129" s="220">
        <v>25</v>
      </c>
      <c r="Z129" s="221"/>
      <c r="AA129" s="221"/>
      <c r="AB129" s="222"/>
      <c r="AC129" s="223" t="s">
        <v>598</v>
      </c>
      <c r="AD129" s="224"/>
      <c r="AE129" s="224"/>
      <c r="AF129" s="224"/>
      <c r="AG129" s="224"/>
      <c r="AH129" s="225" t="s">
        <v>600</v>
      </c>
      <c r="AI129" s="226"/>
      <c r="AJ129" s="226"/>
      <c r="AK129" s="226"/>
      <c r="AL129" s="227" t="s">
        <v>600</v>
      </c>
      <c r="AM129" s="228"/>
      <c r="AN129" s="228"/>
      <c r="AO129" s="229"/>
      <c r="AP129" s="230" t="s">
        <v>600</v>
      </c>
      <c r="AQ129" s="230"/>
      <c r="AR129" s="230"/>
      <c r="AS129" s="230"/>
      <c r="AT129" s="230"/>
      <c r="AU129" s="230"/>
      <c r="AV129" s="230"/>
      <c r="AW129" s="230"/>
      <c r="AX129" s="230"/>
      <c r="AY129">
        <f t="shared" si="4"/>
        <v>1</v>
      </c>
    </row>
    <row r="130" spans="1:51" ht="24.75" customHeight="1" x14ac:dyDescent="0.15">
      <c r="A130" s="49"/>
      <c r="B130" s="49"/>
      <c r="C130" s="49"/>
      <c r="D130" s="49"/>
      <c r="E130" s="49"/>
      <c r="F130" s="49"/>
      <c r="G130" s="49"/>
      <c r="H130" s="49"/>
      <c r="I130" s="49"/>
      <c r="J130" s="49"/>
      <c r="K130" s="49"/>
      <c r="L130" s="49"/>
      <c r="M130" s="49"/>
      <c r="N130" s="49"/>
      <c r="O130" s="49"/>
      <c r="P130" s="50"/>
      <c r="Q130" s="50"/>
      <c r="R130" s="50"/>
      <c r="S130" s="50"/>
      <c r="T130" s="50"/>
      <c r="U130" s="50"/>
      <c r="V130" s="50"/>
      <c r="W130" s="50"/>
      <c r="X130" s="50"/>
      <c r="Y130" s="51"/>
      <c r="Z130" s="51"/>
      <c r="AA130" s="51"/>
      <c r="AB130" s="51"/>
      <c r="AC130" s="51"/>
      <c r="AD130" s="51"/>
      <c r="AE130" s="51"/>
      <c r="AF130" s="51"/>
      <c r="AG130" s="51"/>
      <c r="AH130" s="51"/>
      <c r="AI130" s="51"/>
      <c r="AJ130" s="51"/>
      <c r="AK130" s="51"/>
      <c r="AL130" s="51"/>
      <c r="AM130" s="51"/>
      <c r="AN130" s="51"/>
      <c r="AO130" s="51"/>
      <c r="AP130" s="50"/>
      <c r="AQ130" s="50"/>
      <c r="AR130" s="50"/>
      <c r="AS130" s="50"/>
      <c r="AT130" s="50"/>
      <c r="AU130" s="50"/>
      <c r="AV130" s="50"/>
      <c r="AW130" s="50"/>
      <c r="AX130" s="50"/>
      <c r="AY130">
        <f>COUNTA($C$133)</f>
        <v>1</v>
      </c>
    </row>
    <row r="131" spans="1:51" ht="24.75" customHeight="1" x14ac:dyDescent="0.15">
      <c r="A131" s="42"/>
      <c r="B131" s="46" t="s">
        <v>207</v>
      </c>
      <c r="C131" s="42"/>
      <c r="D131" s="42"/>
      <c r="E131" s="42"/>
      <c r="F131" s="42"/>
      <c r="G131" s="42"/>
      <c r="H131" s="42"/>
      <c r="I131" s="42"/>
      <c r="J131" s="42"/>
      <c r="K131" s="42"/>
      <c r="L131" s="42"/>
      <c r="M131" s="42"/>
      <c r="N131" s="42"/>
      <c r="O131" s="42"/>
      <c r="P131" s="47"/>
      <c r="Q131" s="47"/>
      <c r="R131" s="47"/>
      <c r="S131" s="47"/>
      <c r="T131" s="47"/>
      <c r="U131" s="47"/>
      <c r="V131" s="47"/>
      <c r="W131" s="47"/>
      <c r="X131" s="47"/>
      <c r="Y131" s="48"/>
      <c r="Z131" s="48"/>
      <c r="AA131" s="48"/>
      <c r="AB131" s="48"/>
      <c r="AC131" s="48"/>
      <c r="AD131" s="48"/>
      <c r="AE131" s="48"/>
      <c r="AF131" s="48"/>
      <c r="AG131" s="48"/>
      <c r="AH131" s="48"/>
      <c r="AI131" s="48"/>
      <c r="AJ131" s="48"/>
      <c r="AK131" s="48"/>
      <c r="AL131" s="48"/>
      <c r="AM131" s="48"/>
      <c r="AN131" s="48"/>
      <c r="AO131" s="48"/>
      <c r="AP131" s="47"/>
      <c r="AQ131" s="47"/>
      <c r="AR131" s="47"/>
      <c r="AS131" s="47"/>
      <c r="AT131" s="47"/>
      <c r="AU131" s="47"/>
      <c r="AV131" s="47"/>
      <c r="AW131" s="47"/>
      <c r="AX131" s="47"/>
      <c r="AY131">
        <f>$AY$130</f>
        <v>1</v>
      </c>
    </row>
    <row r="132" spans="1:51" ht="59.25" customHeight="1" x14ac:dyDescent="0.15">
      <c r="A132" s="207"/>
      <c r="B132" s="207"/>
      <c r="C132" s="207" t="s">
        <v>25</v>
      </c>
      <c r="D132" s="207"/>
      <c r="E132" s="207"/>
      <c r="F132" s="207"/>
      <c r="G132" s="207"/>
      <c r="H132" s="207"/>
      <c r="I132" s="207"/>
      <c r="J132" s="208" t="s">
        <v>189</v>
      </c>
      <c r="K132" s="82"/>
      <c r="L132" s="82"/>
      <c r="M132" s="82"/>
      <c r="N132" s="82"/>
      <c r="O132" s="82"/>
      <c r="P132" s="209" t="s">
        <v>176</v>
      </c>
      <c r="Q132" s="209"/>
      <c r="R132" s="209"/>
      <c r="S132" s="209"/>
      <c r="T132" s="209"/>
      <c r="U132" s="209"/>
      <c r="V132" s="209"/>
      <c r="W132" s="209"/>
      <c r="X132" s="209"/>
      <c r="Y132" s="210" t="s">
        <v>188</v>
      </c>
      <c r="Z132" s="211"/>
      <c r="AA132" s="211"/>
      <c r="AB132" s="211"/>
      <c r="AC132" s="208" t="s">
        <v>215</v>
      </c>
      <c r="AD132" s="208"/>
      <c r="AE132" s="208"/>
      <c r="AF132" s="208"/>
      <c r="AG132" s="208"/>
      <c r="AH132" s="210" t="s">
        <v>231</v>
      </c>
      <c r="AI132" s="207"/>
      <c r="AJ132" s="207"/>
      <c r="AK132" s="207"/>
      <c r="AL132" s="207" t="s">
        <v>20</v>
      </c>
      <c r="AM132" s="207"/>
      <c r="AN132" s="207"/>
      <c r="AO132" s="212"/>
      <c r="AP132" s="213" t="s">
        <v>190</v>
      </c>
      <c r="AQ132" s="213"/>
      <c r="AR132" s="213"/>
      <c r="AS132" s="213"/>
      <c r="AT132" s="213"/>
      <c r="AU132" s="213"/>
      <c r="AV132" s="213"/>
      <c r="AW132" s="213"/>
      <c r="AX132" s="213"/>
      <c r="AY132">
        <f t="shared" ref="AY132:AY133" si="5">$AY$130</f>
        <v>1</v>
      </c>
    </row>
    <row r="133" spans="1:51" ht="30" customHeight="1" x14ac:dyDescent="0.15">
      <c r="A133" s="206">
        <v>1</v>
      </c>
      <c r="B133" s="206">
        <v>1</v>
      </c>
      <c r="C133" s="214" t="s">
        <v>594</v>
      </c>
      <c r="D133" s="215"/>
      <c r="E133" s="215"/>
      <c r="F133" s="215"/>
      <c r="G133" s="215"/>
      <c r="H133" s="215"/>
      <c r="I133" s="215"/>
      <c r="J133" s="216">
        <v>6360005001332</v>
      </c>
      <c r="K133" s="217"/>
      <c r="L133" s="217"/>
      <c r="M133" s="217"/>
      <c r="N133" s="217"/>
      <c r="O133" s="217"/>
      <c r="P133" s="218" t="s">
        <v>599</v>
      </c>
      <c r="Q133" s="219"/>
      <c r="R133" s="219"/>
      <c r="S133" s="219"/>
      <c r="T133" s="219"/>
      <c r="U133" s="219"/>
      <c r="V133" s="219"/>
      <c r="W133" s="219"/>
      <c r="X133" s="219"/>
      <c r="Y133" s="220">
        <v>3</v>
      </c>
      <c r="Z133" s="221"/>
      <c r="AA133" s="221"/>
      <c r="AB133" s="222"/>
      <c r="AC133" s="223" t="s">
        <v>598</v>
      </c>
      <c r="AD133" s="224"/>
      <c r="AE133" s="224"/>
      <c r="AF133" s="224"/>
      <c r="AG133" s="224"/>
      <c r="AH133" s="225" t="s">
        <v>600</v>
      </c>
      <c r="AI133" s="226"/>
      <c r="AJ133" s="226"/>
      <c r="AK133" s="226"/>
      <c r="AL133" s="227" t="s">
        <v>600</v>
      </c>
      <c r="AM133" s="228"/>
      <c r="AN133" s="228"/>
      <c r="AO133" s="229"/>
      <c r="AP133" s="230" t="s">
        <v>600</v>
      </c>
      <c r="AQ133" s="230"/>
      <c r="AR133" s="230"/>
      <c r="AS133" s="230"/>
      <c r="AT133" s="230"/>
      <c r="AU133" s="230"/>
      <c r="AV133" s="230"/>
      <c r="AW133" s="230"/>
      <c r="AX133" s="230"/>
      <c r="AY133">
        <f t="shared" si="5"/>
        <v>1</v>
      </c>
    </row>
    <row r="134" spans="1:51" ht="30" customHeight="1" x14ac:dyDescent="0.15">
      <c r="A134" s="206">
        <v>2</v>
      </c>
      <c r="B134" s="206">
        <v>1</v>
      </c>
      <c r="C134" s="214" t="s">
        <v>595</v>
      </c>
      <c r="D134" s="215"/>
      <c r="E134" s="215"/>
      <c r="F134" s="215"/>
      <c r="G134" s="215"/>
      <c r="H134" s="215"/>
      <c r="I134" s="215"/>
      <c r="J134" s="216">
        <v>5000020473154</v>
      </c>
      <c r="K134" s="217"/>
      <c r="L134" s="217"/>
      <c r="M134" s="217"/>
      <c r="N134" s="217"/>
      <c r="O134" s="217"/>
      <c r="P134" s="218" t="s">
        <v>599</v>
      </c>
      <c r="Q134" s="219"/>
      <c r="R134" s="219"/>
      <c r="S134" s="219"/>
      <c r="T134" s="219"/>
      <c r="U134" s="219"/>
      <c r="V134" s="219"/>
      <c r="W134" s="219"/>
      <c r="X134" s="219"/>
      <c r="Y134" s="220">
        <v>0.7</v>
      </c>
      <c r="Z134" s="221"/>
      <c r="AA134" s="221"/>
      <c r="AB134" s="222"/>
      <c r="AC134" s="223" t="s">
        <v>598</v>
      </c>
      <c r="AD134" s="224"/>
      <c r="AE134" s="224"/>
      <c r="AF134" s="224"/>
      <c r="AG134" s="224"/>
      <c r="AH134" s="225" t="s">
        <v>600</v>
      </c>
      <c r="AI134" s="226"/>
      <c r="AJ134" s="226"/>
      <c r="AK134" s="226"/>
      <c r="AL134" s="227" t="s">
        <v>600</v>
      </c>
      <c r="AM134" s="228"/>
      <c r="AN134" s="228"/>
      <c r="AO134" s="229"/>
      <c r="AP134" s="230" t="s">
        <v>600</v>
      </c>
      <c r="AQ134" s="230"/>
      <c r="AR134" s="230"/>
      <c r="AS134" s="230"/>
      <c r="AT134" s="230"/>
      <c r="AU134" s="230"/>
      <c r="AV134" s="230"/>
      <c r="AW134" s="230"/>
      <c r="AX134" s="230"/>
      <c r="AY134">
        <f>COUNTA($C$134)</f>
        <v>1</v>
      </c>
    </row>
    <row r="135" spans="1:51" ht="24.75" customHeight="1" x14ac:dyDescent="0.15">
      <c r="A135" s="49"/>
      <c r="B135" s="49"/>
      <c r="C135" s="49"/>
      <c r="D135" s="49"/>
      <c r="E135" s="49"/>
      <c r="F135" s="49"/>
      <c r="G135" s="49"/>
      <c r="H135" s="49"/>
      <c r="I135" s="49"/>
      <c r="J135" s="49"/>
      <c r="K135" s="49"/>
      <c r="L135" s="49"/>
      <c r="M135" s="49"/>
      <c r="N135" s="49"/>
      <c r="O135" s="49"/>
      <c r="P135" s="50"/>
      <c r="Q135" s="50"/>
      <c r="R135" s="50"/>
      <c r="S135" s="50"/>
      <c r="T135" s="50"/>
      <c r="U135" s="50"/>
      <c r="V135" s="50"/>
      <c r="W135" s="50"/>
      <c r="X135" s="50"/>
      <c r="Y135" s="51"/>
      <c r="Z135" s="51"/>
      <c r="AA135" s="51"/>
      <c r="AB135" s="51"/>
      <c r="AC135" s="51"/>
      <c r="AD135" s="51"/>
      <c r="AE135" s="51"/>
      <c r="AF135" s="51"/>
      <c r="AG135" s="51"/>
      <c r="AH135" s="51"/>
      <c r="AI135" s="51"/>
      <c r="AJ135" s="51"/>
      <c r="AK135" s="51"/>
      <c r="AL135" s="51"/>
      <c r="AM135" s="51"/>
      <c r="AN135" s="51"/>
      <c r="AO135" s="51"/>
      <c r="AP135" s="50"/>
      <c r="AQ135" s="50"/>
      <c r="AR135" s="50"/>
      <c r="AS135" s="50"/>
      <c r="AT135" s="50"/>
      <c r="AU135" s="50"/>
      <c r="AV135" s="50"/>
      <c r="AW135" s="50"/>
      <c r="AX135" s="50"/>
      <c r="AY135">
        <f>COUNTA($C$138)</f>
        <v>1</v>
      </c>
    </row>
    <row r="136" spans="1:51" ht="24.75" customHeight="1" x14ac:dyDescent="0.15">
      <c r="A136" s="42"/>
      <c r="B136" s="46" t="s">
        <v>169</v>
      </c>
      <c r="C136" s="42"/>
      <c r="D136" s="42"/>
      <c r="E136" s="42"/>
      <c r="F136" s="42"/>
      <c r="G136" s="42"/>
      <c r="H136" s="42"/>
      <c r="I136" s="42"/>
      <c r="J136" s="42"/>
      <c r="K136" s="42"/>
      <c r="L136" s="42"/>
      <c r="M136" s="42"/>
      <c r="N136" s="42"/>
      <c r="O136" s="42"/>
      <c r="P136" s="47"/>
      <c r="Q136" s="47"/>
      <c r="R136" s="47"/>
      <c r="S136" s="47"/>
      <c r="T136" s="47"/>
      <c r="U136" s="47"/>
      <c r="V136" s="47"/>
      <c r="W136" s="47"/>
      <c r="X136" s="47"/>
      <c r="Y136" s="48"/>
      <c r="Z136" s="48"/>
      <c r="AA136" s="48"/>
      <c r="AB136" s="48"/>
      <c r="AC136" s="48"/>
      <c r="AD136" s="48"/>
      <c r="AE136" s="48"/>
      <c r="AF136" s="48"/>
      <c r="AG136" s="48"/>
      <c r="AH136" s="48"/>
      <c r="AI136" s="48"/>
      <c r="AJ136" s="48"/>
      <c r="AK136" s="48"/>
      <c r="AL136" s="48"/>
      <c r="AM136" s="48"/>
      <c r="AN136" s="48"/>
      <c r="AO136" s="48"/>
      <c r="AP136" s="47"/>
      <c r="AQ136" s="47"/>
      <c r="AR136" s="47"/>
      <c r="AS136" s="47"/>
      <c r="AT136" s="47"/>
      <c r="AU136" s="47"/>
      <c r="AV136" s="47"/>
      <c r="AW136" s="47"/>
      <c r="AX136" s="47"/>
      <c r="AY136">
        <f>$AY$135</f>
        <v>1</v>
      </c>
    </row>
    <row r="137" spans="1:51" ht="59.25" customHeight="1" x14ac:dyDescent="0.15">
      <c r="A137" s="207"/>
      <c r="B137" s="207"/>
      <c r="C137" s="207" t="s">
        <v>25</v>
      </c>
      <c r="D137" s="207"/>
      <c r="E137" s="207"/>
      <c r="F137" s="207"/>
      <c r="G137" s="207"/>
      <c r="H137" s="207"/>
      <c r="I137" s="207"/>
      <c r="J137" s="208" t="s">
        <v>189</v>
      </c>
      <c r="K137" s="82"/>
      <c r="L137" s="82"/>
      <c r="M137" s="82"/>
      <c r="N137" s="82"/>
      <c r="O137" s="82"/>
      <c r="P137" s="209" t="s">
        <v>176</v>
      </c>
      <c r="Q137" s="209"/>
      <c r="R137" s="209"/>
      <c r="S137" s="209"/>
      <c r="T137" s="209"/>
      <c r="U137" s="209"/>
      <c r="V137" s="209"/>
      <c r="W137" s="209"/>
      <c r="X137" s="209"/>
      <c r="Y137" s="210" t="s">
        <v>188</v>
      </c>
      <c r="Z137" s="211"/>
      <c r="AA137" s="211"/>
      <c r="AB137" s="211"/>
      <c r="AC137" s="208" t="s">
        <v>215</v>
      </c>
      <c r="AD137" s="208"/>
      <c r="AE137" s="208"/>
      <c r="AF137" s="208"/>
      <c r="AG137" s="208"/>
      <c r="AH137" s="210" t="s">
        <v>231</v>
      </c>
      <c r="AI137" s="207"/>
      <c r="AJ137" s="207"/>
      <c r="AK137" s="207"/>
      <c r="AL137" s="207" t="s">
        <v>20</v>
      </c>
      <c r="AM137" s="207"/>
      <c r="AN137" s="207"/>
      <c r="AO137" s="212"/>
      <c r="AP137" s="213" t="s">
        <v>190</v>
      </c>
      <c r="AQ137" s="213"/>
      <c r="AR137" s="213"/>
      <c r="AS137" s="213"/>
      <c r="AT137" s="213"/>
      <c r="AU137" s="213"/>
      <c r="AV137" s="213"/>
      <c r="AW137" s="213"/>
      <c r="AX137" s="213"/>
      <c r="AY137">
        <f t="shared" ref="AY137:AY138" si="6">$AY$135</f>
        <v>1</v>
      </c>
    </row>
    <row r="138" spans="1:51" ht="30" customHeight="1" x14ac:dyDescent="0.15">
      <c r="A138" s="206">
        <v>1</v>
      </c>
      <c r="B138" s="206">
        <v>1</v>
      </c>
      <c r="C138" s="214" t="s">
        <v>593</v>
      </c>
      <c r="D138" s="215"/>
      <c r="E138" s="215"/>
      <c r="F138" s="215"/>
      <c r="G138" s="215"/>
      <c r="H138" s="215"/>
      <c r="I138" s="215"/>
      <c r="J138" s="216">
        <v>9010001144299</v>
      </c>
      <c r="K138" s="217"/>
      <c r="L138" s="217"/>
      <c r="M138" s="217"/>
      <c r="N138" s="217"/>
      <c r="O138" s="217"/>
      <c r="P138" s="218" t="s">
        <v>590</v>
      </c>
      <c r="Q138" s="219"/>
      <c r="R138" s="219"/>
      <c r="S138" s="219"/>
      <c r="T138" s="219"/>
      <c r="U138" s="219"/>
      <c r="V138" s="219"/>
      <c r="W138" s="219"/>
      <c r="X138" s="219"/>
      <c r="Y138" s="220">
        <v>13</v>
      </c>
      <c r="Z138" s="221"/>
      <c r="AA138" s="221"/>
      <c r="AB138" s="222"/>
      <c r="AC138" s="223" t="s">
        <v>234</v>
      </c>
      <c r="AD138" s="224"/>
      <c r="AE138" s="224"/>
      <c r="AF138" s="224"/>
      <c r="AG138" s="224"/>
      <c r="AH138" s="225">
        <v>1</v>
      </c>
      <c r="AI138" s="226"/>
      <c r="AJ138" s="226"/>
      <c r="AK138" s="226"/>
      <c r="AL138" s="227">
        <v>48.6</v>
      </c>
      <c r="AM138" s="228"/>
      <c r="AN138" s="228"/>
      <c r="AO138" s="229"/>
      <c r="AP138" s="230" t="s">
        <v>622</v>
      </c>
      <c r="AQ138" s="230"/>
      <c r="AR138" s="230"/>
      <c r="AS138" s="230"/>
      <c r="AT138" s="230"/>
      <c r="AU138" s="230"/>
      <c r="AV138" s="230"/>
      <c r="AW138" s="230"/>
      <c r="AX138" s="230"/>
      <c r="AY138">
        <f t="shared" si="6"/>
        <v>1</v>
      </c>
    </row>
    <row r="139" spans="1:51" ht="24.75" customHeight="1" x14ac:dyDescent="0.15">
      <c r="A139" s="49"/>
      <c r="B139" s="49"/>
      <c r="C139" s="49"/>
      <c r="D139" s="49"/>
      <c r="E139" s="49"/>
      <c r="F139" s="49"/>
      <c r="G139" s="49"/>
      <c r="H139" s="49"/>
      <c r="I139" s="49"/>
      <c r="J139" s="49"/>
      <c r="K139" s="49"/>
      <c r="L139" s="49"/>
      <c r="M139" s="49"/>
      <c r="N139" s="49"/>
      <c r="O139" s="49"/>
      <c r="P139" s="50"/>
      <c r="Q139" s="50"/>
      <c r="R139" s="50"/>
      <c r="S139" s="50"/>
      <c r="T139" s="50"/>
      <c r="U139" s="50"/>
      <c r="V139" s="50"/>
      <c r="W139" s="50"/>
      <c r="X139" s="50"/>
      <c r="Y139" s="51"/>
      <c r="Z139" s="51"/>
      <c r="AA139" s="51"/>
      <c r="AB139" s="51"/>
      <c r="AC139" s="51"/>
      <c r="AD139" s="51"/>
      <c r="AE139" s="51"/>
      <c r="AF139" s="51"/>
      <c r="AG139" s="51"/>
      <c r="AH139" s="51"/>
      <c r="AI139" s="51"/>
      <c r="AJ139" s="51"/>
      <c r="AK139" s="51"/>
      <c r="AL139" s="51"/>
      <c r="AM139" s="51"/>
      <c r="AN139" s="51"/>
      <c r="AO139" s="51"/>
      <c r="AP139" s="50"/>
      <c r="AQ139" s="50"/>
      <c r="AR139" s="50"/>
      <c r="AS139" s="50"/>
      <c r="AT139" s="50"/>
      <c r="AU139" s="50"/>
      <c r="AV139" s="50"/>
      <c r="AW139" s="50"/>
      <c r="AX139" s="50"/>
      <c r="AY139">
        <f>COUNTA($C$142)</f>
        <v>1</v>
      </c>
    </row>
    <row r="140" spans="1:51" ht="24.75" customHeight="1" x14ac:dyDescent="0.15">
      <c r="A140" s="42"/>
      <c r="B140" s="46" t="s">
        <v>170</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207"/>
      <c r="B141" s="207"/>
      <c r="C141" s="207" t="s">
        <v>25</v>
      </c>
      <c r="D141" s="207"/>
      <c r="E141" s="207"/>
      <c r="F141" s="207"/>
      <c r="G141" s="207"/>
      <c r="H141" s="207"/>
      <c r="I141" s="207"/>
      <c r="J141" s="208" t="s">
        <v>189</v>
      </c>
      <c r="K141" s="82"/>
      <c r="L141" s="82"/>
      <c r="M141" s="82"/>
      <c r="N141" s="82"/>
      <c r="O141" s="82"/>
      <c r="P141" s="209" t="s">
        <v>176</v>
      </c>
      <c r="Q141" s="209"/>
      <c r="R141" s="209"/>
      <c r="S141" s="209"/>
      <c r="T141" s="209"/>
      <c r="U141" s="209"/>
      <c r="V141" s="209"/>
      <c r="W141" s="209"/>
      <c r="X141" s="209"/>
      <c r="Y141" s="210" t="s">
        <v>188</v>
      </c>
      <c r="Z141" s="211"/>
      <c r="AA141" s="211"/>
      <c r="AB141" s="211"/>
      <c r="AC141" s="208" t="s">
        <v>215</v>
      </c>
      <c r="AD141" s="208"/>
      <c r="AE141" s="208"/>
      <c r="AF141" s="208"/>
      <c r="AG141" s="208"/>
      <c r="AH141" s="210" t="s">
        <v>231</v>
      </c>
      <c r="AI141" s="207"/>
      <c r="AJ141" s="207"/>
      <c r="AK141" s="207"/>
      <c r="AL141" s="207" t="s">
        <v>20</v>
      </c>
      <c r="AM141" s="207"/>
      <c r="AN141" s="207"/>
      <c r="AO141" s="212"/>
      <c r="AP141" s="213" t="s">
        <v>190</v>
      </c>
      <c r="AQ141" s="213"/>
      <c r="AR141" s="213"/>
      <c r="AS141" s="213"/>
      <c r="AT141" s="213"/>
      <c r="AU141" s="213"/>
      <c r="AV141" s="213"/>
      <c r="AW141" s="213"/>
      <c r="AX141" s="213"/>
      <c r="AY141">
        <f t="shared" ref="AY141:AY142" si="7">$AY$139</f>
        <v>1</v>
      </c>
    </row>
    <row r="142" spans="1:51" ht="30" customHeight="1" x14ac:dyDescent="0.15">
      <c r="A142" s="206">
        <v>1</v>
      </c>
      <c r="B142" s="206">
        <v>1</v>
      </c>
      <c r="C142" s="214" t="s">
        <v>596</v>
      </c>
      <c r="D142" s="215"/>
      <c r="E142" s="215"/>
      <c r="F142" s="215"/>
      <c r="G142" s="215"/>
      <c r="H142" s="215"/>
      <c r="I142" s="215"/>
      <c r="J142" s="216">
        <v>7360001011152</v>
      </c>
      <c r="K142" s="217"/>
      <c r="L142" s="217"/>
      <c r="M142" s="217"/>
      <c r="N142" s="217"/>
      <c r="O142" s="217"/>
      <c r="P142" s="218" t="s">
        <v>602</v>
      </c>
      <c r="Q142" s="219"/>
      <c r="R142" s="219"/>
      <c r="S142" s="219"/>
      <c r="T142" s="219"/>
      <c r="U142" s="219"/>
      <c r="V142" s="219"/>
      <c r="W142" s="219"/>
      <c r="X142" s="219"/>
      <c r="Y142" s="220">
        <v>25</v>
      </c>
      <c r="Z142" s="221"/>
      <c r="AA142" s="221"/>
      <c r="AB142" s="222"/>
      <c r="AC142" s="223" t="s">
        <v>237</v>
      </c>
      <c r="AD142" s="224"/>
      <c r="AE142" s="224"/>
      <c r="AF142" s="224"/>
      <c r="AG142" s="224"/>
      <c r="AH142" s="225">
        <v>4</v>
      </c>
      <c r="AI142" s="226"/>
      <c r="AJ142" s="226"/>
      <c r="AK142" s="226"/>
      <c r="AL142" s="227">
        <v>99.9</v>
      </c>
      <c r="AM142" s="228"/>
      <c r="AN142" s="228"/>
      <c r="AO142" s="229"/>
      <c r="AP142" s="230" t="s">
        <v>622</v>
      </c>
      <c r="AQ142" s="230"/>
      <c r="AR142" s="230"/>
      <c r="AS142" s="230"/>
      <c r="AT142" s="230"/>
      <c r="AU142" s="230"/>
      <c r="AV142" s="230"/>
      <c r="AW142" s="230"/>
      <c r="AX142" s="230"/>
      <c r="AY142">
        <f t="shared" si="7"/>
        <v>1</v>
      </c>
    </row>
    <row r="143" spans="1:51" ht="24.75" customHeight="1" x14ac:dyDescent="0.15">
      <c r="A143" s="49"/>
      <c r="B143" s="49"/>
      <c r="C143" s="49"/>
      <c r="D143" s="49"/>
      <c r="E143" s="49"/>
      <c r="F143" s="49"/>
      <c r="G143" s="49"/>
      <c r="H143" s="49"/>
      <c r="I143" s="49"/>
      <c r="J143" s="49"/>
      <c r="K143" s="49"/>
      <c r="L143" s="49"/>
      <c r="M143" s="49"/>
      <c r="N143" s="49"/>
      <c r="O143" s="49"/>
      <c r="P143" s="50"/>
      <c r="Q143" s="50"/>
      <c r="R143" s="50"/>
      <c r="S143" s="50"/>
      <c r="T143" s="50"/>
      <c r="U143" s="50"/>
      <c r="V143" s="50"/>
      <c r="W143" s="50"/>
      <c r="X143" s="50"/>
      <c r="Y143" s="51"/>
      <c r="Z143" s="51"/>
      <c r="AA143" s="51"/>
      <c r="AB143" s="51"/>
      <c r="AC143" s="51"/>
      <c r="AD143" s="51"/>
      <c r="AE143" s="51"/>
      <c r="AF143" s="51"/>
      <c r="AG143" s="51"/>
      <c r="AH143" s="51"/>
      <c r="AI143" s="51"/>
      <c r="AJ143" s="51"/>
      <c r="AK143" s="51"/>
      <c r="AL143" s="51"/>
      <c r="AM143" s="51"/>
      <c r="AN143" s="51"/>
      <c r="AO143" s="51"/>
      <c r="AP143" s="50"/>
      <c r="AQ143" s="50"/>
      <c r="AR143" s="50"/>
      <c r="AS143" s="50"/>
      <c r="AT143" s="50"/>
      <c r="AU143" s="50"/>
      <c r="AV143" s="50"/>
      <c r="AW143" s="50"/>
      <c r="AX143" s="50"/>
      <c r="AY143">
        <f>COUNTA($C$146)</f>
        <v>1</v>
      </c>
    </row>
    <row r="144" spans="1:51" ht="24.75" customHeight="1" x14ac:dyDescent="0.15">
      <c r="A144" s="42"/>
      <c r="B144" s="46" t="s">
        <v>171</v>
      </c>
      <c r="C144" s="42"/>
      <c r="D144" s="42"/>
      <c r="E144" s="42"/>
      <c r="F144" s="42"/>
      <c r="G144" s="42"/>
      <c r="H144" s="42"/>
      <c r="I144" s="42"/>
      <c r="J144" s="42"/>
      <c r="K144" s="42"/>
      <c r="L144" s="42"/>
      <c r="M144" s="42"/>
      <c r="N144" s="42"/>
      <c r="O144" s="42"/>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$AY$143</f>
        <v>1</v>
      </c>
    </row>
    <row r="145" spans="1:51" ht="59.25" customHeight="1" x14ac:dyDescent="0.15">
      <c r="A145" s="207"/>
      <c r="B145" s="207"/>
      <c r="C145" s="207" t="s">
        <v>25</v>
      </c>
      <c r="D145" s="207"/>
      <c r="E145" s="207"/>
      <c r="F145" s="207"/>
      <c r="G145" s="207"/>
      <c r="H145" s="207"/>
      <c r="I145" s="207"/>
      <c r="J145" s="208" t="s">
        <v>189</v>
      </c>
      <c r="K145" s="82"/>
      <c r="L145" s="82"/>
      <c r="M145" s="82"/>
      <c r="N145" s="82"/>
      <c r="O145" s="82"/>
      <c r="P145" s="209" t="s">
        <v>176</v>
      </c>
      <c r="Q145" s="209"/>
      <c r="R145" s="209"/>
      <c r="S145" s="209"/>
      <c r="T145" s="209"/>
      <c r="U145" s="209"/>
      <c r="V145" s="209"/>
      <c r="W145" s="209"/>
      <c r="X145" s="209"/>
      <c r="Y145" s="210" t="s">
        <v>188</v>
      </c>
      <c r="Z145" s="211"/>
      <c r="AA145" s="211"/>
      <c r="AB145" s="211"/>
      <c r="AC145" s="208" t="s">
        <v>215</v>
      </c>
      <c r="AD145" s="208"/>
      <c r="AE145" s="208"/>
      <c r="AF145" s="208"/>
      <c r="AG145" s="208"/>
      <c r="AH145" s="210" t="s">
        <v>231</v>
      </c>
      <c r="AI145" s="207"/>
      <c r="AJ145" s="207"/>
      <c r="AK145" s="207"/>
      <c r="AL145" s="207" t="s">
        <v>20</v>
      </c>
      <c r="AM145" s="207"/>
      <c r="AN145" s="207"/>
      <c r="AO145" s="212"/>
      <c r="AP145" s="213" t="s">
        <v>190</v>
      </c>
      <c r="AQ145" s="213"/>
      <c r="AR145" s="213"/>
      <c r="AS145" s="213"/>
      <c r="AT145" s="213"/>
      <c r="AU145" s="213"/>
      <c r="AV145" s="213"/>
      <c r="AW145" s="213"/>
      <c r="AX145" s="213"/>
      <c r="AY145">
        <f t="shared" ref="AY145:AY146" si="8">$AY$143</f>
        <v>1</v>
      </c>
    </row>
    <row r="146" spans="1:51" ht="44.65" customHeight="1" x14ac:dyDescent="0.15">
      <c r="A146" s="206">
        <v>1</v>
      </c>
      <c r="B146" s="206">
        <v>1</v>
      </c>
      <c r="C146" s="214" t="s">
        <v>636</v>
      </c>
      <c r="D146" s="215"/>
      <c r="E146" s="215"/>
      <c r="F146" s="215"/>
      <c r="G146" s="215"/>
      <c r="H146" s="215"/>
      <c r="I146" s="215"/>
      <c r="J146" s="216">
        <v>1010001110829</v>
      </c>
      <c r="K146" s="217"/>
      <c r="L146" s="217"/>
      <c r="M146" s="217"/>
      <c r="N146" s="217"/>
      <c r="O146" s="217"/>
      <c r="P146" s="218" t="s">
        <v>637</v>
      </c>
      <c r="Q146" s="219"/>
      <c r="R146" s="219"/>
      <c r="S146" s="219"/>
      <c r="T146" s="219"/>
      <c r="U146" s="219"/>
      <c r="V146" s="219"/>
      <c r="W146" s="219"/>
      <c r="X146" s="219"/>
      <c r="Y146" s="220">
        <v>3</v>
      </c>
      <c r="Z146" s="221"/>
      <c r="AA146" s="221"/>
      <c r="AB146" s="222"/>
      <c r="AC146" s="223" t="s">
        <v>239</v>
      </c>
      <c r="AD146" s="224"/>
      <c r="AE146" s="224"/>
      <c r="AF146" s="224"/>
      <c r="AG146" s="224"/>
      <c r="AH146" s="225" t="s">
        <v>622</v>
      </c>
      <c r="AI146" s="226"/>
      <c r="AJ146" s="226"/>
      <c r="AK146" s="226"/>
      <c r="AL146" s="227" t="s">
        <v>622</v>
      </c>
      <c r="AM146" s="228"/>
      <c r="AN146" s="228"/>
      <c r="AO146" s="229"/>
      <c r="AP146" s="230" t="s">
        <v>622</v>
      </c>
      <c r="AQ146" s="230"/>
      <c r="AR146" s="230"/>
      <c r="AS146" s="230"/>
      <c r="AT146" s="230"/>
      <c r="AU146" s="230"/>
      <c r="AV146" s="230"/>
      <c r="AW146" s="230"/>
      <c r="AX146" s="230"/>
      <c r="AY146">
        <f t="shared" si="8"/>
        <v>1</v>
      </c>
    </row>
    <row r="147" spans="1:51" ht="57.4" customHeight="1" x14ac:dyDescent="0.15">
      <c r="A147" s="206">
        <v>2</v>
      </c>
      <c r="B147" s="206">
        <v>1</v>
      </c>
      <c r="C147" s="214" t="s">
        <v>652</v>
      </c>
      <c r="D147" s="215"/>
      <c r="E147" s="215"/>
      <c r="F147" s="215"/>
      <c r="G147" s="215"/>
      <c r="H147" s="215"/>
      <c r="I147" s="215"/>
      <c r="J147" s="216">
        <v>6010001135680</v>
      </c>
      <c r="K147" s="217"/>
      <c r="L147" s="217"/>
      <c r="M147" s="217"/>
      <c r="N147" s="217"/>
      <c r="O147" s="217"/>
      <c r="P147" s="218" t="s">
        <v>651</v>
      </c>
      <c r="Q147" s="219"/>
      <c r="R147" s="219"/>
      <c r="S147" s="219"/>
      <c r="T147" s="219"/>
      <c r="U147" s="219"/>
      <c r="V147" s="219"/>
      <c r="W147" s="219"/>
      <c r="X147" s="219"/>
      <c r="Y147" s="220">
        <v>0.6</v>
      </c>
      <c r="Z147" s="221"/>
      <c r="AA147" s="221"/>
      <c r="AB147" s="222"/>
      <c r="AC147" s="223" t="s">
        <v>638</v>
      </c>
      <c r="AD147" s="224"/>
      <c r="AE147" s="224"/>
      <c r="AF147" s="224"/>
      <c r="AG147" s="224"/>
      <c r="AH147" s="225" t="s">
        <v>622</v>
      </c>
      <c r="AI147" s="226"/>
      <c r="AJ147" s="226"/>
      <c r="AK147" s="226"/>
      <c r="AL147" s="227" t="s">
        <v>622</v>
      </c>
      <c r="AM147" s="228"/>
      <c r="AN147" s="228"/>
      <c r="AO147" s="229"/>
      <c r="AP147" s="230" t="s">
        <v>622</v>
      </c>
      <c r="AQ147" s="230"/>
      <c r="AR147" s="230"/>
      <c r="AS147" s="230"/>
      <c r="AT147" s="230"/>
      <c r="AU147" s="230"/>
      <c r="AV147" s="230"/>
      <c r="AW147" s="230"/>
      <c r="AX147" s="230"/>
      <c r="AY147">
        <f>COUNTA($C$147)</f>
        <v>1</v>
      </c>
    </row>
    <row r="148" spans="1:51" ht="57.4" customHeight="1" x14ac:dyDescent="0.15">
      <c r="A148" s="206">
        <v>3</v>
      </c>
      <c r="B148" s="206">
        <v>1</v>
      </c>
      <c r="C148" s="214" t="s">
        <v>653</v>
      </c>
      <c r="D148" s="215"/>
      <c r="E148" s="215"/>
      <c r="F148" s="215"/>
      <c r="G148" s="215"/>
      <c r="H148" s="215"/>
      <c r="I148" s="215"/>
      <c r="J148" s="216">
        <v>2360001012592</v>
      </c>
      <c r="K148" s="217"/>
      <c r="L148" s="217"/>
      <c r="M148" s="217"/>
      <c r="N148" s="217"/>
      <c r="O148" s="217"/>
      <c r="P148" s="218" t="s">
        <v>635</v>
      </c>
      <c r="Q148" s="219"/>
      <c r="R148" s="219"/>
      <c r="S148" s="219"/>
      <c r="T148" s="219"/>
      <c r="U148" s="219"/>
      <c r="V148" s="219"/>
      <c r="W148" s="219"/>
      <c r="X148" s="219"/>
      <c r="Y148" s="220">
        <v>0.1</v>
      </c>
      <c r="Z148" s="221"/>
      <c r="AA148" s="221"/>
      <c r="AB148" s="222"/>
      <c r="AC148" s="223" t="s">
        <v>639</v>
      </c>
      <c r="AD148" s="224"/>
      <c r="AE148" s="224"/>
      <c r="AF148" s="224"/>
      <c r="AG148" s="224"/>
      <c r="AH148" s="225" t="s">
        <v>622</v>
      </c>
      <c r="AI148" s="226"/>
      <c r="AJ148" s="226"/>
      <c r="AK148" s="226"/>
      <c r="AL148" s="227" t="s">
        <v>622</v>
      </c>
      <c r="AM148" s="228"/>
      <c r="AN148" s="228"/>
      <c r="AO148" s="229"/>
      <c r="AP148" s="230" t="s">
        <v>622</v>
      </c>
      <c r="AQ148" s="230"/>
      <c r="AR148" s="230"/>
      <c r="AS148" s="230"/>
      <c r="AT148" s="230"/>
      <c r="AU148" s="230"/>
      <c r="AV148" s="230"/>
      <c r="AW148" s="230"/>
      <c r="AX148" s="230"/>
      <c r="AY148">
        <f>COUNTA($C$148)</f>
        <v>1</v>
      </c>
    </row>
    <row r="149" spans="1:51" ht="30" customHeight="1" x14ac:dyDescent="0.15">
      <c r="A149" s="206">
        <v>4</v>
      </c>
      <c r="B149" s="206">
        <v>1</v>
      </c>
      <c r="C149" s="214" t="s">
        <v>640</v>
      </c>
      <c r="D149" s="215"/>
      <c r="E149" s="215"/>
      <c r="F149" s="215"/>
      <c r="G149" s="215"/>
      <c r="H149" s="215"/>
      <c r="I149" s="215"/>
      <c r="J149" s="216">
        <v>8360001000749</v>
      </c>
      <c r="K149" s="217"/>
      <c r="L149" s="217"/>
      <c r="M149" s="217"/>
      <c r="N149" s="217"/>
      <c r="O149" s="217"/>
      <c r="P149" s="218" t="s">
        <v>637</v>
      </c>
      <c r="Q149" s="219"/>
      <c r="R149" s="219"/>
      <c r="S149" s="219"/>
      <c r="T149" s="219"/>
      <c r="U149" s="219"/>
      <c r="V149" s="219"/>
      <c r="W149" s="219"/>
      <c r="X149" s="219"/>
      <c r="Y149" s="220">
        <v>2.8999999999999998E-3</v>
      </c>
      <c r="Z149" s="221"/>
      <c r="AA149" s="221"/>
      <c r="AB149" s="222"/>
      <c r="AC149" s="223" t="s">
        <v>639</v>
      </c>
      <c r="AD149" s="224"/>
      <c r="AE149" s="224"/>
      <c r="AF149" s="224"/>
      <c r="AG149" s="224"/>
      <c r="AH149" s="225" t="s">
        <v>622</v>
      </c>
      <c r="AI149" s="226"/>
      <c r="AJ149" s="226"/>
      <c r="AK149" s="226"/>
      <c r="AL149" s="227" t="s">
        <v>622</v>
      </c>
      <c r="AM149" s="228"/>
      <c r="AN149" s="228"/>
      <c r="AO149" s="229"/>
      <c r="AP149" s="230" t="s">
        <v>622</v>
      </c>
      <c r="AQ149" s="230"/>
      <c r="AR149" s="230"/>
      <c r="AS149" s="230"/>
      <c r="AT149" s="230"/>
      <c r="AU149" s="230"/>
      <c r="AV149" s="230"/>
      <c r="AW149" s="230"/>
      <c r="AX149" s="230"/>
      <c r="AY149">
        <f>COUNTA($C$149)</f>
        <v>1</v>
      </c>
    </row>
    <row r="150" spans="1:51" ht="49.9" customHeight="1" x14ac:dyDescent="0.15">
      <c r="A150" s="206">
        <v>5</v>
      </c>
      <c r="B150" s="206">
        <v>1</v>
      </c>
      <c r="C150" s="214" t="s">
        <v>641</v>
      </c>
      <c r="D150" s="215"/>
      <c r="E150" s="215"/>
      <c r="F150" s="215"/>
      <c r="G150" s="215"/>
      <c r="H150" s="215"/>
      <c r="I150" s="215"/>
      <c r="J150" s="216">
        <v>6360005001084</v>
      </c>
      <c r="K150" s="217"/>
      <c r="L150" s="217"/>
      <c r="M150" s="217"/>
      <c r="N150" s="217"/>
      <c r="O150" s="217"/>
      <c r="P150" s="218" t="s">
        <v>642</v>
      </c>
      <c r="Q150" s="219"/>
      <c r="R150" s="219"/>
      <c r="S150" s="219"/>
      <c r="T150" s="219"/>
      <c r="U150" s="219"/>
      <c r="V150" s="219"/>
      <c r="W150" s="219"/>
      <c r="X150" s="219"/>
      <c r="Y150" s="220">
        <v>1.8E-3</v>
      </c>
      <c r="Z150" s="221"/>
      <c r="AA150" s="221"/>
      <c r="AB150" s="222"/>
      <c r="AC150" s="223" t="s">
        <v>639</v>
      </c>
      <c r="AD150" s="224"/>
      <c r="AE150" s="224"/>
      <c r="AF150" s="224"/>
      <c r="AG150" s="224"/>
      <c r="AH150" s="225" t="s">
        <v>622</v>
      </c>
      <c r="AI150" s="226"/>
      <c r="AJ150" s="226"/>
      <c r="AK150" s="226"/>
      <c r="AL150" s="227" t="s">
        <v>622</v>
      </c>
      <c r="AM150" s="228"/>
      <c r="AN150" s="228"/>
      <c r="AO150" s="229"/>
      <c r="AP150" s="230" t="s">
        <v>622</v>
      </c>
      <c r="AQ150" s="230"/>
      <c r="AR150" s="230"/>
      <c r="AS150" s="230"/>
      <c r="AT150" s="230"/>
      <c r="AU150" s="230"/>
      <c r="AV150" s="230"/>
      <c r="AW150" s="230"/>
      <c r="AX150" s="230"/>
      <c r="AY150">
        <f>COUNTA($C$150)</f>
        <v>1</v>
      </c>
    </row>
  </sheetData>
  <sheetProtection formatRows="0"/>
  <dataConsolidate/>
  <mergeCells count="597">
    <mergeCell ref="A39:B40"/>
    <mergeCell ref="AG54:AX54"/>
    <mergeCell ref="AP148:AX148"/>
    <mergeCell ref="C150:I150"/>
    <mergeCell ref="J150:O150"/>
    <mergeCell ref="P150:X150"/>
    <mergeCell ref="Y150:AB150"/>
    <mergeCell ref="AC150:AG150"/>
    <mergeCell ref="AH150:AK150"/>
    <mergeCell ref="AL150:AO150"/>
    <mergeCell ref="AP150:AX150"/>
    <mergeCell ref="C141:I141"/>
    <mergeCell ref="J141:O141"/>
    <mergeCell ref="P141:X141"/>
    <mergeCell ref="Y141:AB141"/>
    <mergeCell ref="AC141:AG141"/>
    <mergeCell ref="AH141:AK141"/>
    <mergeCell ref="AL141:AO141"/>
    <mergeCell ref="AP141:AX141"/>
    <mergeCell ref="C142:I142"/>
    <mergeCell ref="J142:O142"/>
    <mergeCell ref="P142:X142"/>
    <mergeCell ref="Y142:AB142"/>
    <mergeCell ref="AC142:AG142"/>
    <mergeCell ref="AH142:AK142"/>
    <mergeCell ref="AL142:AO142"/>
    <mergeCell ref="AP142:AX142"/>
    <mergeCell ref="AP134:AX134"/>
    <mergeCell ref="C138:I138"/>
    <mergeCell ref="J138:O138"/>
    <mergeCell ref="P138:X138"/>
    <mergeCell ref="Y138:AB138"/>
    <mergeCell ref="AC138:AG138"/>
    <mergeCell ref="AH138:AK138"/>
    <mergeCell ref="AL138:AO138"/>
    <mergeCell ref="AP138:AX138"/>
    <mergeCell ref="P137:X137"/>
    <mergeCell ref="Y137:AB137"/>
    <mergeCell ref="AC137:AG137"/>
    <mergeCell ref="AH137:AK137"/>
    <mergeCell ref="AL137:AO137"/>
    <mergeCell ref="AP137:AX137"/>
    <mergeCell ref="G6:AX6"/>
    <mergeCell ref="A36:F38"/>
    <mergeCell ref="G36:X36"/>
    <mergeCell ref="AD42:AF42"/>
    <mergeCell ref="C42:AC42"/>
    <mergeCell ref="AG43:AX43"/>
    <mergeCell ref="AU105:AX105"/>
    <mergeCell ref="C125:I125"/>
    <mergeCell ref="C132:I132"/>
    <mergeCell ref="J132:O132"/>
    <mergeCell ref="P132:X132"/>
    <mergeCell ref="Y132:AB132"/>
    <mergeCell ref="AC132:AG132"/>
    <mergeCell ref="AH132:AK132"/>
    <mergeCell ref="AL132:AO132"/>
    <mergeCell ref="AP132:AX132"/>
    <mergeCell ref="AG44:AX44"/>
    <mergeCell ref="AD43:AF43"/>
    <mergeCell ref="AK21:AQ21"/>
    <mergeCell ref="AR21:AX21"/>
    <mergeCell ref="A31:F32"/>
    <mergeCell ref="G31:AX32"/>
    <mergeCell ref="AD52:AF52"/>
    <mergeCell ref="AG51:AX51"/>
    <mergeCell ref="A7:F7"/>
    <mergeCell ref="G7:X7"/>
    <mergeCell ref="A8:F8"/>
    <mergeCell ref="G33:X33"/>
    <mergeCell ref="Y33:AA33"/>
    <mergeCell ref="G21:O21"/>
    <mergeCell ref="P21:V21"/>
    <mergeCell ref="W21:AC21"/>
    <mergeCell ref="AD21:AJ21"/>
    <mergeCell ref="G28:O30"/>
    <mergeCell ref="A11:F11"/>
    <mergeCell ref="AD15:AJ15"/>
    <mergeCell ref="P19:V19"/>
    <mergeCell ref="A9:F9"/>
    <mergeCell ref="G9:AX9"/>
    <mergeCell ref="I15:O15"/>
    <mergeCell ref="AQ33:AT33"/>
    <mergeCell ref="AU33:AX33"/>
    <mergeCell ref="AU35:AX35"/>
    <mergeCell ref="AD47:AF47"/>
    <mergeCell ref="C62:F62"/>
    <mergeCell ref="AI33:AL33"/>
    <mergeCell ref="AM33:AP33"/>
    <mergeCell ref="AE34:AH34"/>
    <mergeCell ref="AI34:AL34"/>
    <mergeCell ref="AM34:AP34"/>
    <mergeCell ref="AE35:AH35"/>
    <mergeCell ref="AI35:AL35"/>
    <mergeCell ref="AM35:AP35"/>
    <mergeCell ref="C39:D40"/>
    <mergeCell ref="AD44:AF44"/>
    <mergeCell ref="AG52:AX52"/>
    <mergeCell ref="A63:AX63"/>
    <mergeCell ref="AI38:AL38"/>
    <mergeCell ref="G34:X35"/>
    <mergeCell ref="AQ38:AX38"/>
    <mergeCell ref="AQ36:AX36"/>
    <mergeCell ref="AE37:AH37"/>
    <mergeCell ref="AI37:AL37"/>
    <mergeCell ref="G62:AX62"/>
    <mergeCell ref="G61:AX61"/>
    <mergeCell ref="AM37:AP37"/>
    <mergeCell ref="AM36:AP36"/>
    <mergeCell ref="AB37:AD37"/>
    <mergeCell ref="Y34:AA34"/>
    <mergeCell ref="AB34:AD34"/>
    <mergeCell ref="Y35:AA35"/>
    <mergeCell ref="AB35:AD35"/>
    <mergeCell ref="Y38:AA38"/>
    <mergeCell ref="AB38:AD38"/>
    <mergeCell ref="C58:AC58"/>
    <mergeCell ref="AQ34:AT34"/>
    <mergeCell ref="AU34:AX34"/>
    <mergeCell ref="AQ35:AT35"/>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D46:AF46"/>
    <mergeCell ref="C44:AC44"/>
    <mergeCell ref="C45:AC45"/>
    <mergeCell ref="C46:AC46"/>
    <mergeCell ref="AG42:AX42"/>
    <mergeCell ref="Y36:AA36"/>
    <mergeCell ref="AB36:AD36"/>
    <mergeCell ref="G37:X38"/>
    <mergeCell ref="Y37:AA37"/>
    <mergeCell ref="A56:B59"/>
    <mergeCell ref="C56:AC56"/>
    <mergeCell ref="AR14:AX14"/>
    <mergeCell ref="AK15:AQ15"/>
    <mergeCell ref="AG58:AX58"/>
    <mergeCell ref="AD49:AF49"/>
    <mergeCell ref="AR20:AX20"/>
    <mergeCell ref="AD51:AF51"/>
    <mergeCell ref="C59:AC59"/>
    <mergeCell ref="AD14:AJ14"/>
    <mergeCell ref="AK14:AQ14"/>
    <mergeCell ref="P17:V17"/>
    <mergeCell ref="W17:AC17"/>
    <mergeCell ref="AD16:AJ16"/>
    <mergeCell ref="AR16:AX16"/>
    <mergeCell ref="AK16:AQ16"/>
    <mergeCell ref="P28:X30"/>
    <mergeCell ref="P14:V14"/>
    <mergeCell ref="AB30:AD30"/>
    <mergeCell ref="AD57:AF57"/>
    <mergeCell ref="C47:D48"/>
    <mergeCell ref="Y104:AB104"/>
    <mergeCell ref="A66:E66"/>
    <mergeCell ref="A61:B62"/>
    <mergeCell ref="Y105:AB105"/>
    <mergeCell ref="AH106:AT106"/>
    <mergeCell ref="A67:AX67"/>
    <mergeCell ref="AD56:AF56"/>
    <mergeCell ref="G103:AB103"/>
    <mergeCell ref="AD60:AF60"/>
    <mergeCell ref="AD50:AF50"/>
    <mergeCell ref="AG82:AH82"/>
    <mergeCell ref="AJ82:AK82"/>
    <mergeCell ref="A77:D77"/>
    <mergeCell ref="A76:D76"/>
    <mergeCell ref="A82:D82"/>
    <mergeCell ref="E82:G82"/>
    <mergeCell ref="A60:B60"/>
    <mergeCell ref="AD53:AF53"/>
    <mergeCell ref="G106:K106"/>
    <mergeCell ref="L106:X106"/>
    <mergeCell ref="AH105:AT105"/>
    <mergeCell ref="Y106:AB106"/>
    <mergeCell ref="AC106:AG106"/>
    <mergeCell ref="AG55:AX55"/>
    <mergeCell ref="A65:AX65"/>
    <mergeCell ref="AG56:AX56"/>
    <mergeCell ref="AU104:AX104"/>
    <mergeCell ref="L107:X107"/>
    <mergeCell ref="Y107:AB107"/>
    <mergeCell ref="AC107:AG107"/>
    <mergeCell ref="AU107:AX107"/>
    <mergeCell ref="AU106:AX106"/>
    <mergeCell ref="A70:AX70"/>
    <mergeCell ref="AC103:AX103"/>
    <mergeCell ref="AH104:AT104"/>
    <mergeCell ref="G105:K105"/>
    <mergeCell ref="A68:E68"/>
    <mergeCell ref="A103:F118"/>
    <mergeCell ref="AH107:AT107"/>
    <mergeCell ref="A64:AX64"/>
    <mergeCell ref="F68:AX68"/>
    <mergeCell ref="A46:B55"/>
    <mergeCell ref="C55:AC55"/>
    <mergeCell ref="A71:AX71"/>
    <mergeCell ref="AD59:AF59"/>
    <mergeCell ref="AU108:AX108"/>
    <mergeCell ref="AG46:AX48"/>
    <mergeCell ref="AG57:AX57"/>
    <mergeCell ref="C60:AC60"/>
    <mergeCell ref="AD58:AF58"/>
    <mergeCell ref="G107:K107"/>
    <mergeCell ref="AR15:AX15"/>
    <mergeCell ref="I17:O17"/>
    <mergeCell ref="AQ26:AT26"/>
    <mergeCell ref="G26:O27"/>
    <mergeCell ref="G109:K109"/>
    <mergeCell ref="L109:X109"/>
    <mergeCell ref="Y109:AB109"/>
    <mergeCell ref="AC109:AG109"/>
    <mergeCell ref="AH109:AT109"/>
    <mergeCell ref="AU109:AX109"/>
    <mergeCell ref="C52:AC52"/>
    <mergeCell ref="AD55:AF55"/>
    <mergeCell ref="AG53:AX53"/>
    <mergeCell ref="G104:K104"/>
    <mergeCell ref="L104:X104"/>
    <mergeCell ref="Y108:AB108"/>
    <mergeCell ref="G108:K108"/>
    <mergeCell ref="L108:X108"/>
    <mergeCell ref="A69:AX69"/>
    <mergeCell ref="F66:AX66"/>
    <mergeCell ref="AH113:AT113"/>
    <mergeCell ref="AU113:AX113"/>
    <mergeCell ref="G112:K112"/>
    <mergeCell ref="L112:X112"/>
    <mergeCell ref="Y112:AB112"/>
    <mergeCell ref="AC112:AG112"/>
    <mergeCell ref="AH112:AT112"/>
    <mergeCell ref="AU112:AX112"/>
    <mergeCell ref="AC108:AG108"/>
    <mergeCell ref="Y111:AB111"/>
    <mergeCell ref="AC111:AG111"/>
    <mergeCell ref="AH111:AT111"/>
    <mergeCell ref="AU111:AX111"/>
    <mergeCell ref="AH108:AT108"/>
    <mergeCell ref="Y26:AA27"/>
    <mergeCell ref="Y28:AA28"/>
    <mergeCell ref="Y29:AA29"/>
    <mergeCell ref="P26:X27"/>
    <mergeCell ref="AB26:AD27"/>
    <mergeCell ref="AB28:AD28"/>
    <mergeCell ref="I14:O14"/>
    <mergeCell ref="L113:X113"/>
    <mergeCell ref="Y113:AB113"/>
    <mergeCell ref="AC113:AG113"/>
    <mergeCell ref="AD48:AF48"/>
    <mergeCell ref="AD45:AF45"/>
    <mergeCell ref="AC105:AG105"/>
    <mergeCell ref="L105:X105"/>
    <mergeCell ref="AC104:AG104"/>
    <mergeCell ref="C49:AC49"/>
    <mergeCell ref="E47:AC47"/>
    <mergeCell ref="E48:AC48"/>
    <mergeCell ref="C51:AC51"/>
    <mergeCell ref="AG59:AX59"/>
    <mergeCell ref="C53:AC53"/>
    <mergeCell ref="A83:F102"/>
    <mergeCell ref="AG60:AX60"/>
    <mergeCell ref="C57:AC57"/>
    <mergeCell ref="I13:O13"/>
    <mergeCell ref="AD13:AJ13"/>
    <mergeCell ref="W12:AC12"/>
    <mergeCell ref="G10:AX10"/>
    <mergeCell ref="P13:V13"/>
    <mergeCell ref="G12:O12"/>
    <mergeCell ref="I18:O18"/>
    <mergeCell ref="AD12:AJ12"/>
    <mergeCell ref="W16:AC16"/>
    <mergeCell ref="P15:V15"/>
    <mergeCell ref="W15:AC15"/>
    <mergeCell ref="P12:V12"/>
    <mergeCell ref="A10:F10"/>
    <mergeCell ref="AR12:AX12"/>
    <mergeCell ref="G13:H18"/>
    <mergeCell ref="A33:F35"/>
    <mergeCell ref="AB33:AD33"/>
    <mergeCell ref="A26:F30"/>
    <mergeCell ref="G118:K118"/>
    <mergeCell ref="L118:X118"/>
    <mergeCell ref="Y118:AB118"/>
    <mergeCell ref="AB29:AD29"/>
    <mergeCell ref="G115:AB115"/>
    <mergeCell ref="AC115:AX115"/>
    <mergeCell ref="G116:K116"/>
    <mergeCell ref="AU114:AX114"/>
    <mergeCell ref="AU116:AX116"/>
    <mergeCell ref="G110:AB110"/>
    <mergeCell ref="AC110:AX110"/>
    <mergeCell ref="G111:K111"/>
    <mergeCell ref="L111:X111"/>
    <mergeCell ref="C61:F61"/>
    <mergeCell ref="G113:K113"/>
    <mergeCell ref="AE36:AH36"/>
    <mergeCell ref="AE33:AH33"/>
    <mergeCell ref="AW27:AX27"/>
    <mergeCell ref="A3:AH3"/>
    <mergeCell ref="AJ3:AW3"/>
    <mergeCell ref="AG49:AX49"/>
    <mergeCell ref="A43:B4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E38:AH38"/>
    <mergeCell ref="AI36:AL36"/>
    <mergeCell ref="AM38:AP38"/>
    <mergeCell ref="A41:AX41"/>
    <mergeCell ref="AE29:AH29"/>
    <mergeCell ref="AS27:AT27"/>
    <mergeCell ref="AQ37:AX37"/>
    <mergeCell ref="A125:B125"/>
    <mergeCell ref="A124:B124"/>
    <mergeCell ref="AH118:AT118"/>
    <mergeCell ref="AC118:AG118"/>
    <mergeCell ref="G114:K114"/>
    <mergeCell ref="L114:X114"/>
    <mergeCell ref="Y114:AB114"/>
    <mergeCell ref="AC114:AG114"/>
    <mergeCell ref="AH114:AT114"/>
    <mergeCell ref="L116:X116"/>
    <mergeCell ref="Y116:AB116"/>
    <mergeCell ref="AC116:AG116"/>
    <mergeCell ref="AH116:AT116"/>
    <mergeCell ref="G117:K117"/>
    <mergeCell ref="L117:X117"/>
    <mergeCell ref="Y117:AB117"/>
    <mergeCell ref="AP124:AX124"/>
    <mergeCell ref="AP125:AX125"/>
    <mergeCell ref="P125:X125"/>
    <mergeCell ref="AC124:AG124"/>
    <mergeCell ref="AC125:AG125"/>
    <mergeCell ref="A119:AK119"/>
    <mergeCell ref="AU118:AX118"/>
    <mergeCell ref="AH125:AK125"/>
    <mergeCell ref="AL125:AO125"/>
    <mergeCell ref="J124:O124"/>
    <mergeCell ref="J125:O125"/>
    <mergeCell ref="Y125:AB125"/>
    <mergeCell ref="AH124:AK124"/>
    <mergeCell ref="AL124:AO124"/>
    <mergeCell ref="AC117:AG117"/>
    <mergeCell ref="AH117:AT117"/>
    <mergeCell ref="AU117:AX117"/>
    <mergeCell ref="P124:X124"/>
    <mergeCell ref="AL119:AN119"/>
    <mergeCell ref="AP128:AX128"/>
    <mergeCell ref="C129:I129"/>
    <mergeCell ref="J129:O129"/>
    <mergeCell ref="P129:X129"/>
    <mergeCell ref="Y129:AB129"/>
    <mergeCell ref="AC129:AG129"/>
    <mergeCell ref="AH129:AK129"/>
    <mergeCell ref="AP129:AX129"/>
    <mergeCell ref="AL129:AO129"/>
    <mergeCell ref="A128:B128"/>
    <mergeCell ref="A129:B129"/>
    <mergeCell ref="C128:I128"/>
    <mergeCell ref="J128:O128"/>
    <mergeCell ref="P128:X128"/>
    <mergeCell ref="Y128:AB128"/>
    <mergeCell ref="AC128:AG128"/>
    <mergeCell ref="AH128:AK128"/>
    <mergeCell ref="AL128:AO128"/>
    <mergeCell ref="A132:B132"/>
    <mergeCell ref="A133:B133"/>
    <mergeCell ref="A134:B134"/>
    <mergeCell ref="C133:I133"/>
    <mergeCell ref="J133:O133"/>
    <mergeCell ref="P133:X133"/>
    <mergeCell ref="Y133:AB133"/>
    <mergeCell ref="AC133:AG133"/>
    <mergeCell ref="AH133:AK133"/>
    <mergeCell ref="AL133:AO133"/>
    <mergeCell ref="AP133:AX133"/>
    <mergeCell ref="C134:I134"/>
    <mergeCell ref="J134:O134"/>
    <mergeCell ref="P134:X134"/>
    <mergeCell ref="Y134:AB134"/>
    <mergeCell ref="AC134:AG134"/>
    <mergeCell ref="AH134:AK134"/>
    <mergeCell ref="AL134:AO134"/>
    <mergeCell ref="AP149:AX149"/>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L147:AO147"/>
    <mergeCell ref="AP147:AX147"/>
    <mergeCell ref="C148:I148"/>
    <mergeCell ref="J148:O148"/>
    <mergeCell ref="P148:X148"/>
    <mergeCell ref="Y148:AB148"/>
    <mergeCell ref="AC148:AG148"/>
    <mergeCell ref="AH148:AK148"/>
    <mergeCell ref="AL148:AO148"/>
    <mergeCell ref="A149:B149"/>
    <mergeCell ref="A150:B150"/>
    <mergeCell ref="C149:I149"/>
    <mergeCell ref="J149:O149"/>
    <mergeCell ref="P149:X149"/>
    <mergeCell ref="Y149:AB149"/>
    <mergeCell ref="AC149:AG149"/>
    <mergeCell ref="AH149:AK149"/>
    <mergeCell ref="AL149:AO149"/>
    <mergeCell ref="AW2:AX2"/>
    <mergeCell ref="AU28:AX28"/>
    <mergeCell ref="AU29:AX29"/>
    <mergeCell ref="AU30:AX30"/>
    <mergeCell ref="A147:B147"/>
    <mergeCell ref="A148:B148"/>
    <mergeCell ref="A145:B145"/>
    <mergeCell ref="A146:B146"/>
    <mergeCell ref="C145:I145"/>
    <mergeCell ref="J145:O145"/>
    <mergeCell ref="P145:X145"/>
    <mergeCell ref="Y145:AB145"/>
    <mergeCell ref="AC145:AG145"/>
    <mergeCell ref="AH145:AK145"/>
    <mergeCell ref="AL145:AO145"/>
    <mergeCell ref="AP145:AX145"/>
    <mergeCell ref="A142:B142"/>
    <mergeCell ref="A141:B141"/>
    <mergeCell ref="A137:B137"/>
    <mergeCell ref="A138:B138"/>
    <mergeCell ref="C137:I137"/>
    <mergeCell ref="J137:O137"/>
    <mergeCell ref="Y124:AB124"/>
    <mergeCell ref="C124:I124"/>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O2:AQ2"/>
    <mergeCell ref="AS2:AU2"/>
    <mergeCell ref="P25:V25"/>
    <mergeCell ref="W25:AC25"/>
    <mergeCell ref="AD2:AH2"/>
    <mergeCell ref="AJ2:AM2"/>
    <mergeCell ref="G8:X8"/>
    <mergeCell ref="P22:V22"/>
    <mergeCell ref="P23:V23"/>
    <mergeCell ref="P24:V24"/>
    <mergeCell ref="G25:O25"/>
    <mergeCell ref="AK17:AQ17"/>
    <mergeCell ref="AR17:AX17"/>
    <mergeCell ref="AK13:AQ13"/>
    <mergeCell ref="AR13:AX13"/>
    <mergeCell ref="Y7:AD7"/>
    <mergeCell ref="AK20:AQ20"/>
    <mergeCell ref="AD20:AJ20"/>
    <mergeCell ref="G5:L5"/>
    <mergeCell ref="M5:R5"/>
    <mergeCell ref="S5:X5"/>
    <mergeCell ref="Y8:AD8"/>
    <mergeCell ref="AE8:AX8"/>
    <mergeCell ref="W13:AC13"/>
    <mergeCell ref="I82:J82"/>
    <mergeCell ref="L82:M82"/>
    <mergeCell ref="Q82:S82"/>
    <mergeCell ref="U82:V82"/>
    <mergeCell ref="X82:Y82"/>
    <mergeCell ref="AC82:AE82"/>
    <mergeCell ref="E76:P76"/>
    <mergeCell ref="Q76:AB76"/>
    <mergeCell ref="AC76:AN76"/>
    <mergeCell ref="AO76:AX76"/>
    <mergeCell ref="A72:D72"/>
    <mergeCell ref="E72:P72"/>
    <mergeCell ref="Q72:AB72"/>
    <mergeCell ref="AC72:AN72"/>
    <mergeCell ref="AO72:AX72"/>
    <mergeCell ref="A73:D73"/>
    <mergeCell ref="E73:P73"/>
    <mergeCell ref="Q73:AB73"/>
    <mergeCell ref="AC73:AN73"/>
    <mergeCell ref="AO73:AX73"/>
    <mergeCell ref="A74:D74"/>
    <mergeCell ref="E74:P74"/>
    <mergeCell ref="Q74:AB74"/>
    <mergeCell ref="AC74:AN74"/>
    <mergeCell ref="AO74:AX74"/>
    <mergeCell ref="A12:F21"/>
    <mergeCell ref="G22:O22"/>
    <mergeCell ref="G23:O23"/>
    <mergeCell ref="G24:O24"/>
    <mergeCell ref="A22:F25"/>
    <mergeCell ref="AD22:AX22"/>
    <mergeCell ref="AD23:AX25"/>
    <mergeCell ref="W22:AC22"/>
    <mergeCell ref="A75:D75"/>
    <mergeCell ref="E75:P75"/>
    <mergeCell ref="Q75:AB75"/>
    <mergeCell ref="AC75:AN75"/>
    <mergeCell ref="AO75:AX75"/>
    <mergeCell ref="W23:AC23"/>
    <mergeCell ref="W24:AC24"/>
    <mergeCell ref="C54:AC54"/>
    <mergeCell ref="AD54:AF54"/>
    <mergeCell ref="E40:F40"/>
    <mergeCell ref="G40:AX40"/>
    <mergeCell ref="E39:F39"/>
    <mergeCell ref="G39:AX39"/>
    <mergeCell ref="Y30:AA30"/>
    <mergeCell ref="AE28:AH28"/>
    <mergeCell ref="AQ27:AR27"/>
    <mergeCell ref="A78:D78"/>
    <mergeCell ref="O82:P82"/>
    <mergeCell ref="AA82:AB82"/>
    <mergeCell ref="AM82:AN82"/>
    <mergeCell ref="AO82:AP82"/>
    <mergeCell ref="AR82:AS82"/>
    <mergeCell ref="AU82:AV82"/>
    <mergeCell ref="A79:D79"/>
    <mergeCell ref="E79:P79"/>
    <mergeCell ref="Q79:AB79"/>
    <mergeCell ref="AC79:AN79"/>
    <mergeCell ref="AO79:AX79"/>
    <mergeCell ref="A80:D80"/>
    <mergeCell ref="E80:P80"/>
    <mergeCell ref="Q80:AB80"/>
    <mergeCell ref="AC80:AN80"/>
    <mergeCell ref="AO80:AX80"/>
    <mergeCell ref="A81:D81"/>
    <mergeCell ref="E81:G81"/>
    <mergeCell ref="I81:J81"/>
    <mergeCell ref="L81:M81"/>
    <mergeCell ref="O81:P81"/>
    <mergeCell ref="Q81:S81"/>
    <mergeCell ref="U81:V81"/>
    <mergeCell ref="AU81:AV81"/>
    <mergeCell ref="E77:P77"/>
    <mergeCell ref="Q77:AB77"/>
    <mergeCell ref="AC77:AN77"/>
    <mergeCell ref="AO77:AX77"/>
    <mergeCell ref="E78:P78"/>
    <mergeCell ref="Q78:AB78"/>
    <mergeCell ref="AC78:AN78"/>
    <mergeCell ref="AO78:AX78"/>
    <mergeCell ref="X81:Y81"/>
    <mergeCell ref="AA81:AB81"/>
    <mergeCell ref="AC81:AE81"/>
    <mergeCell ref="AG81:AH81"/>
    <mergeCell ref="AJ81:AK81"/>
    <mergeCell ref="AM81:AN81"/>
    <mergeCell ref="AO81:AP81"/>
    <mergeCell ref="AR81:AS81"/>
  </mergeCells>
  <phoneticPr fontId="6"/>
  <conditionalFormatting sqref="P14:AQ14">
    <cfRule type="expression" dxfId="141" priority="14013">
      <formula>IF(RIGHT(TEXT(P14,"0.#"),1)=".",FALSE,TRUE)</formula>
    </cfRule>
    <cfRule type="expression" dxfId="140" priority="14014">
      <formula>IF(RIGHT(TEXT(P14,"0.#"),1)=".",TRUE,FALSE)</formula>
    </cfRule>
  </conditionalFormatting>
  <conditionalFormatting sqref="AE28">
    <cfRule type="expression" dxfId="139" priority="14003">
      <formula>IF(RIGHT(TEXT(AE28,"0.#"),1)=".",FALSE,TRUE)</formula>
    </cfRule>
    <cfRule type="expression" dxfId="138" priority="14004">
      <formula>IF(RIGHT(TEXT(AE28,"0.#"),1)=".",TRUE,FALSE)</formula>
    </cfRule>
  </conditionalFormatting>
  <conditionalFormatting sqref="P18:AX18">
    <cfRule type="expression" dxfId="137" priority="13889">
      <formula>IF(RIGHT(TEXT(P18,"0.#"),1)=".",FALSE,TRUE)</formula>
    </cfRule>
    <cfRule type="expression" dxfId="136" priority="13890">
      <formula>IF(RIGHT(TEXT(P18,"0.#"),1)=".",TRUE,FALSE)</formula>
    </cfRule>
  </conditionalFormatting>
  <conditionalFormatting sqref="Y106">
    <cfRule type="expression" dxfId="135" priority="13885">
      <formula>IF(RIGHT(TEXT(Y106,"0.#"),1)=".",FALSE,TRUE)</formula>
    </cfRule>
    <cfRule type="expression" dxfId="134" priority="13886">
      <formula>IF(RIGHT(TEXT(Y106,"0.#"),1)=".",TRUE,FALSE)</formula>
    </cfRule>
  </conditionalFormatting>
  <conditionalFormatting sqref="Y109">
    <cfRule type="expression" dxfId="133" priority="13881">
      <formula>IF(RIGHT(TEXT(Y109,"0.#"),1)=".",FALSE,TRUE)</formula>
    </cfRule>
    <cfRule type="expression" dxfId="132" priority="13882">
      <formula>IF(RIGHT(TEXT(Y109,"0.#"),1)=".",TRUE,FALSE)</formula>
    </cfRule>
  </conditionalFormatting>
  <conditionalFormatting sqref="Y117 Y112">
    <cfRule type="expression" dxfId="131" priority="13663">
      <formula>IF(RIGHT(TEXT(Y112,"0.#"),1)=".",FALSE,TRUE)</formula>
    </cfRule>
    <cfRule type="expression" dxfId="130" priority="13664">
      <formula>IF(RIGHT(TEXT(Y112,"0.#"),1)=".",TRUE,FALSE)</formula>
    </cfRule>
  </conditionalFormatting>
  <conditionalFormatting sqref="P16:AQ17 P15:AX15 P13:AX13">
    <cfRule type="expression" dxfId="129" priority="13711">
      <formula>IF(RIGHT(TEXT(P13,"0.#"),1)=".",FALSE,TRUE)</formula>
    </cfRule>
    <cfRule type="expression" dxfId="128" priority="13712">
      <formula>IF(RIGHT(TEXT(P13,"0.#"),1)=".",TRUE,FALSE)</formula>
    </cfRule>
  </conditionalFormatting>
  <conditionalFormatting sqref="P19:AJ19">
    <cfRule type="expression" dxfId="127" priority="13709">
      <formula>IF(RIGHT(TEXT(P19,"0.#"),1)=".",FALSE,TRUE)</formula>
    </cfRule>
    <cfRule type="expression" dxfId="126" priority="13710">
      <formula>IF(RIGHT(TEXT(P19,"0.#"),1)=".",TRUE,FALSE)</formula>
    </cfRule>
  </conditionalFormatting>
  <conditionalFormatting sqref="Y107:Y108 Y105">
    <cfRule type="expression" dxfId="125" priority="13687">
      <formula>IF(RIGHT(TEXT(Y105,"0.#"),1)=".",FALSE,TRUE)</formula>
    </cfRule>
    <cfRule type="expression" dxfId="124" priority="13688">
      <formula>IF(RIGHT(TEXT(Y105,"0.#"),1)=".",TRUE,FALSE)</formula>
    </cfRule>
  </conditionalFormatting>
  <conditionalFormatting sqref="AU106">
    <cfRule type="expression" dxfId="123" priority="13685">
      <formula>IF(RIGHT(TEXT(AU106,"0.#"),1)=".",FALSE,TRUE)</formula>
    </cfRule>
    <cfRule type="expression" dxfId="122" priority="13686">
      <formula>IF(RIGHT(TEXT(AU106,"0.#"),1)=".",TRUE,FALSE)</formula>
    </cfRule>
  </conditionalFormatting>
  <conditionalFormatting sqref="AU109">
    <cfRule type="expression" dxfId="121" priority="13683">
      <formula>IF(RIGHT(TEXT(AU109,"0.#"),1)=".",FALSE,TRUE)</formula>
    </cfRule>
    <cfRule type="expression" dxfId="120" priority="13684">
      <formula>IF(RIGHT(TEXT(AU109,"0.#"),1)=".",TRUE,FALSE)</formula>
    </cfRule>
  </conditionalFormatting>
  <conditionalFormatting sqref="AU107:AU108 AU105">
    <cfRule type="expression" dxfId="119" priority="13681">
      <formula>IF(RIGHT(TEXT(AU105,"0.#"),1)=".",FALSE,TRUE)</formula>
    </cfRule>
    <cfRule type="expression" dxfId="118" priority="13682">
      <formula>IF(RIGHT(TEXT(AU105,"0.#"),1)=".",TRUE,FALSE)</formula>
    </cfRule>
  </conditionalFormatting>
  <conditionalFormatting sqref="Y113">
    <cfRule type="expression" dxfId="117" priority="13667">
      <formula>IF(RIGHT(TEXT(Y113,"0.#"),1)=".",FALSE,TRUE)</formula>
    </cfRule>
    <cfRule type="expression" dxfId="116" priority="13668">
      <formula>IF(RIGHT(TEXT(Y113,"0.#"),1)=".",TRUE,FALSE)</formula>
    </cfRule>
  </conditionalFormatting>
  <conditionalFormatting sqref="Y118 Y114">
    <cfRule type="expression" dxfId="115" priority="13665">
      <formula>IF(RIGHT(TEXT(Y114,"0.#"),1)=".",FALSE,TRUE)</formula>
    </cfRule>
    <cfRule type="expression" dxfId="114" priority="13666">
      <formula>IF(RIGHT(TEXT(Y114,"0.#"),1)=".",TRUE,FALSE)</formula>
    </cfRule>
  </conditionalFormatting>
  <conditionalFormatting sqref="AU113">
    <cfRule type="expression" dxfId="113" priority="13661">
      <formula>IF(RIGHT(TEXT(AU113,"0.#"),1)=".",FALSE,TRUE)</formula>
    </cfRule>
    <cfRule type="expression" dxfId="112" priority="13662">
      <formula>IF(RIGHT(TEXT(AU113,"0.#"),1)=".",TRUE,FALSE)</formula>
    </cfRule>
  </conditionalFormatting>
  <conditionalFormatting sqref="AU118 AU114">
    <cfRule type="expression" dxfId="111" priority="13659">
      <formula>IF(RIGHT(TEXT(AU114,"0.#"),1)=".",FALSE,TRUE)</formula>
    </cfRule>
    <cfRule type="expression" dxfId="110" priority="13660">
      <formula>IF(RIGHT(TEXT(AU114,"0.#"),1)=".",TRUE,FALSE)</formula>
    </cfRule>
  </conditionalFormatting>
  <conditionalFormatting sqref="AU117 AU112">
    <cfRule type="expression" dxfId="109" priority="13657">
      <formula>IF(RIGHT(TEXT(AU112,"0.#"),1)=".",FALSE,TRUE)</formula>
    </cfRule>
    <cfRule type="expression" dxfId="108" priority="13658">
      <formula>IF(RIGHT(TEXT(AU112,"0.#"),1)=".",TRUE,FALSE)</formula>
    </cfRule>
  </conditionalFormatting>
  <conditionalFormatting sqref="AM30">
    <cfRule type="expression" dxfId="107" priority="13457">
      <formula>IF(RIGHT(TEXT(AM30,"0.#"),1)=".",FALSE,TRUE)</formula>
    </cfRule>
    <cfRule type="expression" dxfId="106" priority="13458">
      <formula>IF(RIGHT(TEXT(AM30,"0.#"),1)=".",TRUE,FALSE)</formula>
    </cfRule>
  </conditionalFormatting>
  <conditionalFormatting sqref="AE29">
    <cfRule type="expression" dxfId="105" priority="13471">
      <formula>IF(RIGHT(TEXT(AE29,"0.#"),1)=".",FALSE,TRUE)</formula>
    </cfRule>
    <cfRule type="expression" dxfId="104" priority="13472">
      <formula>IF(RIGHT(TEXT(AE29,"0.#"),1)=".",TRUE,FALSE)</formula>
    </cfRule>
  </conditionalFormatting>
  <conditionalFormatting sqref="AE30">
    <cfRule type="expression" dxfId="103" priority="13469">
      <formula>IF(RIGHT(TEXT(AE30,"0.#"),1)=".",FALSE,TRUE)</formula>
    </cfRule>
    <cfRule type="expression" dxfId="102" priority="13470">
      <formula>IF(RIGHT(TEXT(AE30,"0.#"),1)=".",TRUE,FALSE)</formula>
    </cfRule>
  </conditionalFormatting>
  <conditionalFormatting sqref="AI30">
    <cfRule type="expression" dxfId="101" priority="13467">
      <formula>IF(RIGHT(TEXT(AI30,"0.#"),1)=".",FALSE,TRUE)</formula>
    </cfRule>
    <cfRule type="expression" dxfId="100" priority="13468">
      <formula>IF(RIGHT(TEXT(AI30,"0.#"),1)=".",TRUE,FALSE)</formula>
    </cfRule>
  </conditionalFormatting>
  <conditionalFormatting sqref="AI29">
    <cfRule type="expression" dxfId="99" priority="13465">
      <formula>IF(RIGHT(TEXT(AI29,"0.#"),1)=".",FALSE,TRUE)</formula>
    </cfRule>
    <cfRule type="expression" dxfId="98" priority="13466">
      <formula>IF(RIGHT(TEXT(AI29,"0.#"),1)=".",TRUE,FALSE)</formula>
    </cfRule>
  </conditionalFormatting>
  <conditionalFormatting sqref="AI28">
    <cfRule type="expression" dxfId="97" priority="13463">
      <formula>IF(RIGHT(TEXT(AI28,"0.#"),1)=".",FALSE,TRUE)</formula>
    </cfRule>
    <cfRule type="expression" dxfId="96" priority="13464">
      <formula>IF(RIGHT(TEXT(AI28,"0.#"),1)=".",TRUE,FALSE)</formula>
    </cfRule>
  </conditionalFormatting>
  <conditionalFormatting sqref="AM28">
    <cfRule type="expression" dxfId="95" priority="13461">
      <formula>IF(RIGHT(TEXT(AM28,"0.#"),1)=".",FALSE,TRUE)</formula>
    </cfRule>
    <cfRule type="expression" dxfId="94" priority="13462">
      <formula>IF(RIGHT(TEXT(AM28,"0.#"),1)=".",TRUE,FALSE)</formula>
    </cfRule>
  </conditionalFormatting>
  <conditionalFormatting sqref="AQ28:AQ30">
    <cfRule type="expression" dxfId="93" priority="13451">
      <formula>IF(RIGHT(TEXT(AQ28,"0.#"),1)=".",FALSE,TRUE)</formula>
    </cfRule>
    <cfRule type="expression" dxfId="92" priority="13452">
      <formula>IF(RIGHT(TEXT(AQ28,"0.#"),1)=".",TRUE,FALSE)</formula>
    </cfRule>
  </conditionalFormatting>
  <conditionalFormatting sqref="AU28:AU30">
    <cfRule type="expression" dxfId="91" priority="13449">
      <formula>IF(RIGHT(TEXT(AU28,"0.#"),1)=".",FALSE,TRUE)</formula>
    </cfRule>
    <cfRule type="expression" dxfId="90" priority="13450">
      <formula>IF(RIGHT(TEXT(AU28,"0.#"),1)=".",TRUE,FALSE)</formula>
    </cfRule>
  </conditionalFormatting>
  <conditionalFormatting sqref="AE34">
    <cfRule type="expression" dxfId="89" priority="13221">
      <formula>IF(RIGHT(TEXT(AE34,"0.#"),1)=".",FALSE,TRUE)</formula>
    </cfRule>
    <cfRule type="expression" dxfId="88" priority="13222">
      <formula>IF(RIGHT(TEXT(AE34,"0.#"),1)=".",TRUE,FALSE)</formula>
    </cfRule>
  </conditionalFormatting>
  <conditionalFormatting sqref="AI34">
    <cfRule type="expression" dxfId="87" priority="13219">
      <formula>IF(RIGHT(TEXT(AI34,"0.#"),1)=".",FALSE,TRUE)</formula>
    </cfRule>
    <cfRule type="expression" dxfId="86" priority="13220">
      <formula>IF(RIGHT(TEXT(AI34,"0.#"),1)=".",TRUE,FALSE)</formula>
    </cfRule>
  </conditionalFormatting>
  <conditionalFormatting sqref="AM34">
    <cfRule type="expression" dxfId="85" priority="13217">
      <formula>IF(RIGHT(TEXT(AM34,"0.#"),1)=".",FALSE,TRUE)</formula>
    </cfRule>
    <cfRule type="expression" dxfId="84" priority="13218">
      <formula>IF(RIGHT(TEXT(AM34,"0.#"),1)=".",TRUE,FALSE)</formula>
    </cfRule>
  </conditionalFormatting>
  <conditionalFormatting sqref="AE35">
    <cfRule type="expression" dxfId="83" priority="13215">
      <formula>IF(RIGHT(TEXT(AE35,"0.#"),1)=".",FALSE,TRUE)</formula>
    </cfRule>
    <cfRule type="expression" dxfId="82" priority="13216">
      <formula>IF(RIGHT(TEXT(AE35,"0.#"),1)=".",TRUE,FALSE)</formula>
    </cfRule>
  </conditionalFormatting>
  <conditionalFormatting sqref="AI35">
    <cfRule type="expression" dxfId="81" priority="13213">
      <formula>IF(RIGHT(TEXT(AI35,"0.#"),1)=".",FALSE,TRUE)</formula>
    </cfRule>
    <cfRule type="expression" dxfId="80" priority="13214">
      <formula>IF(RIGHT(TEXT(AI35,"0.#"),1)=".",TRUE,FALSE)</formula>
    </cfRule>
  </conditionalFormatting>
  <conditionalFormatting sqref="AM35">
    <cfRule type="expression" dxfId="79" priority="13211">
      <formula>IF(RIGHT(TEXT(AM35,"0.#"),1)=".",FALSE,TRUE)</formula>
    </cfRule>
    <cfRule type="expression" dxfId="78" priority="13212">
      <formula>IF(RIGHT(TEXT(AM35,"0.#"),1)=".",TRUE,FALSE)</formula>
    </cfRule>
  </conditionalFormatting>
  <conditionalFormatting sqref="AE37 AQ37">
    <cfRule type="expression" dxfId="77" priority="13165">
      <formula>IF(RIGHT(TEXT(AE37,"0.#"),1)=".",FALSE,TRUE)</formula>
    </cfRule>
    <cfRule type="expression" dxfId="76" priority="13166">
      <formula>IF(RIGHT(TEXT(AE37,"0.#"),1)=".",TRUE,FALSE)</formula>
    </cfRule>
  </conditionalFormatting>
  <conditionalFormatting sqref="AI37">
    <cfRule type="expression" dxfId="75" priority="13163">
      <formula>IF(RIGHT(TEXT(AI37,"0.#"),1)=".",FALSE,TRUE)</formula>
    </cfRule>
    <cfRule type="expression" dxfId="74" priority="13164">
      <formula>IF(RIGHT(TEXT(AI37,"0.#"),1)=".",TRUE,FALSE)</formula>
    </cfRule>
  </conditionalFormatting>
  <conditionalFormatting sqref="AM37">
    <cfRule type="expression" dxfId="73" priority="13161">
      <formula>IF(RIGHT(TEXT(AM37,"0.#"),1)=".",FALSE,TRUE)</formula>
    </cfRule>
    <cfRule type="expression" dxfId="72" priority="13162">
      <formula>IF(RIGHT(TEXT(AM37,"0.#"),1)=".",TRUE,FALSE)</formula>
    </cfRule>
  </conditionalFormatting>
  <conditionalFormatting sqref="AE38 AM38">
    <cfRule type="expression" dxfId="71" priority="13159">
      <formula>IF(RIGHT(TEXT(AE38,"0.#"),1)=".",FALSE,TRUE)</formula>
    </cfRule>
    <cfRule type="expression" dxfId="70" priority="13160">
      <formula>IF(RIGHT(TEXT(AE38,"0.#"),1)=".",TRUE,FALSE)</formula>
    </cfRule>
  </conditionalFormatting>
  <conditionalFormatting sqref="AI38">
    <cfRule type="expression" dxfId="69" priority="13157">
      <formula>IF(RIGHT(TEXT(AI38,"0.#"),1)=".",FALSE,TRUE)</formula>
    </cfRule>
    <cfRule type="expression" dxfId="68" priority="13158">
      <formula>IF(RIGHT(TEXT(AI38,"0.#"),1)=".",TRUE,FALSE)</formula>
    </cfRule>
  </conditionalFormatting>
  <conditionalFormatting sqref="AQ38">
    <cfRule type="expression" dxfId="67" priority="13153">
      <formula>IF(RIGHT(TEXT(AQ38,"0.#"),1)=".",FALSE,TRUE)</formula>
    </cfRule>
    <cfRule type="expression" dxfId="66" priority="13154">
      <formula>IF(RIGHT(TEXT(AQ38,"0.#"),1)=".",TRUE,FALSE)</formula>
    </cfRule>
  </conditionalFormatting>
  <conditionalFormatting sqref="AL125:AO125">
    <cfRule type="expression" dxfId="65" priority="2821">
      <formula>IF(AND(AL125&gt;=0, RIGHT(TEXT(AL125,"0.#"),1)&lt;&gt;"."),TRUE,FALSE)</formula>
    </cfRule>
    <cfRule type="expression" dxfId="64" priority="2822">
      <formula>IF(AND(AL125&gt;=0, RIGHT(TEXT(AL125,"0.#"),1)="."),TRUE,FALSE)</formula>
    </cfRule>
    <cfRule type="expression" dxfId="63" priority="2823">
      <formula>IF(AND(AL125&lt;0, RIGHT(TEXT(AL125,"0.#"),1)&lt;&gt;"."),TRUE,FALSE)</formula>
    </cfRule>
    <cfRule type="expression" dxfId="62" priority="2824">
      <formula>IF(AND(AL125&lt;0, RIGHT(TEXT(AL125,"0.#"),1)="."),TRUE,FALSE)</formula>
    </cfRule>
  </conditionalFormatting>
  <conditionalFormatting sqref="Y125">
    <cfRule type="expression" dxfId="61" priority="2819">
      <formula>IF(RIGHT(TEXT(Y125,"0.#"),1)=".",FALSE,TRUE)</formula>
    </cfRule>
    <cfRule type="expression" dxfId="60" priority="2820">
      <formula>IF(RIGHT(TEXT(Y125,"0.#"),1)=".",TRUE,FALSE)</formula>
    </cfRule>
  </conditionalFormatting>
  <conditionalFormatting sqref="Y129">
    <cfRule type="expression" dxfId="59" priority="2073">
      <formula>IF(RIGHT(TEXT(Y129,"0.#"),1)=".",FALSE,TRUE)</formula>
    </cfRule>
    <cfRule type="expression" dxfId="58" priority="2074">
      <formula>IF(RIGHT(TEXT(Y129,"0.#"),1)=".",TRUE,FALSE)</formula>
    </cfRule>
  </conditionalFormatting>
  <conditionalFormatting sqref="Y133:Y134">
    <cfRule type="expression" dxfId="57" priority="2061">
      <formula>IF(RIGHT(TEXT(Y133,"0.#"),1)=".",FALSE,TRUE)</formula>
    </cfRule>
    <cfRule type="expression" dxfId="56" priority="2062">
      <formula>IF(RIGHT(TEXT(Y133,"0.#"),1)=".",TRUE,FALSE)</formula>
    </cfRule>
  </conditionalFormatting>
  <conditionalFormatting sqref="Y138">
    <cfRule type="expression" dxfId="55" priority="2049">
      <formula>IF(RIGHT(TEXT(Y138,"0.#"),1)=".",FALSE,TRUE)</formula>
    </cfRule>
    <cfRule type="expression" dxfId="54" priority="2050">
      <formula>IF(RIGHT(TEXT(Y138,"0.#"),1)=".",TRUE,FALSE)</formula>
    </cfRule>
  </conditionalFormatting>
  <conditionalFormatting sqref="Y142">
    <cfRule type="expression" dxfId="53" priority="2037">
      <formula>IF(RIGHT(TEXT(Y142,"0.#"),1)=".",FALSE,TRUE)</formula>
    </cfRule>
    <cfRule type="expression" dxfId="52" priority="2038">
      <formula>IF(RIGHT(TEXT(Y142,"0.#"),1)=".",TRUE,FALSE)</formula>
    </cfRule>
  </conditionalFormatting>
  <conditionalFormatting sqref="Y148:Y150">
    <cfRule type="expression" dxfId="51" priority="2031">
      <formula>IF(RIGHT(TEXT(Y148,"0.#"),1)=".",FALSE,TRUE)</formula>
    </cfRule>
    <cfRule type="expression" dxfId="50" priority="2032">
      <formula>IF(RIGHT(TEXT(Y148,"0.#"),1)=".",TRUE,FALSE)</formula>
    </cfRule>
  </conditionalFormatting>
  <conditionalFormatting sqref="W23">
    <cfRule type="expression" dxfId="49" priority="2315">
      <formula>IF(RIGHT(TEXT(W23,"0.#"),1)=".",FALSE,TRUE)</formula>
    </cfRule>
    <cfRule type="expression" dxfId="48" priority="2316">
      <formula>IF(RIGHT(TEXT(W23,"0.#"),1)=".",TRUE,FALSE)</formula>
    </cfRule>
  </conditionalFormatting>
  <conditionalFormatting sqref="W24">
    <cfRule type="expression" dxfId="47" priority="2313">
      <formula>IF(RIGHT(TEXT(W24,"0.#"),1)=".",FALSE,TRUE)</formula>
    </cfRule>
    <cfRule type="expression" dxfId="46" priority="2314">
      <formula>IF(RIGHT(TEXT(W24,"0.#"),1)=".",TRUE,FALSE)</formula>
    </cfRule>
  </conditionalFormatting>
  <conditionalFormatting sqref="P23">
    <cfRule type="expression" dxfId="45" priority="2303">
      <formula>IF(RIGHT(TEXT(P23,"0.#"),1)=".",FALSE,TRUE)</formula>
    </cfRule>
    <cfRule type="expression" dxfId="44" priority="2304">
      <formula>IF(RIGHT(TEXT(P23,"0.#"),1)=".",TRUE,FALSE)</formula>
    </cfRule>
  </conditionalFormatting>
  <conditionalFormatting sqref="P24">
    <cfRule type="expression" dxfId="43" priority="2301">
      <formula>IF(RIGHT(TEXT(P24,"0.#"),1)=".",FALSE,TRUE)</formula>
    </cfRule>
    <cfRule type="expression" dxfId="42" priority="2302">
      <formula>IF(RIGHT(TEXT(P24,"0.#"),1)=".",TRUE,FALSE)</formula>
    </cfRule>
  </conditionalFormatting>
  <conditionalFormatting sqref="AQ34">
    <cfRule type="expression" dxfId="41" priority="2297">
      <formula>IF(RIGHT(TEXT(AQ34,"0.#"),1)=".",FALSE,TRUE)</formula>
    </cfRule>
    <cfRule type="expression" dxfId="40" priority="2298">
      <formula>IF(RIGHT(TEXT(AQ34,"0.#"),1)=".",TRUE,FALSE)</formula>
    </cfRule>
  </conditionalFormatting>
  <conditionalFormatting sqref="AQ35">
    <cfRule type="expression" dxfId="39" priority="2295">
      <formula>IF(RIGHT(TEXT(AQ35,"0.#"),1)=".",FALSE,TRUE)</formula>
    </cfRule>
    <cfRule type="expression" dxfId="38" priority="2296">
      <formula>IF(RIGHT(TEXT(AQ35,"0.#"),1)=".",TRUE,FALSE)</formula>
    </cfRule>
  </conditionalFormatting>
  <conditionalFormatting sqref="AL129:AO129">
    <cfRule type="expression" dxfId="37" priority="2075">
      <formula>IF(AND(AL129&gt;=0, RIGHT(TEXT(AL129,"0.#"),1)&lt;&gt;"."),TRUE,FALSE)</formula>
    </cfRule>
    <cfRule type="expression" dxfId="36" priority="2076">
      <formula>IF(AND(AL129&gt;=0, RIGHT(TEXT(AL129,"0.#"),1)="."),TRUE,FALSE)</formula>
    </cfRule>
    <cfRule type="expression" dxfId="35" priority="2077">
      <formula>IF(AND(AL129&lt;0, RIGHT(TEXT(AL129,"0.#"),1)&lt;&gt;"."),TRUE,FALSE)</formula>
    </cfRule>
    <cfRule type="expression" dxfId="34" priority="2078">
      <formula>IF(AND(AL129&lt;0, RIGHT(TEXT(AL129,"0.#"),1)="."),TRUE,FALSE)</formula>
    </cfRule>
  </conditionalFormatting>
  <conditionalFormatting sqref="AL133:AO134">
    <cfRule type="expression" dxfId="33" priority="2063">
      <formula>IF(AND(AL133&gt;=0, RIGHT(TEXT(AL133,"0.#"),1)&lt;&gt;"."),TRUE,FALSE)</formula>
    </cfRule>
    <cfRule type="expression" dxfId="32" priority="2064">
      <formula>IF(AND(AL133&gt;=0, RIGHT(TEXT(AL133,"0.#"),1)="."),TRUE,FALSE)</formula>
    </cfRule>
    <cfRule type="expression" dxfId="31" priority="2065">
      <formula>IF(AND(AL133&lt;0, RIGHT(TEXT(AL133,"0.#"),1)&lt;&gt;"."),TRUE,FALSE)</formula>
    </cfRule>
    <cfRule type="expression" dxfId="30" priority="2066">
      <formula>IF(AND(AL133&lt;0, RIGHT(TEXT(AL133,"0.#"),1)="."),TRUE,FALSE)</formula>
    </cfRule>
  </conditionalFormatting>
  <conditionalFormatting sqref="AL138:AO138">
    <cfRule type="expression" dxfId="29" priority="2051">
      <formula>IF(AND(AL138&gt;=0, RIGHT(TEXT(AL138,"0.#"),1)&lt;&gt;"."),TRUE,FALSE)</formula>
    </cfRule>
    <cfRule type="expression" dxfId="28" priority="2052">
      <formula>IF(AND(AL138&gt;=0, RIGHT(TEXT(AL138,"0.#"),1)="."),TRUE,FALSE)</formula>
    </cfRule>
    <cfRule type="expression" dxfId="27" priority="2053">
      <formula>IF(AND(AL138&lt;0, RIGHT(TEXT(AL138,"0.#"),1)&lt;&gt;"."),TRUE,FALSE)</formula>
    </cfRule>
    <cfRule type="expression" dxfId="26" priority="2054">
      <formula>IF(AND(AL138&lt;0, RIGHT(TEXT(AL138,"0.#"),1)="."),TRUE,FALSE)</formula>
    </cfRule>
  </conditionalFormatting>
  <conditionalFormatting sqref="AL142:AO142">
    <cfRule type="expression" dxfId="25" priority="2039">
      <formula>IF(AND(AL142&gt;=0, RIGHT(TEXT(AL142,"0.#"),1)&lt;&gt;"."),TRUE,FALSE)</formula>
    </cfRule>
    <cfRule type="expression" dxfId="24" priority="2040">
      <formula>IF(AND(AL142&gt;=0, RIGHT(TEXT(AL142,"0.#"),1)="."),TRUE,FALSE)</formula>
    </cfRule>
    <cfRule type="expression" dxfId="23" priority="2041">
      <formula>IF(AND(AL142&lt;0, RIGHT(TEXT(AL142,"0.#"),1)&lt;&gt;"."),TRUE,FALSE)</formula>
    </cfRule>
    <cfRule type="expression" dxfId="22" priority="2042">
      <formula>IF(AND(AL142&lt;0, RIGHT(TEXT(AL142,"0.#"),1)="."),TRUE,FALSE)</formula>
    </cfRule>
  </conditionalFormatting>
  <conditionalFormatting sqref="AL146:AO147">
    <cfRule type="expression" dxfId="21" priority="2027">
      <formula>IF(AND(AL146&gt;=0, RIGHT(TEXT(AL146,"0.#"),1)&lt;&gt;"."),TRUE,FALSE)</formula>
    </cfRule>
    <cfRule type="expression" dxfId="20" priority="2028">
      <formula>IF(AND(AL146&gt;=0, RIGHT(TEXT(AL146,"0.#"),1)="."),TRUE,FALSE)</formula>
    </cfRule>
    <cfRule type="expression" dxfId="19" priority="2029">
      <formula>IF(AND(AL146&lt;0, RIGHT(TEXT(AL146,"0.#"),1)&lt;&gt;"."),TRUE,FALSE)</formula>
    </cfRule>
    <cfRule type="expression" dxfId="18" priority="2030">
      <formula>IF(AND(AL146&lt;0, RIGHT(TEXT(AL146,"0.#"),1)="."),TRUE,FALSE)</formula>
    </cfRule>
  </conditionalFormatting>
  <conditionalFormatting sqref="Y146:Y147">
    <cfRule type="expression" dxfId="17" priority="2025">
      <formula>IF(RIGHT(TEXT(Y146,"0.#"),1)=".",FALSE,TRUE)</formula>
    </cfRule>
    <cfRule type="expression" dxfId="16" priority="2026">
      <formula>IF(RIGHT(TEXT(Y146,"0.#"),1)=".",TRUE,FALSE)</formula>
    </cfRule>
  </conditionalFormatting>
  <conditionalFormatting sqref="AU34">
    <cfRule type="expression" dxfId="15" priority="461">
      <formula>IF(RIGHT(TEXT(AU34,"0.#"),1)=".",FALSE,TRUE)</formula>
    </cfRule>
    <cfRule type="expression" dxfId="14" priority="462">
      <formula>IF(RIGHT(TEXT(AU34,"0.#"),1)=".",TRUE,FALSE)</formula>
    </cfRule>
  </conditionalFormatting>
  <conditionalFormatting sqref="AU35">
    <cfRule type="expression" dxfId="13" priority="459">
      <formula>IF(RIGHT(TEXT(AU35,"0.#"),1)=".",FALSE,TRUE)</formula>
    </cfRule>
    <cfRule type="expression" dxfId="12" priority="460">
      <formula>IF(RIGHT(TEXT(AU35,"0.#"),1)=".",TRUE,FALSE)</formula>
    </cfRule>
  </conditionalFormatting>
  <conditionalFormatting sqref="P25:AC25">
    <cfRule type="expression" dxfId="11" priority="11">
      <formula>IF(RIGHT(TEXT(P25,"0.#"),1)=".",FALSE,TRUE)</formula>
    </cfRule>
    <cfRule type="expression" dxfId="10" priority="12">
      <formula>IF(RIGHT(TEXT(P25,"0.#"),1)=".",TRUE,FALSE)</formula>
    </cfRule>
  </conditionalFormatting>
  <conditionalFormatting sqref="AM29">
    <cfRule type="expression" dxfId="9" priority="9">
      <formula>IF(RIGHT(TEXT(AM29,"0.#"),1)=".",FALSE,TRUE)</formula>
    </cfRule>
    <cfRule type="expression" dxfId="8" priority="10">
      <formula>IF(RIGHT(TEXT(AM29,"0.#"),1)=".",TRUE,FALSE)</formula>
    </cfRule>
  </conditionalFormatting>
  <conditionalFormatting sqref="AL148:AO149">
    <cfRule type="expression" dxfId="7" priority="5">
      <formula>IF(AND(AL148&gt;=0, RIGHT(TEXT(AL148,"0.#"),1)&lt;&gt;"."),TRUE,FALSE)</formula>
    </cfRule>
    <cfRule type="expression" dxfId="6" priority="6">
      <formula>IF(AND(AL148&gt;=0, RIGHT(TEXT(AL148,"0.#"),1)="."),TRUE,FALSE)</formula>
    </cfRule>
    <cfRule type="expression" dxfId="5" priority="7">
      <formula>IF(AND(AL148&lt;0, RIGHT(TEXT(AL148,"0.#"),1)&lt;&gt;"."),TRUE,FALSE)</formula>
    </cfRule>
    <cfRule type="expression" dxfId="4" priority="8">
      <formula>IF(AND(AL148&lt;0, RIGHT(TEXT(AL148,"0.#"),1)="."),TRUE,FALSE)</formula>
    </cfRule>
  </conditionalFormatting>
  <conditionalFormatting sqref="AL150:AO150">
    <cfRule type="expression" dxfId="3" priority="1">
      <formula>IF(AND(AL150&gt;=0, RIGHT(TEXT(AL150,"0.#"),1)&lt;&gt;"."),TRUE,FALSE)</formula>
    </cfRule>
    <cfRule type="expression" dxfId="2" priority="2">
      <formula>IF(AND(AL150&gt;=0, RIGHT(TEXT(AL150,"0.#"),1)="."),TRUE,FALSE)</formula>
    </cfRule>
    <cfRule type="expression" dxfId="1" priority="3">
      <formula>IF(AND(AL150&lt;0, RIGHT(TEXT(AL150,"0.#"),1)&lt;&gt;"."),TRUE,FALSE)</formula>
    </cfRule>
    <cfRule type="expression" dxfId="0" priority="4">
      <formula>IF(AND(AL150&lt;0, RIGHT(TEXT(AL150,"0.#"),1)="."),TRUE,FALSE)</formula>
    </cfRule>
  </conditionalFormatting>
  <dataValidations count="15">
    <dataValidation type="custom" imeMode="disabled" allowBlank="1" showInputMessage="1" showErrorMessage="1" sqref="AY23 P13:AX13 AR15:AX15 P14:AQ18 AR18:AX18 P19:AJ19 AQ27:AR27 AU27:AX27 AE28:AX30 AE34:AX35 AE37:AX37 Y105:AB108 AU105:AX108 Y112:AB113 AU112:AX113 Y117:AB117 AU117:AX117 Y125:AB125 AL125:AO125 Y129:AB129 AL129:AO129 Y133:AB134 AL133:AO134 Y138:AB138 AL138:AO138 Y142:AB142 AL142:AO142 Y146:AB150 AL146:AO150 P23:AC25">
      <formula1>OR(ISNUMBER(P13), P13="-")</formula1>
    </dataValidation>
    <dataValidation type="list" allowBlank="1" showInputMessage="1" showErrorMessage="1" sqref="S5:X5">
      <formula1>T終了年度</formula1>
    </dataValidation>
    <dataValidation type="list" allowBlank="1" showInputMessage="1" showErrorMessage="1" sqref="AO119">
      <formula1>"　, ☑"</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8:E6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5:O125 J129:O129 J133:O134 J138:O138 J142:O142 J146:O150">
      <formula1>OR(ISNUMBER(J125), J125="-")</formula1>
    </dataValidation>
    <dataValidation type="custom" imeMode="disabled" allowBlank="1" showInputMessage="1" showErrorMessage="1" sqref="AH125:AK125 AH129:AK129 AH133:AK134 AH138:AK138 AH142:AK142 AH146:AK150">
      <formula1>OR(AND(MOD(IF(ISNUMBER(AH125), AH125, 0.5),1)=0, 0&lt;=AH125), AH125="-")</formula1>
    </dataValidation>
    <dataValidation type="list" allowBlank="1" showInputMessage="1" showErrorMessage="1" sqref="A66:E6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1:M82 X81:Y82 AJ81:AK82 AU81:AV82">
      <formula1>0</formula1>
      <formula2>9999</formula2>
    </dataValidation>
    <dataValidation type="whole" allowBlank="1" showInputMessage="1" showErrorMessage="1" sqref="O81:P82 AA81:AB82 AM81:AN82 AX81:AX8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6" max="49" man="1"/>
    <brk id="102" max="49" man="1"/>
    <brk id="139"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AO82 E81:G82 Q81:S82 AC81:AE82 AO81:AP81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AC125:AG125 AC129:AG129 AC133:AG134 AC138:AG138 AC142:AG142 AC146:AG150</xm:sqref>
        </x14:dataValidation>
        <x14:dataValidation type="list" allowBlank="1" showInputMessage="1" showErrorMessage="1">
          <x14:formula1>
            <xm:f>入力規則等!$U$37:$U$39</xm:f>
          </x14:formula1>
          <xm:sqref>I81:J81 U81:V81 AG81:AH81 AR81:AS81</xm:sqref>
        </x14:dataValidation>
        <x14:dataValidation type="list" allowBlank="1" showInputMessage="1" showErrorMessage="1">
          <x14:formula1>
            <xm:f>入力規則等!$U$7:$U$9</xm:f>
          </x14:formula1>
          <xm:sqref>I82:J82 U82:V82 AG82:AH82 AR82:AS82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399</v>
      </c>
      <c r="AA1" s="29" t="s">
        <v>76</v>
      </c>
      <c r="AB1" s="29" t="s">
        <v>400</v>
      </c>
      <c r="AC1" s="29" t="s">
        <v>31</v>
      </c>
      <c r="AD1" s="28"/>
      <c r="AE1" s="29" t="s">
        <v>43</v>
      </c>
      <c r="AF1" s="30"/>
      <c r="AG1" s="39" t="s">
        <v>177</v>
      </c>
      <c r="AI1" s="39" t="s">
        <v>179</v>
      </c>
      <c r="AK1" s="39" t="s">
        <v>183</v>
      </c>
      <c r="AM1" s="54"/>
      <c r="AN1" s="54"/>
      <c r="AP1" s="28" t="s">
        <v>224</v>
      </c>
    </row>
    <row r="2" spans="1:42" ht="13.5" customHeight="1" x14ac:dyDescent="0.15">
      <c r="A2" s="14" t="s">
        <v>79</v>
      </c>
      <c r="B2" s="15"/>
      <c r="C2" s="13" t="str">
        <f>IF(B2="","",A2)</f>
        <v/>
      </c>
      <c r="D2" s="13" t="str">
        <f>IF(C2="","",IF(D1&lt;&gt;"",CONCATENATE(D1,"、",C2),C2))</f>
        <v/>
      </c>
      <c r="F2" s="12" t="s">
        <v>66</v>
      </c>
      <c r="G2" s="17" t="s">
        <v>580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0">
        <v>20</v>
      </c>
      <c r="W2" s="32" t="s">
        <v>165</v>
      </c>
      <c r="Y2" s="32" t="s">
        <v>62</v>
      </c>
      <c r="Z2" s="32" t="s">
        <v>62</v>
      </c>
      <c r="AA2" s="63" t="s">
        <v>266</v>
      </c>
      <c r="AB2" s="63" t="s">
        <v>494</v>
      </c>
      <c r="AC2" s="64" t="s">
        <v>129</v>
      </c>
      <c r="AD2" s="28"/>
      <c r="AE2" s="34" t="s">
        <v>161</v>
      </c>
      <c r="AF2" s="30"/>
      <c r="AG2" s="40" t="s">
        <v>233</v>
      </c>
      <c r="AI2" s="39" t="s">
        <v>263</v>
      </c>
      <c r="AK2" s="39" t="s">
        <v>184</v>
      </c>
      <c r="AM2" s="54"/>
      <c r="AN2" s="54"/>
      <c r="AP2" s="40" t="s">
        <v>233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580</v>
      </c>
      <c r="R3" s="13" t="str">
        <f t="shared" ref="R3:R8" si="3">IF(Q3="","",P3)</f>
        <v>委託・請負</v>
      </c>
      <c r="S3" s="13" t="str">
        <f t="shared" ref="S3:S8" si="4">IF(R3="",S2,IF(S2&lt;&gt;"",CONCATENATE(S2,"、",R3),R3))</f>
        <v>委託・請負</v>
      </c>
      <c r="T3" s="13"/>
      <c r="U3" s="32" t="s">
        <v>525</v>
      </c>
      <c r="W3" s="32" t="s">
        <v>140</v>
      </c>
      <c r="Y3" s="32" t="s">
        <v>63</v>
      </c>
      <c r="Z3" s="32" t="s">
        <v>401</v>
      </c>
      <c r="AA3" s="63" t="s">
        <v>366</v>
      </c>
      <c r="AB3" s="63" t="s">
        <v>495</v>
      </c>
      <c r="AC3" s="64" t="s">
        <v>130</v>
      </c>
      <c r="AD3" s="28"/>
      <c r="AE3" s="34" t="s">
        <v>162</v>
      </c>
      <c r="AF3" s="30"/>
      <c r="AG3" s="40" t="s">
        <v>234</v>
      </c>
      <c r="AI3" s="39" t="s">
        <v>178</v>
      </c>
      <c r="AK3" s="39" t="str">
        <f>CHAR(CODE(AK2)+1)</f>
        <v>B</v>
      </c>
      <c r="AM3" s="54"/>
      <c r="AN3" s="54"/>
      <c r="AP3" s="40" t="s">
        <v>234</v>
      </c>
    </row>
    <row r="4" spans="1:42" ht="13.5" customHeight="1" x14ac:dyDescent="0.15">
      <c r="A4" s="14" t="s">
        <v>81</v>
      </c>
      <c r="B4" s="15" t="s">
        <v>580</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580</v>
      </c>
      <c r="R4" s="13" t="str">
        <f t="shared" si="3"/>
        <v>補助</v>
      </c>
      <c r="S4" s="13" t="str">
        <f t="shared" si="4"/>
        <v>委託・請負、補助</v>
      </c>
      <c r="T4" s="13"/>
      <c r="U4" s="32" t="s">
        <v>526</v>
      </c>
      <c r="W4" s="32" t="s">
        <v>141</v>
      </c>
      <c r="Y4" s="32" t="s">
        <v>273</v>
      </c>
      <c r="Z4" s="32" t="s">
        <v>402</v>
      </c>
      <c r="AA4" s="63" t="s">
        <v>367</v>
      </c>
      <c r="AB4" s="63" t="s">
        <v>496</v>
      </c>
      <c r="AC4" s="63" t="s">
        <v>131</v>
      </c>
      <c r="AD4" s="28"/>
      <c r="AE4" s="34" t="s">
        <v>163</v>
      </c>
      <c r="AF4" s="30"/>
      <c r="AG4" s="40" t="s">
        <v>235</v>
      </c>
      <c r="AI4" s="39" t="s">
        <v>180</v>
      </c>
      <c r="AK4" s="39" t="str">
        <f t="shared" ref="AK4:AK49" si="7">CHAR(CODE(AK3)+1)</f>
        <v>C</v>
      </c>
      <c r="AM4" s="54"/>
      <c r="AN4" s="54"/>
      <c r="AP4" s="40" t="s">
        <v>235</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550</v>
      </c>
      <c r="Y5" s="32" t="s">
        <v>274</v>
      </c>
      <c r="Z5" s="32" t="s">
        <v>403</v>
      </c>
      <c r="AA5" s="63" t="s">
        <v>368</v>
      </c>
      <c r="AB5" s="63" t="s">
        <v>497</v>
      </c>
      <c r="AC5" s="63" t="s">
        <v>164</v>
      </c>
      <c r="AD5" s="31"/>
      <c r="AE5" s="34" t="s">
        <v>245</v>
      </c>
      <c r="AF5" s="30"/>
      <c r="AG5" s="40" t="s">
        <v>236</v>
      </c>
      <c r="AI5" s="39" t="s">
        <v>270</v>
      </c>
      <c r="AK5" s="39" t="str">
        <f t="shared" si="7"/>
        <v>D</v>
      </c>
      <c r="AP5" s="40" t="s">
        <v>236</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247</v>
      </c>
      <c r="W6" s="32" t="s">
        <v>142</v>
      </c>
      <c r="Y6" s="32" t="s">
        <v>275</v>
      </c>
      <c r="Z6" s="32" t="s">
        <v>404</v>
      </c>
      <c r="AA6" s="63" t="s">
        <v>369</v>
      </c>
      <c r="AB6" s="63" t="s">
        <v>498</v>
      </c>
      <c r="AC6" s="63" t="s">
        <v>132</v>
      </c>
      <c r="AD6" s="31"/>
      <c r="AE6" s="34" t="s">
        <v>243</v>
      </c>
      <c r="AF6" s="30"/>
      <c r="AG6" s="40" t="s">
        <v>237</v>
      </c>
      <c r="AI6" s="39" t="s">
        <v>271</v>
      </c>
      <c r="AK6" s="39" t="str">
        <f>CHAR(CODE(AK5)+1)</f>
        <v>E</v>
      </c>
      <c r="AP6" s="40" t="s">
        <v>237</v>
      </c>
    </row>
    <row r="7" spans="1:42" ht="13.5" customHeight="1" x14ac:dyDescent="0.15">
      <c r="A7" s="14" t="s">
        <v>84</v>
      </c>
      <c r="B7" s="15"/>
      <c r="C7" s="13" t="str">
        <f t="shared" si="0"/>
        <v/>
      </c>
      <c r="D7" s="13" t="str">
        <f t="shared" si="8"/>
        <v>沖縄振興</v>
      </c>
      <c r="F7" s="18" t="s">
        <v>191</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276</v>
      </c>
      <c r="Z7" s="32" t="s">
        <v>405</v>
      </c>
      <c r="AA7" s="63" t="s">
        <v>370</v>
      </c>
      <c r="AB7" s="63" t="s">
        <v>499</v>
      </c>
      <c r="AC7" s="31"/>
      <c r="AD7" s="31"/>
      <c r="AE7" s="32" t="s">
        <v>132</v>
      </c>
      <c r="AF7" s="30"/>
      <c r="AG7" s="40" t="s">
        <v>238</v>
      </c>
      <c r="AH7" s="57"/>
      <c r="AI7" s="40" t="s">
        <v>259</v>
      </c>
      <c r="AK7" s="39" t="str">
        <f>CHAR(CODE(AK6)+1)</f>
        <v>F</v>
      </c>
      <c r="AP7" s="40" t="s">
        <v>238</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268</v>
      </c>
      <c r="W8" s="32" t="s">
        <v>144</v>
      </c>
      <c r="Y8" s="32" t="s">
        <v>277</v>
      </c>
      <c r="Z8" s="32" t="s">
        <v>406</v>
      </c>
      <c r="AA8" s="63" t="s">
        <v>371</v>
      </c>
      <c r="AB8" s="63" t="s">
        <v>500</v>
      </c>
      <c r="AC8" s="31"/>
      <c r="AD8" s="31"/>
      <c r="AE8" s="31"/>
      <c r="AF8" s="30"/>
      <c r="AG8" s="40" t="s">
        <v>239</v>
      </c>
      <c r="AI8" s="39" t="s">
        <v>260</v>
      </c>
      <c r="AK8" s="39" t="str">
        <f t="shared" si="7"/>
        <v>G</v>
      </c>
      <c r="AP8" s="40" t="s">
        <v>239</v>
      </c>
    </row>
    <row r="9" spans="1:42" ht="13.5" customHeight="1" x14ac:dyDescent="0.15">
      <c r="A9" s="14" t="s">
        <v>86</v>
      </c>
      <c r="B9" s="15"/>
      <c r="C9" s="13" t="str">
        <f t="shared" si="0"/>
        <v/>
      </c>
      <c r="D9" s="13" t="str">
        <f t="shared" si="8"/>
        <v>沖縄振興</v>
      </c>
      <c r="F9" s="18" t="s">
        <v>192</v>
      </c>
      <c r="G9" s="17"/>
      <c r="H9" s="13" t="str">
        <f t="shared" si="1"/>
        <v/>
      </c>
      <c r="I9" s="13" t="str">
        <f t="shared" si="5"/>
        <v>一般会計</v>
      </c>
      <c r="K9" s="14" t="s">
        <v>104</v>
      </c>
      <c r="L9" s="15"/>
      <c r="M9" s="13" t="str">
        <f t="shared" si="2"/>
        <v/>
      </c>
      <c r="N9" s="13" t="str">
        <f t="shared" si="6"/>
        <v/>
      </c>
      <c r="O9" s="13"/>
      <c r="P9" s="13"/>
      <c r="Q9" s="19"/>
      <c r="T9" s="13"/>
      <c r="U9" s="32" t="s">
        <v>269</v>
      </c>
      <c r="W9" s="32" t="s">
        <v>145</v>
      </c>
      <c r="Y9" s="32" t="s">
        <v>278</v>
      </c>
      <c r="Z9" s="32" t="s">
        <v>407</v>
      </c>
      <c r="AA9" s="63" t="s">
        <v>372</v>
      </c>
      <c r="AB9" s="63" t="s">
        <v>501</v>
      </c>
      <c r="AC9" s="31"/>
      <c r="AD9" s="31"/>
      <c r="AE9" s="31"/>
      <c r="AF9" s="30"/>
      <c r="AG9" s="40" t="s">
        <v>240</v>
      </c>
      <c r="AI9" s="53"/>
      <c r="AK9" s="39" t="str">
        <f t="shared" si="7"/>
        <v>H</v>
      </c>
      <c r="AP9" s="40" t="s">
        <v>240</v>
      </c>
    </row>
    <row r="10" spans="1:42" ht="13.5" customHeight="1" x14ac:dyDescent="0.15">
      <c r="A10" s="14" t="s">
        <v>210</v>
      </c>
      <c r="B10" s="15"/>
      <c r="C10" s="13" t="str">
        <f t="shared" si="0"/>
        <v/>
      </c>
      <c r="D10" s="13" t="str">
        <f t="shared" si="8"/>
        <v>沖縄振興</v>
      </c>
      <c r="F10" s="18" t="s">
        <v>111</v>
      </c>
      <c r="G10" s="17"/>
      <c r="H10" s="13" t="str">
        <f t="shared" si="1"/>
        <v/>
      </c>
      <c r="I10" s="13" t="str">
        <f t="shared" si="5"/>
        <v>一般会計</v>
      </c>
      <c r="K10" s="14" t="s">
        <v>211</v>
      </c>
      <c r="L10" s="15"/>
      <c r="M10" s="13" t="str">
        <f t="shared" si="2"/>
        <v/>
      </c>
      <c r="N10" s="13" t="str">
        <f t="shared" si="6"/>
        <v/>
      </c>
      <c r="O10" s="13"/>
      <c r="P10" s="13" t="str">
        <f>S8</f>
        <v>委託・請負、補助</v>
      </c>
      <c r="Q10" s="19"/>
      <c r="T10" s="13"/>
      <c r="W10" s="32" t="s">
        <v>146</v>
      </c>
      <c r="Y10" s="32" t="s">
        <v>279</v>
      </c>
      <c r="Z10" s="32" t="s">
        <v>408</v>
      </c>
      <c r="AA10" s="63" t="s">
        <v>373</v>
      </c>
      <c r="AB10" s="63" t="s">
        <v>502</v>
      </c>
      <c r="AC10" s="31"/>
      <c r="AD10" s="31"/>
      <c r="AE10" s="31"/>
      <c r="AF10" s="30"/>
      <c r="AG10" s="40" t="s">
        <v>227</v>
      </c>
      <c r="AK10" s="39" t="str">
        <f t="shared" si="7"/>
        <v>I</v>
      </c>
      <c r="AP10" s="39" t="s">
        <v>225</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580</v>
      </c>
      <c r="M11" s="13" t="str">
        <f t="shared" si="2"/>
        <v>その他の事項経費</v>
      </c>
      <c r="N11" s="13" t="str">
        <f t="shared" si="6"/>
        <v>その他の事項経費</v>
      </c>
      <c r="O11" s="13"/>
      <c r="P11" s="13"/>
      <c r="Q11" s="19"/>
      <c r="T11" s="13"/>
      <c r="W11" s="32" t="s">
        <v>147</v>
      </c>
      <c r="Y11" s="32" t="s">
        <v>280</v>
      </c>
      <c r="Z11" s="32" t="s">
        <v>409</v>
      </c>
      <c r="AA11" s="63" t="s">
        <v>374</v>
      </c>
      <c r="AB11" s="63" t="s">
        <v>503</v>
      </c>
      <c r="AC11" s="31"/>
      <c r="AD11" s="31"/>
      <c r="AE11" s="31"/>
      <c r="AF11" s="30"/>
      <c r="AG11" s="39" t="s">
        <v>230</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527</v>
      </c>
      <c r="W12" s="32" t="s">
        <v>148</v>
      </c>
      <c r="Y12" s="32" t="s">
        <v>281</v>
      </c>
      <c r="Z12" s="32" t="s">
        <v>410</v>
      </c>
      <c r="AA12" s="63" t="s">
        <v>375</v>
      </c>
      <c r="AB12" s="63" t="s">
        <v>504</v>
      </c>
      <c r="AC12" s="31"/>
      <c r="AD12" s="31"/>
      <c r="AE12" s="31"/>
      <c r="AF12" s="30"/>
      <c r="AG12" s="39" t="s">
        <v>228</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282</v>
      </c>
      <c r="Z13" s="32" t="s">
        <v>411</v>
      </c>
      <c r="AA13" s="63" t="s">
        <v>376</v>
      </c>
      <c r="AB13" s="63" t="s">
        <v>505</v>
      </c>
      <c r="AC13" s="31"/>
      <c r="AD13" s="31"/>
      <c r="AE13" s="31"/>
      <c r="AF13" s="30"/>
      <c r="AG13" s="39" t="s">
        <v>229</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528</v>
      </c>
      <c r="W14" s="32" t="s">
        <v>150</v>
      </c>
      <c r="Y14" s="32" t="s">
        <v>283</v>
      </c>
      <c r="Z14" s="32" t="s">
        <v>412</v>
      </c>
      <c r="AA14" s="63" t="s">
        <v>377</v>
      </c>
      <c r="AB14" s="63" t="s">
        <v>506</v>
      </c>
      <c r="AC14" s="31"/>
      <c r="AD14" s="31"/>
      <c r="AE14" s="31"/>
      <c r="AF14" s="30"/>
      <c r="AG14" s="53"/>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529</v>
      </c>
      <c r="W15" s="32" t="s">
        <v>151</v>
      </c>
      <c r="Y15" s="32" t="s">
        <v>284</v>
      </c>
      <c r="Z15" s="32" t="s">
        <v>413</v>
      </c>
      <c r="AA15" s="63" t="s">
        <v>378</v>
      </c>
      <c r="AB15" s="63" t="s">
        <v>507</v>
      </c>
      <c r="AC15" s="31"/>
      <c r="AD15" s="31"/>
      <c r="AE15" s="31"/>
      <c r="AF15" s="30"/>
      <c r="AG15" s="54"/>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530</v>
      </c>
      <c r="W16" s="32" t="s">
        <v>152</v>
      </c>
      <c r="Y16" s="32" t="s">
        <v>285</v>
      </c>
      <c r="Z16" s="32" t="s">
        <v>414</v>
      </c>
      <c r="AA16" s="63" t="s">
        <v>379</v>
      </c>
      <c r="AB16" s="63" t="s">
        <v>508</v>
      </c>
      <c r="AC16" s="31"/>
      <c r="AD16" s="31"/>
      <c r="AE16" s="31"/>
      <c r="AF16" s="30"/>
      <c r="AG16" s="54"/>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531</v>
      </c>
      <c r="W17" s="32" t="s">
        <v>153</v>
      </c>
      <c r="Y17" s="32" t="s">
        <v>286</v>
      </c>
      <c r="Z17" s="32" t="s">
        <v>415</v>
      </c>
      <c r="AA17" s="63" t="s">
        <v>380</v>
      </c>
      <c r="AB17" s="63" t="s">
        <v>509</v>
      </c>
      <c r="AC17" s="31"/>
      <c r="AD17" s="31"/>
      <c r="AE17" s="31"/>
      <c r="AF17" s="30"/>
      <c r="AG17" s="54"/>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532</v>
      </c>
      <c r="W18" s="32" t="s">
        <v>154</v>
      </c>
      <c r="Y18" s="32" t="s">
        <v>287</v>
      </c>
      <c r="Z18" s="32" t="s">
        <v>416</v>
      </c>
      <c r="AA18" s="63" t="s">
        <v>381</v>
      </c>
      <c r="AB18" s="63" t="s">
        <v>510</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533</v>
      </c>
      <c r="W19" s="32" t="s">
        <v>155</v>
      </c>
      <c r="Y19" s="32" t="s">
        <v>288</v>
      </c>
      <c r="Z19" s="32" t="s">
        <v>417</v>
      </c>
      <c r="AA19" s="63" t="s">
        <v>382</v>
      </c>
      <c r="AB19" s="63" t="s">
        <v>511</v>
      </c>
      <c r="AC19" s="31"/>
      <c r="AD19" s="31"/>
      <c r="AE19" s="31"/>
      <c r="AF19" s="30"/>
      <c r="AK19" s="39" t="str">
        <f t="shared" si="7"/>
        <v>R</v>
      </c>
    </row>
    <row r="20" spans="1:37" ht="13.5" customHeight="1" x14ac:dyDescent="0.15">
      <c r="A20" s="14" t="s">
        <v>202</v>
      </c>
      <c r="B20" s="15"/>
      <c r="C20" s="13" t="str">
        <f t="shared" si="9"/>
        <v/>
      </c>
      <c r="D20" s="13" t="str">
        <f t="shared" si="8"/>
        <v>沖縄振興</v>
      </c>
      <c r="F20" s="18" t="s">
        <v>201</v>
      </c>
      <c r="G20" s="17"/>
      <c r="H20" s="13" t="str">
        <f t="shared" si="1"/>
        <v/>
      </c>
      <c r="I20" s="13" t="str">
        <f t="shared" si="5"/>
        <v>一般会計</v>
      </c>
      <c r="K20" s="13"/>
      <c r="L20" s="13"/>
      <c r="O20" s="13"/>
      <c r="P20" s="13"/>
      <c r="Q20" s="19"/>
      <c r="T20" s="13"/>
      <c r="U20" s="32" t="s">
        <v>534</v>
      </c>
      <c r="W20" s="32" t="s">
        <v>156</v>
      </c>
      <c r="Y20" s="32" t="s">
        <v>289</v>
      </c>
      <c r="Z20" s="32" t="s">
        <v>418</v>
      </c>
      <c r="AA20" s="63" t="s">
        <v>383</v>
      </c>
      <c r="AB20" s="63" t="s">
        <v>512</v>
      </c>
      <c r="AC20" s="31"/>
      <c r="AD20" s="31"/>
      <c r="AE20" s="31"/>
      <c r="AF20" s="30"/>
      <c r="AK20" s="39" t="str">
        <f t="shared" si="7"/>
        <v>S</v>
      </c>
    </row>
    <row r="21" spans="1:37" ht="13.5" customHeight="1" x14ac:dyDescent="0.15">
      <c r="A21" s="14" t="s">
        <v>203</v>
      </c>
      <c r="B21" s="15" t="s">
        <v>580</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535</v>
      </c>
      <c r="W21" s="32" t="s">
        <v>157</v>
      </c>
      <c r="Y21" s="32" t="s">
        <v>290</v>
      </c>
      <c r="Z21" s="32" t="s">
        <v>419</v>
      </c>
      <c r="AA21" s="63" t="s">
        <v>384</v>
      </c>
      <c r="AB21" s="63" t="s">
        <v>513</v>
      </c>
      <c r="AC21" s="31"/>
      <c r="AD21" s="31"/>
      <c r="AE21" s="31"/>
      <c r="AF21" s="30"/>
      <c r="AK21" s="39" t="str">
        <f t="shared" si="7"/>
        <v>T</v>
      </c>
    </row>
    <row r="22" spans="1:37" ht="13.5" customHeight="1" x14ac:dyDescent="0.15">
      <c r="A22" s="14" t="s">
        <v>204</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536</v>
      </c>
      <c r="W22" s="32" t="s">
        <v>158</v>
      </c>
      <c r="Y22" s="32" t="s">
        <v>291</v>
      </c>
      <c r="Z22" s="32" t="s">
        <v>420</v>
      </c>
      <c r="AA22" s="63" t="s">
        <v>385</v>
      </c>
      <c r="AB22" s="63" t="s">
        <v>514</v>
      </c>
      <c r="AC22" s="31"/>
      <c r="AD22" s="31"/>
      <c r="AE22" s="31"/>
      <c r="AF22" s="30"/>
      <c r="AK22" s="39" t="str">
        <f t="shared" si="7"/>
        <v>U</v>
      </c>
    </row>
    <row r="23" spans="1:37" ht="13.5" customHeight="1" x14ac:dyDescent="0.15">
      <c r="A23" s="14" t="s">
        <v>205</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537</v>
      </c>
      <c r="W23" s="32" t="s">
        <v>552</v>
      </c>
      <c r="Y23" s="32" t="s">
        <v>292</v>
      </c>
      <c r="Z23" s="32" t="s">
        <v>421</v>
      </c>
      <c r="AA23" s="63" t="s">
        <v>386</v>
      </c>
      <c r="AB23" s="63" t="s">
        <v>515</v>
      </c>
      <c r="AC23" s="31"/>
      <c r="AD23" s="31"/>
      <c r="AE23" s="31"/>
      <c r="AF23" s="30"/>
      <c r="AK23" s="39" t="str">
        <f t="shared" si="7"/>
        <v>V</v>
      </c>
    </row>
    <row r="24" spans="1:37" ht="13.5" customHeight="1" x14ac:dyDescent="0.15">
      <c r="A24" s="60" t="s">
        <v>261</v>
      </c>
      <c r="B24" s="15"/>
      <c r="C24" s="13" t="str">
        <f t="shared" si="9"/>
        <v/>
      </c>
      <c r="D24" s="13" t="str">
        <f>IF(C24="",D23,IF(D23&lt;&gt;"",CONCATENATE(D23,"、",C24),C24))</f>
        <v>沖縄振興、地方創生</v>
      </c>
      <c r="F24" s="18" t="s">
        <v>264</v>
      </c>
      <c r="G24" s="17"/>
      <c r="H24" s="13" t="str">
        <f t="shared" si="1"/>
        <v/>
      </c>
      <c r="I24" s="13" t="str">
        <f t="shared" si="5"/>
        <v>一般会計</v>
      </c>
      <c r="K24" s="13"/>
      <c r="L24" s="13"/>
      <c r="O24" s="13"/>
      <c r="P24" s="13"/>
      <c r="Q24" s="19"/>
      <c r="T24" s="13"/>
      <c r="U24" s="32" t="s">
        <v>538</v>
      </c>
      <c r="Y24" s="32" t="s">
        <v>293</v>
      </c>
      <c r="Z24" s="32" t="s">
        <v>422</v>
      </c>
      <c r="AA24" s="63" t="s">
        <v>387</v>
      </c>
      <c r="AB24" s="63" t="s">
        <v>516</v>
      </c>
      <c r="AC24" s="31"/>
      <c r="AD24" s="31"/>
      <c r="AE24" s="31"/>
      <c r="AF24" s="30"/>
      <c r="AK24" s="39"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539</v>
      </c>
      <c r="Y25" s="32" t="s">
        <v>294</v>
      </c>
      <c r="Z25" s="32" t="s">
        <v>423</v>
      </c>
      <c r="AA25" s="63" t="s">
        <v>388</v>
      </c>
      <c r="AB25" s="63" t="s">
        <v>517</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540</v>
      </c>
      <c r="Y26" s="32" t="s">
        <v>295</v>
      </c>
      <c r="Z26" s="32" t="s">
        <v>424</v>
      </c>
      <c r="AA26" s="63" t="s">
        <v>389</v>
      </c>
      <c r="AB26" s="63" t="s">
        <v>518</v>
      </c>
      <c r="AC26" s="31"/>
      <c r="AD26" s="31"/>
      <c r="AE26" s="31"/>
      <c r="AF26" s="30"/>
      <c r="AK26" s="39" t="str">
        <f t="shared" si="7"/>
        <v>Y</v>
      </c>
    </row>
    <row r="27" spans="1:37" ht="13.5" customHeight="1" x14ac:dyDescent="0.15">
      <c r="A27" s="13" t="str">
        <f>IF(D24="", "-", D24)</f>
        <v>沖縄振興、地方創生</v>
      </c>
      <c r="B27" s="13"/>
      <c r="F27" s="18" t="s">
        <v>126</v>
      </c>
      <c r="G27" s="17"/>
      <c r="H27" s="13" t="str">
        <f t="shared" si="1"/>
        <v/>
      </c>
      <c r="I27" s="13" t="str">
        <f t="shared" si="5"/>
        <v>一般会計</v>
      </c>
      <c r="K27" s="13"/>
      <c r="L27" s="13"/>
      <c r="O27" s="13"/>
      <c r="P27" s="13"/>
      <c r="Q27" s="19"/>
      <c r="T27" s="13"/>
      <c r="U27" s="32" t="s">
        <v>541</v>
      </c>
      <c r="Y27" s="32" t="s">
        <v>296</v>
      </c>
      <c r="Z27" s="32" t="s">
        <v>425</v>
      </c>
      <c r="AA27" s="63" t="s">
        <v>390</v>
      </c>
      <c r="AB27" s="63" t="s">
        <v>519</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542</v>
      </c>
      <c r="Y28" s="32" t="s">
        <v>297</v>
      </c>
      <c r="Z28" s="32" t="s">
        <v>426</v>
      </c>
      <c r="AA28" s="63" t="s">
        <v>391</v>
      </c>
      <c r="AB28" s="63" t="s">
        <v>520</v>
      </c>
      <c r="AC28" s="31"/>
      <c r="AD28" s="31"/>
      <c r="AE28" s="31"/>
      <c r="AF28" s="30"/>
      <c r="AK28" s="39" t="s">
        <v>185</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543</v>
      </c>
      <c r="Y29" s="32" t="s">
        <v>298</v>
      </c>
      <c r="Z29" s="32" t="s">
        <v>427</v>
      </c>
      <c r="AA29" s="63" t="s">
        <v>392</v>
      </c>
      <c r="AB29" s="63" t="s">
        <v>521</v>
      </c>
      <c r="AC29" s="31"/>
      <c r="AD29" s="31"/>
      <c r="AE29" s="31"/>
      <c r="AF29" s="30"/>
      <c r="AK29" s="39"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544</v>
      </c>
      <c r="Y30" s="32" t="s">
        <v>299</v>
      </c>
      <c r="Z30" s="32" t="s">
        <v>428</v>
      </c>
      <c r="AA30" s="63" t="s">
        <v>393</v>
      </c>
      <c r="AB30" s="63" t="s">
        <v>522</v>
      </c>
      <c r="AC30" s="31"/>
      <c r="AD30" s="31"/>
      <c r="AE30" s="31"/>
      <c r="AF30" s="30"/>
      <c r="AK30" s="39"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545</v>
      </c>
      <c r="Y31" s="32" t="s">
        <v>300</v>
      </c>
      <c r="Z31" s="32" t="s">
        <v>429</v>
      </c>
      <c r="AA31" s="63" t="s">
        <v>394</v>
      </c>
      <c r="AB31" s="63" t="s">
        <v>523</v>
      </c>
      <c r="AC31" s="31"/>
      <c r="AD31" s="31"/>
      <c r="AE31" s="31"/>
      <c r="AF31" s="30"/>
      <c r="AK31" s="39"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546</v>
      </c>
      <c r="Y32" s="32" t="s">
        <v>301</v>
      </c>
      <c r="Z32" s="32" t="s">
        <v>430</v>
      </c>
      <c r="AA32" s="63" t="s">
        <v>64</v>
      </c>
      <c r="AB32" s="63" t="s">
        <v>64</v>
      </c>
      <c r="AC32" s="31"/>
      <c r="AD32" s="31"/>
      <c r="AE32" s="31"/>
      <c r="AF32" s="30"/>
      <c r="AK32" s="39"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547</v>
      </c>
      <c r="Y33" s="32" t="s">
        <v>302</v>
      </c>
      <c r="Z33" s="32" t="s">
        <v>431</v>
      </c>
      <c r="AA33" s="52"/>
      <c r="AB33" s="31"/>
      <c r="AC33" s="31"/>
      <c r="AD33" s="31"/>
      <c r="AE33" s="31"/>
      <c r="AF33" s="30"/>
      <c r="AK33" s="39"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15">
      <c r="A38" s="13"/>
      <c r="B38" s="13"/>
      <c r="F38" s="13"/>
      <c r="G38" s="19"/>
      <c r="K38" s="13"/>
      <c r="L38" s="13"/>
      <c r="O38" s="13"/>
      <c r="P38" s="13"/>
      <c r="Q38" s="19"/>
      <c r="T38" s="13"/>
      <c r="U38" s="32" t="s">
        <v>248</v>
      </c>
      <c r="Y38" s="32" t="s">
        <v>307</v>
      </c>
      <c r="Z38" s="32" t="s">
        <v>436</v>
      </c>
      <c r="AF38" s="30"/>
      <c r="AK38" s="39"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15">
      <c r="A40" s="13"/>
      <c r="B40" s="13"/>
      <c r="F40" s="13"/>
      <c r="G40" s="19"/>
      <c r="K40" s="13"/>
      <c r="L40" s="13"/>
      <c r="O40" s="13"/>
      <c r="P40" s="13"/>
      <c r="Q40" s="19"/>
      <c r="T40" s="13"/>
      <c r="Y40" s="32" t="s">
        <v>309</v>
      </c>
      <c r="Z40" s="32" t="s">
        <v>438</v>
      </c>
      <c r="AF40" s="30"/>
      <c r="AK40" s="39" t="str">
        <f t="shared" si="7"/>
        <v>m</v>
      </c>
    </row>
    <row r="41" spans="1:37" x14ac:dyDescent="0.15">
      <c r="A41" s="13"/>
      <c r="B41" s="13"/>
      <c r="F41" s="13"/>
      <c r="G41" s="19"/>
      <c r="K41" s="13"/>
      <c r="L41" s="13"/>
      <c r="O41" s="13"/>
      <c r="P41" s="13"/>
      <c r="Q41" s="19"/>
      <c r="T41" s="13"/>
      <c r="Y41" s="32" t="s">
        <v>310</v>
      </c>
      <c r="Z41" s="32" t="s">
        <v>439</v>
      </c>
      <c r="AF41" s="30"/>
      <c r="AK41" s="39" t="str">
        <f t="shared" si="7"/>
        <v>n</v>
      </c>
    </row>
    <row r="42" spans="1:37" x14ac:dyDescent="0.15">
      <c r="A42" s="13"/>
      <c r="B42" s="13"/>
      <c r="F42" s="13"/>
      <c r="G42" s="19"/>
      <c r="K42" s="13"/>
      <c r="L42" s="13"/>
      <c r="O42" s="13"/>
      <c r="P42" s="13"/>
      <c r="Q42" s="19"/>
      <c r="T42" s="13"/>
      <c r="Y42" s="32" t="s">
        <v>311</v>
      </c>
      <c r="Z42" s="32" t="s">
        <v>440</v>
      </c>
      <c r="AF42" s="30"/>
      <c r="AK42" s="39" t="str">
        <f t="shared" si="7"/>
        <v>o</v>
      </c>
    </row>
    <row r="43" spans="1:37" x14ac:dyDescent="0.15">
      <c r="A43" s="13"/>
      <c r="B43" s="13"/>
      <c r="F43" s="13"/>
      <c r="G43" s="19"/>
      <c r="K43" s="13"/>
      <c r="L43" s="13"/>
      <c r="O43" s="13"/>
      <c r="P43" s="13"/>
      <c r="Q43" s="19"/>
      <c r="T43" s="13"/>
      <c r="Y43" s="32" t="s">
        <v>312</v>
      </c>
      <c r="Z43" s="32" t="s">
        <v>441</v>
      </c>
      <c r="AF43" s="30"/>
      <c r="AK43" s="39" t="str">
        <f t="shared" si="7"/>
        <v>p</v>
      </c>
    </row>
    <row r="44" spans="1:37" x14ac:dyDescent="0.15">
      <c r="A44" s="13"/>
      <c r="B44" s="13"/>
      <c r="F44" s="13"/>
      <c r="G44" s="19"/>
      <c r="K44" s="13"/>
      <c r="L44" s="13"/>
      <c r="O44" s="13"/>
      <c r="P44" s="13"/>
      <c r="Q44" s="19"/>
      <c r="T44" s="13"/>
      <c r="Y44" s="32" t="s">
        <v>313</v>
      </c>
      <c r="Z44" s="32" t="s">
        <v>442</v>
      </c>
      <c r="AF44" s="30"/>
      <c r="AK44" s="39" t="str">
        <f t="shared" si="7"/>
        <v>q</v>
      </c>
    </row>
    <row r="45" spans="1:37" x14ac:dyDescent="0.15">
      <c r="A45" s="13"/>
      <c r="B45" s="13"/>
      <c r="F45" s="13"/>
      <c r="G45" s="19"/>
      <c r="K45" s="13"/>
      <c r="L45" s="13"/>
      <c r="O45" s="13"/>
      <c r="P45" s="13"/>
      <c r="Q45" s="19"/>
      <c r="T45" s="13"/>
      <c r="Y45" s="32" t="s">
        <v>314</v>
      </c>
      <c r="Z45" s="32" t="s">
        <v>443</v>
      </c>
      <c r="AF45" s="30"/>
      <c r="AK45" s="39" t="str">
        <f t="shared" si="7"/>
        <v>r</v>
      </c>
    </row>
    <row r="46" spans="1:37" x14ac:dyDescent="0.15">
      <c r="A46" s="13"/>
      <c r="B46" s="13"/>
      <c r="F46" s="13"/>
      <c r="G46" s="19"/>
      <c r="K46" s="13"/>
      <c r="L46" s="13"/>
      <c r="O46" s="13"/>
      <c r="P46" s="13"/>
      <c r="Q46" s="19"/>
      <c r="T46" s="13"/>
      <c r="Y46" s="32" t="s">
        <v>315</v>
      </c>
      <c r="Z46" s="32" t="s">
        <v>444</v>
      </c>
      <c r="AF46" s="30"/>
      <c r="AK46" s="39" t="str">
        <f t="shared" si="7"/>
        <v>s</v>
      </c>
    </row>
    <row r="47" spans="1:37" x14ac:dyDescent="0.15">
      <c r="A47" s="13"/>
      <c r="B47" s="13"/>
      <c r="F47" s="13"/>
      <c r="G47" s="19"/>
      <c r="K47" s="13"/>
      <c r="L47" s="13"/>
      <c r="O47" s="13"/>
      <c r="P47" s="13"/>
      <c r="Q47" s="19"/>
      <c r="T47" s="13"/>
      <c r="Y47" s="32" t="s">
        <v>316</v>
      </c>
      <c r="Z47" s="32" t="s">
        <v>445</v>
      </c>
      <c r="AF47" s="30"/>
      <c r="AK47" s="39" t="str">
        <f t="shared" si="7"/>
        <v>t</v>
      </c>
    </row>
    <row r="48" spans="1:37" x14ac:dyDescent="0.15">
      <c r="A48" s="13"/>
      <c r="B48" s="13"/>
      <c r="F48" s="13"/>
      <c r="G48" s="19"/>
      <c r="K48" s="13"/>
      <c r="L48" s="13"/>
      <c r="O48" s="13"/>
      <c r="P48" s="13"/>
      <c r="Q48" s="19"/>
      <c r="T48" s="13"/>
      <c r="Y48" s="32" t="s">
        <v>317</v>
      </c>
      <c r="Z48" s="32" t="s">
        <v>446</v>
      </c>
      <c r="AF48" s="30"/>
      <c r="AK48" s="39" t="str">
        <f t="shared" si="7"/>
        <v>u</v>
      </c>
    </row>
    <row r="49" spans="1:37" x14ac:dyDescent="0.15">
      <c r="A49" s="13"/>
      <c r="B49" s="13"/>
      <c r="F49" s="13"/>
      <c r="G49" s="19"/>
      <c r="K49" s="13"/>
      <c r="L49" s="13"/>
      <c r="O49" s="13"/>
      <c r="P49" s="13"/>
      <c r="Q49" s="19"/>
      <c r="T49" s="13"/>
      <c r="Y49" s="32" t="s">
        <v>318</v>
      </c>
      <c r="Z49" s="32" t="s">
        <v>447</v>
      </c>
      <c r="AF49" s="30"/>
      <c r="AK49" s="39"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65</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2021-09-01T17:19:05Z</dcterms:created>
  <dcterms:modified xsi:type="dcterms:W3CDTF">2021-09-06T10:34:56Z</dcterms:modified>
</cp:coreProperties>
</file>