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119" i="3"/>
  <c r="AY118" i="3"/>
  <c r="AY117" i="3"/>
  <c r="AY116" i="3"/>
  <c r="AY115" i="3"/>
  <c r="AY114" i="3"/>
  <c r="AY113" i="3"/>
  <c r="AY112" i="3"/>
  <c r="AY111" i="3"/>
  <c r="AY105" i="3"/>
  <c r="AU104" i="3"/>
  <c r="Y104" i="3"/>
  <c r="AW81" i="3"/>
  <c r="AT81" i="3"/>
  <c r="AQ81" i="3"/>
  <c r="AL81" i="3"/>
  <c r="AI81" i="3"/>
  <c r="AF81" i="3"/>
  <c r="Z81" i="3"/>
  <c r="W81" i="3"/>
  <c r="T81" i="3"/>
  <c r="N81" i="3"/>
  <c r="K81" i="3"/>
  <c r="H81" i="3"/>
  <c r="AW80" i="3"/>
  <c r="AT80" i="3"/>
  <c r="AQ80" i="3"/>
  <c r="AL80" i="3"/>
  <c r="AI80" i="3"/>
  <c r="AF80" i="3"/>
  <c r="Z80" i="3"/>
  <c r="W80" i="3"/>
  <c r="T80" i="3"/>
  <c r="N80" i="3"/>
  <c r="K80" i="3"/>
  <c r="H80" i="3"/>
  <c r="AY38" i="3"/>
  <c r="AY39" i="3" s="1"/>
  <c r="AM29" i="3"/>
  <c r="W24" i="3"/>
  <c r="AD21" i="3"/>
  <c r="W21" i="3"/>
  <c r="P21" i="3"/>
  <c r="AR18" i="3"/>
  <c r="AK18" i="3"/>
  <c r="AD18" i="3"/>
  <c r="AD20" i="3" s="1"/>
  <c r="W18" i="3"/>
  <c r="W20" i="3" s="1"/>
  <c r="P18" i="3"/>
  <c r="P20" i="3" s="1"/>
  <c r="G11" i="3"/>
  <c r="AE8" i="3"/>
  <c r="G8" i="3"/>
  <c r="G6" i="3"/>
  <c r="AV2" i="3"/>
</calcChain>
</file>

<file path=xl/sharedStrings.xml><?xml version="1.0" encoding="utf-8"?>
<sst xmlns="http://schemas.openxmlformats.org/spreadsheetml/2006/main" count="777" uniqueCount="631">
  <si>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</si>
  <si>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</si>
  <si>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</si>
  <si>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</si>
  <si>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</si>
  <si>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</si>
  <si>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</si>
  <si>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</si>
  <si>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</si>
  <si>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</si>
  <si>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</si>
  <si>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</si>
  <si>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</si>
  <si>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</si>
  <si>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</si>
  <si>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</si>
  <si>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</si>
  <si>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</si>
  <si>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</si>
  <si>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</si>
  <si>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</si>
  <si>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</si>
  <si>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</si>
  <si>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</si>
  <si>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</si>
  <si>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</si>
  <si>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</si>
  <si>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</si>
  <si>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</si>
  <si>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</si>
  <si>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</si>
  <si>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</si>
  <si>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</si>
  <si>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</si>
  <si>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</si>
  <si>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</si>
  <si>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</si>
  <si>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</si>
  <si>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</si>
  <si>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</si>
  <si>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</si>
  <si>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</si>
  <si>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</si>
  <si>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</si>
  <si>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</si>
  <si>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</si>
  <si>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</si>
  <si>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</si>
  <si>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</si>
  <si>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</si>
  <si>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</si>
  <si>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</si>
  <si>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</si>
  <si>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</si>
  <si>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</si>
  <si>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</si>
  <si>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</si>
  <si>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</si>
  <si>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</si>
  <si>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</si>
  <si>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</si>
  <si>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</si>
  <si>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</si>
  <si>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</si>
  <si>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</si>
  <si>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</si>
  <si>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</si>
  <si>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</si>
  <si>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</si>
  <si>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</si>
  <si>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</si>
  <si>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</si>
  <si>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</si>
  <si>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</si>
  <si>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</si>
  <si>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</si>
  <si>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</si>
  <si>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</si>
  <si>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</si>
  <si>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</si>
  <si>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</si>
  <si>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</si>
  <si>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</si>
  <si>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</si>
  <si>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</si>
  <si>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</si>
  <si>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</si>
  <si>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</si>
  <si>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</si>
  <si>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</si>
  <si>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</si>
  <si>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</si>
  <si>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</si>
  <si>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</si>
  <si>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</si>
  <si>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</si>
  <si>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</si>
  <si>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</si>
  <si>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</si>
  <si>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</si>
  <si>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</si>
  <si>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</si>
  <si>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</si>
  <si>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</si>
  <si>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</si>
  <si>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</si>
  <si>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</si>
  <si>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</si>
  <si>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</si>
  <si>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</si>
  <si>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</si>
  <si>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</si>
  <si>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</si>
  <si>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</si>
  <si>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</si>
  <si>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</si>
  <si>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</si>
  <si>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</si>
  <si>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</si>
  <si>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</si>
  <si>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</si>
  <si>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</si>
  <si>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</si>
  <si>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</si>
  <si>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</si>
  <si>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</si>
  <si>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</si>
  <si>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</si>
  <si>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</si>
  <si>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</si>
  <si>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</si>
  <si>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</si>
  <si>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</si>
  <si>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</si>
  <si>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</si>
  <si>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</si>
  <si>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</si>
  <si>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</si>
  <si>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</si>
  <si>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</si>
  <si>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</si>
  <si>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</si>
  <si>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</si>
  <si>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</si>
  <si>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</si>
  <si>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</si>
  <si>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</si>
  <si>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</si>
  <si>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</si>
  <si>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</si>
  <si>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</si>
  <si>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</si>
  <si>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</si>
  <si>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</si>
  <si>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</si>
  <si>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</si>
  <si>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</si>
  <si>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</si>
  <si>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</si>
  <si>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</si>
  <si>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</si>
  <si>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</si>
  <si>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</si>
  <si>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</si>
  <si>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</si>
  <si>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</si>
  <si>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</si>
  <si>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</si>
  <si>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</si>
  <si>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</si>
  <si>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</si>
  <si>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</si>
  <si>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</si>
  <si>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</si>
  <si>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</si>
  <si>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</si>
  <si>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</si>
  <si>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</si>
  <si>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</si>
  <si>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</si>
  <si>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</si>
  <si>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</si>
  <si>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</si>
  <si>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</si>
  <si>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</si>
  <si>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</si>
  <si>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</si>
  <si>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</si>
  <si>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</si>
  <si>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</si>
  <si>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</si>
  <si>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</si>
  <si>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</si>
  <si>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</si>
  <si>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</si>
  <si>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</si>
  <si>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</si>
  <si>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</si>
  <si>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</si>
  <si>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</si>
  <si>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</si>
  <si>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</si>
  <si>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</si>
  <si>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</si>
  <si>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</si>
  <si>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</si>
  <si>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</si>
  <si>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</si>
  <si>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</si>
  <si>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</si>
  <si>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</si>
  <si>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</si>
  <si>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</si>
  <si>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</si>
  <si>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</si>
  <si>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</si>
  <si>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</si>
  <si>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</si>
  <si>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</si>
  <si>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</si>
  <si>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</si>
  <si>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</si>
  <si>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</si>
  <si>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</si>
  <si>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</si>
  <si>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</si>
  <si>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</si>
  <si>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</si>
  <si>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</si>
  <si>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</si>
  <si>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</si>
  <si>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</si>
  <si>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</si>
  <si>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</si>
  <si>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</si>
  <si>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</si>
  <si>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</si>
  <si>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</si>
  <si>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</si>
  <si>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</si>
  <si>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</si>
  <si>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</si>
  <si>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</si>
  <si>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</si>
  <si>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</si>
  <si>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</si>
  <si>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</si>
  <si>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</si>
  <si>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</si>
  <si>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</si>
  <si>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</si>
  <si>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</si>
  <si>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</si>
  <si>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</si>
  <si>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</si>
  <si>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</si>
  <si>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</si>
  <si>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</si>
  <si>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</si>
  <si>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</si>
  <si>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</si>
  <si>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</si>
  <si>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</si>
  <si>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</si>
  <si>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</si>
  <si>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</si>
  <si>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</si>
  <si>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</si>
  <si>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</si>
  <si>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</si>
  <si>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</si>
  <si>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</si>
  <si>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</si>
  <si>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</si>
  <si>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</si>
  <si>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</si>
  <si>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</si>
  <si>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</si>
  <si>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</si>
  <si>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</si>
  <si>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</si>
  <si>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</si>
  <si>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</si>
  <si>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</si>
  <si>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</si>
  <si>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</si>
  <si>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</si>
  <si>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</si>
  <si>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</si>
  <si>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</si>
  <si>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</si>
  <si>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</si>
  <si>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</si>
  <si>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</si>
  <si>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</si>
  <si>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</si>
  <si>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</si>
  <si>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</si>
  <si>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</si>
  <si>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</si>
  <si>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</si>
  <si>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</si>
  <si>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</si>
  <si>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</si>
  <si>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</si>
  <si>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</si>
  <si>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</si>
  <si>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</si>
  <si>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</si>
  <si>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</si>
  <si>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</si>
  <si>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</si>
  <si>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</si>
  <si>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</si>
  <si>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</si>
  <si>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</si>
  <si>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</si>
  <si>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</si>
  <si>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</si>
  <si>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</si>
  <si>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</si>
  <si>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</si>
  <si>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</si>
  <si>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</si>
  <si>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</si>
  <si>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</si>
  <si>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</si>
  <si>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</si>
  <si>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</si>
  <si>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</si>
  <si>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</si>
  <si>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</si>
  <si>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</si>
  <si>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</si>
  <si>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</si>
  <si>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</si>
  <si>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</si>
  <si>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</si>
  <si>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</si>
  <si>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</si>
  <si>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</si>
  <si>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</si>
  <si>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</si>
  <si>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</si>
  <si>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</si>
  <si>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</si>
  <si>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</si>
  <si>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</si>
  <si>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</si>
  <si>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</si>
  <si>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</si>
  <si>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</si>
  <si>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</si>
  <si>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</si>
  <si>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</si>
  <si>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</si>
  <si>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</si>
  <si>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</si>
  <si>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</si>
  <si>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</si>
  <si>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</si>
  <si>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</si>
  <si>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</si>
  <si>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</si>
  <si>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</si>
  <si>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</si>
  <si>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</si>
  <si>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</si>
  <si>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</si>
  <si>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</si>
  <si>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</si>
  <si>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</si>
  <si>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</si>
  <si>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</si>
  <si>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</si>
  <si>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</si>
  <si>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</si>
  <si>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</si>
  <si>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</si>
  <si>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</si>
  <si>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</si>
  <si>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</si>
  <si>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</si>
  <si>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</si>
  <si>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</si>
  <si>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</si>
  <si>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</si>
  <si>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</si>
  <si>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</si>
  <si>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</si>
  <si>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</si>
  <si>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</si>
  <si>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</si>
  <si>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</si>
  <si>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</si>
  <si>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</si>
  <si>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</si>
  <si>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</si>
  <si>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</si>
  <si>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</si>
  <si>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</si>
  <si>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</si>
  <si>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</si>
  <si>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</si>
  <si>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</si>
  <si>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</si>
  <si>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</si>
  <si>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</si>
  <si>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</si>
  <si>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</si>
  <si>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</si>
  <si>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</si>
  <si>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</si>
  <si>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</si>
  <si>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</si>
  <si>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</si>
  <si>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</si>
  <si>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</si>
  <si>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</si>
  <si>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</si>
  <si>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</si>
  <si>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</si>
  <si>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</si>
  <si>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</si>
  <si>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</si>
  <si>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</si>
  <si>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</si>
  <si>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</si>
  <si>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</si>
  <si>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</si>
  <si>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</si>
  <si>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</si>
  <si>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</si>
  <si>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</si>
  <si>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</si>
  <si>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</si>
  <si>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</si>
  <si>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</si>
  <si>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</si>
  <si>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</si>
  <si>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</si>
  <si>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</si>
  <si>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</si>
  <si>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</si>
  <si>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</si>
  <si>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</si>
  <si>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</si>
  <si>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</si>
  <si>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</si>
  <si>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</si>
  <si>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</si>
  <si>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</si>
  <si>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</si>
  <si>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</si>
  <si>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</si>
  <si>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</si>
  <si>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</si>
  <si>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</si>
  <si>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</si>
  <si>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</si>
  <si>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</si>
  <si>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</si>
  <si>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</si>
  <si>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</si>
  <si>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</si>
  <si>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</si>
  <si>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</si>
  <si>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</si>
  <si>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</si>
  <si>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</si>
  <si>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</si>
  <si>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</si>
  <si>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</si>
  <si>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</si>
  <si>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</si>
  <si>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</si>
  <si>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</si>
  <si>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</si>
  <si>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</si>
  <si>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</si>
  <si>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</si>
  <si>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</si>
  <si>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</si>
  <si>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</si>
  <si>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</si>
  <si>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</si>
  <si>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</si>
  <si>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</si>
  <si>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</si>
  <si>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</si>
  <si>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</si>
  <si>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</si>
  <si>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</si>
  <si>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</si>
  <si>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</si>
  <si>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</si>
  <si>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</si>
  <si>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</si>
  <si>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</si>
  <si>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</si>
  <si>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</si>
  <si>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</si>
  <si>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</si>
  <si>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</si>
  <si>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</si>
  <si>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</si>
  <si>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</si>
  <si>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</si>
  <si>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</si>
  <si>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</si>
  <si>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</si>
  <si>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</si>
  <si>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</si>
  <si>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</si>
  <si>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</si>
  <si>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</si>
  <si>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</si>
  <si>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</si>
  <si>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</si>
  <si>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</si>
  <si>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</si>
  <si>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</si>
  <si>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</si>
  <si>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</si>
  <si>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</si>
  <si>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</si>
  <si>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</si>
  <si>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</si>
  <si>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</si>
  <si>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</si>
  <si>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</si>
  <si>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</si>
  <si>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</si>
  <si>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</si>
  <si>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</si>
  <si>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</si>
  <si>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</si>
  <si>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</si>
  <si>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</si>
  <si>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</si>
  <si>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</si>
  <si>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</si>
  <si>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</si>
  <si>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</si>
  <si>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</si>
  <si>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</si>
  <si>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</si>
  <si>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</si>
  <si>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</si>
  <si>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</si>
  <si>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</si>
  <si>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</si>
  <si>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</si>
  <si>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</si>
  <si>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</si>
  <si>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</si>
  <si>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</si>
  <si>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</si>
  <si>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沖縄型産業中核人材育成事業</t>
  </si>
  <si>
    <t>政策統括官（沖縄政策担当）</t>
  </si>
  <si>
    <t>平成29年度</t>
  </si>
  <si>
    <t>令和3年度</t>
  </si>
  <si>
    <t>産業振興担当参事官室</t>
  </si>
  <si>
    <t>-</t>
  </si>
  <si>
    <t>沖縄振興基本方針（平成24年５月　内閣総理大臣決定）
沖縄振興計画（平成24年５月　沖縄県）</t>
  </si>
  <si>
    <t>　沖縄県では、リーディング産業である観光業や情報通信産業を中心に企業集積が進んでいるものの、失業率や一人当たりの県民所得は未だ全国最下位で、労働生産性は全国平均の８割に満たない。加えて、新型コロナウィルス感染症の流行により、「新たな日常」の下では労働需要の構造が大きく変化することが見込まれる。沖縄県経済の更なる発展のためには、リーディング産業の高度化・多様化を促進するとともに、ものづくり産業等の基盤産業の底上げ等が不可欠。本事業では、沖縄の産業全体の更なる生産性向上に向けて、各業界に必要な専門的知識・技能を有し企業の成長を牽引する中核人材や、複数の産業分野で活躍できる基盤的人材を育成することを目的とする。</t>
  </si>
  <si>
    <t>　業界ごとに、業界団体、企業、専門家等で構成される実行委員会を設け、求める人材像や必要な専門的知識・技能を検討する。検討内容を踏まえ、人材育成カリキュラムを開発し、県内企業を対象に研修を実施する。</t>
  </si>
  <si>
    <t>沖縄型産業中核人材育成事業委託費</t>
  </si>
  <si>
    <t>研修受講者に対して受講後に研修の充実度を測る調査を実施し、平均満足度70％以上を目標とする。</t>
  </si>
  <si>
    <t>研修受講者に対して受講後に研修の充実度を測る調査を実施し、その回答における平均満足度</t>
  </si>
  <si>
    <t>研修受講後に行う調査</t>
  </si>
  <si>
    <t>研修参加者数</t>
  </si>
  <si>
    <t>研修開発・実施費用（Ｘ）／研修参加者数（Ｙ）　　</t>
    <phoneticPr fontId="5"/>
  </si>
  <si>
    <t>千円</t>
  </si>
  <si>
    <t>　　Ｘ/Ｙ</t>
    <phoneticPr fontId="5"/>
  </si>
  <si>
    <t>326,765/382</t>
  </si>
  <si>
    <t>262,389/506</t>
  </si>
  <si>
    <t>新29-0011</t>
  </si>
  <si>
    <t>新29-0009</t>
  </si>
  <si>
    <t>0085</t>
  </si>
  <si>
    <t>○</t>
  </si>
  <si>
    <t>中村 浩一郎</t>
    <phoneticPr fontId="5"/>
  </si>
  <si>
    <t>沖縄の、特に中小企業の生産性向上を目指すことについては、県作成の沖縄振興基本計画に明記されている。本事業の企画等提案要領においても、各業界のニーズを的確に反映しているかを審査項目としている。</t>
  </si>
  <si>
    <t>本事業は、沖縄県や業界団体に研修ノウハウ等を蓄積させることで、継続的な人材育成が行われることを目指しており、国の責務として実施するもの。</t>
    <rPh sb="0" eb="1">
      <t>ホン</t>
    </rPh>
    <rPh sb="1" eb="3">
      <t>ジギョウ</t>
    </rPh>
    <rPh sb="5" eb="8">
      <t>オキナワケン</t>
    </rPh>
    <rPh sb="9" eb="11">
      <t>ギョウカイ</t>
    </rPh>
    <rPh sb="11" eb="13">
      <t>ダンタイ</t>
    </rPh>
    <rPh sb="14" eb="16">
      <t>ケンシュウ</t>
    </rPh>
    <rPh sb="20" eb="21">
      <t>トウ</t>
    </rPh>
    <rPh sb="31" eb="34">
      <t>ケイゾクテキ</t>
    </rPh>
    <rPh sb="35" eb="37">
      <t>ジンザイ</t>
    </rPh>
    <rPh sb="37" eb="39">
      <t>イクセイ</t>
    </rPh>
    <rPh sb="40" eb="41">
      <t>オコナ</t>
    </rPh>
    <rPh sb="47" eb="49">
      <t>メザ</t>
    </rPh>
    <rPh sb="54" eb="55">
      <t>クニ</t>
    </rPh>
    <rPh sb="56" eb="58">
      <t>セキム</t>
    </rPh>
    <rPh sb="61" eb="63">
      <t>ジッシ</t>
    </rPh>
    <phoneticPr fontId="5"/>
  </si>
  <si>
    <t>沖縄の産業全体の生産性向上に向けては、各業界に必要な専門的、基盤的な知識・技能を有し、企業の成長を牽引する人材育成が必要かつ喫緊の課題であり、優先度は高い。</t>
    <rPh sb="30" eb="33">
      <t>キバンテキ</t>
    </rPh>
    <rPh sb="58" eb="60">
      <t>ヒツヨウ</t>
    </rPh>
    <rPh sb="62" eb="64">
      <t>キッキン</t>
    </rPh>
    <rPh sb="65" eb="67">
      <t>カダイ</t>
    </rPh>
    <rPh sb="71" eb="74">
      <t>ユウセンド</t>
    </rPh>
    <rPh sb="75" eb="76">
      <t>タカ</t>
    </rPh>
    <phoneticPr fontId="5"/>
  </si>
  <si>
    <t>選定に当たっては、審査基準等を記載した企画等提案要領を公表して十分な期間公募をかけ、企画競争による厳正な審査を実施しており、支出先の選定は妥当。</t>
    <phoneticPr fontId="5"/>
  </si>
  <si>
    <t>無</t>
  </si>
  <si>
    <t>国の責務として実施するものであり、受益者負担は求めない。</t>
    <phoneticPr fontId="5"/>
  </si>
  <si>
    <t>本事業は、企業の成長を牽引する人材を育成するために、長期間にわたり少数精鋭で集中的に実施するものであり、研修結果と照らし合わせれば妥当。</t>
    <phoneticPr fontId="5"/>
  </si>
  <si>
    <t>‐</t>
  </si>
  <si>
    <t>本事業においては、中間段階での支出は無い。</t>
    <phoneticPr fontId="5"/>
  </si>
  <si>
    <t>不要な費目については、価格交渉時に削減するとともに、事業実施期間中に費目・使途を変更する場合は、その妥当性を当室において確認することとしている。</t>
    <phoneticPr fontId="5"/>
  </si>
  <si>
    <t>確定検査の他に、年度途中に中間検査を実施しており、不適切な経費が計上されている場合はそのタイミングで削減の指示をしており、より合理性を確保している。</t>
    <phoneticPr fontId="5"/>
  </si>
  <si>
    <t>上記価格交渉等により低コストが実現されていることはもちろん、研修事業全般にわたって当室が細かい指導・監督を行っており、効果の最大化を図っている。</t>
    <phoneticPr fontId="5"/>
  </si>
  <si>
    <t>見込みを上回る実績を達成。</t>
    <phoneticPr fontId="5"/>
  </si>
  <si>
    <t>事業の報告書は関係者に配付するとともに、翌年度の事業の改善等に活用。</t>
    <phoneticPr fontId="5"/>
  </si>
  <si>
    <t>-</t>
    <phoneticPr fontId="5"/>
  </si>
  <si>
    <t>株式会社サン・エージェンシー</t>
    <phoneticPr fontId="5"/>
  </si>
  <si>
    <t>一般財団法人沖縄観光コンベンションビューロー</t>
    <phoneticPr fontId="5"/>
  </si>
  <si>
    <t>株式会社マイファーム</t>
    <phoneticPr fontId="5"/>
  </si>
  <si>
    <t>株式会社たしざん</t>
    <phoneticPr fontId="5"/>
  </si>
  <si>
    <t>沖縄型産業中核人材育成共同企業体
（代表：ﾊﾞｲｵ･ｻｲﾄ･ｷｬﾋﾟﾀﾙ株式会社 ）</t>
    <phoneticPr fontId="5"/>
  </si>
  <si>
    <t>一般社団法人IIOT</t>
    <phoneticPr fontId="5"/>
  </si>
  <si>
    <t>研修カリキュラムの開発、参加者の募集、研修の実施・見直し</t>
    <rPh sb="0" eb="2">
      <t>ケンシュウ</t>
    </rPh>
    <rPh sb="9" eb="11">
      <t>カイハツ</t>
    </rPh>
    <rPh sb="12" eb="15">
      <t>サンカシャ</t>
    </rPh>
    <rPh sb="16" eb="18">
      <t>ボシュウ</t>
    </rPh>
    <rPh sb="19" eb="21">
      <t>ケンシュウ</t>
    </rPh>
    <rPh sb="22" eb="24">
      <t>ジッシ</t>
    </rPh>
    <rPh sb="25" eb="27">
      <t>ミナオ</t>
    </rPh>
    <phoneticPr fontId="5"/>
  </si>
  <si>
    <t>特定非営利活動法人　沖縄地理情報システム協議会</t>
    <phoneticPr fontId="5"/>
  </si>
  <si>
    <t>一般財団法人　南西地域産業活性化センター</t>
    <phoneticPr fontId="5"/>
  </si>
  <si>
    <t>特定非営利活動法人　ＩＴコーディネータ協会</t>
    <phoneticPr fontId="5"/>
  </si>
  <si>
    <t>一般社団法人　沖縄リゾートウェディング協会</t>
    <phoneticPr fontId="5"/>
  </si>
  <si>
    <t>A.
特定非営利活動法人　沖縄地理情報システム協議会</t>
    <phoneticPr fontId="5"/>
  </si>
  <si>
    <t>人件費</t>
    <rPh sb="0" eb="3">
      <t>ジンケンヒ</t>
    </rPh>
    <phoneticPr fontId="5"/>
  </si>
  <si>
    <t>事業費</t>
    <rPh sb="0" eb="3">
      <t>ジギョウヒ</t>
    </rPh>
    <phoneticPr fontId="5"/>
  </si>
  <si>
    <t>再委託費</t>
    <rPh sb="0" eb="3">
      <t>サイイタク</t>
    </rPh>
    <rPh sb="3" eb="4">
      <t>ヒ</t>
    </rPh>
    <phoneticPr fontId="5"/>
  </si>
  <si>
    <t>一般管理費</t>
    <rPh sb="0" eb="2">
      <t>イッパン</t>
    </rPh>
    <rPh sb="2" eb="5">
      <t>カンリヒ</t>
    </rPh>
    <phoneticPr fontId="5"/>
  </si>
  <si>
    <t>消費税</t>
    <rPh sb="0" eb="3">
      <t>ショウヒゼイ</t>
    </rPh>
    <phoneticPr fontId="5"/>
  </si>
  <si>
    <t>謝金、旅費、印刷製本費等</t>
    <rPh sb="0" eb="2">
      <t>シャキン</t>
    </rPh>
    <rPh sb="3" eb="5">
      <t>リョヒ</t>
    </rPh>
    <rPh sb="6" eb="8">
      <t>インサツ</t>
    </rPh>
    <rPh sb="8" eb="10">
      <t>セイホン</t>
    </rPh>
    <rPh sb="10" eb="11">
      <t>ヒ</t>
    </rPh>
    <rPh sb="11" eb="12">
      <t>ナド</t>
    </rPh>
    <phoneticPr fontId="5"/>
  </si>
  <si>
    <t>研修教材開発等</t>
    <rPh sb="0" eb="2">
      <t>ケンシュウ</t>
    </rPh>
    <rPh sb="2" eb="4">
      <t>キョウザイ</t>
    </rPh>
    <rPh sb="4" eb="6">
      <t>カイハツ</t>
    </rPh>
    <rPh sb="6" eb="7">
      <t>ナド</t>
    </rPh>
    <phoneticPr fontId="5"/>
  </si>
  <si>
    <t>297,771/470</t>
    <phoneticPr fontId="5"/>
  </si>
  <si>
    <t>事業開始以降、4年連続で目標を上回る実績を達成。</t>
    <rPh sb="0" eb="2">
      <t>ジギョウ</t>
    </rPh>
    <rPh sb="2" eb="4">
      <t>カイシ</t>
    </rPh>
    <rPh sb="4" eb="6">
      <t>イコウ</t>
    </rPh>
    <rPh sb="8" eb="9">
      <t>ネン</t>
    </rPh>
    <rPh sb="9" eb="11">
      <t>レンゾク</t>
    </rPh>
    <rPh sb="12" eb="14">
      <t>モクヒョウ</t>
    </rPh>
    <rPh sb="15" eb="17">
      <t>ウワマワ</t>
    </rPh>
    <rPh sb="18" eb="20">
      <t>ジッセキ</t>
    </rPh>
    <rPh sb="21" eb="23">
      <t>タッセイ</t>
    </rPh>
    <phoneticPr fontId="5"/>
  </si>
  <si>
    <t>・研修事業全般にわたって細かい指導・監督を行うが故の、当室の執行コストが課題。
・人材育成は継続的な取組が重要であるため、研修終了後もフォローアップが必要。</t>
  </si>
  <si>
    <t>・各プログラムのプログラムマネージャーを集めた会議を定期的に開催することで、効率的な情報伝達に努める。本会議を通じて各プログラム間の連携が促進され、更なる効果の最大化が見込まれる。
・研修受講者の成果や業界の取組状況を確認すべく、事業終了後５年間、フォローアップ調査を実施する。本調査の結果は、翌年度の事業の改善等にも活用する。</t>
  </si>
  <si>
    <t>府</t>
  </si>
  <si>
    <t>９．沖縄政策</t>
  </si>
  <si>
    <t>９．沖縄振興に関する施策の推進</t>
  </si>
  <si>
    <t>-</t>
    <phoneticPr fontId="5"/>
  </si>
  <si>
    <t>研修後の研修受講者の充実度を「アウトカム」としているが、むしろ受講者の所属する企業に対して、研修終了後の状況調査を実施すべきではないか。</t>
    <phoneticPr fontId="5"/>
  </si>
  <si>
    <t>外部有識者の所見を踏まえ、多角的な観点から検証するなど、より一層事業の有効性・効率性について適切かつ的確に検証するべき。</t>
    <phoneticPr fontId="5"/>
  </si>
  <si>
    <t>事業終了のため</t>
    <rPh sb="0" eb="2">
      <t>ジギョウ</t>
    </rPh>
    <rPh sb="2" eb="4">
      <t>シュウリョウ</t>
    </rPh>
    <phoneticPr fontId="5"/>
  </si>
  <si>
    <t>－</t>
    <phoneticPr fontId="5"/>
  </si>
  <si>
    <t>事業終了後のフォローアップ調査を実施しており、今後、受講者の所属する企業に対するアンケート項目についても検討していく。</t>
    <rPh sb="0" eb="2">
      <t>ジギョウ</t>
    </rPh>
    <rPh sb="2" eb="5">
      <t>シュウリョウゴ</t>
    </rPh>
    <rPh sb="13" eb="15">
      <t>チョウサ</t>
    </rPh>
    <rPh sb="16" eb="18">
      <t>ジッシ</t>
    </rPh>
    <rPh sb="23" eb="25">
      <t>コンゴ</t>
    </rPh>
    <rPh sb="26" eb="28">
      <t>ジュコウ</t>
    </rPh>
    <rPh sb="28" eb="29">
      <t>シャ</t>
    </rPh>
    <rPh sb="30" eb="32">
      <t>ショゾク</t>
    </rPh>
    <rPh sb="34" eb="36">
      <t>キギョウ</t>
    </rPh>
    <rPh sb="37" eb="38">
      <t>タイ</t>
    </rPh>
    <rPh sb="45" eb="47">
      <t>コウモク</t>
    </rPh>
    <rPh sb="52" eb="54">
      <t>ケントウ</t>
    </rPh>
    <phoneticPr fontId="5"/>
  </si>
  <si>
    <t>職員の人件費（研修の運営、効果検証等）</t>
    <rPh sb="0" eb="2">
      <t>ショクイン</t>
    </rPh>
    <rPh sb="3" eb="6">
      <t>ジンケンヒ</t>
    </rPh>
    <rPh sb="7" eb="9">
      <t>ケンシュウ</t>
    </rPh>
    <rPh sb="10" eb="12">
      <t>ウンエイ</t>
    </rPh>
    <rPh sb="13" eb="15">
      <t>コウカ</t>
    </rPh>
    <rPh sb="15" eb="17">
      <t>ケンショウ</t>
    </rPh>
    <rPh sb="17" eb="18">
      <t>トウ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</si>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</sst>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0" borderId="11" xfId="0" applyFont="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12"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5" xfId="0" applyNumberFormat="1" applyFont="1" applyFill="1" applyBorder="1" applyAlignment="1" applyProtection="1">
      <alignment horizontal="right"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30" xfId="0" applyNumberFormat="1" applyFont="1" applyFill="1" applyBorder="1" applyAlignment="1" applyProtection="1">
      <alignment horizontal="center" vertical="center"/>
      <protection locked="0"/>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6" fontId="3"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11" xfId="0" applyFill="1" applyBorder="1" applyAlignment="1">
      <alignment horizontal="center" vertical="center" wrapText="1"/>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49" fontId="0" fillId="0" borderId="118"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wrapText="1"/>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152401</xdr:colOff>
      <xdr:row>83</xdr:row>
      <xdr:rowOff>97971</xdr:rowOff>
    </xdr:from>
    <xdr:to>
      <xdr:col>35</xdr:col>
      <xdr:colOff>138101</xdr:colOff>
      <xdr:row>94</xdr:row>
      <xdr:rowOff>165236</xdr:rowOff>
    </xdr:to>
    <xdr:grpSp>
      <xdr:nvGrpSpPr>
        <xdr:cNvPr id="3" name="グループ化 2"/>
        <xdr:cNvGrpSpPr/>
      </xdr:nvGrpSpPr>
      <xdr:grpSpPr>
        <a:xfrm>
          <a:off x="3622222" y="35435721"/>
          <a:ext cx="3659629" cy="3958908"/>
          <a:chOff x="3003494" y="33771742"/>
          <a:chExt cx="3316729" cy="3997008"/>
        </a:xfrm>
      </xdr:grpSpPr>
      <xdr:sp macro="" textlink="">
        <xdr:nvSpPr>
          <xdr:cNvPr id="4" name="正方形/長方形 3"/>
          <xdr:cNvSpPr/>
        </xdr:nvSpPr>
        <xdr:spPr>
          <a:xfrm>
            <a:off x="3471296" y="33771742"/>
            <a:ext cx="2370384" cy="111874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298</a:t>
            </a:r>
            <a:r>
              <a:rPr kumimoji="1" lang="ja-JP" altLang="en-US" sz="1800">
                <a:latin typeface="+mj-ea"/>
                <a:ea typeface="+mj-ea"/>
              </a:rPr>
              <a:t>百万円</a:t>
            </a:r>
          </a:p>
        </xdr:txBody>
      </xdr:sp>
      <xdr:sp macro="" textlink="">
        <xdr:nvSpPr>
          <xdr:cNvPr id="5" name="正方形/長方形 4"/>
          <xdr:cNvSpPr/>
        </xdr:nvSpPr>
        <xdr:spPr>
          <a:xfrm>
            <a:off x="3440569" y="36406199"/>
            <a:ext cx="2429621" cy="91615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　</a:t>
            </a:r>
            <a:r>
              <a:rPr kumimoji="1" lang="en-US" altLang="ja-JP" sz="1800">
                <a:latin typeface="+mn-ea"/>
                <a:ea typeface="+mn-ea"/>
              </a:rPr>
              <a:t>16</a:t>
            </a:r>
            <a:r>
              <a:rPr kumimoji="1" lang="ja-JP" altLang="en-US" sz="1800">
                <a:latin typeface="+mn-ea"/>
                <a:ea typeface="+mn-ea"/>
              </a:rPr>
              <a:t>社</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298</a:t>
            </a:r>
            <a:r>
              <a:rPr kumimoji="1" lang="ja-JP" altLang="en-US" sz="1800">
                <a:latin typeface="+mn-ea"/>
                <a:ea typeface="+mn-ea"/>
              </a:rPr>
              <a:t>百万円</a:t>
            </a:r>
          </a:p>
        </xdr:txBody>
      </xdr:sp>
      <xdr:sp macro="" textlink="">
        <xdr:nvSpPr>
          <xdr:cNvPr id="6" name="テキスト ボックス 5"/>
          <xdr:cNvSpPr txBox="1"/>
        </xdr:nvSpPr>
        <xdr:spPr>
          <a:xfrm>
            <a:off x="3684295" y="36107916"/>
            <a:ext cx="2094133" cy="317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n-ea"/>
                <a:ea typeface="+mn-ea"/>
              </a:rPr>
              <a:t>委託</a:t>
            </a:r>
            <a:r>
              <a:rPr kumimoji="1" lang="en-US" altLang="ja-JP" sz="1100">
                <a:latin typeface="+mn-ea"/>
                <a:ea typeface="+mn-ea"/>
              </a:rPr>
              <a:t>【【</a:t>
            </a:r>
            <a:r>
              <a:rPr kumimoji="1" lang="ja-JP" altLang="en-US" sz="1100">
                <a:latin typeface="+mn-ea"/>
                <a:ea typeface="+mn-ea"/>
              </a:rPr>
              <a:t>随意契約（企画競争）</a:t>
            </a:r>
            <a:r>
              <a:rPr kumimoji="1" lang="en-US" altLang="ja-JP" sz="1100">
                <a:latin typeface="+mn-ea"/>
                <a:ea typeface="+mn-ea"/>
              </a:rPr>
              <a:t>】</a:t>
            </a:r>
            <a:r>
              <a:rPr kumimoji="1" lang="ja-JP" altLang="en-US" sz="1100">
                <a:latin typeface="+mn-ea"/>
                <a:ea typeface="+mn-ea"/>
              </a:rPr>
              <a:t>　</a:t>
            </a:r>
          </a:p>
        </xdr:txBody>
      </xdr:sp>
      <xdr:sp macro="" textlink="">
        <xdr:nvSpPr>
          <xdr:cNvPr id="7" name="大かっこ 6"/>
          <xdr:cNvSpPr/>
        </xdr:nvSpPr>
        <xdr:spPr bwMode="auto">
          <a:xfrm>
            <a:off x="3003494" y="35097626"/>
            <a:ext cx="3316729" cy="5644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沖縄型産業中核人材育成事業を実施する事業者の公募・選定、実施結果の報告・管理業務</a:t>
            </a:r>
          </a:p>
        </xdr:txBody>
      </xdr:sp>
      <xdr:sp macro="" textlink="">
        <xdr:nvSpPr>
          <xdr:cNvPr id="8" name="大かっこ 7"/>
          <xdr:cNvSpPr/>
        </xdr:nvSpPr>
        <xdr:spPr bwMode="auto">
          <a:xfrm>
            <a:off x="3398025" y="37356163"/>
            <a:ext cx="2545640" cy="4125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沖縄型産業中核人材育成事業を実施</a:t>
            </a:r>
          </a:p>
        </xdr:txBody>
      </xdr:sp>
      <xdr:cxnSp macro="">
        <xdr:nvCxnSpPr>
          <xdr:cNvPr id="9" name="直線矢印コネクタ 8"/>
          <xdr:cNvCxnSpPr/>
        </xdr:nvCxnSpPr>
        <xdr:spPr bwMode="auto">
          <a:xfrm flipH="1">
            <a:off x="4663435" y="35563200"/>
            <a:ext cx="0" cy="5677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9"/>
  <sheetViews>
    <sheetView tabSelected="1" view="pageBreakPreview" zoomScale="70" zoomScaleNormal="100"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8" t="s">
        <v>0</v>
      </c>
      <c r="Y2" s="49"/>
      <c r="Z2" s="44"/>
      <c r="AA2" s="44"/>
      <c r="AB2" s="44"/>
      <c r="AC2" s="44"/>
      <c r="AD2" s="538">
        <v>2021</v>
      </c>
      <c r="AE2" s="538"/>
      <c r="AF2" s="538"/>
      <c r="AG2" s="538"/>
      <c r="AH2" s="538"/>
      <c r="AI2" s="60" t="s">
        <v>259</v>
      </c>
      <c r="AJ2" s="538" t="s">
        <v>620</v>
      </c>
      <c r="AK2" s="538"/>
      <c r="AL2" s="538"/>
      <c r="AM2" s="538"/>
      <c r="AN2" s="60" t="s">
        <v>259</v>
      </c>
      <c r="AO2" s="538">
        <v>20</v>
      </c>
      <c r="AP2" s="538"/>
      <c r="AQ2" s="538"/>
      <c r="AR2" s="61" t="s">
        <v>556</v>
      </c>
      <c r="AS2" s="539">
        <v>101</v>
      </c>
      <c r="AT2" s="539"/>
      <c r="AU2" s="539"/>
      <c r="AV2" s="60" t="str">
        <f>IF(AW2="","","-")</f>
        <v/>
      </c>
      <c r="AW2" s="559"/>
      <c r="AX2" s="559"/>
    </row>
    <row r="3" spans="1:50" ht="21" customHeight="1" thickBot="1" x14ac:dyDescent="0.2">
      <c r="A3" s="560" t="s">
        <v>549</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23" t="s">
        <v>58</v>
      </c>
      <c r="AJ3" s="562" t="s">
        <v>557</v>
      </c>
      <c r="AK3" s="562"/>
      <c r="AL3" s="562"/>
      <c r="AM3" s="562"/>
      <c r="AN3" s="562"/>
      <c r="AO3" s="562"/>
      <c r="AP3" s="562"/>
      <c r="AQ3" s="562"/>
      <c r="AR3" s="562"/>
      <c r="AS3" s="562"/>
      <c r="AT3" s="562"/>
      <c r="AU3" s="562"/>
      <c r="AV3" s="562"/>
      <c r="AW3" s="562"/>
      <c r="AX3" s="24" t="s">
        <v>59</v>
      </c>
    </row>
    <row r="4" spans="1:50" ht="24.75" customHeight="1" x14ac:dyDescent="0.15">
      <c r="A4" s="246" t="s">
        <v>24</v>
      </c>
      <c r="B4" s="247"/>
      <c r="C4" s="247"/>
      <c r="D4" s="247"/>
      <c r="E4" s="247"/>
      <c r="F4" s="247"/>
      <c r="G4" s="222" t="s">
        <v>558</v>
      </c>
      <c r="H4" s="223"/>
      <c r="I4" s="223"/>
      <c r="J4" s="223"/>
      <c r="K4" s="223"/>
      <c r="L4" s="223"/>
      <c r="M4" s="223"/>
      <c r="N4" s="223"/>
      <c r="O4" s="223"/>
      <c r="P4" s="223"/>
      <c r="Q4" s="223"/>
      <c r="R4" s="223"/>
      <c r="S4" s="223"/>
      <c r="T4" s="223"/>
      <c r="U4" s="223"/>
      <c r="V4" s="223"/>
      <c r="W4" s="223"/>
      <c r="X4" s="223"/>
      <c r="Y4" s="224" t="s">
        <v>1</v>
      </c>
      <c r="Z4" s="225"/>
      <c r="AA4" s="225"/>
      <c r="AB4" s="225"/>
      <c r="AC4" s="225"/>
      <c r="AD4" s="226"/>
      <c r="AE4" s="227" t="s">
        <v>559</v>
      </c>
      <c r="AF4" s="228"/>
      <c r="AG4" s="228"/>
      <c r="AH4" s="228"/>
      <c r="AI4" s="228"/>
      <c r="AJ4" s="228"/>
      <c r="AK4" s="228"/>
      <c r="AL4" s="228"/>
      <c r="AM4" s="228"/>
      <c r="AN4" s="228"/>
      <c r="AO4" s="228"/>
      <c r="AP4" s="229"/>
      <c r="AQ4" s="230" t="s">
        <v>2</v>
      </c>
      <c r="AR4" s="225"/>
      <c r="AS4" s="225"/>
      <c r="AT4" s="225"/>
      <c r="AU4" s="225"/>
      <c r="AV4" s="225"/>
      <c r="AW4" s="225"/>
      <c r="AX4" s="231"/>
    </row>
    <row r="5" spans="1:50" ht="30" customHeight="1" x14ac:dyDescent="0.15">
      <c r="A5" s="232" t="s">
        <v>61</v>
      </c>
      <c r="B5" s="233"/>
      <c r="C5" s="233"/>
      <c r="D5" s="233"/>
      <c r="E5" s="233"/>
      <c r="F5" s="234"/>
      <c r="G5" s="385" t="s">
        <v>560</v>
      </c>
      <c r="H5" s="386"/>
      <c r="I5" s="386"/>
      <c r="J5" s="386"/>
      <c r="K5" s="386"/>
      <c r="L5" s="386"/>
      <c r="M5" s="387" t="s">
        <v>60</v>
      </c>
      <c r="N5" s="388"/>
      <c r="O5" s="388"/>
      <c r="P5" s="388"/>
      <c r="Q5" s="388"/>
      <c r="R5" s="389"/>
      <c r="S5" s="390" t="s">
        <v>561</v>
      </c>
      <c r="T5" s="386"/>
      <c r="U5" s="386"/>
      <c r="V5" s="386"/>
      <c r="W5" s="386"/>
      <c r="X5" s="391"/>
      <c r="Y5" s="238" t="s">
        <v>3</v>
      </c>
      <c r="Z5" s="239"/>
      <c r="AA5" s="239"/>
      <c r="AB5" s="239"/>
      <c r="AC5" s="239"/>
      <c r="AD5" s="240"/>
      <c r="AE5" s="241" t="s">
        <v>562</v>
      </c>
      <c r="AF5" s="241"/>
      <c r="AG5" s="241"/>
      <c r="AH5" s="241"/>
      <c r="AI5" s="241"/>
      <c r="AJ5" s="241"/>
      <c r="AK5" s="241"/>
      <c r="AL5" s="241"/>
      <c r="AM5" s="241"/>
      <c r="AN5" s="241"/>
      <c r="AO5" s="241"/>
      <c r="AP5" s="242"/>
      <c r="AQ5" s="243" t="s">
        <v>581</v>
      </c>
      <c r="AR5" s="244"/>
      <c r="AS5" s="244"/>
      <c r="AT5" s="244"/>
      <c r="AU5" s="244"/>
      <c r="AV5" s="244"/>
      <c r="AW5" s="244"/>
      <c r="AX5" s="245"/>
    </row>
    <row r="6" spans="1:50" ht="39" customHeight="1" x14ac:dyDescent="0.15">
      <c r="A6" s="248" t="s">
        <v>4</v>
      </c>
      <c r="B6" s="249"/>
      <c r="C6" s="249"/>
      <c r="D6" s="249"/>
      <c r="E6" s="249"/>
      <c r="F6" s="249"/>
      <c r="G6" s="125" t="str">
        <f>入力規則等!F39</f>
        <v>一般会計</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7"/>
    </row>
    <row r="7" spans="1:50" ht="49.5" customHeight="1" x14ac:dyDescent="0.15">
      <c r="A7" s="149" t="s">
        <v>21</v>
      </c>
      <c r="B7" s="150"/>
      <c r="C7" s="150"/>
      <c r="D7" s="150"/>
      <c r="E7" s="150"/>
      <c r="F7" s="151"/>
      <c r="G7" s="152" t="s">
        <v>563</v>
      </c>
      <c r="H7" s="153"/>
      <c r="I7" s="153"/>
      <c r="J7" s="153"/>
      <c r="K7" s="153"/>
      <c r="L7" s="153"/>
      <c r="M7" s="153"/>
      <c r="N7" s="153"/>
      <c r="O7" s="153"/>
      <c r="P7" s="153"/>
      <c r="Q7" s="153"/>
      <c r="R7" s="153"/>
      <c r="S7" s="153"/>
      <c r="T7" s="153"/>
      <c r="U7" s="153"/>
      <c r="V7" s="153"/>
      <c r="W7" s="153"/>
      <c r="X7" s="154"/>
      <c r="Y7" s="557" t="s">
        <v>245</v>
      </c>
      <c r="Z7" s="135"/>
      <c r="AA7" s="135"/>
      <c r="AB7" s="135"/>
      <c r="AC7" s="135"/>
      <c r="AD7" s="558"/>
      <c r="AE7" s="529" t="s">
        <v>564</v>
      </c>
      <c r="AF7" s="530"/>
      <c r="AG7" s="530"/>
      <c r="AH7" s="530"/>
      <c r="AI7" s="530"/>
      <c r="AJ7" s="530"/>
      <c r="AK7" s="530"/>
      <c r="AL7" s="530"/>
      <c r="AM7" s="530"/>
      <c r="AN7" s="530"/>
      <c r="AO7" s="530"/>
      <c r="AP7" s="530"/>
      <c r="AQ7" s="530"/>
      <c r="AR7" s="530"/>
      <c r="AS7" s="530"/>
      <c r="AT7" s="530"/>
      <c r="AU7" s="530"/>
      <c r="AV7" s="530"/>
      <c r="AW7" s="530"/>
      <c r="AX7" s="531"/>
    </row>
    <row r="8" spans="1:50" ht="53.25" customHeight="1" x14ac:dyDescent="0.15">
      <c r="A8" s="149" t="s">
        <v>177</v>
      </c>
      <c r="B8" s="150"/>
      <c r="C8" s="150"/>
      <c r="D8" s="150"/>
      <c r="E8" s="150"/>
      <c r="F8" s="151"/>
      <c r="G8" s="543" t="str">
        <f>入力規則等!A27</f>
        <v>沖縄振興、地方創生</v>
      </c>
      <c r="H8" s="266"/>
      <c r="I8" s="266"/>
      <c r="J8" s="266"/>
      <c r="K8" s="266"/>
      <c r="L8" s="266"/>
      <c r="M8" s="266"/>
      <c r="N8" s="266"/>
      <c r="O8" s="266"/>
      <c r="P8" s="266"/>
      <c r="Q8" s="266"/>
      <c r="R8" s="266"/>
      <c r="S8" s="266"/>
      <c r="T8" s="266"/>
      <c r="U8" s="266"/>
      <c r="V8" s="266"/>
      <c r="W8" s="266"/>
      <c r="X8" s="544"/>
      <c r="Y8" s="392" t="s">
        <v>178</v>
      </c>
      <c r="Z8" s="393"/>
      <c r="AA8" s="393"/>
      <c r="AB8" s="393"/>
      <c r="AC8" s="393"/>
      <c r="AD8" s="394"/>
      <c r="AE8" s="265" t="str">
        <f>入力規則等!K13</f>
        <v>その他の事項経費</v>
      </c>
      <c r="AF8" s="266"/>
      <c r="AG8" s="266"/>
      <c r="AH8" s="266"/>
      <c r="AI8" s="266"/>
      <c r="AJ8" s="266"/>
      <c r="AK8" s="266"/>
      <c r="AL8" s="266"/>
      <c r="AM8" s="266"/>
      <c r="AN8" s="266"/>
      <c r="AO8" s="266"/>
      <c r="AP8" s="266"/>
      <c r="AQ8" s="266"/>
      <c r="AR8" s="266"/>
      <c r="AS8" s="266"/>
      <c r="AT8" s="266"/>
      <c r="AU8" s="266"/>
      <c r="AV8" s="266"/>
      <c r="AW8" s="266"/>
      <c r="AX8" s="267"/>
    </row>
    <row r="9" spans="1:50" ht="73.900000000000006" customHeight="1" x14ac:dyDescent="0.15">
      <c r="A9" s="395" t="s">
        <v>22</v>
      </c>
      <c r="B9" s="396"/>
      <c r="C9" s="396"/>
      <c r="D9" s="396"/>
      <c r="E9" s="396"/>
      <c r="F9" s="396"/>
      <c r="G9" s="397" t="s">
        <v>565</v>
      </c>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9"/>
    </row>
    <row r="10" spans="1:50" ht="80.25" customHeight="1" x14ac:dyDescent="0.15">
      <c r="A10" s="404" t="s">
        <v>27</v>
      </c>
      <c r="B10" s="405"/>
      <c r="C10" s="405"/>
      <c r="D10" s="405"/>
      <c r="E10" s="405"/>
      <c r="F10" s="405"/>
      <c r="G10" s="401" t="s">
        <v>566</v>
      </c>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3"/>
    </row>
    <row r="11" spans="1:50" ht="42" customHeight="1" x14ac:dyDescent="0.15">
      <c r="A11" s="404" t="s">
        <v>5</v>
      </c>
      <c r="B11" s="405"/>
      <c r="C11" s="405"/>
      <c r="D11" s="405"/>
      <c r="E11" s="405"/>
      <c r="F11" s="406"/>
      <c r="G11" s="235" t="str">
        <f>入力規則等!P10</f>
        <v>委託・請負</v>
      </c>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7"/>
    </row>
    <row r="12" spans="1:50" ht="21" customHeight="1" x14ac:dyDescent="0.15">
      <c r="A12" s="577" t="s">
        <v>23</v>
      </c>
      <c r="B12" s="578"/>
      <c r="C12" s="578"/>
      <c r="D12" s="578"/>
      <c r="E12" s="578"/>
      <c r="F12" s="579"/>
      <c r="G12" s="274"/>
      <c r="H12" s="275"/>
      <c r="I12" s="275"/>
      <c r="J12" s="275"/>
      <c r="K12" s="275"/>
      <c r="L12" s="275"/>
      <c r="M12" s="275"/>
      <c r="N12" s="275"/>
      <c r="O12" s="275"/>
      <c r="P12" s="250" t="s">
        <v>246</v>
      </c>
      <c r="Q12" s="137"/>
      <c r="R12" s="137"/>
      <c r="S12" s="137"/>
      <c r="T12" s="137"/>
      <c r="U12" s="137"/>
      <c r="V12" s="138"/>
      <c r="W12" s="250" t="s">
        <v>263</v>
      </c>
      <c r="X12" s="137"/>
      <c r="Y12" s="137"/>
      <c r="Z12" s="137"/>
      <c r="AA12" s="137"/>
      <c r="AB12" s="137"/>
      <c r="AC12" s="138"/>
      <c r="AD12" s="250" t="s">
        <v>547</v>
      </c>
      <c r="AE12" s="137"/>
      <c r="AF12" s="137"/>
      <c r="AG12" s="137"/>
      <c r="AH12" s="137"/>
      <c r="AI12" s="137"/>
      <c r="AJ12" s="138"/>
      <c r="AK12" s="250" t="s">
        <v>550</v>
      </c>
      <c r="AL12" s="137"/>
      <c r="AM12" s="137"/>
      <c r="AN12" s="137"/>
      <c r="AO12" s="137"/>
      <c r="AP12" s="137"/>
      <c r="AQ12" s="138"/>
      <c r="AR12" s="250" t="s">
        <v>551</v>
      </c>
      <c r="AS12" s="137"/>
      <c r="AT12" s="137"/>
      <c r="AU12" s="137"/>
      <c r="AV12" s="137"/>
      <c r="AW12" s="137"/>
      <c r="AX12" s="300"/>
    </row>
    <row r="13" spans="1:50" ht="21" customHeight="1" x14ac:dyDescent="0.15">
      <c r="A13" s="208"/>
      <c r="B13" s="209"/>
      <c r="C13" s="209"/>
      <c r="D13" s="209"/>
      <c r="E13" s="209"/>
      <c r="F13" s="210"/>
      <c r="G13" s="301" t="s">
        <v>6</v>
      </c>
      <c r="H13" s="302"/>
      <c r="I13" s="320" t="s">
        <v>7</v>
      </c>
      <c r="J13" s="321"/>
      <c r="K13" s="321"/>
      <c r="L13" s="321"/>
      <c r="M13" s="321"/>
      <c r="N13" s="321"/>
      <c r="O13" s="322"/>
      <c r="P13" s="251">
        <v>367</v>
      </c>
      <c r="Q13" s="252"/>
      <c r="R13" s="252"/>
      <c r="S13" s="252"/>
      <c r="T13" s="252"/>
      <c r="U13" s="252"/>
      <c r="V13" s="253"/>
      <c r="W13" s="251">
        <v>333</v>
      </c>
      <c r="X13" s="252"/>
      <c r="Y13" s="252"/>
      <c r="Z13" s="252"/>
      <c r="AA13" s="252"/>
      <c r="AB13" s="252"/>
      <c r="AC13" s="253"/>
      <c r="AD13" s="251">
        <v>334</v>
      </c>
      <c r="AE13" s="252"/>
      <c r="AF13" s="252"/>
      <c r="AG13" s="252"/>
      <c r="AH13" s="252"/>
      <c r="AI13" s="252"/>
      <c r="AJ13" s="253"/>
      <c r="AK13" s="251">
        <v>328</v>
      </c>
      <c r="AL13" s="252"/>
      <c r="AM13" s="252"/>
      <c r="AN13" s="252"/>
      <c r="AO13" s="252"/>
      <c r="AP13" s="252"/>
      <c r="AQ13" s="253"/>
      <c r="AR13" s="548" t="s">
        <v>630</v>
      </c>
      <c r="AS13" s="549"/>
      <c r="AT13" s="549"/>
      <c r="AU13" s="549"/>
      <c r="AV13" s="549"/>
      <c r="AW13" s="549"/>
      <c r="AX13" s="556"/>
    </row>
    <row r="14" spans="1:50" ht="21" customHeight="1" x14ac:dyDescent="0.15">
      <c r="A14" s="208"/>
      <c r="B14" s="209"/>
      <c r="C14" s="209"/>
      <c r="D14" s="209"/>
      <c r="E14" s="209"/>
      <c r="F14" s="210"/>
      <c r="G14" s="303"/>
      <c r="H14" s="304"/>
      <c r="I14" s="257" t="s">
        <v>8</v>
      </c>
      <c r="J14" s="318"/>
      <c r="K14" s="318"/>
      <c r="L14" s="318"/>
      <c r="M14" s="318"/>
      <c r="N14" s="318"/>
      <c r="O14" s="319"/>
      <c r="P14" s="251" t="s">
        <v>563</v>
      </c>
      <c r="Q14" s="252"/>
      <c r="R14" s="252"/>
      <c r="S14" s="252"/>
      <c r="T14" s="252"/>
      <c r="U14" s="252"/>
      <c r="V14" s="253"/>
      <c r="W14" s="251" t="s">
        <v>563</v>
      </c>
      <c r="X14" s="252"/>
      <c r="Y14" s="252"/>
      <c r="Z14" s="252"/>
      <c r="AA14" s="252"/>
      <c r="AB14" s="252"/>
      <c r="AC14" s="253"/>
      <c r="AD14" s="251" t="s">
        <v>563</v>
      </c>
      <c r="AE14" s="252"/>
      <c r="AF14" s="252"/>
      <c r="AG14" s="252"/>
      <c r="AH14" s="252"/>
      <c r="AI14" s="252"/>
      <c r="AJ14" s="253"/>
      <c r="AK14" s="251" t="s">
        <v>563</v>
      </c>
      <c r="AL14" s="252"/>
      <c r="AM14" s="252"/>
      <c r="AN14" s="252"/>
      <c r="AO14" s="252"/>
      <c r="AP14" s="252"/>
      <c r="AQ14" s="253"/>
      <c r="AR14" s="348"/>
      <c r="AS14" s="348"/>
      <c r="AT14" s="348"/>
      <c r="AU14" s="348"/>
      <c r="AV14" s="348"/>
      <c r="AW14" s="348"/>
      <c r="AX14" s="349"/>
    </row>
    <row r="15" spans="1:50" ht="21" customHeight="1" x14ac:dyDescent="0.15">
      <c r="A15" s="208"/>
      <c r="B15" s="209"/>
      <c r="C15" s="209"/>
      <c r="D15" s="209"/>
      <c r="E15" s="209"/>
      <c r="F15" s="210"/>
      <c r="G15" s="303"/>
      <c r="H15" s="304"/>
      <c r="I15" s="257" t="s">
        <v>48</v>
      </c>
      <c r="J15" s="258"/>
      <c r="K15" s="258"/>
      <c r="L15" s="258"/>
      <c r="M15" s="258"/>
      <c r="N15" s="258"/>
      <c r="O15" s="259"/>
      <c r="P15" s="251" t="s">
        <v>563</v>
      </c>
      <c r="Q15" s="252"/>
      <c r="R15" s="252"/>
      <c r="S15" s="252"/>
      <c r="T15" s="252"/>
      <c r="U15" s="252"/>
      <c r="V15" s="253"/>
      <c r="W15" s="251" t="s">
        <v>563</v>
      </c>
      <c r="X15" s="252"/>
      <c r="Y15" s="252"/>
      <c r="Z15" s="252"/>
      <c r="AA15" s="252"/>
      <c r="AB15" s="252"/>
      <c r="AC15" s="253"/>
      <c r="AD15" s="251" t="s">
        <v>563</v>
      </c>
      <c r="AE15" s="252"/>
      <c r="AF15" s="252"/>
      <c r="AG15" s="252"/>
      <c r="AH15" s="252"/>
      <c r="AI15" s="252"/>
      <c r="AJ15" s="253"/>
      <c r="AK15" s="251" t="s">
        <v>563</v>
      </c>
      <c r="AL15" s="252"/>
      <c r="AM15" s="252"/>
      <c r="AN15" s="252"/>
      <c r="AO15" s="252"/>
      <c r="AP15" s="252"/>
      <c r="AQ15" s="253"/>
      <c r="AR15" s="251" t="s">
        <v>630</v>
      </c>
      <c r="AS15" s="252"/>
      <c r="AT15" s="252"/>
      <c r="AU15" s="252"/>
      <c r="AV15" s="252"/>
      <c r="AW15" s="252"/>
      <c r="AX15" s="400"/>
    </row>
    <row r="16" spans="1:50" ht="21" customHeight="1" x14ac:dyDescent="0.15">
      <c r="A16" s="208"/>
      <c r="B16" s="209"/>
      <c r="C16" s="209"/>
      <c r="D16" s="209"/>
      <c r="E16" s="209"/>
      <c r="F16" s="210"/>
      <c r="G16" s="303"/>
      <c r="H16" s="304"/>
      <c r="I16" s="257" t="s">
        <v>49</v>
      </c>
      <c r="J16" s="258"/>
      <c r="K16" s="258"/>
      <c r="L16" s="258"/>
      <c r="M16" s="258"/>
      <c r="N16" s="258"/>
      <c r="O16" s="259"/>
      <c r="P16" s="251" t="s">
        <v>563</v>
      </c>
      <c r="Q16" s="252"/>
      <c r="R16" s="252"/>
      <c r="S16" s="252"/>
      <c r="T16" s="252"/>
      <c r="U16" s="252"/>
      <c r="V16" s="253"/>
      <c r="W16" s="251" t="s">
        <v>563</v>
      </c>
      <c r="X16" s="252"/>
      <c r="Y16" s="252"/>
      <c r="Z16" s="252"/>
      <c r="AA16" s="252"/>
      <c r="AB16" s="252"/>
      <c r="AC16" s="253"/>
      <c r="AD16" s="251" t="s">
        <v>563</v>
      </c>
      <c r="AE16" s="252"/>
      <c r="AF16" s="252"/>
      <c r="AG16" s="252"/>
      <c r="AH16" s="252"/>
      <c r="AI16" s="252"/>
      <c r="AJ16" s="253"/>
      <c r="AK16" s="251" t="s">
        <v>563</v>
      </c>
      <c r="AL16" s="252"/>
      <c r="AM16" s="252"/>
      <c r="AN16" s="252"/>
      <c r="AO16" s="252"/>
      <c r="AP16" s="252"/>
      <c r="AQ16" s="253"/>
      <c r="AR16" s="268"/>
      <c r="AS16" s="269"/>
      <c r="AT16" s="269"/>
      <c r="AU16" s="269"/>
      <c r="AV16" s="269"/>
      <c r="AW16" s="269"/>
      <c r="AX16" s="270"/>
    </row>
    <row r="17" spans="1:50" ht="24.75" customHeight="1" x14ac:dyDescent="0.15">
      <c r="A17" s="208"/>
      <c r="B17" s="209"/>
      <c r="C17" s="209"/>
      <c r="D17" s="209"/>
      <c r="E17" s="209"/>
      <c r="F17" s="210"/>
      <c r="G17" s="303"/>
      <c r="H17" s="304"/>
      <c r="I17" s="257" t="s">
        <v>47</v>
      </c>
      <c r="J17" s="318"/>
      <c r="K17" s="318"/>
      <c r="L17" s="318"/>
      <c r="M17" s="318"/>
      <c r="N17" s="318"/>
      <c r="O17" s="319"/>
      <c r="P17" s="251" t="s">
        <v>563</v>
      </c>
      <c r="Q17" s="252"/>
      <c r="R17" s="252"/>
      <c r="S17" s="252"/>
      <c r="T17" s="252"/>
      <c r="U17" s="252"/>
      <c r="V17" s="253"/>
      <c r="W17" s="251" t="s">
        <v>563</v>
      </c>
      <c r="X17" s="252"/>
      <c r="Y17" s="252"/>
      <c r="Z17" s="252"/>
      <c r="AA17" s="252"/>
      <c r="AB17" s="252"/>
      <c r="AC17" s="253"/>
      <c r="AD17" s="251" t="s">
        <v>563</v>
      </c>
      <c r="AE17" s="252"/>
      <c r="AF17" s="252"/>
      <c r="AG17" s="252"/>
      <c r="AH17" s="252"/>
      <c r="AI17" s="252"/>
      <c r="AJ17" s="253"/>
      <c r="AK17" s="251" t="s">
        <v>563</v>
      </c>
      <c r="AL17" s="252"/>
      <c r="AM17" s="252"/>
      <c r="AN17" s="252"/>
      <c r="AO17" s="252"/>
      <c r="AP17" s="252"/>
      <c r="AQ17" s="253"/>
      <c r="AR17" s="554"/>
      <c r="AS17" s="554"/>
      <c r="AT17" s="554"/>
      <c r="AU17" s="554"/>
      <c r="AV17" s="554"/>
      <c r="AW17" s="554"/>
      <c r="AX17" s="555"/>
    </row>
    <row r="18" spans="1:50" ht="24.75" customHeight="1" x14ac:dyDescent="0.15">
      <c r="A18" s="208"/>
      <c r="B18" s="209"/>
      <c r="C18" s="209"/>
      <c r="D18" s="209"/>
      <c r="E18" s="209"/>
      <c r="F18" s="210"/>
      <c r="G18" s="305"/>
      <c r="H18" s="306"/>
      <c r="I18" s="262" t="s">
        <v>19</v>
      </c>
      <c r="J18" s="263"/>
      <c r="K18" s="263"/>
      <c r="L18" s="263"/>
      <c r="M18" s="263"/>
      <c r="N18" s="263"/>
      <c r="O18" s="264"/>
      <c r="P18" s="563">
        <f>SUM(P13:V17)</f>
        <v>367</v>
      </c>
      <c r="Q18" s="564"/>
      <c r="R18" s="564"/>
      <c r="S18" s="564"/>
      <c r="T18" s="564"/>
      <c r="U18" s="564"/>
      <c r="V18" s="565"/>
      <c r="W18" s="563">
        <f>SUM(W13:AC17)</f>
        <v>333</v>
      </c>
      <c r="X18" s="564"/>
      <c r="Y18" s="564"/>
      <c r="Z18" s="564"/>
      <c r="AA18" s="564"/>
      <c r="AB18" s="564"/>
      <c r="AC18" s="565"/>
      <c r="AD18" s="563">
        <f>SUM(AD13:AJ17)</f>
        <v>334</v>
      </c>
      <c r="AE18" s="564"/>
      <c r="AF18" s="564"/>
      <c r="AG18" s="564"/>
      <c r="AH18" s="564"/>
      <c r="AI18" s="564"/>
      <c r="AJ18" s="565"/>
      <c r="AK18" s="563">
        <f>SUM(AK13:AQ17)</f>
        <v>328</v>
      </c>
      <c r="AL18" s="564"/>
      <c r="AM18" s="564"/>
      <c r="AN18" s="564"/>
      <c r="AO18" s="564"/>
      <c r="AP18" s="564"/>
      <c r="AQ18" s="565"/>
      <c r="AR18" s="563">
        <f>SUM(AR13:AX17)</f>
        <v>0</v>
      </c>
      <c r="AS18" s="564"/>
      <c r="AT18" s="564"/>
      <c r="AU18" s="564"/>
      <c r="AV18" s="564"/>
      <c r="AW18" s="564"/>
      <c r="AX18" s="566"/>
    </row>
    <row r="19" spans="1:50" ht="24.75" customHeight="1" x14ac:dyDescent="0.15">
      <c r="A19" s="208"/>
      <c r="B19" s="209"/>
      <c r="C19" s="209"/>
      <c r="D19" s="209"/>
      <c r="E19" s="209"/>
      <c r="F19" s="210"/>
      <c r="G19" s="407" t="s">
        <v>9</v>
      </c>
      <c r="H19" s="408"/>
      <c r="I19" s="408"/>
      <c r="J19" s="408"/>
      <c r="K19" s="408"/>
      <c r="L19" s="408"/>
      <c r="M19" s="408"/>
      <c r="N19" s="408"/>
      <c r="O19" s="408"/>
      <c r="P19" s="251">
        <v>327</v>
      </c>
      <c r="Q19" s="252"/>
      <c r="R19" s="252"/>
      <c r="S19" s="252"/>
      <c r="T19" s="252"/>
      <c r="U19" s="252"/>
      <c r="V19" s="253"/>
      <c r="W19" s="251">
        <v>262</v>
      </c>
      <c r="X19" s="252"/>
      <c r="Y19" s="252"/>
      <c r="Z19" s="252"/>
      <c r="AA19" s="252"/>
      <c r="AB19" s="252"/>
      <c r="AC19" s="253"/>
      <c r="AD19" s="251">
        <v>298</v>
      </c>
      <c r="AE19" s="252"/>
      <c r="AF19" s="252"/>
      <c r="AG19" s="252"/>
      <c r="AH19" s="252"/>
      <c r="AI19" s="252"/>
      <c r="AJ19" s="253"/>
      <c r="AK19" s="73"/>
      <c r="AL19" s="73"/>
      <c r="AM19" s="73"/>
      <c r="AN19" s="73"/>
      <c r="AO19" s="73"/>
      <c r="AP19" s="73"/>
      <c r="AQ19" s="73"/>
      <c r="AR19" s="73"/>
      <c r="AS19" s="73"/>
      <c r="AT19" s="73"/>
      <c r="AU19" s="73"/>
      <c r="AV19" s="73"/>
      <c r="AW19" s="73"/>
      <c r="AX19" s="75"/>
    </row>
    <row r="20" spans="1:50" ht="24.75" customHeight="1" x14ac:dyDescent="0.15">
      <c r="A20" s="208"/>
      <c r="B20" s="209"/>
      <c r="C20" s="209"/>
      <c r="D20" s="209"/>
      <c r="E20" s="209"/>
      <c r="F20" s="210"/>
      <c r="G20" s="407" t="s">
        <v>10</v>
      </c>
      <c r="H20" s="408"/>
      <c r="I20" s="408"/>
      <c r="J20" s="408"/>
      <c r="K20" s="408"/>
      <c r="L20" s="408"/>
      <c r="M20" s="408"/>
      <c r="N20" s="408"/>
      <c r="O20" s="408"/>
      <c r="P20" s="93">
        <f>IF(P18=0, "-", SUM(P19)/P18)</f>
        <v>0.89100817438692093</v>
      </c>
      <c r="Q20" s="93"/>
      <c r="R20" s="93"/>
      <c r="S20" s="93"/>
      <c r="T20" s="93"/>
      <c r="U20" s="93"/>
      <c r="V20" s="93"/>
      <c r="W20" s="93">
        <f>IF(W18=0, "-", SUM(W19)/W18)</f>
        <v>0.78678678678678682</v>
      </c>
      <c r="X20" s="93"/>
      <c r="Y20" s="93"/>
      <c r="Z20" s="93"/>
      <c r="AA20" s="93"/>
      <c r="AB20" s="93"/>
      <c r="AC20" s="93"/>
      <c r="AD20" s="93">
        <f>IF(AD18=0, "-", SUM(AD19)/AD18)</f>
        <v>0.89221556886227549</v>
      </c>
      <c r="AE20" s="93"/>
      <c r="AF20" s="93"/>
      <c r="AG20" s="93"/>
      <c r="AH20" s="93"/>
      <c r="AI20" s="93"/>
      <c r="AJ20" s="93"/>
      <c r="AK20" s="73"/>
      <c r="AL20" s="73"/>
      <c r="AM20" s="73"/>
      <c r="AN20" s="73"/>
      <c r="AO20" s="73"/>
      <c r="AP20" s="73"/>
      <c r="AQ20" s="74"/>
      <c r="AR20" s="74"/>
      <c r="AS20" s="74"/>
      <c r="AT20" s="74"/>
      <c r="AU20" s="73"/>
      <c r="AV20" s="73"/>
      <c r="AW20" s="73"/>
      <c r="AX20" s="75"/>
    </row>
    <row r="21" spans="1:50" ht="25.5" customHeight="1" x14ac:dyDescent="0.15">
      <c r="A21" s="395"/>
      <c r="B21" s="396"/>
      <c r="C21" s="396"/>
      <c r="D21" s="396"/>
      <c r="E21" s="396"/>
      <c r="F21" s="580"/>
      <c r="G21" s="91" t="s">
        <v>218</v>
      </c>
      <c r="H21" s="92"/>
      <c r="I21" s="92"/>
      <c r="J21" s="92"/>
      <c r="K21" s="92"/>
      <c r="L21" s="92"/>
      <c r="M21" s="92"/>
      <c r="N21" s="92"/>
      <c r="O21" s="92"/>
      <c r="P21" s="93">
        <f>IF(P19=0, "-", SUM(P19)/SUM(P13,P14))</f>
        <v>0.89100817438692093</v>
      </c>
      <c r="Q21" s="93"/>
      <c r="R21" s="93"/>
      <c r="S21" s="93"/>
      <c r="T21" s="93"/>
      <c r="U21" s="93"/>
      <c r="V21" s="93"/>
      <c r="W21" s="93">
        <f>IF(W19=0, "-", SUM(W19)/SUM(W13,W14))</f>
        <v>0.78678678678678682</v>
      </c>
      <c r="X21" s="93"/>
      <c r="Y21" s="93"/>
      <c r="Z21" s="93"/>
      <c r="AA21" s="93"/>
      <c r="AB21" s="93"/>
      <c r="AC21" s="93"/>
      <c r="AD21" s="93">
        <f>IF(AD19=0, "-", SUM(AD19)/SUM(AD13,AD14))</f>
        <v>0.89221556886227549</v>
      </c>
      <c r="AE21" s="93"/>
      <c r="AF21" s="93"/>
      <c r="AG21" s="93"/>
      <c r="AH21" s="93"/>
      <c r="AI21" s="93"/>
      <c r="AJ21" s="93"/>
      <c r="AK21" s="73"/>
      <c r="AL21" s="73"/>
      <c r="AM21" s="73"/>
      <c r="AN21" s="73"/>
      <c r="AO21" s="73"/>
      <c r="AP21" s="73"/>
      <c r="AQ21" s="74"/>
      <c r="AR21" s="74"/>
      <c r="AS21" s="74"/>
      <c r="AT21" s="74"/>
      <c r="AU21" s="73"/>
      <c r="AV21" s="73"/>
      <c r="AW21" s="73"/>
      <c r="AX21" s="75"/>
    </row>
    <row r="22" spans="1:50" ht="18.75" customHeight="1" x14ac:dyDescent="0.15">
      <c r="A22" s="585" t="s">
        <v>554</v>
      </c>
      <c r="B22" s="586"/>
      <c r="C22" s="586"/>
      <c r="D22" s="586"/>
      <c r="E22" s="586"/>
      <c r="F22" s="587"/>
      <c r="G22" s="581" t="s">
        <v>208</v>
      </c>
      <c r="H22" s="546"/>
      <c r="I22" s="546"/>
      <c r="J22" s="546"/>
      <c r="K22" s="546"/>
      <c r="L22" s="546"/>
      <c r="M22" s="546"/>
      <c r="N22" s="546"/>
      <c r="O22" s="547"/>
      <c r="P22" s="545" t="s">
        <v>552</v>
      </c>
      <c r="Q22" s="546"/>
      <c r="R22" s="546"/>
      <c r="S22" s="546"/>
      <c r="T22" s="546"/>
      <c r="U22" s="546"/>
      <c r="V22" s="547"/>
      <c r="W22" s="545" t="s">
        <v>553</v>
      </c>
      <c r="X22" s="546"/>
      <c r="Y22" s="546"/>
      <c r="Z22" s="546"/>
      <c r="AA22" s="546"/>
      <c r="AB22" s="546"/>
      <c r="AC22" s="547"/>
      <c r="AD22" s="545" t="s">
        <v>207</v>
      </c>
      <c r="AE22" s="546"/>
      <c r="AF22" s="546"/>
      <c r="AG22" s="546"/>
      <c r="AH22" s="546"/>
      <c r="AI22" s="546"/>
      <c r="AJ22" s="546"/>
      <c r="AK22" s="546"/>
      <c r="AL22" s="546"/>
      <c r="AM22" s="546"/>
      <c r="AN22" s="546"/>
      <c r="AO22" s="546"/>
      <c r="AP22" s="546"/>
      <c r="AQ22" s="546"/>
      <c r="AR22" s="546"/>
      <c r="AS22" s="546"/>
      <c r="AT22" s="546"/>
      <c r="AU22" s="546"/>
      <c r="AV22" s="546"/>
      <c r="AW22" s="546"/>
      <c r="AX22" s="594"/>
    </row>
    <row r="23" spans="1:50" ht="25.5" customHeight="1" x14ac:dyDescent="0.15">
      <c r="A23" s="588"/>
      <c r="B23" s="589"/>
      <c r="C23" s="589"/>
      <c r="D23" s="589"/>
      <c r="E23" s="589"/>
      <c r="F23" s="590"/>
      <c r="G23" s="582" t="s">
        <v>567</v>
      </c>
      <c r="H23" s="583"/>
      <c r="I23" s="583"/>
      <c r="J23" s="583"/>
      <c r="K23" s="583"/>
      <c r="L23" s="583"/>
      <c r="M23" s="583"/>
      <c r="N23" s="583"/>
      <c r="O23" s="584"/>
      <c r="P23" s="548">
        <v>328</v>
      </c>
      <c r="Q23" s="549"/>
      <c r="R23" s="549"/>
      <c r="S23" s="549"/>
      <c r="T23" s="549"/>
      <c r="U23" s="549"/>
      <c r="V23" s="550"/>
      <c r="W23" s="548" t="s">
        <v>630</v>
      </c>
      <c r="X23" s="549"/>
      <c r="Y23" s="549"/>
      <c r="Z23" s="549"/>
      <c r="AA23" s="549"/>
      <c r="AB23" s="549"/>
      <c r="AC23" s="550"/>
      <c r="AD23" s="595" t="s">
        <v>626</v>
      </c>
      <c r="AE23" s="596"/>
      <c r="AF23" s="596"/>
      <c r="AG23" s="596"/>
      <c r="AH23" s="596"/>
      <c r="AI23" s="596"/>
      <c r="AJ23" s="596"/>
      <c r="AK23" s="596"/>
      <c r="AL23" s="596"/>
      <c r="AM23" s="596"/>
      <c r="AN23" s="596"/>
      <c r="AO23" s="596"/>
      <c r="AP23" s="596"/>
      <c r="AQ23" s="596"/>
      <c r="AR23" s="596"/>
      <c r="AS23" s="596"/>
      <c r="AT23" s="596"/>
      <c r="AU23" s="596"/>
      <c r="AV23" s="596"/>
      <c r="AW23" s="596"/>
      <c r="AX23" s="597"/>
    </row>
    <row r="24" spans="1:50" ht="25.5" customHeight="1" thickBot="1" x14ac:dyDescent="0.2">
      <c r="A24" s="591"/>
      <c r="B24" s="592"/>
      <c r="C24" s="592"/>
      <c r="D24" s="592"/>
      <c r="E24" s="592"/>
      <c r="F24" s="593"/>
      <c r="G24" s="551" t="s">
        <v>209</v>
      </c>
      <c r="H24" s="552"/>
      <c r="I24" s="552"/>
      <c r="J24" s="552"/>
      <c r="K24" s="552"/>
      <c r="L24" s="552"/>
      <c r="M24" s="552"/>
      <c r="N24" s="552"/>
      <c r="O24" s="553"/>
      <c r="P24" s="540">
        <f>AK13</f>
        <v>328</v>
      </c>
      <c r="Q24" s="541"/>
      <c r="R24" s="541"/>
      <c r="S24" s="541"/>
      <c r="T24" s="541"/>
      <c r="U24" s="541"/>
      <c r="V24" s="542"/>
      <c r="W24" s="540" t="str">
        <f>AR13</f>
        <v>-</v>
      </c>
      <c r="X24" s="541"/>
      <c r="Y24" s="541"/>
      <c r="Z24" s="541"/>
      <c r="AA24" s="541"/>
      <c r="AB24" s="541"/>
      <c r="AC24" s="542"/>
      <c r="AD24" s="598"/>
      <c r="AE24" s="598"/>
      <c r="AF24" s="598"/>
      <c r="AG24" s="598"/>
      <c r="AH24" s="598"/>
      <c r="AI24" s="598"/>
      <c r="AJ24" s="598"/>
      <c r="AK24" s="598"/>
      <c r="AL24" s="598"/>
      <c r="AM24" s="598"/>
      <c r="AN24" s="598"/>
      <c r="AO24" s="598"/>
      <c r="AP24" s="598"/>
      <c r="AQ24" s="598"/>
      <c r="AR24" s="598"/>
      <c r="AS24" s="598"/>
      <c r="AT24" s="598"/>
      <c r="AU24" s="598"/>
      <c r="AV24" s="598"/>
      <c r="AW24" s="598"/>
      <c r="AX24" s="599"/>
    </row>
    <row r="25" spans="1:50" ht="18.75" customHeight="1" x14ac:dyDescent="0.15">
      <c r="A25" s="442" t="s">
        <v>215</v>
      </c>
      <c r="B25" s="443"/>
      <c r="C25" s="443"/>
      <c r="D25" s="443"/>
      <c r="E25" s="443"/>
      <c r="F25" s="444"/>
      <c r="G25" s="326" t="s">
        <v>138</v>
      </c>
      <c r="H25" s="327"/>
      <c r="I25" s="327"/>
      <c r="J25" s="327"/>
      <c r="K25" s="327"/>
      <c r="L25" s="327"/>
      <c r="M25" s="327"/>
      <c r="N25" s="327"/>
      <c r="O25" s="328"/>
      <c r="P25" s="417" t="s">
        <v>56</v>
      </c>
      <c r="Q25" s="327"/>
      <c r="R25" s="327"/>
      <c r="S25" s="327"/>
      <c r="T25" s="327"/>
      <c r="U25" s="327"/>
      <c r="V25" s="327"/>
      <c r="W25" s="327"/>
      <c r="X25" s="328"/>
      <c r="Y25" s="409"/>
      <c r="Z25" s="410"/>
      <c r="AA25" s="411"/>
      <c r="AB25" s="419" t="s">
        <v>11</v>
      </c>
      <c r="AC25" s="420"/>
      <c r="AD25" s="421"/>
      <c r="AE25" s="419" t="s">
        <v>246</v>
      </c>
      <c r="AF25" s="420"/>
      <c r="AG25" s="420"/>
      <c r="AH25" s="421"/>
      <c r="AI25" s="532" t="s">
        <v>263</v>
      </c>
      <c r="AJ25" s="532"/>
      <c r="AK25" s="532"/>
      <c r="AL25" s="419"/>
      <c r="AM25" s="532" t="s">
        <v>360</v>
      </c>
      <c r="AN25" s="532"/>
      <c r="AO25" s="532"/>
      <c r="AP25" s="419"/>
      <c r="AQ25" s="323" t="s">
        <v>168</v>
      </c>
      <c r="AR25" s="324"/>
      <c r="AS25" s="324"/>
      <c r="AT25" s="325"/>
      <c r="AU25" s="327" t="s">
        <v>128</v>
      </c>
      <c r="AV25" s="327"/>
      <c r="AW25" s="327"/>
      <c r="AX25" s="534"/>
    </row>
    <row r="26" spans="1:50" ht="18.75" customHeight="1" x14ac:dyDescent="0.15">
      <c r="A26" s="445"/>
      <c r="B26" s="446"/>
      <c r="C26" s="446"/>
      <c r="D26" s="446"/>
      <c r="E26" s="446"/>
      <c r="F26" s="447"/>
      <c r="G26" s="329"/>
      <c r="H26" s="330"/>
      <c r="I26" s="330"/>
      <c r="J26" s="330"/>
      <c r="K26" s="330"/>
      <c r="L26" s="330"/>
      <c r="M26" s="330"/>
      <c r="N26" s="330"/>
      <c r="O26" s="331"/>
      <c r="P26" s="418"/>
      <c r="Q26" s="330"/>
      <c r="R26" s="330"/>
      <c r="S26" s="330"/>
      <c r="T26" s="330"/>
      <c r="U26" s="330"/>
      <c r="V26" s="330"/>
      <c r="W26" s="330"/>
      <c r="X26" s="331"/>
      <c r="Y26" s="412"/>
      <c r="Z26" s="413"/>
      <c r="AA26" s="414"/>
      <c r="AB26" s="422"/>
      <c r="AC26" s="423"/>
      <c r="AD26" s="424"/>
      <c r="AE26" s="422"/>
      <c r="AF26" s="423"/>
      <c r="AG26" s="423"/>
      <c r="AH26" s="424"/>
      <c r="AI26" s="533"/>
      <c r="AJ26" s="533"/>
      <c r="AK26" s="533"/>
      <c r="AL26" s="422"/>
      <c r="AM26" s="533"/>
      <c r="AN26" s="533"/>
      <c r="AO26" s="533"/>
      <c r="AP26" s="422"/>
      <c r="AQ26" s="613" t="s">
        <v>563</v>
      </c>
      <c r="AR26" s="614"/>
      <c r="AS26" s="615" t="s">
        <v>169</v>
      </c>
      <c r="AT26" s="616"/>
      <c r="AU26" s="528">
        <v>3</v>
      </c>
      <c r="AV26" s="528"/>
      <c r="AW26" s="330" t="s">
        <v>166</v>
      </c>
      <c r="AX26" s="527"/>
    </row>
    <row r="27" spans="1:50" ht="23.25" customHeight="1" x14ac:dyDescent="0.15">
      <c r="A27" s="448"/>
      <c r="B27" s="446"/>
      <c r="C27" s="446"/>
      <c r="D27" s="446"/>
      <c r="E27" s="446"/>
      <c r="F27" s="447"/>
      <c r="G27" s="307" t="s">
        <v>568</v>
      </c>
      <c r="H27" s="308"/>
      <c r="I27" s="308"/>
      <c r="J27" s="308"/>
      <c r="K27" s="308"/>
      <c r="L27" s="308"/>
      <c r="M27" s="308"/>
      <c r="N27" s="308"/>
      <c r="O27" s="309"/>
      <c r="P27" s="184" t="s">
        <v>569</v>
      </c>
      <c r="Q27" s="184"/>
      <c r="R27" s="184"/>
      <c r="S27" s="184"/>
      <c r="T27" s="184"/>
      <c r="U27" s="184"/>
      <c r="V27" s="184"/>
      <c r="W27" s="184"/>
      <c r="X27" s="271"/>
      <c r="Y27" s="116" t="s">
        <v>12</v>
      </c>
      <c r="Z27" s="415"/>
      <c r="AA27" s="416"/>
      <c r="AB27" s="166" t="s">
        <v>228</v>
      </c>
      <c r="AC27" s="166"/>
      <c r="AD27" s="166"/>
      <c r="AE27" s="99">
        <v>86</v>
      </c>
      <c r="AF27" s="100"/>
      <c r="AG27" s="100"/>
      <c r="AH27" s="100"/>
      <c r="AI27" s="99">
        <v>91</v>
      </c>
      <c r="AJ27" s="100"/>
      <c r="AK27" s="100"/>
      <c r="AL27" s="100"/>
      <c r="AM27" s="99">
        <v>95</v>
      </c>
      <c r="AN27" s="100"/>
      <c r="AO27" s="100"/>
      <c r="AP27" s="100"/>
      <c r="AQ27" s="535" t="s">
        <v>563</v>
      </c>
      <c r="AR27" s="536"/>
      <c r="AS27" s="536"/>
      <c r="AT27" s="537"/>
      <c r="AU27" s="100" t="s">
        <v>563</v>
      </c>
      <c r="AV27" s="100"/>
      <c r="AW27" s="100"/>
      <c r="AX27" s="101"/>
    </row>
    <row r="28" spans="1:50" ht="23.25" customHeight="1" x14ac:dyDescent="0.15">
      <c r="A28" s="449"/>
      <c r="B28" s="450"/>
      <c r="C28" s="450"/>
      <c r="D28" s="450"/>
      <c r="E28" s="450"/>
      <c r="F28" s="451"/>
      <c r="G28" s="310"/>
      <c r="H28" s="311"/>
      <c r="I28" s="311"/>
      <c r="J28" s="311"/>
      <c r="K28" s="311"/>
      <c r="L28" s="311"/>
      <c r="M28" s="311"/>
      <c r="N28" s="311"/>
      <c r="O28" s="312"/>
      <c r="P28" s="187"/>
      <c r="Q28" s="187"/>
      <c r="R28" s="187"/>
      <c r="S28" s="187"/>
      <c r="T28" s="187"/>
      <c r="U28" s="187"/>
      <c r="V28" s="187"/>
      <c r="W28" s="187"/>
      <c r="X28" s="272"/>
      <c r="Y28" s="250" t="s">
        <v>51</v>
      </c>
      <c r="Z28" s="137"/>
      <c r="AA28" s="138"/>
      <c r="AB28" s="452" t="s">
        <v>228</v>
      </c>
      <c r="AC28" s="452"/>
      <c r="AD28" s="452"/>
      <c r="AE28" s="99">
        <v>70</v>
      </c>
      <c r="AF28" s="100"/>
      <c r="AG28" s="100"/>
      <c r="AH28" s="100"/>
      <c r="AI28" s="99">
        <v>70</v>
      </c>
      <c r="AJ28" s="100"/>
      <c r="AK28" s="100"/>
      <c r="AL28" s="100"/>
      <c r="AM28" s="99">
        <v>70</v>
      </c>
      <c r="AN28" s="100"/>
      <c r="AO28" s="100"/>
      <c r="AP28" s="100"/>
      <c r="AQ28" s="535" t="s">
        <v>563</v>
      </c>
      <c r="AR28" s="536"/>
      <c r="AS28" s="536"/>
      <c r="AT28" s="537"/>
      <c r="AU28" s="100">
        <v>70</v>
      </c>
      <c r="AV28" s="100"/>
      <c r="AW28" s="100"/>
      <c r="AX28" s="101"/>
    </row>
    <row r="29" spans="1:50" ht="23.25" customHeight="1" x14ac:dyDescent="0.15">
      <c r="A29" s="448"/>
      <c r="B29" s="446"/>
      <c r="C29" s="446"/>
      <c r="D29" s="446"/>
      <c r="E29" s="446"/>
      <c r="F29" s="447"/>
      <c r="G29" s="313"/>
      <c r="H29" s="314"/>
      <c r="I29" s="314"/>
      <c r="J29" s="314"/>
      <c r="K29" s="314"/>
      <c r="L29" s="314"/>
      <c r="M29" s="314"/>
      <c r="N29" s="314"/>
      <c r="O29" s="315"/>
      <c r="P29" s="205"/>
      <c r="Q29" s="205"/>
      <c r="R29" s="205"/>
      <c r="S29" s="205"/>
      <c r="T29" s="205"/>
      <c r="U29" s="205"/>
      <c r="V29" s="205"/>
      <c r="W29" s="205"/>
      <c r="X29" s="273"/>
      <c r="Y29" s="250" t="s">
        <v>13</v>
      </c>
      <c r="Z29" s="137"/>
      <c r="AA29" s="138"/>
      <c r="AB29" s="317" t="s">
        <v>167</v>
      </c>
      <c r="AC29" s="317"/>
      <c r="AD29" s="317"/>
      <c r="AE29" s="99">
        <v>123</v>
      </c>
      <c r="AF29" s="100"/>
      <c r="AG29" s="100"/>
      <c r="AH29" s="100"/>
      <c r="AI29" s="99">
        <v>130</v>
      </c>
      <c r="AJ29" s="100"/>
      <c r="AK29" s="100"/>
      <c r="AL29" s="100"/>
      <c r="AM29" s="99">
        <f>ROUND(100*AM27/AM28,0)</f>
        <v>136</v>
      </c>
      <c r="AN29" s="100"/>
      <c r="AO29" s="100"/>
      <c r="AP29" s="100"/>
      <c r="AQ29" s="535" t="s">
        <v>563</v>
      </c>
      <c r="AR29" s="536"/>
      <c r="AS29" s="536"/>
      <c r="AT29" s="537"/>
      <c r="AU29" s="100" t="s">
        <v>563</v>
      </c>
      <c r="AV29" s="100"/>
      <c r="AW29" s="100"/>
      <c r="AX29" s="101"/>
    </row>
    <row r="30" spans="1:50" ht="23.25" customHeight="1" x14ac:dyDescent="0.15">
      <c r="A30" s="76" t="s">
        <v>237</v>
      </c>
      <c r="B30" s="77"/>
      <c r="C30" s="77"/>
      <c r="D30" s="77"/>
      <c r="E30" s="77"/>
      <c r="F30" s="78"/>
      <c r="G30" s="82" t="s">
        <v>570</v>
      </c>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4"/>
    </row>
    <row r="31" spans="1:50" ht="23.25" customHeight="1" thickBot="1" x14ac:dyDescent="0.2">
      <c r="A31" s="79"/>
      <c r="B31" s="80"/>
      <c r="C31" s="80"/>
      <c r="D31" s="80"/>
      <c r="E31" s="80"/>
      <c r="F31" s="81"/>
      <c r="G31" s="85"/>
      <c r="H31" s="86"/>
      <c r="I31" s="86"/>
      <c r="J31" s="86"/>
      <c r="K31" s="86"/>
      <c r="L31" s="86"/>
      <c r="M31" s="86"/>
      <c r="N31" s="86"/>
      <c r="O31" s="86"/>
      <c r="P31" s="86"/>
      <c r="Q31" s="86"/>
      <c r="R31" s="86"/>
      <c r="S31" s="86"/>
      <c r="T31" s="86"/>
      <c r="U31" s="86"/>
      <c r="V31" s="86"/>
      <c r="W31" s="86"/>
      <c r="X31" s="86"/>
      <c r="Y31" s="86"/>
      <c r="Z31" s="86"/>
      <c r="AA31" s="86"/>
      <c r="AB31" s="86"/>
      <c r="AC31" s="86"/>
      <c r="AD31" s="86"/>
      <c r="AE31" s="87"/>
      <c r="AF31" s="87"/>
      <c r="AG31" s="87"/>
      <c r="AH31" s="87"/>
      <c r="AI31" s="87"/>
      <c r="AJ31" s="87"/>
      <c r="AK31" s="87"/>
      <c r="AL31" s="87"/>
      <c r="AM31" s="87"/>
      <c r="AN31" s="87"/>
      <c r="AO31" s="87"/>
      <c r="AP31" s="87"/>
      <c r="AQ31" s="86"/>
      <c r="AR31" s="86"/>
      <c r="AS31" s="86"/>
      <c r="AT31" s="86"/>
      <c r="AU31" s="86"/>
      <c r="AV31" s="86"/>
      <c r="AW31" s="86"/>
      <c r="AX31" s="88"/>
    </row>
    <row r="32" spans="1:50" ht="31.5" customHeight="1" x14ac:dyDescent="0.15">
      <c r="A32" s="155" t="s">
        <v>216</v>
      </c>
      <c r="B32" s="156"/>
      <c r="C32" s="156"/>
      <c r="D32" s="156"/>
      <c r="E32" s="156"/>
      <c r="F32" s="157"/>
      <c r="G32" s="164" t="s">
        <v>57</v>
      </c>
      <c r="H32" s="164"/>
      <c r="I32" s="164"/>
      <c r="J32" s="164"/>
      <c r="K32" s="164"/>
      <c r="L32" s="164"/>
      <c r="M32" s="164"/>
      <c r="N32" s="164"/>
      <c r="O32" s="164"/>
      <c r="P32" s="164"/>
      <c r="Q32" s="164"/>
      <c r="R32" s="164"/>
      <c r="S32" s="164"/>
      <c r="T32" s="164"/>
      <c r="U32" s="164"/>
      <c r="V32" s="164"/>
      <c r="W32" s="164"/>
      <c r="X32" s="165"/>
      <c r="Y32" s="409"/>
      <c r="Z32" s="410"/>
      <c r="AA32" s="411"/>
      <c r="AB32" s="122" t="s">
        <v>11</v>
      </c>
      <c r="AC32" s="122"/>
      <c r="AD32" s="122"/>
      <c r="AE32" s="146" t="s">
        <v>246</v>
      </c>
      <c r="AF32" s="147"/>
      <c r="AG32" s="147"/>
      <c r="AH32" s="148"/>
      <c r="AI32" s="146" t="s">
        <v>263</v>
      </c>
      <c r="AJ32" s="147"/>
      <c r="AK32" s="147"/>
      <c r="AL32" s="148"/>
      <c r="AM32" s="146" t="s">
        <v>360</v>
      </c>
      <c r="AN32" s="147"/>
      <c r="AO32" s="147"/>
      <c r="AP32" s="148"/>
      <c r="AQ32" s="94" t="s">
        <v>268</v>
      </c>
      <c r="AR32" s="95"/>
      <c r="AS32" s="95"/>
      <c r="AT32" s="96"/>
      <c r="AU32" s="94" t="s">
        <v>392</v>
      </c>
      <c r="AV32" s="95"/>
      <c r="AW32" s="95"/>
      <c r="AX32" s="97"/>
    </row>
    <row r="33" spans="1:51" ht="23.25" customHeight="1" x14ac:dyDescent="0.15">
      <c r="A33" s="158"/>
      <c r="B33" s="159"/>
      <c r="C33" s="159"/>
      <c r="D33" s="159"/>
      <c r="E33" s="159"/>
      <c r="F33" s="160"/>
      <c r="G33" s="184" t="s">
        <v>571</v>
      </c>
      <c r="H33" s="184"/>
      <c r="I33" s="184"/>
      <c r="J33" s="184"/>
      <c r="K33" s="184"/>
      <c r="L33" s="184"/>
      <c r="M33" s="184"/>
      <c r="N33" s="184"/>
      <c r="O33" s="184"/>
      <c r="P33" s="184"/>
      <c r="Q33" s="184"/>
      <c r="R33" s="184"/>
      <c r="S33" s="184"/>
      <c r="T33" s="184"/>
      <c r="U33" s="184"/>
      <c r="V33" s="184"/>
      <c r="W33" s="184"/>
      <c r="X33" s="271"/>
      <c r="Y33" s="522" t="s">
        <v>52</v>
      </c>
      <c r="Z33" s="239"/>
      <c r="AA33" s="240"/>
      <c r="AB33" s="166" t="s">
        <v>571</v>
      </c>
      <c r="AC33" s="166"/>
      <c r="AD33" s="166"/>
      <c r="AE33" s="98">
        <v>382</v>
      </c>
      <c r="AF33" s="98"/>
      <c r="AG33" s="98"/>
      <c r="AH33" s="98"/>
      <c r="AI33" s="98">
        <v>506</v>
      </c>
      <c r="AJ33" s="98"/>
      <c r="AK33" s="98"/>
      <c r="AL33" s="98"/>
      <c r="AM33" s="98">
        <v>470</v>
      </c>
      <c r="AN33" s="98"/>
      <c r="AO33" s="98"/>
      <c r="AP33" s="98"/>
      <c r="AQ33" s="98" t="s">
        <v>623</v>
      </c>
      <c r="AR33" s="98"/>
      <c r="AS33" s="98"/>
      <c r="AT33" s="98"/>
      <c r="AU33" s="99" t="s">
        <v>596</v>
      </c>
      <c r="AV33" s="100"/>
      <c r="AW33" s="100"/>
      <c r="AX33" s="101"/>
    </row>
    <row r="34" spans="1:51" ht="23.25" customHeight="1" x14ac:dyDescent="0.15">
      <c r="A34" s="161"/>
      <c r="B34" s="162"/>
      <c r="C34" s="162"/>
      <c r="D34" s="162"/>
      <c r="E34" s="162"/>
      <c r="F34" s="163"/>
      <c r="G34" s="205"/>
      <c r="H34" s="205"/>
      <c r="I34" s="205"/>
      <c r="J34" s="205"/>
      <c r="K34" s="205"/>
      <c r="L34" s="205"/>
      <c r="M34" s="205"/>
      <c r="N34" s="205"/>
      <c r="O34" s="205"/>
      <c r="P34" s="205"/>
      <c r="Q34" s="205"/>
      <c r="R34" s="205"/>
      <c r="S34" s="205"/>
      <c r="T34" s="205"/>
      <c r="U34" s="205"/>
      <c r="V34" s="205"/>
      <c r="W34" s="205"/>
      <c r="X34" s="273"/>
      <c r="Y34" s="139" t="s">
        <v>53</v>
      </c>
      <c r="Z34" s="117"/>
      <c r="AA34" s="118"/>
      <c r="AB34" s="166" t="s">
        <v>571</v>
      </c>
      <c r="AC34" s="166"/>
      <c r="AD34" s="166"/>
      <c r="AE34" s="98">
        <v>350</v>
      </c>
      <c r="AF34" s="98"/>
      <c r="AG34" s="98"/>
      <c r="AH34" s="98"/>
      <c r="AI34" s="98">
        <v>440</v>
      </c>
      <c r="AJ34" s="98"/>
      <c r="AK34" s="98"/>
      <c r="AL34" s="98"/>
      <c r="AM34" s="98">
        <v>441</v>
      </c>
      <c r="AN34" s="98"/>
      <c r="AO34" s="98"/>
      <c r="AP34" s="98"/>
      <c r="AQ34" s="98" t="s">
        <v>623</v>
      </c>
      <c r="AR34" s="98"/>
      <c r="AS34" s="98"/>
      <c r="AT34" s="98"/>
      <c r="AU34" s="102" t="s">
        <v>596</v>
      </c>
      <c r="AV34" s="103"/>
      <c r="AW34" s="103"/>
      <c r="AX34" s="104"/>
    </row>
    <row r="35" spans="1:51" ht="23.25" customHeight="1" x14ac:dyDescent="0.15">
      <c r="A35" s="128" t="s">
        <v>14</v>
      </c>
      <c r="B35" s="129"/>
      <c r="C35" s="129"/>
      <c r="D35" s="129"/>
      <c r="E35" s="129"/>
      <c r="F35" s="130"/>
      <c r="G35" s="137" t="s">
        <v>15</v>
      </c>
      <c r="H35" s="137"/>
      <c r="I35" s="137"/>
      <c r="J35" s="137"/>
      <c r="K35" s="137"/>
      <c r="L35" s="137"/>
      <c r="M35" s="137"/>
      <c r="N35" s="137"/>
      <c r="O35" s="137"/>
      <c r="P35" s="137"/>
      <c r="Q35" s="137"/>
      <c r="R35" s="137"/>
      <c r="S35" s="137"/>
      <c r="T35" s="137"/>
      <c r="U35" s="137"/>
      <c r="V35" s="137"/>
      <c r="W35" s="137"/>
      <c r="X35" s="138"/>
      <c r="Y35" s="336"/>
      <c r="Z35" s="337"/>
      <c r="AA35" s="338"/>
      <c r="AB35" s="250" t="s">
        <v>11</v>
      </c>
      <c r="AC35" s="137"/>
      <c r="AD35" s="138"/>
      <c r="AE35" s="475" t="s">
        <v>246</v>
      </c>
      <c r="AF35" s="475"/>
      <c r="AG35" s="475"/>
      <c r="AH35" s="475"/>
      <c r="AI35" s="475" t="s">
        <v>263</v>
      </c>
      <c r="AJ35" s="475"/>
      <c r="AK35" s="475"/>
      <c r="AL35" s="475"/>
      <c r="AM35" s="475" t="s">
        <v>360</v>
      </c>
      <c r="AN35" s="475"/>
      <c r="AO35" s="475"/>
      <c r="AP35" s="475"/>
      <c r="AQ35" s="517" t="s">
        <v>393</v>
      </c>
      <c r="AR35" s="518"/>
      <c r="AS35" s="518"/>
      <c r="AT35" s="518"/>
      <c r="AU35" s="518"/>
      <c r="AV35" s="518"/>
      <c r="AW35" s="518"/>
      <c r="AX35" s="519"/>
    </row>
    <row r="36" spans="1:51" ht="23.25" customHeight="1" x14ac:dyDescent="0.15">
      <c r="A36" s="131"/>
      <c r="B36" s="132"/>
      <c r="C36" s="132"/>
      <c r="D36" s="132"/>
      <c r="E36" s="132"/>
      <c r="F36" s="133"/>
      <c r="G36" s="339" t="s">
        <v>572</v>
      </c>
      <c r="H36" s="339"/>
      <c r="I36" s="339"/>
      <c r="J36" s="339"/>
      <c r="K36" s="339"/>
      <c r="L36" s="339"/>
      <c r="M36" s="339"/>
      <c r="N36" s="339"/>
      <c r="O36" s="339"/>
      <c r="P36" s="339"/>
      <c r="Q36" s="339"/>
      <c r="R36" s="339"/>
      <c r="S36" s="339"/>
      <c r="T36" s="339"/>
      <c r="U36" s="339"/>
      <c r="V36" s="339"/>
      <c r="W36" s="339"/>
      <c r="X36" s="339"/>
      <c r="Y36" s="341" t="s">
        <v>14</v>
      </c>
      <c r="Z36" s="342"/>
      <c r="AA36" s="343"/>
      <c r="AB36" s="523" t="s">
        <v>573</v>
      </c>
      <c r="AC36" s="524"/>
      <c r="AD36" s="525"/>
      <c r="AE36" s="98">
        <v>855</v>
      </c>
      <c r="AF36" s="98"/>
      <c r="AG36" s="98"/>
      <c r="AH36" s="98"/>
      <c r="AI36" s="98">
        <v>519</v>
      </c>
      <c r="AJ36" s="98"/>
      <c r="AK36" s="98"/>
      <c r="AL36" s="98"/>
      <c r="AM36" s="98">
        <v>634</v>
      </c>
      <c r="AN36" s="98"/>
      <c r="AO36" s="98"/>
      <c r="AP36" s="98"/>
      <c r="AQ36" s="99" t="s">
        <v>623</v>
      </c>
      <c r="AR36" s="100"/>
      <c r="AS36" s="100"/>
      <c r="AT36" s="100"/>
      <c r="AU36" s="100"/>
      <c r="AV36" s="100"/>
      <c r="AW36" s="100"/>
      <c r="AX36" s="101"/>
    </row>
    <row r="37" spans="1:51" ht="46.5" customHeight="1" thickBot="1" x14ac:dyDescent="0.2">
      <c r="A37" s="134"/>
      <c r="B37" s="135"/>
      <c r="C37" s="135"/>
      <c r="D37" s="135"/>
      <c r="E37" s="135"/>
      <c r="F37" s="136"/>
      <c r="G37" s="340"/>
      <c r="H37" s="340"/>
      <c r="I37" s="340"/>
      <c r="J37" s="340"/>
      <c r="K37" s="340"/>
      <c r="L37" s="340"/>
      <c r="M37" s="340"/>
      <c r="N37" s="340"/>
      <c r="O37" s="340"/>
      <c r="P37" s="340"/>
      <c r="Q37" s="340"/>
      <c r="R37" s="340"/>
      <c r="S37" s="340"/>
      <c r="T37" s="340"/>
      <c r="U37" s="340"/>
      <c r="V37" s="340"/>
      <c r="W37" s="340"/>
      <c r="X37" s="340"/>
      <c r="Y37" s="116" t="s">
        <v>46</v>
      </c>
      <c r="Z37" s="117"/>
      <c r="AA37" s="118"/>
      <c r="AB37" s="119" t="s">
        <v>574</v>
      </c>
      <c r="AC37" s="120"/>
      <c r="AD37" s="121"/>
      <c r="AE37" s="474" t="s">
        <v>575</v>
      </c>
      <c r="AF37" s="474"/>
      <c r="AG37" s="474"/>
      <c r="AH37" s="474"/>
      <c r="AI37" s="474" t="s">
        <v>576</v>
      </c>
      <c r="AJ37" s="474"/>
      <c r="AK37" s="474"/>
      <c r="AL37" s="474"/>
      <c r="AM37" s="474" t="s">
        <v>616</v>
      </c>
      <c r="AN37" s="474"/>
      <c r="AO37" s="474"/>
      <c r="AP37" s="474"/>
      <c r="AQ37" s="474" t="s">
        <v>623</v>
      </c>
      <c r="AR37" s="474"/>
      <c r="AS37" s="474"/>
      <c r="AT37" s="474"/>
      <c r="AU37" s="474"/>
      <c r="AV37" s="474"/>
      <c r="AW37" s="474"/>
      <c r="AX37" s="516"/>
    </row>
    <row r="38" spans="1:51" ht="90.75" customHeight="1" x14ac:dyDescent="0.15">
      <c r="A38" s="111" t="s">
        <v>258</v>
      </c>
      <c r="B38" s="108"/>
      <c r="C38" s="107" t="s">
        <v>170</v>
      </c>
      <c r="D38" s="108"/>
      <c r="E38" s="608" t="s">
        <v>183</v>
      </c>
      <c r="F38" s="609"/>
      <c r="G38" s="610" t="s">
        <v>621</v>
      </c>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11"/>
      <c r="AW38" s="611"/>
      <c r="AX38" s="612"/>
      <c r="AY38">
        <f>COUNTA($G$38)</f>
        <v>1</v>
      </c>
    </row>
    <row r="39" spans="1:51" ht="90.75" customHeight="1" thickBot="1" x14ac:dyDescent="0.2">
      <c r="A39" s="112"/>
      <c r="B39" s="110"/>
      <c r="C39" s="109"/>
      <c r="D39" s="110"/>
      <c r="E39" s="603" t="s">
        <v>182</v>
      </c>
      <c r="F39" s="604"/>
      <c r="G39" s="605" t="s">
        <v>622</v>
      </c>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606"/>
      <c r="AI39" s="606"/>
      <c r="AJ39" s="606"/>
      <c r="AK39" s="606"/>
      <c r="AL39" s="606"/>
      <c r="AM39" s="606"/>
      <c r="AN39" s="606"/>
      <c r="AO39" s="606"/>
      <c r="AP39" s="606"/>
      <c r="AQ39" s="606"/>
      <c r="AR39" s="606"/>
      <c r="AS39" s="606"/>
      <c r="AT39" s="606"/>
      <c r="AU39" s="606"/>
      <c r="AV39" s="606"/>
      <c r="AW39" s="606"/>
      <c r="AX39" s="607"/>
      <c r="AY39">
        <f>$AY$38</f>
        <v>1</v>
      </c>
    </row>
    <row r="40" spans="1:51" ht="27" customHeight="1" x14ac:dyDescent="0.15">
      <c r="A40" s="501" t="s">
        <v>44</v>
      </c>
      <c r="B40" s="50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3"/>
    </row>
    <row r="41" spans="1:51" ht="27" customHeight="1" x14ac:dyDescent="0.15">
      <c r="A41" s="5"/>
      <c r="B41" s="6"/>
      <c r="C41" s="141" t="s">
        <v>29</v>
      </c>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2"/>
      <c r="AD41" s="140" t="s">
        <v>33</v>
      </c>
      <c r="AE41" s="140"/>
      <c r="AF41" s="140"/>
      <c r="AG41" s="482" t="s">
        <v>28</v>
      </c>
      <c r="AH41" s="140"/>
      <c r="AI41" s="140"/>
      <c r="AJ41" s="140"/>
      <c r="AK41" s="140"/>
      <c r="AL41" s="140"/>
      <c r="AM41" s="140"/>
      <c r="AN41" s="140"/>
      <c r="AO41" s="140"/>
      <c r="AP41" s="140"/>
      <c r="AQ41" s="140"/>
      <c r="AR41" s="140"/>
      <c r="AS41" s="140"/>
      <c r="AT41" s="140"/>
      <c r="AU41" s="140"/>
      <c r="AV41" s="140"/>
      <c r="AW41" s="140"/>
      <c r="AX41" s="483"/>
    </row>
    <row r="42" spans="1:51" ht="57" customHeight="1" x14ac:dyDescent="0.15">
      <c r="A42" s="453" t="s">
        <v>133</v>
      </c>
      <c r="B42" s="454"/>
      <c r="C42" s="254" t="s">
        <v>134</v>
      </c>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6"/>
      <c r="AD42" s="71" t="s">
        <v>580</v>
      </c>
      <c r="AE42" s="72"/>
      <c r="AF42" s="72"/>
      <c r="AG42" s="143" t="s">
        <v>582</v>
      </c>
      <c r="AH42" s="144"/>
      <c r="AI42" s="144"/>
      <c r="AJ42" s="144"/>
      <c r="AK42" s="144"/>
      <c r="AL42" s="144"/>
      <c r="AM42" s="144"/>
      <c r="AN42" s="144"/>
      <c r="AO42" s="144"/>
      <c r="AP42" s="144"/>
      <c r="AQ42" s="144"/>
      <c r="AR42" s="144"/>
      <c r="AS42" s="144"/>
      <c r="AT42" s="144"/>
      <c r="AU42" s="144"/>
      <c r="AV42" s="144"/>
      <c r="AW42" s="144"/>
      <c r="AX42" s="145"/>
    </row>
    <row r="43" spans="1:51" ht="57" customHeight="1" x14ac:dyDescent="0.15">
      <c r="A43" s="455"/>
      <c r="B43" s="456"/>
      <c r="C43" s="468" t="s">
        <v>34</v>
      </c>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124"/>
      <c r="AD43" s="89" t="s">
        <v>580</v>
      </c>
      <c r="AE43" s="90"/>
      <c r="AF43" s="90"/>
      <c r="AG43" s="68" t="s">
        <v>583</v>
      </c>
      <c r="AH43" s="69"/>
      <c r="AI43" s="69"/>
      <c r="AJ43" s="69"/>
      <c r="AK43" s="69"/>
      <c r="AL43" s="69"/>
      <c r="AM43" s="69"/>
      <c r="AN43" s="69"/>
      <c r="AO43" s="69"/>
      <c r="AP43" s="69"/>
      <c r="AQ43" s="69"/>
      <c r="AR43" s="69"/>
      <c r="AS43" s="69"/>
      <c r="AT43" s="69"/>
      <c r="AU43" s="69"/>
      <c r="AV43" s="69"/>
      <c r="AW43" s="69"/>
      <c r="AX43" s="70"/>
    </row>
    <row r="44" spans="1:51" ht="57" customHeight="1" x14ac:dyDescent="0.15">
      <c r="A44" s="457"/>
      <c r="B44" s="458"/>
      <c r="C44" s="476" t="s">
        <v>135</v>
      </c>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8"/>
      <c r="AD44" s="334" t="s">
        <v>580</v>
      </c>
      <c r="AE44" s="335"/>
      <c r="AF44" s="335"/>
      <c r="AG44" s="186" t="s">
        <v>584</v>
      </c>
      <c r="AH44" s="187"/>
      <c r="AI44" s="187"/>
      <c r="AJ44" s="187"/>
      <c r="AK44" s="187"/>
      <c r="AL44" s="187"/>
      <c r="AM44" s="187"/>
      <c r="AN44" s="187"/>
      <c r="AO44" s="187"/>
      <c r="AP44" s="187"/>
      <c r="AQ44" s="187"/>
      <c r="AR44" s="187"/>
      <c r="AS44" s="187"/>
      <c r="AT44" s="187"/>
      <c r="AU44" s="187"/>
      <c r="AV44" s="187"/>
      <c r="AW44" s="187"/>
      <c r="AX44" s="188"/>
    </row>
    <row r="45" spans="1:51" ht="27" customHeight="1" x14ac:dyDescent="0.15">
      <c r="A45" s="167" t="s">
        <v>36</v>
      </c>
      <c r="B45" s="168"/>
      <c r="C45" s="479" t="s">
        <v>38</v>
      </c>
      <c r="D45" s="480"/>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481"/>
      <c r="AD45" s="260" t="s">
        <v>580</v>
      </c>
      <c r="AE45" s="261"/>
      <c r="AF45" s="261"/>
      <c r="AG45" s="183" t="s">
        <v>585</v>
      </c>
      <c r="AH45" s="184"/>
      <c r="AI45" s="184"/>
      <c r="AJ45" s="184"/>
      <c r="AK45" s="184"/>
      <c r="AL45" s="184"/>
      <c r="AM45" s="184"/>
      <c r="AN45" s="184"/>
      <c r="AO45" s="184"/>
      <c r="AP45" s="184"/>
      <c r="AQ45" s="184"/>
      <c r="AR45" s="184"/>
      <c r="AS45" s="184"/>
      <c r="AT45" s="184"/>
      <c r="AU45" s="184"/>
      <c r="AV45" s="184"/>
      <c r="AW45" s="184"/>
      <c r="AX45" s="185"/>
    </row>
    <row r="46" spans="1:51" ht="35.25" customHeight="1" x14ac:dyDescent="0.15">
      <c r="A46" s="169"/>
      <c r="B46" s="170"/>
      <c r="C46" s="355"/>
      <c r="D46" s="356"/>
      <c r="E46" s="279" t="s">
        <v>238</v>
      </c>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1"/>
      <c r="AD46" s="89" t="s">
        <v>586</v>
      </c>
      <c r="AE46" s="90"/>
      <c r="AF46" s="316"/>
      <c r="AG46" s="186"/>
      <c r="AH46" s="187"/>
      <c r="AI46" s="187"/>
      <c r="AJ46" s="187"/>
      <c r="AK46" s="187"/>
      <c r="AL46" s="187"/>
      <c r="AM46" s="187"/>
      <c r="AN46" s="187"/>
      <c r="AO46" s="187"/>
      <c r="AP46" s="187"/>
      <c r="AQ46" s="187"/>
      <c r="AR46" s="187"/>
      <c r="AS46" s="187"/>
      <c r="AT46" s="187"/>
      <c r="AU46" s="187"/>
      <c r="AV46" s="187"/>
      <c r="AW46" s="187"/>
      <c r="AX46" s="188"/>
    </row>
    <row r="47" spans="1:51" ht="26.25" customHeight="1" x14ac:dyDescent="0.15">
      <c r="A47" s="169"/>
      <c r="B47" s="170"/>
      <c r="C47" s="357"/>
      <c r="D47" s="358"/>
      <c r="E47" s="282" t="s">
        <v>202</v>
      </c>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4"/>
      <c r="AD47" s="428" t="s">
        <v>586</v>
      </c>
      <c r="AE47" s="429"/>
      <c r="AF47" s="429"/>
      <c r="AG47" s="186"/>
      <c r="AH47" s="187"/>
      <c r="AI47" s="187"/>
      <c r="AJ47" s="187"/>
      <c r="AK47" s="187"/>
      <c r="AL47" s="187"/>
      <c r="AM47" s="187"/>
      <c r="AN47" s="187"/>
      <c r="AO47" s="187"/>
      <c r="AP47" s="187"/>
      <c r="AQ47" s="187"/>
      <c r="AR47" s="187"/>
      <c r="AS47" s="187"/>
      <c r="AT47" s="187"/>
      <c r="AU47" s="187"/>
      <c r="AV47" s="187"/>
      <c r="AW47" s="187"/>
      <c r="AX47" s="188"/>
    </row>
    <row r="48" spans="1:51" ht="26.25" customHeight="1" x14ac:dyDescent="0.15">
      <c r="A48" s="169"/>
      <c r="B48" s="171"/>
      <c r="C48" s="466" t="s">
        <v>39</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192" t="s">
        <v>580</v>
      </c>
      <c r="AE48" s="193"/>
      <c r="AF48" s="193"/>
      <c r="AG48" s="291" t="s">
        <v>587</v>
      </c>
      <c r="AH48" s="292"/>
      <c r="AI48" s="292"/>
      <c r="AJ48" s="292"/>
      <c r="AK48" s="292"/>
      <c r="AL48" s="292"/>
      <c r="AM48" s="292"/>
      <c r="AN48" s="292"/>
      <c r="AO48" s="292"/>
      <c r="AP48" s="292"/>
      <c r="AQ48" s="292"/>
      <c r="AR48" s="292"/>
      <c r="AS48" s="292"/>
      <c r="AT48" s="292"/>
      <c r="AU48" s="292"/>
      <c r="AV48" s="292"/>
      <c r="AW48" s="292"/>
      <c r="AX48" s="293"/>
    </row>
    <row r="49" spans="1:50" ht="40.15" customHeight="1" x14ac:dyDescent="0.15">
      <c r="A49" s="169"/>
      <c r="B49" s="171"/>
      <c r="C49" s="123" t="s">
        <v>136</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89" t="s">
        <v>580</v>
      </c>
      <c r="AE49" s="90"/>
      <c r="AF49" s="90"/>
      <c r="AG49" s="68" t="s">
        <v>588</v>
      </c>
      <c r="AH49" s="69"/>
      <c r="AI49" s="69"/>
      <c r="AJ49" s="69"/>
      <c r="AK49" s="69"/>
      <c r="AL49" s="69"/>
      <c r="AM49" s="69"/>
      <c r="AN49" s="69"/>
      <c r="AO49" s="69"/>
      <c r="AP49" s="69"/>
      <c r="AQ49" s="69"/>
      <c r="AR49" s="69"/>
      <c r="AS49" s="69"/>
      <c r="AT49" s="69"/>
      <c r="AU49" s="69"/>
      <c r="AV49" s="69"/>
      <c r="AW49" s="69"/>
      <c r="AX49" s="70"/>
    </row>
    <row r="50" spans="1:50" ht="26.25" customHeight="1" x14ac:dyDescent="0.15">
      <c r="A50" s="169"/>
      <c r="B50" s="171"/>
      <c r="C50" s="123" t="s">
        <v>35</v>
      </c>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89" t="s">
        <v>589</v>
      </c>
      <c r="AE50" s="90"/>
      <c r="AF50" s="90"/>
      <c r="AG50" s="68" t="s">
        <v>590</v>
      </c>
      <c r="AH50" s="69"/>
      <c r="AI50" s="69"/>
      <c r="AJ50" s="69"/>
      <c r="AK50" s="69"/>
      <c r="AL50" s="69"/>
      <c r="AM50" s="69"/>
      <c r="AN50" s="69"/>
      <c r="AO50" s="69"/>
      <c r="AP50" s="69"/>
      <c r="AQ50" s="69"/>
      <c r="AR50" s="69"/>
      <c r="AS50" s="69"/>
      <c r="AT50" s="69"/>
      <c r="AU50" s="69"/>
      <c r="AV50" s="69"/>
      <c r="AW50" s="69"/>
      <c r="AX50" s="70"/>
    </row>
    <row r="51" spans="1:50" ht="48" customHeight="1" x14ac:dyDescent="0.15">
      <c r="A51" s="169"/>
      <c r="B51" s="171"/>
      <c r="C51" s="123" t="s">
        <v>40</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207"/>
      <c r="AD51" s="89" t="s">
        <v>580</v>
      </c>
      <c r="AE51" s="90"/>
      <c r="AF51" s="90"/>
      <c r="AG51" s="68" t="s">
        <v>591</v>
      </c>
      <c r="AH51" s="69"/>
      <c r="AI51" s="69"/>
      <c r="AJ51" s="69"/>
      <c r="AK51" s="69"/>
      <c r="AL51" s="69"/>
      <c r="AM51" s="69"/>
      <c r="AN51" s="69"/>
      <c r="AO51" s="69"/>
      <c r="AP51" s="69"/>
      <c r="AQ51" s="69"/>
      <c r="AR51" s="69"/>
      <c r="AS51" s="69"/>
      <c r="AT51" s="69"/>
      <c r="AU51" s="69"/>
      <c r="AV51" s="69"/>
      <c r="AW51" s="69"/>
      <c r="AX51" s="70"/>
    </row>
    <row r="52" spans="1:50" ht="26.25" customHeight="1" x14ac:dyDescent="0.15">
      <c r="A52" s="169"/>
      <c r="B52" s="171"/>
      <c r="C52" s="123" t="s">
        <v>213</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207"/>
      <c r="AD52" s="334" t="s">
        <v>589</v>
      </c>
      <c r="AE52" s="335"/>
      <c r="AF52" s="335"/>
      <c r="AG52" s="463" t="s">
        <v>623</v>
      </c>
      <c r="AH52" s="464"/>
      <c r="AI52" s="464"/>
      <c r="AJ52" s="464"/>
      <c r="AK52" s="464"/>
      <c r="AL52" s="464"/>
      <c r="AM52" s="464"/>
      <c r="AN52" s="464"/>
      <c r="AO52" s="464"/>
      <c r="AP52" s="464"/>
      <c r="AQ52" s="464"/>
      <c r="AR52" s="464"/>
      <c r="AS52" s="464"/>
      <c r="AT52" s="464"/>
      <c r="AU52" s="464"/>
      <c r="AV52" s="464"/>
      <c r="AW52" s="464"/>
      <c r="AX52" s="465"/>
    </row>
    <row r="53" spans="1:50" ht="26.25" customHeight="1" x14ac:dyDescent="0.15">
      <c r="A53" s="169"/>
      <c r="B53" s="171"/>
      <c r="C53" s="600" t="s">
        <v>214</v>
      </c>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2"/>
      <c r="AD53" s="334" t="s">
        <v>589</v>
      </c>
      <c r="AE53" s="335"/>
      <c r="AF53" s="335"/>
      <c r="AG53" s="68" t="s">
        <v>623</v>
      </c>
      <c r="AH53" s="69"/>
      <c r="AI53" s="69"/>
      <c r="AJ53" s="69"/>
      <c r="AK53" s="69"/>
      <c r="AL53" s="69"/>
      <c r="AM53" s="69"/>
      <c r="AN53" s="69"/>
      <c r="AO53" s="69"/>
      <c r="AP53" s="69"/>
      <c r="AQ53" s="69"/>
      <c r="AR53" s="69"/>
      <c r="AS53" s="69"/>
      <c r="AT53" s="69"/>
      <c r="AU53" s="69"/>
      <c r="AV53" s="69"/>
      <c r="AW53" s="69"/>
      <c r="AX53" s="70"/>
    </row>
    <row r="54" spans="1:50" ht="43.15" customHeight="1" x14ac:dyDescent="0.15">
      <c r="A54" s="172"/>
      <c r="B54" s="173"/>
      <c r="C54" s="174" t="s">
        <v>203</v>
      </c>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6"/>
      <c r="AD54" s="460" t="s">
        <v>580</v>
      </c>
      <c r="AE54" s="461"/>
      <c r="AF54" s="462"/>
      <c r="AG54" s="285" t="s">
        <v>592</v>
      </c>
      <c r="AH54" s="286"/>
      <c r="AI54" s="286"/>
      <c r="AJ54" s="286"/>
      <c r="AK54" s="286"/>
      <c r="AL54" s="286"/>
      <c r="AM54" s="286"/>
      <c r="AN54" s="286"/>
      <c r="AO54" s="286"/>
      <c r="AP54" s="286"/>
      <c r="AQ54" s="286"/>
      <c r="AR54" s="286"/>
      <c r="AS54" s="286"/>
      <c r="AT54" s="286"/>
      <c r="AU54" s="286"/>
      <c r="AV54" s="286"/>
      <c r="AW54" s="286"/>
      <c r="AX54" s="287"/>
    </row>
    <row r="55" spans="1:50" ht="27" customHeight="1" x14ac:dyDescent="0.15">
      <c r="A55" s="167" t="s">
        <v>37</v>
      </c>
      <c r="B55" s="344"/>
      <c r="C55" s="345" t="s">
        <v>204</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7"/>
      <c r="AD55" s="192" t="s">
        <v>580</v>
      </c>
      <c r="AE55" s="193"/>
      <c r="AF55" s="194"/>
      <c r="AG55" s="291" t="s">
        <v>617</v>
      </c>
      <c r="AH55" s="292"/>
      <c r="AI55" s="292"/>
      <c r="AJ55" s="292"/>
      <c r="AK55" s="292"/>
      <c r="AL55" s="292"/>
      <c r="AM55" s="292"/>
      <c r="AN55" s="292"/>
      <c r="AO55" s="292"/>
      <c r="AP55" s="292"/>
      <c r="AQ55" s="292"/>
      <c r="AR55" s="292"/>
      <c r="AS55" s="292"/>
      <c r="AT55" s="292"/>
      <c r="AU55" s="292"/>
      <c r="AV55" s="292"/>
      <c r="AW55" s="292"/>
      <c r="AX55" s="293"/>
    </row>
    <row r="56" spans="1:50" ht="49.15" customHeight="1" x14ac:dyDescent="0.15">
      <c r="A56" s="169"/>
      <c r="B56" s="171"/>
      <c r="C56" s="214" t="s">
        <v>42</v>
      </c>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6"/>
      <c r="AD56" s="484" t="s">
        <v>580</v>
      </c>
      <c r="AE56" s="485"/>
      <c r="AF56" s="485"/>
      <c r="AG56" s="68" t="s">
        <v>593</v>
      </c>
      <c r="AH56" s="69"/>
      <c r="AI56" s="69"/>
      <c r="AJ56" s="69"/>
      <c r="AK56" s="69"/>
      <c r="AL56" s="69"/>
      <c r="AM56" s="69"/>
      <c r="AN56" s="69"/>
      <c r="AO56" s="69"/>
      <c r="AP56" s="69"/>
      <c r="AQ56" s="69"/>
      <c r="AR56" s="69"/>
      <c r="AS56" s="69"/>
      <c r="AT56" s="69"/>
      <c r="AU56" s="69"/>
      <c r="AV56" s="69"/>
      <c r="AW56" s="69"/>
      <c r="AX56" s="70"/>
    </row>
    <row r="57" spans="1:50" ht="27" customHeight="1" x14ac:dyDescent="0.15">
      <c r="A57" s="169"/>
      <c r="B57" s="171"/>
      <c r="C57" s="123" t="s">
        <v>171</v>
      </c>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89" t="s">
        <v>580</v>
      </c>
      <c r="AE57" s="90"/>
      <c r="AF57" s="90"/>
      <c r="AG57" s="68" t="s">
        <v>594</v>
      </c>
      <c r="AH57" s="69"/>
      <c r="AI57" s="69"/>
      <c r="AJ57" s="69"/>
      <c r="AK57" s="69"/>
      <c r="AL57" s="69"/>
      <c r="AM57" s="69"/>
      <c r="AN57" s="69"/>
      <c r="AO57" s="69"/>
      <c r="AP57" s="69"/>
      <c r="AQ57" s="69"/>
      <c r="AR57" s="69"/>
      <c r="AS57" s="69"/>
      <c r="AT57" s="69"/>
      <c r="AU57" s="69"/>
      <c r="AV57" s="69"/>
      <c r="AW57" s="69"/>
      <c r="AX57" s="70"/>
    </row>
    <row r="58" spans="1:50" ht="27" customHeight="1" x14ac:dyDescent="0.15">
      <c r="A58" s="172"/>
      <c r="B58" s="173"/>
      <c r="C58" s="123" t="s">
        <v>41</v>
      </c>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89" t="s">
        <v>580</v>
      </c>
      <c r="AE58" s="90"/>
      <c r="AF58" s="90"/>
      <c r="AG58" s="204" t="s">
        <v>595</v>
      </c>
      <c r="AH58" s="205"/>
      <c r="AI58" s="205"/>
      <c r="AJ58" s="205"/>
      <c r="AK58" s="205"/>
      <c r="AL58" s="205"/>
      <c r="AM58" s="205"/>
      <c r="AN58" s="205"/>
      <c r="AO58" s="205"/>
      <c r="AP58" s="205"/>
      <c r="AQ58" s="205"/>
      <c r="AR58" s="205"/>
      <c r="AS58" s="205"/>
      <c r="AT58" s="205"/>
      <c r="AU58" s="205"/>
      <c r="AV58" s="205"/>
      <c r="AW58" s="205"/>
      <c r="AX58" s="206"/>
    </row>
    <row r="59" spans="1:50" ht="41.25" customHeight="1" x14ac:dyDescent="0.15">
      <c r="A59" s="332" t="s">
        <v>55</v>
      </c>
      <c r="B59" s="333"/>
      <c r="C59" s="217" t="s">
        <v>137</v>
      </c>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9"/>
      <c r="AD59" s="192" t="s">
        <v>589</v>
      </c>
      <c r="AE59" s="193"/>
      <c r="AF59" s="193"/>
      <c r="AG59" s="183" t="s">
        <v>623</v>
      </c>
      <c r="AH59" s="184"/>
      <c r="AI59" s="184"/>
      <c r="AJ59" s="184"/>
      <c r="AK59" s="184"/>
      <c r="AL59" s="184"/>
      <c r="AM59" s="184"/>
      <c r="AN59" s="184"/>
      <c r="AO59" s="184"/>
      <c r="AP59" s="184"/>
      <c r="AQ59" s="184"/>
      <c r="AR59" s="184"/>
      <c r="AS59" s="184"/>
      <c r="AT59" s="184"/>
      <c r="AU59" s="184"/>
      <c r="AV59" s="184"/>
      <c r="AW59" s="184"/>
      <c r="AX59" s="185"/>
    </row>
    <row r="60" spans="1:50" ht="67.5" customHeight="1" x14ac:dyDescent="0.15">
      <c r="A60" s="167" t="s">
        <v>45</v>
      </c>
      <c r="B60" s="363"/>
      <c r="C60" s="425" t="s">
        <v>50</v>
      </c>
      <c r="D60" s="426"/>
      <c r="E60" s="426"/>
      <c r="F60" s="427"/>
      <c r="G60" s="520" t="s">
        <v>618</v>
      </c>
      <c r="H60" s="520"/>
      <c r="I60" s="520"/>
      <c r="J60" s="520"/>
      <c r="K60" s="520"/>
      <c r="L60" s="520"/>
      <c r="M60" s="520"/>
      <c r="N60" s="520"/>
      <c r="O60" s="520"/>
      <c r="P60" s="520"/>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c r="AV60" s="520"/>
      <c r="AW60" s="520"/>
      <c r="AX60" s="521"/>
    </row>
    <row r="61" spans="1:50" ht="67.5" customHeight="1" thickBot="1" x14ac:dyDescent="0.2">
      <c r="A61" s="364"/>
      <c r="B61" s="365"/>
      <c r="C61" s="297" t="s">
        <v>54</v>
      </c>
      <c r="D61" s="298"/>
      <c r="E61" s="298"/>
      <c r="F61" s="299"/>
      <c r="G61" s="220" t="s">
        <v>619</v>
      </c>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1"/>
    </row>
    <row r="62" spans="1:50" ht="24" customHeight="1" x14ac:dyDescent="0.15">
      <c r="A62" s="294" t="s">
        <v>30</v>
      </c>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6"/>
    </row>
    <row r="63" spans="1:50" ht="51.75" customHeight="1" thickBot="1" x14ac:dyDescent="0.2">
      <c r="A63" s="492" t="s">
        <v>624</v>
      </c>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8"/>
    </row>
    <row r="64" spans="1:50" ht="24.75" customHeight="1" x14ac:dyDescent="0.15">
      <c r="A64" s="288" t="s">
        <v>31</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90"/>
    </row>
    <row r="65" spans="1:52" ht="51.75" customHeight="1" thickBot="1" x14ac:dyDescent="0.2">
      <c r="A65" s="360" t="s">
        <v>132</v>
      </c>
      <c r="B65" s="361"/>
      <c r="C65" s="361"/>
      <c r="D65" s="361"/>
      <c r="E65" s="362"/>
      <c r="F65" s="276" t="s">
        <v>625</v>
      </c>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8"/>
    </row>
    <row r="66" spans="1:52" ht="24.75" customHeight="1" x14ac:dyDescent="0.15">
      <c r="A66" s="288" t="s">
        <v>43</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90"/>
    </row>
    <row r="67" spans="1:52" ht="51.75" customHeight="1" thickBot="1" x14ac:dyDescent="0.2">
      <c r="A67" s="360" t="s">
        <v>239</v>
      </c>
      <c r="B67" s="361"/>
      <c r="C67" s="361"/>
      <c r="D67" s="361"/>
      <c r="E67" s="362"/>
      <c r="F67" s="513" t="s">
        <v>628</v>
      </c>
      <c r="G67" s="514"/>
      <c r="H67" s="514"/>
      <c r="I67" s="514"/>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4"/>
      <c r="AI67" s="514"/>
      <c r="AJ67" s="514"/>
      <c r="AK67" s="514"/>
      <c r="AL67" s="514"/>
      <c r="AM67" s="514"/>
      <c r="AN67" s="514"/>
      <c r="AO67" s="514"/>
      <c r="AP67" s="514"/>
      <c r="AQ67" s="514"/>
      <c r="AR67" s="514"/>
      <c r="AS67" s="514"/>
      <c r="AT67" s="514"/>
      <c r="AU67" s="514"/>
      <c r="AV67" s="514"/>
      <c r="AW67" s="514"/>
      <c r="AX67" s="515"/>
    </row>
    <row r="68" spans="1:52" ht="24.75" customHeight="1" x14ac:dyDescent="0.15">
      <c r="A68" s="367" t="s">
        <v>32</v>
      </c>
      <c r="B68" s="368"/>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9"/>
    </row>
    <row r="69" spans="1:52" ht="51.75" customHeight="1" thickBot="1" x14ac:dyDescent="0.2">
      <c r="A69" s="351" t="s">
        <v>627</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2"/>
      <c r="AL69" s="352"/>
      <c r="AM69" s="352"/>
      <c r="AN69" s="352"/>
      <c r="AO69" s="352"/>
      <c r="AP69" s="352"/>
      <c r="AQ69" s="352"/>
      <c r="AR69" s="352"/>
      <c r="AS69" s="352"/>
      <c r="AT69" s="352"/>
      <c r="AU69" s="352"/>
      <c r="AV69" s="352"/>
      <c r="AW69" s="352"/>
      <c r="AX69" s="353"/>
    </row>
    <row r="70" spans="1:52" ht="24.75" customHeight="1" x14ac:dyDescent="0.15">
      <c r="A70" s="177" t="s">
        <v>217</v>
      </c>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9"/>
      <c r="AZ70" s="10"/>
    </row>
    <row r="71" spans="1:52" ht="24.75" customHeight="1" x14ac:dyDescent="0.15">
      <c r="A71" s="574" t="s">
        <v>520</v>
      </c>
      <c r="B71" s="575"/>
      <c r="C71" s="575"/>
      <c r="D71" s="576"/>
      <c r="E71" s="570" t="s">
        <v>563</v>
      </c>
      <c r="F71" s="571"/>
      <c r="G71" s="571"/>
      <c r="H71" s="571"/>
      <c r="I71" s="571"/>
      <c r="J71" s="571"/>
      <c r="K71" s="571"/>
      <c r="L71" s="571"/>
      <c r="M71" s="571"/>
      <c r="N71" s="571"/>
      <c r="O71" s="571"/>
      <c r="P71" s="572"/>
      <c r="Q71" s="570"/>
      <c r="R71" s="571"/>
      <c r="S71" s="571"/>
      <c r="T71" s="571"/>
      <c r="U71" s="571"/>
      <c r="V71" s="571"/>
      <c r="W71" s="571"/>
      <c r="X71" s="571"/>
      <c r="Y71" s="571"/>
      <c r="Z71" s="571"/>
      <c r="AA71" s="571"/>
      <c r="AB71" s="572"/>
      <c r="AC71" s="570"/>
      <c r="AD71" s="571"/>
      <c r="AE71" s="571"/>
      <c r="AF71" s="571"/>
      <c r="AG71" s="571"/>
      <c r="AH71" s="571"/>
      <c r="AI71" s="571"/>
      <c r="AJ71" s="571"/>
      <c r="AK71" s="571"/>
      <c r="AL71" s="571"/>
      <c r="AM71" s="571"/>
      <c r="AN71" s="572"/>
      <c r="AO71" s="570"/>
      <c r="AP71" s="571"/>
      <c r="AQ71" s="571"/>
      <c r="AR71" s="571"/>
      <c r="AS71" s="571"/>
      <c r="AT71" s="571"/>
      <c r="AU71" s="571"/>
      <c r="AV71" s="571"/>
      <c r="AW71" s="571"/>
      <c r="AX71" s="573"/>
      <c r="AY71" s="59"/>
    </row>
    <row r="72" spans="1:52" ht="24.75" customHeight="1" x14ac:dyDescent="0.15">
      <c r="A72" s="508" t="s">
        <v>253</v>
      </c>
      <c r="B72" s="508"/>
      <c r="C72" s="508"/>
      <c r="D72" s="508"/>
      <c r="E72" s="570" t="s">
        <v>563</v>
      </c>
      <c r="F72" s="571"/>
      <c r="G72" s="571"/>
      <c r="H72" s="571"/>
      <c r="I72" s="571"/>
      <c r="J72" s="571"/>
      <c r="K72" s="571"/>
      <c r="L72" s="571"/>
      <c r="M72" s="571"/>
      <c r="N72" s="571"/>
      <c r="O72" s="571"/>
      <c r="P72" s="572"/>
      <c r="Q72" s="570"/>
      <c r="R72" s="571"/>
      <c r="S72" s="571"/>
      <c r="T72" s="571"/>
      <c r="U72" s="571"/>
      <c r="V72" s="571"/>
      <c r="W72" s="571"/>
      <c r="X72" s="571"/>
      <c r="Y72" s="571"/>
      <c r="Z72" s="571"/>
      <c r="AA72" s="571"/>
      <c r="AB72" s="572"/>
      <c r="AC72" s="570"/>
      <c r="AD72" s="571"/>
      <c r="AE72" s="571"/>
      <c r="AF72" s="571"/>
      <c r="AG72" s="571"/>
      <c r="AH72" s="571"/>
      <c r="AI72" s="571"/>
      <c r="AJ72" s="571"/>
      <c r="AK72" s="571"/>
      <c r="AL72" s="571"/>
      <c r="AM72" s="571"/>
      <c r="AN72" s="572"/>
      <c r="AO72" s="570"/>
      <c r="AP72" s="571"/>
      <c r="AQ72" s="571"/>
      <c r="AR72" s="571"/>
      <c r="AS72" s="571"/>
      <c r="AT72" s="571"/>
      <c r="AU72" s="571"/>
      <c r="AV72" s="571"/>
      <c r="AW72" s="571"/>
      <c r="AX72" s="573"/>
    </row>
    <row r="73" spans="1:52" ht="24.75" customHeight="1" x14ac:dyDescent="0.15">
      <c r="A73" s="508" t="s">
        <v>252</v>
      </c>
      <c r="B73" s="508"/>
      <c r="C73" s="508"/>
      <c r="D73" s="508"/>
      <c r="E73" s="570" t="s">
        <v>563</v>
      </c>
      <c r="F73" s="571"/>
      <c r="G73" s="571"/>
      <c r="H73" s="571"/>
      <c r="I73" s="571"/>
      <c r="J73" s="571"/>
      <c r="K73" s="571"/>
      <c r="L73" s="571"/>
      <c r="M73" s="571"/>
      <c r="N73" s="571"/>
      <c r="O73" s="571"/>
      <c r="P73" s="572"/>
      <c r="Q73" s="570"/>
      <c r="R73" s="571"/>
      <c r="S73" s="571"/>
      <c r="T73" s="571"/>
      <c r="U73" s="571"/>
      <c r="V73" s="571"/>
      <c r="W73" s="571"/>
      <c r="X73" s="571"/>
      <c r="Y73" s="571"/>
      <c r="Z73" s="571"/>
      <c r="AA73" s="571"/>
      <c r="AB73" s="572"/>
      <c r="AC73" s="570"/>
      <c r="AD73" s="571"/>
      <c r="AE73" s="571"/>
      <c r="AF73" s="571"/>
      <c r="AG73" s="571"/>
      <c r="AH73" s="571"/>
      <c r="AI73" s="571"/>
      <c r="AJ73" s="571"/>
      <c r="AK73" s="571"/>
      <c r="AL73" s="571"/>
      <c r="AM73" s="571"/>
      <c r="AN73" s="572"/>
      <c r="AO73" s="570"/>
      <c r="AP73" s="571"/>
      <c r="AQ73" s="571"/>
      <c r="AR73" s="571"/>
      <c r="AS73" s="571"/>
      <c r="AT73" s="571"/>
      <c r="AU73" s="571"/>
      <c r="AV73" s="571"/>
      <c r="AW73" s="571"/>
      <c r="AX73" s="573"/>
    </row>
    <row r="74" spans="1:52" ht="24.75" customHeight="1" x14ac:dyDescent="0.15">
      <c r="A74" s="508" t="s">
        <v>251</v>
      </c>
      <c r="B74" s="508"/>
      <c r="C74" s="508"/>
      <c r="D74" s="508"/>
      <c r="E74" s="570" t="s">
        <v>563</v>
      </c>
      <c r="F74" s="571"/>
      <c r="G74" s="571"/>
      <c r="H74" s="571"/>
      <c r="I74" s="571"/>
      <c r="J74" s="571"/>
      <c r="K74" s="571"/>
      <c r="L74" s="571"/>
      <c r="M74" s="571"/>
      <c r="N74" s="571"/>
      <c r="O74" s="571"/>
      <c r="P74" s="572"/>
      <c r="Q74" s="570"/>
      <c r="R74" s="571"/>
      <c r="S74" s="571"/>
      <c r="T74" s="571"/>
      <c r="U74" s="571"/>
      <c r="V74" s="571"/>
      <c r="W74" s="571"/>
      <c r="X74" s="571"/>
      <c r="Y74" s="571"/>
      <c r="Z74" s="571"/>
      <c r="AA74" s="571"/>
      <c r="AB74" s="572"/>
      <c r="AC74" s="570"/>
      <c r="AD74" s="571"/>
      <c r="AE74" s="571"/>
      <c r="AF74" s="571"/>
      <c r="AG74" s="571"/>
      <c r="AH74" s="571"/>
      <c r="AI74" s="571"/>
      <c r="AJ74" s="571"/>
      <c r="AK74" s="571"/>
      <c r="AL74" s="571"/>
      <c r="AM74" s="571"/>
      <c r="AN74" s="572"/>
      <c r="AO74" s="570"/>
      <c r="AP74" s="571"/>
      <c r="AQ74" s="571"/>
      <c r="AR74" s="571"/>
      <c r="AS74" s="571"/>
      <c r="AT74" s="571"/>
      <c r="AU74" s="571"/>
      <c r="AV74" s="571"/>
      <c r="AW74" s="571"/>
      <c r="AX74" s="573"/>
    </row>
    <row r="75" spans="1:52" ht="24.75" customHeight="1" x14ac:dyDescent="0.15">
      <c r="A75" s="508" t="s">
        <v>250</v>
      </c>
      <c r="B75" s="508"/>
      <c r="C75" s="508"/>
      <c r="D75" s="508"/>
      <c r="E75" s="570" t="s">
        <v>563</v>
      </c>
      <c r="F75" s="571"/>
      <c r="G75" s="571"/>
      <c r="H75" s="571"/>
      <c r="I75" s="571"/>
      <c r="J75" s="571"/>
      <c r="K75" s="571"/>
      <c r="L75" s="571"/>
      <c r="M75" s="571"/>
      <c r="N75" s="571"/>
      <c r="O75" s="571"/>
      <c r="P75" s="572"/>
      <c r="Q75" s="570"/>
      <c r="R75" s="571"/>
      <c r="S75" s="571"/>
      <c r="T75" s="571"/>
      <c r="U75" s="571"/>
      <c r="V75" s="571"/>
      <c r="W75" s="571"/>
      <c r="X75" s="571"/>
      <c r="Y75" s="571"/>
      <c r="Z75" s="571"/>
      <c r="AA75" s="571"/>
      <c r="AB75" s="572"/>
      <c r="AC75" s="570"/>
      <c r="AD75" s="571"/>
      <c r="AE75" s="571"/>
      <c r="AF75" s="571"/>
      <c r="AG75" s="571"/>
      <c r="AH75" s="571"/>
      <c r="AI75" s="571"/>
      <c r="AJ75" s="571"/>
      <c r="AK75" s="571"/>
      <c r="AL75" s="571"/>
      <c r="AM75" s="571"/>
      <c r="AN75" s="572"/>
      <c r="AO75" s="570"/>
      <c r="AP75" s="571"/>
      <c r="AQ75" s="571"/>
      <c r="AR75" s="571"/>
      <c r="AS75" s="571"/>
      <c r="AT75" s="571"/>
      <c r="AU75" s="571"/>
      <c r="AV75" s="571"/>
      <c r="AW75" s="571"/>
      <c r="AX75" s="573"/>
    </row>
    <row r="76" spans="1:52" ht="24.75" customHeight="1" x14ac:dyDescent="0.15">
      <c r="A76" s="508" t="s">
        <v>249</v>
      </c>
      <c r="B76" s="508"/>
      <c r="C76" s="508"/>
      <c r="D76" s="508"/>
      <c r="E76" s="570" t="s">
        <v>563</v>
      </c>
      <c r="F76" s="571"/>
      <c r="G76" s="571"/>
      <c r="H76" s="571"/>
      <c r="I76" s="571"/>
      <c r="J76" s="571"/>
      <c r="K76" s="571"/>
      <c r="L76" s="571"/>
      <c r="M76" s="571"/>
      <c r="N76" s="571"/>
      <c r="O76" s="571"/>
      <c r="P76" s="572"/>
      <c r="Q76" s="570"/>
      <c r="R76" s="571"/>
      <c r="S76" s="571"/>
      <c r="T76" s="571"/>
      <c r="U76" s="571"/>
      <c r="V76" s="571"/>
      <c r="W76" s="571"/>
      <c r="X76" s="571"/>
      <c r="Y76" s="571"/>
      <c r="Z76" s="571"/>
      <c r="AA76" s="571"/>
      <c r="AB76" s="572"/>
      <c r="AC76" s="570"/>
      <c r="AD76" s="571"/>
      <c r="AE76" s="571"/>
      <c r="AF76" s="571"/>
      <c r="AG76" s="571"/>
      <c r="AH76" s="571"/>
      <c r="AI76" s="571"/>
      <c r="AJ76" s="571"/>
      <c r="AK76" s="571"/>
      <c r="AL76" s="571"/>
      <c r="AM76" s="571"/>
      <c r="AN76" s="572"/>
      <c r="AO76" s="570"/>
      <c r="AP76" s="571"/>
      <c r="AQ76" s="571"/>
      <c r="AR76" s="571"/>
      <c r="AS76" s="571"/>
      <c r="AT76" s="571"/>
      <c r="AU76" s="571"/>
      <c r="AV76" s="571"/>
      <c r="AW76" s="571"/>
      <c r="AX76" s="573"/>
    </row>
    <row r="77" spans="1:52" ht="24.75" customHeight="1" x14ac:dyDescent="0.15">
      <c r="A77" s="508" t="s">
        <v>248</v>
      </c>
      <c r="B77" s="508"/>
      <c r="C77" s="508"/>
      <c r="D77" s="508"/>
      <c r="E77" s="570" t="s">
        <v>577</v>
      </c>
      <c r="F77" s="571"/>
      <c r="G77" s="571"/>
      <c r="H77" s="571"/>
      <c r="I77" s="571"/>
      <c r="J77" s="571"/>
      <c r="K77" s="571"/>
      <c r="L77" s="571"/>
      <c r="M77" s="571"/>
      <c r="N77" s="571"/>
      <c r="O77" s="571"/>
      <c r="P77" s="572"/>
      <c r="Q77" s="570"/>
      <c r="R77" s="571"/>
      <c r="S77" s="571"/>
      <c r="T77" s="571"/>
      <c r="U77" s="571"/>
      <c r="V77" s="571"/>
      <c r="W77" s="571"/>
      <c r="X77" s="571"/>
      <c r="Y77" s="571"/>
      <c r="Z77" s="571"/>
      <c r="AA77" s="571"/>
      <c r="AB77" s="572"/>
      <c r="AC77" s="570"/>
      <c r="AD77" s="571"/>
      <c r="AE77" s="571"/>
      <c r="AF77" s="571"/>
      <c r="AG77" s="571"/>
      <c r="AH77" s="571"/>
      <c r="AI77" s="571"/>
      <c r="AJ77" s="571"/>
      <c r="AK77" s="571"/>
      <c r="AL77" s="571"/>
      <c r="AM77" s="571"/>
      <c r="AN77" s="572"/>
      <c r="AO77" s="570"/>
      <c r="AP77" s="571"/>
      <c r="AQ77" s="571"/>
      <c r="AR77" s="571"/>
      <c r="AS77" s="571"/>
      <c r="AT77" s="571"/>
      <c r="AU77" s="571"/>
      <c r="AV77" s="571"/>
      <c r="AW77" s="571"/>
      <c r="AX77" s="573"/>
    </row>
    <row r="78" spans="1:52" ht="24.75" customHeight="1" x14ac:dyDescent="0.15">
      <c r="A78" s="508" t="s">
        <v>247</v>
      </c>
      <c r="B78" s="508"/>
      <c r="C78" s="508"/>
      <c r="D78" s="508"/>
      <c r="E78" s="570" t="s">
        <v>578</v>
      </c>
      <c r="F78" s="571"/>
      <c r="G78" s="571"/>
      <c r="H78" s="571"/>
      <c r="I78" s="571"/>
      <c r="J78" s="571"/>
      <c r="K78" s="571"/>
      <c r="L78" s="571"/>
      <c r="M78" s="571"/>
      <c r="N78" s="571"/>
      <c r="O78" s="571"/>
      <c r="P78" s="572"/>
      <c r="Q78" s="570"/>
      <c r="R78" s="571"/>
      <c r="S78" s="571"/>
      <c r="T78" s="571"/>
      <c r="U78" s="571"/>
      <c r="V78" s="571"/>
      <c r="W78" s="571"/>
      <c r="X78" s="571"/>
      <c r="Y78" s="571"/>
      <c r="Z78" s="571"/>
      <c r="AA78" s="571"/>
      <c r="AB78" s="572"/>
      <c r="AC78" s="570"/>
      <c r="AD78" s="571"/>
      <c r="AE78" s="571"/>
      <c r="AF78" s="571"/>
      <c r="AG78" s="571"/>
      <c r="AH78" s="571"/>
      <c r="AI78" s="571"/>
      <c r="AJ78" s="571"/>
      <c r="AK78" s="571"/>
      <c r="AL78" s="571"/>
      <c r="AM78" s="571"/>
      <c r="AN78" s="572"/>
      <c r="AO78" s="570"/>
      <c r="AP78" s="571"/>
      <c r="AQ78" s="571"/>
      <c r="AR78" s="571"/>
      <c r="AS78" s="571"/>
      <c r="AT78" s="571"/>
      <c r="AU78" s="571"/>
      <c r="AV78" s="571"/>
      <c r="AW78" s="571"/>
      <c r="AX78" s="573"/>
    </row>
    <row r="79" spans="1:52" ht="24.75" customHeight="1" x14ac:dyDescent="0.15">
      <c r="A79" s="508" t="s">
        <v>246</v>
      </c>
      <c r="B79" s="508"/>
      <c r="C79" s="508"/>
      <c r="D79" s="508"/>
      <c r="E79" s="619" t="s">
        <v>579</v>
      </c>
      <c r="F79" s="620"/>
      <c r="G79" s="620"/>
      <c r="H79" s="620"/>
      <c r="I79" s="620"/>
      <c r="J79" s="620"/>
      <c r="K79" s="620"/>
      <c r="L79" s="620"/>
      <c r="M79" s="620"/>
      <c r="N79" s="620"/>
      <c r="O79" s="620"/>
      <c r="P79" s="621"/>
      <c r="Q79" s="619"/>
      <c r="R79" s="620"/>
      <c r="S79" s="620"/>
      <c r="T79" s="620"/>
      <c r="U79" s="620"/>
      <c r="V79" s="620"/>
      <c r="W79" s="620"/>
      <c r="X79" s="620"/>
      <c r="Y79" s="620"/>
      <c r="Z79" s="620"/>
      <c r="AA79" s="620"/>
      <c r="AB79" s="621"/>
      <c r="AC79" s="619"/>
      <c r="AD79" s="620"/>
      <c r="AE79" s="620"/>
      <c r="AF79" s="620"/>
      <c r="AG79" s="620"/>
      <c r="AH79" s="620"/>
      <c r="AI79" s="620"/>
      <c r="AJ79" s="620"/>
      <c r="AK79" s="620"/>
      <c r="AL79" s="620"/>
      <c r="AM79" s="620"/>
      <c r="AN79" s="621"/>
      <c r="AO79" s="570"/>
      <c r="AP79" s="571"/>
      <c r="AQ79" s="571"/>
      <c r="AR79" s="571"/>
      <c r="AS79" s="571"/>
      <c r="AT79" s="571"/>
      <c r="AU79" s="571"/>
      <c r="AV79" s="571"/>
      <c r="AW79" s="571"/>
      <c r="AX79" s="573"/>
    </row>
    <row r="80" spans="1:52" ht="24.75" customHeight="1" x14ac:dyDescent="0.15">
      <c r="A80" s="508" t="s">
        <v>394</v>
      </c>
      <c r="B80" s="508"/>
      <c r="C80" s="508"/>
      <c r="D80" s="508"/>
      <c r="E80" s="569" t="s">
        <v>557</v>
      </c>
      <c r="F80" s="567"/>
      <c r="G80" s="567"/>
      <c r="H80" s="62" t="str">
        <f>IF(E80="","","-")</f>
        <v>-</v>
      </c>
      <c r="I80" s="567"/>
      <c r="J80" s="567"/>
      <c r="K80" s="62" t="str">
        <f>IF(I80="","","-")</f>
        <v/>
      </c>
      <c r="L80" s="568">
        <v>91</v>
      </c>
      <c r="M80" s="568"/>
      <c r="N80" s="62" t="str">
        <f>IF(O80="","","-")</f>
        <v/>
      </c>
      <c r="O80" s="617"/>
      <c r="P80" s="618"/>
      <c r="Q80" s="569"/>
      <c r="R80" s="567"/>
      <c r="S80" s="567"/>
      <c r="T80" s="62" t="str">
        <f>IF(Q80="","","-")</f>
        <v/>
      </c>
      <c r="U80" s="567"/>
      <c r="V80" s="567"/>
      <c r="W80" s="62" t="str">
        <f>IF(U80="","","-")</f>
        <v/>
      </c>
      <c r="X80" s="568"/>
      <c r="Y80" s="568"/>
      <c r="Z80" s="62" t="str">
        <f>IF(AA80="","","-")</f>
        <v/>
      </c>
      <c r="AA80" s="617"/>
      <c r="AB80" s="618"/>
      <c r="AC80" s="569"/>
      <c r="AD80" s="567"/>
      <c r="AE80" s="567"/>
      <c r="AF80" s="62" t="str">
        <f>IF(AC80="","","-")</f>
        <v/>
      </c>
      <c r="AG80" s="567"/>
      <c r="AH80" s="567"/>
      <c r="AI80" s="62" t="str">
        <f>IF(AG80="","","-")</f>
        <v/>
      </c>
      <c r="AJ80" s="568"/>
      <c r="AK80" s="568"/>
      <c r="AL80" s="62" t="str">
        <f>IF(AM80="","","-")</f>
        <v/>
      </c>
      <c r="AM80" s="617"/>
      <c r="AN80" s="618"/>
      <c r="AO80" s="569"/>
      <c r="AP80" s="567"/>
      <c r="AQ80" s="62" t="str">
        <f>IF(AO80="","","-")</f>
        <v/>
      </c>
      <c r="AR80" s="567"/>
      <c r="AS80" s="567"/>
      <c r="AT80" s="62" t="str">
        <f>IF(AR80="","","-")</f>
        <v/>
      </c>
      <c r="AU80" s="568"/>
      <c r="AV80" s="568"/>
      <c r="AW80" s="62" t="str">
        <f>IF(AX80="","","-")</f>
        <v/>
      </c>
      <c r="AX80" s="65"/>
    </row>
    <row r="81" spans="1:50" ht="24.75" customHeight="1" x14ac:dyDescent="0.15">
      <c r="A81" s="508" t="s">
        <v>360</v>
      </c>
      <c r="B81" s="508"/>
      <c r="C81" s="508"/>
      <c r="D81" s="508"/>
      <c r="E81" s="569" t="s">
        <v>557</v>
      </c>
      <c r="F81" s="567"/>
      <c r="G81" s="567"/>
      <c r="H81" s="62" t="str">
        <f>IF(E81="","","-")</f>
        <v>-</v>
      </c>
      <c r="I81" s="567"/>
      <c r="J81" s="567"/>
      <c r="K81" s="62" t="str">
        <f>IF(I81="","","-")</f>
        <v/>
      </c>
      <c r="L81" s="568">
        <v>90</v>
      </c>
      <c r="M81" s="568"/>
      <c r="N81" s="62" t="str">
        <f>IF(O81="","","-")</f>
        <v/>
      </c>
      <c r="O81" s="617"/>
      <c r="P81" s="618"/>
      <c r="Q81" s="569"/>
      <c r="R81" s="567"/>
      <c r="S81" s="567"/>
      <c r="T81" s="62" t="str">
        <f>IF(Q81="","","-")</f>
        <v/>
      </c>
      <c r="U81" s="567"/>
      <c r="V81" s="567"/>
      <c r="W81" s="62" t="str">
        <f>IF(U81="","","-")</f>
        <v/>
      </c>
      <c r="X81" s="568"/>
      <c r="Y81" s="568"/>
      <c r="Z81" s="62" t="str">
        <f>IF(AA81="","","-")</f>
        <v/>
      </c>
      <c r="AA81" s="617"/>
      <c r="AB81" s="618"/>
      <c r="AC81" s="569"/>
      <c r="AD81" s="567"/>
      <c r="AE81" s="567"/>
      <c r="AF81" s="62" t="str">
        <f>IF(AC81="","","-")</f>
        <v/>
      </c>
      <c r="AG81" s="567"/>
      <c r="AH81" s="567"/>
      <c r="AI81" s="62" t="str">
        <f>IF(AG81="","","-")</f>
        <v/>
      </c>
      <c r="AJ81" s="568"/>
      <c r="AK81" s="568"/>
      <c r="AL81" s="62" t="str">
        <f>IF(AM81="","","-")</f>
        <v/>
      </c>
      <c r="AM81" s="617"/>
      <c r="AN81" s="618"/>
      <c r="AO81" s="569"/>
      <c r="AP81" s="567"/>
      <c r="AQ81" s="62" t="str">
        <f>IF(AO81="","","-")</f>
        <v/>
      </c>
      <c r="AR81" s="567"/>
      <c r="AS81" s="567"/>
      <c r="AT81" s="62" t="str">
        <f>IF(AR81="","","-")</f>
        <v/>
      </c>
      <c r="AU81" s="568"/>
      <c r="AV81" s="568"/>
      <c r="AW81" s="62" t="str">
        <f>IF(AX81="","","-")</f>
        <v/>
      </c>
      <c r="AX81" s="65"/>
    </row>
    <row r="82" spans="1:50" ht="28.35" customHeight="1" x14ac:dyDescent="0.15">
      <c r="A82" s="208" t="s">
        <v>240</v>
      </c>
      <c r="B82" s="209"/>
      <c r="C82" s="209"/>
      <c r="D82" s="209"/>
      <c r="E82" s="209"/>
      <c r="F82" s="210"/>
      <c r="G82" s="48" t="s">
        <v>555</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208"/>
      <c r="B83" s="209"/>
      <c r="C83" s="209"/>
      <c r="D83" s="209"/>
      <c r="E83" s="209"/>
      <c r="F83" s="210"/>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208"/>
      <c r="B84" s="209"/>
      <c r="C84" s="209"/>
      <c r="D84" s="209"/>
      <c r="E84" s="209"/>
      <c r="F84" s="210"/>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208"/>
      <c r="B85" s="209"/>
      <c r="C85" s="209"/>
      <c r="D85" s="209"/>
      <c r="E85" s="209"/>
      <c r="F85" s="210"/>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7.75" customHeight="1" x14ac:dyDescent="0.15">
      <c r="A86" s="208"/>
      <c r="B86" s="209"/>
      <c r="C86" s="209"/>
      <c r="D86" s="209"/>
      <c r="E86" s="209"/>
      <c r="F86" s="210"/>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208"/>
      <c r="B87" s="209"/>
      <c r="C87" s="209"/>
      <c r="D87" s="209"/>
      <c r="E87" s="209"/>
      <c r="F87" s="210"/>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208"/>
      <c r="B88" s="209"/>
      <c r="C88" s="209"/>
      <c r="D88" s="209"/>
      <c r="E88" s="209"/>
      <c r="F88" s="210"/>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208"/>
      <c r="B89" s="209"/>
      <c r="C89" s="209"/>
      <c r="D89" s="209"/>
      <c r="E89" s="209"/>
      <c r="F89" s="210"/>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208"/>
      <c r="B90" s="209"/>
      <c r="C90" s="209"/>
      <c r="D90" s="209"/>
      <c r="E90" s="209"/>
      <c r="F90" s="210"/>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208"/>
      <c r="B91" s="209"/>
      <c r="C91" s="209"/>
      <c r="D91" s="209"/>
      <c r="E91" s="209"/>
      <c r="F91" s="210"/>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208"/>
      <c r="B92" s="209"/>
      <c r="C92" s="209"/>
      <c r="D92" s="209"/>
      <c r="E92" s="209"/>
      <c r="F92" s="210"/>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208"/>
      <c r="B93" s="209"/>
      <c r="C93" s="209"/>
      <c r="D93" s="209"/>
      <c r="E93" s="209"/>
      <c r="F93" s="210"/>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08"/>
      <c r="B94" s="209"/>
      <c r="C94" s="209"/>
      <c r="D94" s="209"/>
      <c r="E94" s="209"/>
      <c r="F94" s="210"/>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208"/>
      <c r="B95" s="209"/>
      <c r="C95" s="209"/>
      <c r="D95" s="209"/>
      <c r="E95" s="209"/>
      <c r="F95" s="210"/>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4.75" customHeight="1" thickBot="1" x14ac:dyDescent="0.2">
      <c r="A96" s="211"/>
      <c r="B96" s="212"/>
      <c r="C96" s="212"/>
      <c r="D96" s="212"/>
      <c r="E96" s="212"/>
      <c r="F96" s="213"/>
      <c r="G96" s="38"/>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40"/>
    </row>
    <row r="97" spans="1:51" ht="34.15" customHeight="1" x14ac:dyDescent="0.15">
      <c r="A97" s="486" t="s">
        <v>242</v>
      </c>
      <c r="B97" s="487"/>
      <c r="C97" s="487"/>
      <c r="D97" s="487"/>
      <c r="E97" s="487"/>
      <c r="F97" s="488"/>
      <c r="G97" s="195" t="s">
        <v>608</v>
      </c>
      <c r="H97" s="196"/>
      <c r="I97" s="196"/>
      <c r="J97" s="196"/>
      <c r="K97" s="196"/>
      <c r="L97" s="196"/>
      <c r="M97" s="196"/>
      <c r="N97" s="196"/>
      <c r="O97" s="196"/>
      <c r="P97" s="196"/>
      <c r="Q97" s="196"/>
      <c r="R97" s="196"/>
      <c r="S97" s="196"/>
      <c r="T97" s="196"/>
      <c r="U97" s="196"/>
      <c r="V97" s="196"/>
      <c r="W97" s="196"/>
      <c r="X97" s="196"/>
      <c r="Y97" s="196"/>
      <c r="Z97" s="196"/>
      <c r="AA97" s="196"/>
      <c r="AB97" s="197"/>
      <c r="AC97" s="195" t="s">
        <v>222</v>
      </c>
      <c r="AD97" s="196"/>
      <c r="AE97" s="196"/>
      <c r="AF97" s="196"/>
      <c r="AG97" s="196"/>
      <c r="AH97" s="196"/>
      <c r="AI97" s="196"/>
      <c r="AJ97" s="196"/>
      <c r="AK97" s="196"/>
      <c r="AL97" s="196"/>
      <c r="AM97" s="196"/>
      <c r="AN97" s="196"/>
      <c r="AO97" s="196"/>
      <c r="AP97" s="196"/>
      <c r="AQ97" s="196"/>
      <c r="AR97" s="196"/>
      <c r="AS97" s="196"/>
      <c r="AT97" s="196"/>
      <c r="AU97" s="196"/>
      <c r="AV97" s="196"/>
      <c r="AW97" s="196"/>
      <c r="AX97" s="354"/>
    </row>
    <row r="98" spans="1:51" ht="24.75" customHeight="1" x14ac:dyDescent="0.15">
      <c r="A98" s="489"/>
      <c r="B98" s="490"/>
      <c r="C98" s="490"/>
      <c r="D98" s="490"/>
      <c r="E98" s="490"/>
      <c r="F98" s="491"/>
      <c r="G98" s="425" t="s">
        <v>16</v>
      </c>
      <c r="H98" s="374"/>
      <c r="I98" s="374"/>
      <c r="J98" s="374"/>
      <c r="K98" s="374"/>
      <c r="L98" s="373" t="s">
        <v>17</v>
      </c>
      <c r="M98" s="374"/>
      <c r="N98" s="374"/>
      <c r="O98" s="374"/>
      <c r="P98" s="374"/>
      <c r="Q98" s="374"/>
      <c r="R98" s="374"/>
      <c r="S98" s="374"/>
      <c r="T98" s="374"/>
      <c r="U98" s="374"/>
      <c r="V98" s="374"/>
      <c r="W98" s="374"/>
      <c r="X98" s="375"/>
      <c r="Y98" s="189" t="s">
        <v>18</v>
      </c>
      <c r="Z98" s="190"/>
      <c r="AA98" s="190"/>
      <c r="AB98" s="359"/>
      <c r="AC98" s="425" t="s">
        <v>16</v>
      </c>
      <c r="AD98" s="374"/>
      <c r="AE98" s="374"/>
      <c r="AF98" s="374"/>
      <c r="AG98" s="374"/>
      <c r="AH98" s="373" t="s">
        <v>17</v>
      </c>
      <c r="AI98" s="374"/>
      <c r="AJ98" s="374"/>
      <c r="AK98" s="374"/>
      <c r="AL98" s="374"/>
      <c r="AM98" s="374"/>
      <c r="AN98" s="374"/>
      <c r="AO98" s="374"/>
      <c r="AP98" s="374"/>
      <c r="AQ98" s="374"/>
      <c r="AR98" s="374"/>
      <c r="AS98" s="374"/>
      <c r="AT98" s="375"/>
      <c r="AU98" s="189" t="s">
        <v>18</v>
      </c>
      <c r="AV98" s="190"/>
      <c r="AW98" s="190"/>
      <c r="AX98" s="191"/>
    </row>
    <row r="99" spans="1:51" ht="24.75" customHeight="1" x14ac:dyDescent="0.15">
      <c r="A99" s="489"/>
      <c r="B99" s="490"/>
      <c r="C99" s="490"/>
      <c r="D99" s="490"/>
      <c r="E99" s="490"/>
      <c r="F99" s="491"/>
      <c r="G99" s="430" t="s">
        <v>609</v>
      </c>
      <c r="H99" s="431"/>
      <c r="I99" s="431"/>
      <c r="J99" s="431"/>
      <c r="K99" s="432"/>
      <c r="L99" s="370" t="s">
        <v>629</v>
      </c>
      <c r="M99" s="371"/>
      <c r="N99" s="371"/>
      <c r="O99" s="371"/>
      <c r="P99" s="371"/>
      <c r="Q99" s="371"/>
      <c r="R99" s="371"/>
      <c r="S99" s="371"/>
      <c r="T99" s="371"/>
      <c r="U99" s="371"/>
      <c r="V99" s="371"/>
      <c r="W99" s="371"/>
      <c r="X99" s="372"/>
      <c r="Y99" s="113">
        <v>10</v>
      </c>
      <c r="Z99" s="114"/>
      <c r="AA99" s="114"/>
      <c r="AB99" s="366"/>
      <c r="AC99" s="430"/>
      <c r="AD99" s="431"/>
      <c r="AE99" s="431"/>
      <c r="AF99" s="431"/>
      <c r="AG99" s="432"/>
      <c r="AH99" s="370"/>
      <c r="AI99" s="371"/>
      <c r="AJ99" s="371"/>
      <c r="AK99" s="371"/>
      <c r="AL99" s="371"/>
      <c r="AM99" s="371"/>
      <c r="AN99" s="371"/>
      <c r="AO99" s="371"/>
      <c r="AP99" s="371"/>
      <c r="AQ99" s="371"/>
      <c r="AR99" s="371"/>
      <c r="AS99" s="371"/>
      <c r="AT99" s="372"/>
      <c r="AU99" s="113"/>
      <c r="AV99" s="114"/>
      <c r="AW99" s="114"/>
      <c r="AX99" s="115"/>
    </row>
    <row r="100" spans="1:51" ht="24.75" customHeight="1" x14ac:dyDescent="0.15">
      <c r="A100" s="489"/>
      <c r="B100" s="490"/>
      <c r="C100" s="490"/>
      <c r="D100" s="490"/>
      <c r="E100" s="490"/>
      <c r="F100" s="491"/>
      <c r="G100" s="198" t="s">
        <v>610</v>
      </c>
      <c r="H100" s="199"/>
      <c r="I100" s="199"/>
      <c r="J100" s="199"/>
      <c r="K100" s="200"/>
      <c r="L100" s="201" t="s">
        <v>614</v>
      </c>
      <c r="M100" s="202"/>
      <c r="N100" s="202"/>
      <c r="O100" s="202"/>
      <c r="P100" s="202"/>
      <c r="Q100" s="202"/>
      <c r="R100" s="202"/>
      <c r="S100" s="202"/>
      <c r="T100" s="202"/>
      <c r="U100" s="202"/>
      <c r="V100" s="202"/>
      <c r="W100" s="202"/>
      <c r="X100" s="203"/>
      <c r="Y100" s="180">
        <v>4</v>
      </c>
      <c r="Z100" s="181"/>
      <c r="AA100" s="181"/>
      <c r="AB100" s="350"/>
      <c r="AC100" s="198"/>
      <c r="AD100" s="199"/>
      <c r="AE100" s="199"/>
      <c r="AF100" s="199"/>
      <c r="AG100" s="200"/>
      <c r="AH100" s="201"/>
      <c r="AI100" s="202"/>
      <c r="AJ100" s="202"/>
      <c r="AK100" s="202"/>
      <c r="AL100" s="202"/>
      <c r="AM100" s="202"/>
      <c r="AN100" s="202"/>
      <c r="AO100" s="202"/>
      <c r="AP100" s="202"/>
      <c r="AQ100" s="202"/>
      <c r="AR100" s="202"/>
      <c r="AS100" s="202"/>
      <c r="AT100" s="203"/>
      <c r="AU100" s="180"/>
      <c r="AV100" s="181"/>
      <c r="AW100" s="181"/>
      <c r="AX100" s="182"/>
    </row>
    <row r="101" spans="1:51" ht="24.75" customHeight="1" x14ac:dyDescent="0.15">
      <c r="A101" s="489"/>
      <c r="B101" s="490"/>
      <c r="C101" s="490"/>
      <c r="D101" s="490"/>
      <c r="E101" s="490"/>
      <c r="F101" s="491"/>
      <c r="G101" s="198" t="s">
        <v>611</v>
      </c>
      <c r="H101" s="199"/>
      <c r="I101" s="199"/>
      <c r="J101" s="199"/>
      <c r="K101" s="200"/>
      <c r="L101" s="201" t="s">
        <v>615</v>
      </c>
      <c r="M101" s="202"/>
      <c r="N101" s="202"/>
      <c r="O101" s="202"/>
      <c r="P101" s="202"/>
      <c r="Q101" s="202"/>
      <c r="R101" s="202"/>
      <c r="S101" s="202"/>
      <c r="T101" s="202"/>
      <c r="U101" s="202"/>
      <c r="V101" s="202"/>
      <c r="W101" s="202"/>
      <c r="X101" s="203"/>
      <c r="Y101" s="180">
        <v>9</v>
      </c>
      <c r="Z101" s="181"/>
      <c r="AA101" s="181"/>
      <c r="AB101" s="350"/>
      <c r="AC101" s="198"/>
      <c r="AD101" s="199"/>
      <c r="AE101" s="199"/>
      <c r="AF101" s="199"/>
      <c r="AG101" s="200"/>
      <c r="AH101" s="201"/>
      <c r="AI101" s="202"/>
      <c r="AJ101" s="202"/>
      <c r="AK101" s="202"/>
      <c r="AL101" s="202"/>
      <c r="AM101" s="202"/>
      <c r="AN101" s="202"/>
      <c r="AO101" s="202"/>
      <c r="AP101" s="202"/>
      <c r="AQ101" s="202"/>
      <c r="AR101" s="202"/>
      <c r="AS101" s="202"/>
      <c r="AT101" s="203"/>
      <c r="AU101" s="180"/>
      <c r="AV101" s="181"/>
      <c r="AW101" s="181"/>
      <c r="AX101" s="182"/>
    </row>
    <row r="102" spans="1:51" ht="24.75" customHeight="1" x14ac:dyDescent="0.15">
      <c r="A102" s="489"/>
      <c r="B102" s="490"/>
      <c r="C102" s="490"/>
      <c r="D102" s="490"/>
      <c r="E102" s="490"/>
      <c r="F102" s="491"/>
      <c r="G102" s="198" t="s">
        <v>612</v>
      </c>
      <c r="H102" s="199"/>
      <c r="I102" s="199"/>
      <c r="J102" s="199"/>
      <c r="K102" s="200"/>
      <c r="L102" s="201"/>
      <c r="M102" s="202"/>
      <c r="N102" s="202"/>
      <c r="O102" s="202"/>
      <c r="P102" s="202"/>
      <c r="Q102" s="202"/>
      <c r="R102" s="202"/>
      <c r="S102" s="202"/>
      <c r="T102" s="202"/>
      <c r="U102" s="202"/>
      <c r="V102" s="202"/>
      <c r="W102" s="202"/>
      <c r="X102" s="203"/>
      <c r="Y102" s="180">
        <v>1</v>
      </c>
      <c r="Z102" s="181"/>
      <c r="AA102" s="181"/>
      <c r="AB102" s="350"/>
      <c r="AC102" s="198"/>
      <c r="AD102" s="199"/>
      <c r="AE102" s="199"/>
      <c r="AF102" s="199"/>
      <c r="AG102" s="200"/>
      <c r="AH102" s="201"/>
      <c r="AI102" s="202"/>
      <c r="AJ102" s="202"/>
      <c r="AK102" s="202"/>
      <c r="AL102" s="202"/>
      <c r="AM102" s="202"/>
      <c r="AN102" s="202"/>
      <c r="AO102" s="202"/>
      <c r="AP102" s="202"/>
      <c r="AQ102" s="202"/>
      <c r="AR102" s="202"/>
      <c r="AS102" s="202"/>
      <c r="AT102" s="203"/>
      <c r="AU102" s="180"/>
      <c r="AV102" s="181"/>
      <c r="AW102" s="181"/>
      <c r="AX102" s="182"/>
    </row>
    <row r="103" spans="1:51" ht="24.75" customHeight="1" x14ac:dyDescent="0.15">
      <c r="A103" s="489"/>
      <c r="B103" s="490"/>
      <c r="C103" s="490"/>
      <c r="D103" s="490"/>
      <c r="E103" s="490"/>
      <c r="F103" s="491"/>
      <c r="G103" s="198" t="s">
        <v>613</v>
      </c>
      <c r="H103" s="199"/>
      <c r="I103" s="199"/>
      <c r="J103" s="199"/>
      <c r="K103" s="200"/>
      <c r="L103" s="201"/>
      <c r="M103" s="202"/>
      <c r="N103" s="202"/>
      <c r="O103" s="202"/>
      <c r="P103" s="202"/>
      <c r="Q103" s="202"/>
      <c r="R103" s="202"/>
      <c r="S103" s="202"/>
      <c r="T103" s="202"/>
      <c r="U103" s="202"/>
      <c r="V103" s="202"/>
      <c r="W103" s="202"/>
      <c r="X103" s="203"/>
      <c r="Y103" s="180">
        <v>2</v>
      </c>
      <c r="Z103" s="181"/>
      <c r="AA103" s="181"/>
      <c r="AB103" s="350"/>
      <c r="AC103" s="198"/>
      <c r="AD103" s="199"/>
      <c r="AE103" s="199"/>
      <c r="AF103" s="199"/>
      <c r="AG103" s="200"/>
      <c r="AH103" s="201"/>
      <c r="AI103" s="202"/>
      <c r="AJ103" s="202"/>
      <c r="AK103" s="202"/>
      <c r="AL103" s="202"/>
      <c r="AM103" s="202"/>
      <c r="AN103" s="202"/>
      <c r="AO103" s="202"/>
      <c r="AP103" s="202"/>
      <c r="AQ103" s="202"/>
      <c r="AR103" s="202"/>
      <c r="AS103" s="202"/>
      <c r="AT103" s="203"/>
      <c r="AU103" s="180"/>
      <c r="AV103" s="181"/>
      <c r="AW103" s="181"/>
      <c r="AX103" s="182"/>
    </row>
    <row r="104" spans="1:51" ht="24.75" customHeight="1" x14ac:dyDescent="0.15">
      <c r="A104" s="489"/>
      <c r="B104" s="490"/>
      <c r="C104" s="490"/>
      <c r="D104" s="490"/>
      <c r="E104" s="490"/>
      <c r="F104" s="491"/>
      <c r="G104" s="433" t="s">
        <v>19</v>
      </c>
      <c r="H104" s="434"/>
      <c r="I104" s="434"/>
      <c r="J104" s="434"/>
      <c r="K104" s="434"/>
      <c r="L104" s="435"/>
      <c r="M104" s="436"/>
      <c r="N104" s="436"/>
      <c r="O104" s="436"/>
      <c r="P104" s="436"/>
      <c r="Q104" s="436"/>
      <c r="R104" s="436"/>
      <c r="S104" s="436"/>
      <c r="T104" s="436"/>
      <c r="U104" s="436"/>
      <c r="V104" s="436"/>
      <c r="W104" s="436"/>
      <c r="X104" s="437"/>
      <c r="Y104" s="438">
        <f>SUM(Y99:AB103)</f>
        <v>26</v>
      </c>
      <c r="Z104" s="439"/>
      <c r="AA104" s="439"/>
      <c r="AB104" s="440"/>
      <c r="AC104" s="433" t="s">
        <v>19</v>
      </c>
      <c r="AD104" s="434"/>
      <c r="AE104" s="434"/>
      <c r="AF104" s="434"/>
      <c r="AG104" s="434"/>
      <c r="AH104" s="435"/>
      <c r="AI104" s="436"/>
      <c r="AJ104" s="436"/>
      <c r="AK104" s="436"/>
      <c r="AL104" s="436"/>
      <c r="AM104" s="436"/>
      <c r="AN104" s="436"/>
      <c r="AO104" s="436"/>
      <c r="AP104" s="436"/>
      <c r="AQ104" s="436"/>
      <c r="AR104" s="436"/>
      <c r="AS104" s="436"/>
      <c r="AT104" s="437"/>
      <c r="AU104" s="438">
        <f>SUM(AU99:AX103)</f>
        <v>0</v>
      </c>
      <c r="AV104" s="439"/>
      <c r="AW104" s="439"/>
      <c r="AX104" s="459"/>
    </row>
    <row r="105" spans="1:51" ht="24.75" customHeight="1" thickBot="1" x14ac:dyDescent="0.2">
      <c r="A105" s="505" t="s">
        <v>139</v>
      </c>
      <c r="B105" s="506"/>
      <c r="C105" s="506"/>
      <c r="D105" s="506"/>
      <c r="E105" s="506"/>
      <c r="F105" s="506"/>
      <c r="G105" s="506"/>
      <c r="H105" s="506"/>
      <c r="I105" s="506"/>
      <c r="J105" s="506"/>
      <c r="K105" s="506"/>
      <c r="L105" s="506"/>
      <c r="M105" s="506"/>
      <c r="N105" s="506"/>
      <c r="O105" s="506"/>
      <c r="P105" s="50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7"/>
      <c r="AL105" s="105" t="s">
        <v>212</v>
      </c>
      <c r="AM105" s="106"/>
      <c r="AN105" s="106"/>
      <c r="AO105" s="64" t="s">
        <v>211</v>
      </c>
      <c r="AP105" s="21"/>
      <c r="AQ105" s="21"/>
      <c r="AR105" s="21"/>
      <c r="AS105" s="21"/>
      <c r="AT105" s="21"/>
      <c r="AU105" s="21"/>
      <c r="AV105" s="21"/>
      <c r="AW105" s="21"/>
      <c r="AX105" s="22"/>
      <c r="AY105">
        <f>COUNTIF($AO$105,"☑")</f>
        <v>0</v>
      </c>
    </row>
    <row r="106" spans="1:51" ht="24.75" customHeight="1" x14ac:dyDescent="0.15">
      <c r="A106" s="4"/>
      <c r="B106" s="4"/>
      <c r="C106" s="4"/>
      <c r="D106" s="4"/>
      <c r="E106" s="4"/>
      <c r="F106" s="4"/>
      <c r="G106" s="7"/>
      <c r="H106" s="7"/>
      <c r="I106" s="7"/>
      <c r="J106" s="7"/>
      <c r="K106" s="7"/>
      <c r="L106" s="3"/>
      <c r="M106" s="7"/>
      <c r="N106" s="7"/>
      <c r="O106" s="7"/>
      <c r="P106" s="7"/>
      <c r="Q106" s="7"/>
      <c r="R106" s="7"/>
      <c r="S106" s="7"/>
      <c r="T106" s="7"/>
      <c r="U106" s="7"/>
      <c r="V106" s="7"/>
      <c r="W106" s="7"/>
      <c r="X106" s="7"/>
      <c r="Y106" s="8"/>
      <c r="Z106" s="8"/>
      <c r="AA106" s="8"/>
      <c r="AB106" s="8"/>
      <c r="AC106" s="7"/>
      <c r="AD106" s="7"/>
      <c r="AE106" s="7"/>
      <c r="AF106" s="7"/>
      <c r="AG106" s="7"/>
      <c r="AH106" s="3"/>
      <c r="AI106" s="7"/>
      <c r="AJ106" s="7"/>
      <c r="AK106" s="7"/>
      <c r="AL106" s="7"/>
      <c r="AM106" s="7"/>
      <c r="AN106" s="7"/>
      <c r="AO106" s="7"/>
      <c r="AP106" s="7"/>
      <c r="AQ106" s="7"/>
      <c r="AR106" s="7"/>
      <c r="AS106" s="7"/>
      <c r="AT106" s="7"/>
      <c r="AU106" s="8"/>
      <c r="AV106" s="8"/>
      <c r="AW106" s="8"/>
      <c r="AX106" s="8"/>
    </row>
    <row r="107" spans="1:51" ht="24.75" customHeight="1" x14ac:dyDescent="0.15">
      <c r="A107" s="9"/>
      <c r="B107" s="1" t="s">
        <v>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41" t="s">
        <v>221</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441"/>
      <c r="B109" s="441"/>
      <c r="C109" s="441" t="s">
        <v>25</v>
      </c>
      <c r="D109" s="441"/>
      <c r="E109" s="441"/>
      <c r="F109" s="441"/>
      <c r="G109" s="441"/>
      <c r="H109" s="441"/>
      <c r="I109" s="441"/>
      <c r="J109" s="504" t="s">
        <v>185</v>
      </c>
      <c r="K109" s="508"/>
      <c r="L109" s="508"/>
      <c r="M109" s="508"/>
      <c r="N109" s="508"/>
      <c r="O109" s="508"/>
      <c r="P109" s="475" t="s">
        <v>172</v>
      </c>
      <c r="Q109" s="475"/>
      <c r="R109" s="475"/>
      <c r="S109" s="475"/>
      <c r="T109" s="475"/>
      <c r="U109" s="475"/>
      <c r="V109" s="475"/>
      <c r="W109" s="475"/>
      <c r="X109" s="475"/>
      <c r="Y109" s="472" t="s">
        <v>184</v>
      </c>
      <c r="Z109" s="526"/>
      <c r="AA109" s="526"/>
      <c r="AB109" s="526"/>
      <c r="AC109" s="504" t="s">
        <v>210</v>
      </c>
      <c r="AD109" s="504"/>
      <c r="AE109" s="504"/>
      <c r="AF109" s="504"/>
      <c r="AG109" s="504"/>
      <c r="AH109" s="472" t="s">
        <v>227</v>
      </c>
      <c r="AI109" s="441"/>
      <c r="AJ109" s="441"/>
      <c r="AK109" s="441"/>
      <c r="AL109" s="441" t="s">
        <v>20</v>
      </c>
      <c r="AM109" s="441"/>
      <c r="AN109" s="441"/>
      <c r="AO109" s="473"/>
      <c r="AP109" s="512" t="s">
        <v>186</v>
      </c>
      <c r="AQ109" s="512"/>
      <c r="AR109" s="512"/>
      <c r="AS109" s="512"/>
      <c r="AT109" s="512"/>
      <c r="AU109" s="512"/>
      <c r="AV109" s="512"/>
      <c r="AW109" s="512"/>
      <c r="AX109" s="512"/>
    </row>
    <row r="110" spans="1:51" ht="39.6" customHeight="1" x14ac:dyDescent="0.15">
      <c r="A110" s="376">
        <v>1</v>
      </c>
      <c r="B110" s="376">
        <v>1</v>
      </c>
      <c r="C110" s="66" t="s">
        <v>604</v>
      </c>
      <c r="D110" s="67"/>
      <c r="E110" s="67"/>
      <c r="F110" s="67"/>
      <c r="G110" s="67"/>
      <c r="H110" s="67"/>
      <c r="I110" s="67"/>
      <c r="J110" s="470">
        <v>5360005001432</v>
      </c>
      <c r="K110" s="471"/>
      <c r="L110" s="471"/>
      <c r="M110" s="471"/>
      <c r="N110" s="471"/>
      <c r="O110" s="471"/>
      <c r="P110" s="493" t="s">
        <v>603</v>
      </c>
      <c r="Q110" s="494"/>
      <c r="R110" s="494"/>
      <c r="S110" s="494"/>
      <c r="T110" s="494"/>
      <c r="U110" s="494"/>
      <c r="V110" s="494"/>
      <c r="W110" s="494"/>
      <c r="X110" s="494"/>
      <c r="Y110" s="509">
        <v>27</v>
      </c>
      <c r="Z110" s="510"/>
      <c r="AA110" s="510"/>
      <c r="AB110" s="511"/>
      <c r="AC110" s="382" t="s">
        <v>233</v>
      </c>
      <c r="AD110" s="383"/>
      <c r="AE110" s="383"/>
      <c r="AF110" s="383"/>
      <c r="AG110" s="383"/>
      <c r="AH110" s="377">
        <v>32</v>
      </c>
      <c r="AI110" s="378"/>
      <c r="AJ110" s="378"/>
      <c r="AK110" s="378"/>
      <c r="AL110" s="379" t="s">
        <v>596</v>
      </c>
      <c r="AM110" s="380"/>
      <c r="AN110" s="380"/>
      <c r="AO110" s="381"/>
      <c r="AP110" s="384" t="s">
        <v>596</v>
      </c>
      <c r="AQ110" s="384"/>
      <c r="AR110" s="384"/>
      <c r="AS110" s="384"/>
      <c r="AT110" s="384"/>
      <c r="AU110" s="384"/>
      <c r="AV110" s="384"/>
      <c r="AW110" s="384"/>
      <c r="AX110" s="384"/>
    </row>
    <row r="111" spans="1:51" ht="39.6" customHeight="1" x14ac:dyDescent="0.15">
      <c r="A111" s="376">
        <v>2</v>
      </c>
      <c r="B111" s="376">
        <v>1</v>
      </c>
      <c r="C111" s="66" t="s">
        <v>605</v>
      </c>
      <c r="D111" s="67"/>
      <c r="E111" s="67"/>
      <c r="F111" s="67"/>
      <c r="G111" s="67"/>
      <c r="H111" s="67"/>
      <c r="I111" s="67"/>
      <c r="J111" s="470">
        <v>7360005004078</v>
      </c>
      <c r="K111" s="471"/>
      <c r="L111" s="471"/>
      <c r="M111" s="471"/>
      <c r="N111" s="471"/>
      <c r="O111" s="471"/>
      <c r="P111" s="495" t="s">
        <v>603</v>
      </c>
      <c r="Q111" s="496"/>
      <c r="R111" s="496"/>
      <c r="S111" s="496"/>
      <c r="T111" s="496"/>
      <c r="U111" s="496"/>
      <c r="V111" s="496"/>
      <c r="W111" s="496"/>
      <c r="X111" s="497"/>
      <c r="Y111" s="509">
        <v>26</v>
      </c>
      <c r="Z111" s="510"/>
      <c r="AA111" s="510"/>
      <c r="AB111" s="511"/>
      <c r="AC111" s="382" t="s">
        <v>233</v>
      </c>
      <c r="AD111" s="383"/>
      <c r="AE111" s="383"/>
      <c r="AF111" s="383"/>
      <c r="AG111" s="383"/>
      <c r="AH111" s="377">
        <v>32</v>
      </c>
      <c r="AI111" s="378"/>
      <c r="AJ111" s="378"/>
      <c r="AK111" s="378"/>
      <c r="AL111" s="379" t="s">
        <v>596</v>
      </c>
      <c r="AM111" s="380"/>
      <c r="AN111" s="380"/>
      <c r="AO111" s="381"/>
      <c r="AP111" s="384" t="s">
        <v>596</v>
      </c>
      <c r="AQ111" s="384"/>
      <c r="AR111" s="384"/>
      <c r="AS111" s="384"/>
      <c r="AT111" s="384"/>
      <c r="AU111" s="384"/>
      <c r="AV111" s="384"/>
      <c r="AW111" s="384"/>
      <c r="AX111" s="384"/>
      <c r="AY111">
        <f>COUNTA($C$111)</f>
        <v>1</v>
      </c>
    </row>
    <row r="112" spans="1:51" ht="39.6" customHeight="1" x14ac:dyDescent="0.15">
      <c r="A112" s="376">
        <v>3</v>
      </c>
      <c r="B112" s="376">
        <v>1</v>
      </c>
      <c r="C112" s="66" t="s">
        <v>606</v>
      </c>
      <c r="D112" s="67"/>
      <c r="E112" s="67"/>
      <c r="F112" s="67"/>
      <c r="G112" s="67"/>
      <c r="H112" s="67"/>
      <c r="I112" s="67"/>
      <c r="J112" s="470">
        <v>8010405002863</v>
      </c>
      <c r="K112" s="471"/>
      <c r="L112" s="471"/>
      <c r="M112" s="471"/>
      <c r="N112" s="471"/>
      <c r="O112" s="471"/>
      <c r="P112" s="498" t="s">
        <v>603</v>
      </c>
      <c r="Q112" s="499"/>
      <c r="R112" s="499"/>
      <c r="S112" s="499"/>
      <c r="T112" s="499"/>
      <c r="U112" s="499"/>
      <c r="V112" s="499"/>
      <c r="W112" s="499"/>
      <c r="X112" s="500"/>
      <c r="Y112" s="509">
        <v>26</v>
      </c>
      <c r="Z112" s="510"/>
      <c r="AA112" s="510"/>
      <c r="AB112" s="511"/>
      <c r="AC112" s="382" t="s">
        <v>233</v>
      </c>
      <c r="AD112" s="383"/>
      <c r="AE112" s="383"/>
      <c r="AF112" s="383"/>
      <c r="AG112" s="383"/>
      <c r="AH112" s="377">
        <v>32</v>
      </c>
      <c r="AI112" s="378"/>
      <c r="AJ112" s="378"/>
      <c r="AK112" s="378"/>
      <c r="AL112" s="379" t="s">
        <v>596</v>
      </c>
      <c r="AM112" s="380"/>
      <c r="AN112" s="380"/>
      <c r="AO112" s="381"/>
      <c r="AP112" s="384" t="s">
        <v>596</v>
      </c>
      <c r="AQ112" s="384"/>
      <c r="AR112" s="384"/>
      <c r="AS112" s="384"/>
      <c r="AT112" s="384"/>
      <c r="AU112" s="384"/>
      <c r="AV112" s="384"/>
      <c r="AW112" s="384"/>
      <c r="AX112" s="384"/>
      <c r="AY112">
        <f>COUNTA($C$112)</f>
        <v>1</v>
      </c>
    </row>
    <row r="113" spans="1:51" ht="39.6" customHeight="1" x14ac:dyDescent="0.15">
      <c r="A113" s="376">
        <v>4</v>
      </c>
      <c r="B113" s="376">
        <v>1</v>
      </c>
      <c r="C113" s="66" t="s">
        <v>597</v>
      </c>
      <c r="D113" s="67"/>
      <c r="E113" s="67"/>
      <c r="F113" s="67"/>
      <c r="G113" s="67"/>
      <c r="H113" s="67"/>
      <c r="I113" s="67"/>
      <c r="J113" s="470">
        <v>9360001000970</v>
      </c>
      <c r="K113" s="471"/>
      <c r="L113" s="471"/>
      <c r="M113" s="471"/>
      <c r="N113" s="471"/>
      <c r="O113" s="471"/>
      <c r="P113" s="498" t="s">
        <v>603</v>
      </c>
      <c r="Q113" s="499"/>
      <c r="R113" s="499"/>
      <c r="S113" s="499"/>
      <c r="T113" s="499"/>
      <c r="U113" s="499"/>
      <c r="V113" s="499"/>
      <c r="W113" s="499"/>
      <c r="X113" s="500"/>
      <c r="Y113" s="509">
        <v>24</v>
      </c>
      <c r="Z113" s="510"/>
      <c r="AA113" s="510"/>
      <c r="AB113" s="511"/>
      <c r="AC113" s="382" t="s">
        <v>233</v>
      </c>
      <c r="AD113" s="383"/>
      <c r="AE113" s="383"/>
      <c r="AF113" s="383"/>
      <c r="AG113" s="383"/>
      <c r="AH113" s="377">
        <v>32</v>
      </c>
      <c r="AI113" s="378"/>
      <c r="AJ113" s="378"/>
      <c r="AK113" s="378"/>
      <c r="AL113" s="379" t="s">
        <v>596</v>
      </c>
      <c r="AM113" s="380"/>
      <c r="AN113" s="380"/>
      <c r="AO113" s="381"/>
      <c r="AP113" s="384" t="s">
        <v>596</v>
      </c>
      <c r="AQ113" s="384"/>
      <c r="AR113" s="384"/>
      <c r="AS113" s="384"/>
      <c r="AT113" s="384"/>
      <c r="AU113" s="384"/>
      <c r="AV113" s="384"/>
      <c r="AW113" s="384"/>
      <c r="AX113" s="384"/>
      <c r="AY113">
        <f>COUNTA($C$113)</f>
        <v>1</v>
      </c>
    </row>
    <row r="114" spans="1:51" ht="39.6" customHeight="1" x14ac:dyDescent="0.15">
      <c r="A114" s="376">
        <v>5</v>
      </c>
      <c r="B114" s="376">
        <v>1</v>
      </c>
      <c r="C114" s="66" t="s">
        <v>598</v>
      </c>
      <c r="D114" s="67"/>
      <c r="E114" s="67"/>
      <c r="F114" s="67"/>
      <c r="G114" s="67"/>
      <c r="H114" s="67"/>
      <c r="I114" s="67"/>
      <c r="J114" s="470">
        <v>4360005000170</v>
      </c>
      <c r="K114" s="471"/>
      <c r="L114" s="471"/>
      <c r="M114" s="471"/>
      <c r="N114" s="471"/>
      <c r="O114" s="471"/>
      <c r="P114" s="495" t="s">
        <v>603</v>
      </c>
      <c r="Q114" s="496"/>
      <c r="R114" s="496"/>
      <c r="S114" s="496"/>
      <c r="T114" s="496"/>
      <c r="U114" s="496"/>
      <c r="V114" s="496"/>
      <c r="W114" s="496"/>
      <c r="X114" s="497"/>
      <c r="Y114" s="509">
        <v>24</v>
      </c>
      <c r="Z114" s="510"/>
      <c r="AA114" s="510"/>
      <c r="AB114" s="511"/>
      <c r="AC114" s="382" t="s">
        <v>233</v>
      </c>
      <c r="AD114" s="383"/>
      <c r="AE114" s="383"/>
      <c r="AF114" s="383"/>
      <c r="AG114" s="383"/>
      <c r="AH114" s="377">
        <v>32</v>
      </c>
      <c r="AI114" s="378"/>
      <c r="AJ114" s="378"/>
      <c r="AK114" s="378"/>
      <c r="AL114" s="379" t="s">
        <v>596</v>
      </c>
      <c r="AM114" s="380"/>
      <c r="AN114" s="380"/>
      <c r="AO114" s="381"/>
      <c r="AP114" s="384" t="s">
        <v>596</v>
      </c>
      <c r="AQ114" s="384"/>
      <c r="AR114" s="384"/>
      <c r="AS114" s="384"/>
      <c r="AT114" s="384"/>
      <c r="AU114" s="384"/>
      <c r="AV114" s="384"/>
      <c r="AW114" s="384"/>
      <c r="AX114" s="384"/>
      <c r="AY114">
        <f>COUNTA($C$114)</f>
        <v>1</v>
      </c>
    </row>
    <row r="115" spans="1:51" ht="39.6" customHeight="1" x14ac:dyDescent="0.15">
      <c r="A115" s="376">
        <v>6</v>
      </c>
      <c r="B115" s="376">
        <v>1</v>
      </c>
      <c r="C115" s="66" t="s">
        <v>599</v>
      </c>
      <c r="D115" s="67"/>
      <c r="E115" s="67"/>
      <c r="F115" s="67"/>
      <c r="G115" s="67"/>
      <c r="H115" s="67"/>
      <c r="I115" s="67"/>
      <c r="J115" s="470">
        <v>8130001044447</v>
      </c>
      <c r="K115" s="471"/>
      <c r="L115" s="471"/>
      <c r="M115" s="471"/>
      <c r="N115" s="471"/>
      <c r="O115" s="471"/>
      <c r="P115" s="495" t="s">
        <v>603</v>
      </c>
      <c r="Q115" s="496"/>
      <c r="R115" s="496"/>
      <c r="S115" s="496"/>
      <c r="T115" s="496"/>
      <c r="U115" s="496"/>
      <c r="V115" s="496"/>
      <c r="W115" s="496"/>
      <c r="X115" s="497"/>
      <c r="Y115" s="509">
        <v>23</v>
      </c>
      <c r="Z115" s="510"/>
      <c r="AA115" s="510"/>
      <c r="AB115" s="511"/>
      <c r="AC115" s="382" t="s">
        <v>233</v>
      </c>
      <c r="AD115" s="383"/>
      <c r="AE115" s="383"/>
      <c r="AF115" s="383"/>
      <c r="AG115" s="383"/>
      <c r="AH115" s="377">
        <v>32</v>
      </c>
      <c r="AI115" s="378"/>
      <c r="AJ115" s="378"/>
      <c r="AK115" s="378"/>
      <c r="AL115" s="379" t="s">
        <v>596</v>
      </c>
      <c r="AM115" s="380"/>
      <c r="AN115" s="380"/>
      <c r="AO115" s="381"/>
      <c r="AP115" s="384" t="s">
        <v>596</v>
      </c>
      <c r="AQ115" s="384"/>
      <c r="AR115" s="384"/>
      <c r="AS115" s="384"/>
      <c r="AT115" s="384"/>
      <c r="AU115" s="384"/>
      <c r="AV115" s="384"/>
      <c r="AW115" s="384"/>
      <c r="AX115" s="384"/>
      <c r="AY115">
        <f>COUNTA($C$115)</f>
        <v>1</v>
      </c>
    </row>
    <row r="116" spans="1:51" ht="39.6" customHeight="1" x14ac:dyDescent="0.15">
      <c r="A116" s="376">
        <v>7</v>
      </c>
      <c r="B116" s="376">
        <v>1</v>
      </c>
      <c r="C116" s="66" t="s">
        <v>600</v>
      </c>
      <c r="D116" s="67"/>
      <c r="E116" s="67"/>
      <c r="F116" s="67"/>
      <c r="G116" s="67"/>
      <c r="H116" s="67"/>
      <c r="I116" s="67"/>
      <c r="J116" s="470">
        <v>8010401086646</v>
      </c>
      <c r="K116" s="471"/>
      <c r="L116" s="471"/>
      <c r="M116" s="471"/>
      <c r="N116" s="471"/>
      <c r="O116" s="471"/>
      <c r="P116" s="495" t="s">
        <v>603</v>
      </c>
      <c r="Q116" s="496"/>
      <c r="R116" s="496"/>
      <c r="S116" s="496"/>
      <c r="T116" s="496"/>
      <c r="U116" s="496"/>
      <c r="V116" s="496"/>
      <c r="W116" s="496"/>
      <c r="X116" s="497"/>
      <c r="Y116" s="509">
        <v>23</v>
      </c>
      <c r="Z116" s="510"/>
      <c r="AA116" s="510"/>
      <c r="AB116" s="511"/>
      <c r="AC116" s="382" t="s">
        <v>233</v>
      </c>
      <c r="AD116" s="383"/>
      <c r="AE116" s="383"/>
      <c r="AF116" s="383"/>
      <c r="AG116" s="383"/>
      <c r="AH116" s="377">
        <v>32</v>
      </c>
      <c r="AI116" s="378"/>
      <c r="AJ116" s="378"/>
      <c r="AK116" s="378"/>
      <c r="AL116" s="379" t="s">
        <v>596</v>
      </c>
      <c r="AM116" s="380"/>
      <c r="AN116" s="380"/>
      <c r="AO116" s="381"/>
      <c r="AP116" s="384" t="s">
        <v>596</v>
      </c>
      <c r="AQ116" s="384"/>
      <c r="AR116" s="384"/>
      <c r="AS116" s="384"/>
      <c r="AT116" s="384"/>
      <c r="AU116" s="384"/>
      <c r="AV116" s="384"/>
      <c r="AW116" s="384"/>
      <c r="AX116" s="384"/>
      <c r="AY116">
        <f>COUNTA($C$116)</f>
        <v>1</v>
      </c>
    </row>
    <row r="117" spans="1:51" ht="55.9" customHeight="1" x14ac:dyDescent="0.15">
      <c r="A117" s="376">
        <v>8</v>
      </c>
      <c r="B117" s="376">
        <v>1</v>
      </c>
      <c r="C117" s="66" t="s">
        <v>601</v>
      </c>
      <c r="D117" s="67"/>
      <c r="E117" s="67"/>
      <c r="F117" s="67"/>
      <c r="G117" s="67"/>
      <c r="H117" s="67"/>
      <c r="I117" s="67"/>
      <c r="J117" s="470">
        <v>1120901013368</v>
      </c>
      <c r="K117" s="471"/>
      <c r="L117" s="471"/>
      <c r="M117" s="471"/>
      <c r="N117" s="471"/>
      <c r="O117" s="471"/>
      <c r="P117" s="495" t="s">
        <v>603</v>
      </c>
      <c r="Q117" s="496"/>
      <c r="R117" s="496"/>
      <c r="S117" s="496"/>
      <c r="T117" s="496"/>
      <c r="U117" s="496"/>
      <c r="V117" s="496"/>
      <c r="W117" s="496"/>
      <c r="X117" s="497"/>
      <c r="Y117" s="509">
        <v>18</v>
      </c>
      <c r="Z117" s="510"/>
      <c r="AA117" s="510"/>
      <c r="AB117" s="511"/>
      <c r="AC117" s="382" t="s">
        <v>233</v>
      </c>
      <c r="AD117" s="383"/>
      <c r="AE117" s="383"/>
      <c r="AF117" s="383"/>
      <c r="AG117" s="383"/>
      <c r="AH117" s="377">
        <v>32</v>
      </c>
      <c r="AI117" s="378"/>
      <c r="AJ117" s="378"/>
      <c r="AK117" s="378"/>
      <c r="AL117" s="379" t="s">
        <v>596</v>
      </c>
      <c r="AM117" s="380"/>
      <c r="AN117" s="380"/>
      <c r="AO117" s="381"/>
      <c r="AP117" s="384" t="s">
        <v>596</v>
      </c>
      <c r="AQ117" s="384"/>
      <c r="AR117" s="384"/>
      <c r="AS117" s="384"/>
      <c r="AT117" s="384"/>
      <c r="AU117" s="384"/>
      <c r="AV117" s="384"/>
      <c r="AW117" s="384"/>
      <c r="AX117" s="384"/>
      <c r="AY117">
        <f>COUNTA($C$117)</f>
        <v>1</v>
      </c>
    </row>
    <row r="118" spans="1:51" ht="39.6" customHeight="1" x14ac:dyDescent="0.15">
      <c r="A118" s="376">
        <v>9</v>
      </c>
      <c r="B118" s="376">
        <v>1</v>
      </c>
      <c r="C118" s="66" t="s">
        <v>602</v>
      </c>
      <c r="D118" s="67"/>
      <c r="E118" s="67"/>
      <c r="F118" s="67"/>
      <c r="G118" s="67"/>
      <c r="H118" s="67"/>
      <c r="I118" s="67"/>
      <c r="J118" s="470">
        <v>2360005004413</v>
      </c>
      <c r="K118" s="471"/>
      <c r="L118" s="471"/>
      <c r="M118" s="471"/>
      <c r="N118" s="471"/>
      <c r="O118" s="471"/>
      <c r="P118" s="495" t="s">
        <v>603</v>
      </c>
      <c r="Q118" s="496"/>
      <c r="R118" s="496"/>
      <c r="S118" s="496"/>
      <c r="T118" s="496"/>
      <c r="U118" s="496"/>
      <c r="V118" s="496"/>
      <c r="W118" s="496"/>
      <c r="X118" s="497"/>
      <c r="Y118" s="509">
        <v>17</v>
      </c>
      <c r="Z118" s="510"/>
      <c r="AA118" s="510"/>
      <c r="AB118" s="511"/>
      <c r="AC118" s="382" t="s">
        <v>233</v>
      </c>
      <c r="AD118" s="383"/>
      <c r="AE118" s="383"/>
      <c r="AF118" s="383"/>
      <c r="AG118" s="383"/>
      <c r="AH118" s="377">
        <v>32</v>
      </c>
      <c r="AI118" s="378"/>
      <c r="AJ118" s="378"/>
      <c r="AK118" s="378"/>
      <c r="AL118" s="379" t="s">
        <v>596</v>
      </c>
      <c r="AM118" s="380"/>
      <c r="AN118" s="380"/>
      <c r="AO118" s="381"/>
      <c r="AP118" s="384" t="s">
        <v>596</v>
      </c>
      <c r="AQ118" s="384"/>
      <c r="AR118" s="384"/>
      <c r="AS118" s="384"/>
      <c r="AT118" s="384"/>
      <c r="AU118" s="384"/>
      <c r="AV118" s="384"/>
      <c r="AW118" s="384"/>
      <c r="AX118" s="384"/>
      <c r="AY118">
        <f>COUNTA($C$118)</f>
        <v>1</v>
      </c>
    </row>
    <row r="119" spans="1:51" ht="39.6" customHeight="1" x14ac:dyDescent="0.15">
      <c r="A119" s="376">
        <v>10</v>
      </c>
      <c r="B119" s="376">
        <v>1</v>
      </c>
      <c r="C119" s="66" t="s">
        <v>607</v>
      </c>
      <c r="D119" s="67"/>
      <c r="E119" s="67"/>
      <c r="F119" s="67"/>
      <c r="G119" s="67"/>
      <c r="H119" s="67"/>
      <c r="I119" s="67"/>
      <c r="J119" s="470">
        <v>9360005004761</v>
      </c>
      <c r="K119" s="471"/>
      <c r="L119" s="471"/>
      <c r="M119" s="471"/>
      <c r="N119" s="471"/>
      <c r="O119" s="471"/>
      <c r="P119" s="495" t="s">
        <v>603</v>
      </c>
      <c r="Q119" s="496"/>
      <c r="R119" s="496"/>
      <c r="S119" s="496"/>
      <c r="T119" s="496"/>
      <c r="U119" s="496"/>
      <c r="V119" s="496"/>
      <c r="W119" s="496"/>
      <c r="X119" s="497"/>
      <c r="Y119" s="509">
        <v>16</v>
      </c>
      <c r="Z119" s="510"/>
      <c r="AA119" s="510"/>
      <c r="AB119" s="511"/>
      <c r="AC119" s="382" t="s">
        <v>233</v>
      </c>
      <c r="AD119" s="383"/>
      <c r="AE119" s="383"/>
      <c r="AF119" s="383"/>
      <c r="AG119" s="383"/>
      <c r="AH119" s="377">
        <v>32</v>
      </c>
      <c r="AI119" s="378"/>
      <c r="AJ119" s="378"/>
      <c r="AK119" s="378"/>
      <c r="AL119" s="379" t="s">
        <v>596</v>
      </c>
      <c r="AM119" s="380"/>
      <c r="AN119" s="380"/>
      <c r="AO119" s="381"/>
      <c r="AP119" s="384" t="s">
        <v>596</v>
      </c>
      <c r="AQ119" s="384"/>
      <c r="AR119" s="384"/>
      <c r="AS119" s="384"/>
      <c r="AT119" s="384"/>
      <c r="AU119" s="384"/>
      <c r="AV119" s="384"/>
      <c r="AW119" s="384"/>
      <c r="AX119" s="384"/>
      <c r="AY119">
        <f>COUNTA($C$119)</f>
        <v>1</v>
      </c>
    </row>
  </sheetData>
  <sheetProtection formatRows="0"/>
  <dataConsolidate/>
  <mergeCells count="500">
    <mergeCell ref="AU80:AV80"/>
    <mergeCell ref="E76:P76"/>
    <mergeCell ref="Q76:AB76"/>
    <mergeCell ref="AC76:AN76"/>
    <mergeCell ref="AO76:AX76"/>
    <mergeCell ref="E77:P77"/>
    <mergeCell ref="Q77:AB77"/>
    <mergeCell ref="AC77:AN77"/>
    <mergeCell ref="AO77:AX77"/>
    <mergeCell ref="X80:Y80"/>
    <mergeCell ref="AA80:AB80"/>
    <mergeCell ref="AC80:AE80"/>
    <mergeCell ref="AG80:AH80"/>
    <mergeCell ref="AJ80:AK80"/>
    <mergeCell ref="AM80:AN80"/>
    <mergeCell ref="AO80:AP80"/>
    <mergeCell ref="AR80:AS80"/>
    <mergeCell ref="A77:D77"/>
    <mergeCell ref="O81:P81"/>
    <mergeCell ref="AA81:AB81"/>
    <mergeCell ref="AM81:AN81"/>
    <mergeCell ref="AO81:AP81"/>
    <mergeCell ref="AR81:AS81"/>
    <mergeCell ref="AU81:AV81"/>
    <mergeCell ref="A78:D78"/>
    <mergeCell ref="E78:P78"/>
    <mergeCell ref="Q78:AB78"/>
    <mergeCell ref="AC78:AN78"/>
    <mergeCell ref="AO78:AX78"/>
    <mergeCell ref="A79:D79"/>
    <mergeCell ref="E79:P79"/>
    <mergeCell ref="Q79:AB79"/>
    <mergeCell ref="AC79:AN79"/>
    <mergeCell ref="AO79:AX79"/>
    <mergeCell ref="A80:D80"/>
    <mergeCell ref="E80:G80"/>
    <mergeCell ref="I80:J80"/>
    <mergeCell ref="L80:M80"/>
    <mergeCell ref="O80:P80"/>
    <mergeCell ref="Q80:S80"/>
    <mergeCell ref="U80:V80"/>
    <mergeCell ref="G22:O22"/>
    <mergeCell ref="G23:O23"/>
    <mergeCell ref="A22:F24"/>
    <mergeCell ref="AD22:AX22"/>
    <mergeCell ref="AD23:AX24"/>
    <mergeCell ref="W22:AC22"/>
    <mergeCell ref="A74:D74"/>
    <mergeCell ref="E74:P74"/>
    <mergeCell ref="Q74:AB74"/>
    <mergeCell ref="AC74:AN74"/>
    <mergeCell ref="AO74:AX74"/>
    <mergeCell ref="W23:AC23"/>
    <mergeCell ref="C53:AC53"/>
    <mergeCell ref="AD53:AF53"/>
    <mergeCell ref="E39:F39"/>
    <mergeCell ref="G39:AX39"/>
    <mergeCell ref="E38:F38"/>
    <mergeCell ref="G38:AX38"/>
    <mergeCell ref="Y29:AA29"/>
    <mergeCell ref="AE27:AH27"/>
    <mergeCell ref="AQ26:AR26"/>
    <mergeCell ref="AE28:AH28"/>
    <mergeCell ref="AS26:AT26"/>
    <mergeCell ref="AO75:AX75"/>
    <mergeCell ref="A71:D71"/>
    <mergeCell ref="E71:P71"/>
    <mergeCell ref="Q71:AB71"/>
    <mergeCell ref="AC71:AN71"/>
    <mergeCell ref="AO71:AX71"/>
    <mergeCell ref="A72:D72"/>
    <mergeCell ref="E72:P72"/>
    <mergeCell ref="Q72:AB72"/>
    <mergeCell ref="AC72:AN72"/>
    <mergeCell ref="AO72:AX72"/>
    <mergeCell ref="A73:D73"/>
    <mergeCell ref="E73:P73"/>
    <mergeCell ref="Q73:AB73"/>
    <mergeCell ref="AC73:AN73"/>
    <mergeCell ref="AO73:AX73"/>
    <mergeCell ref="E81:G81"/>
    <mergeCell ref="I81:J81"/>
    <mergeCell ref="L81:M81"/>
    <mergeCell ref="Q81:S81"/>
    <mergeCell ref="U81:V81"/>
    <mergeCell ref="X81:Y81"/>
    <mergeCell ref="AC81:AE81"/>
    <mergeCell ref="E75:P75"/>
    <mergeCell ref="Q75:AB75"/>
    <mergeCell ref="AC75:AN75"/>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P117:X117"/>
    <mergeCell ref="P118:X118"/>
    <mergeCell ref="P119:X119"/>
    <mergeCell ref="Y115:AB115"/>
    <mergeCell ref="AP117:AX117"/>
    <mergeCell ref="AP118:AX118"/>
    <mergeCell ref="AP119:AX119"/>
    <mergeCell ref="AC117:AG117"/>
    <mergeCell ref="AC118:AG118"/>
    <mergeCell ref="AC119:AG119"/>
    <mergeCell ref="AD17:AJ17"/>
    <mergeCell ref="AK17:AQ17"/>
    <mergeCell ref="Y111:AB111"/>
    <mergeCell ref="Y112:AB112"/>
    <mergeCell ref="Y113:AB113"/>
    <mergeCell ref="Y117:AB117"/>
    <mergeCell ref="Y118:AB118"/>
    <mergeCell ref="Y119:AB119"/>
    <mergeCell ref="AH119:AK119"/>
    <mergeCell ref="AL119:AO119"/>
    <mergeCell ref="AP116:AX116"/>
    <mergeCell ref="Y116:AB116"/>
    <mergeCell ref="AH118:AK118"/>
    <mergeCell ref="AL118:AO118"/>
    <mergeCell ref="AC114:AG114"/>
    <mergeCell ref="Y114:AB114"/>
    <mergeCell ref="AC111:AG111"/>
    <mergeCell ref="AC112:AG112"/>
    <mergeCell ref="AC113:AG113"/>
    <mergeCell ref="AL113:AO113"/>
    <mergeCell ref="AH115:AK115"/>
    <mergeCell ref="AL115:AO115"/>
    <mergeCell ref="AH116:AK116"/>
    <mergeCell ref="AP113:AX113"/>
    <mergeCell ref="AI29:AL29"/>
    <mergeCell ref="AI28:AL28"/>
    <mergeCell ref="AI27:AL27"/>
    <mergeCell ref="AM27:AP27"/>
    <mergeCell ref="AM28:AP28"/>
    <mergeCell ref="AM29:AP29"/>
    <mergeCell ref="AQ29:AT29"/>
    <mergeCell ref="AQ28:AT28"/>
    <mergeCell ref="AQ27:AT27"/>
    <mergeCell ref="AP110:AX110"/>
    <mergeCell ref="AP111:AX111"/>
    <mergeCell ref="AP112:AX112"/>
    <mergeCell ref="F67:AX67"/>
    <mergeCell ref="AB34:AD34"/>
    <mergeCell ref="AI37:AL37"/>
    <mergeCell ref="AQ37:AX37"/>
    <mergeCell ref="AQ35:AX35"/>
    <mergeCell ref="AE36:AH36"/>
    <mergeCell ref="AI36:AL36"/>
    <mergeCell ref="G60:AX60"/>
    <mergeCell ref="G33:X34"/>
    <mergeCell ref="AM36:AP36"/>
    <mergeCell ref="Y33:AA33"/>
    <mergeCell ref="AM35:AP35"/>
    <mergeCell ref="AB36:AD36"/>
    <mergeCell ref="AE33:AH33"/>
    <mergeCell ref="AI33:AL33"/>
    <mergeCell ref="Y109:AB109"/>
    <mergeCell ref="C109:I109"/>
    <mergeCell ref="P109:X109"/>
    <mergeCell ref="AQ36:AX36"/>
    <mergeCell ref="AE35:AH35"/>
    <mergeCell ref="AG81:AH81"/>
    <mergeCell ref="J119:O119"/>
    <mergeCell ref="P110:X110"/>
    <mergeCell ref="P111:X111"/>
    <mergeCell ref="P112:X112"/>
    <mergeCell ref="P113:X113"/>
    <mergeCell ref="P114:X114"/>
    <mergeCell ref="P115:X115"/>
    <mergeCell ref="AP114:AX114"/>
    <mergeCell ref="A40:AX40"/>
    <mergeCell ref="AH113:AK113"/>
    <mergeCell ref="AC109:AG109"/>
    <mergeCell ref="AC110:AG110"/>
    <mergeCell ref="A105:AK105"/>
    <mergeCell ref="J117:O117"/>
    <mergeCell ref="J118:O118"/>
    <mergeCell ref="A111:B111"/>
    <mergeCell ref="A112:B112"/>
    <mergeCell ref="AH110:AK110"/>
    <mergeCell ref="AL110:AO110"/>
    <mergeCell ref="J109:O109"/>
    <mergeCell ref="J111:O111"/>
    <mergeCell ref="J110:O110"/>
    <mergeCell ref="Y110:AB110"/>
    <mergeCell ref="A119:B119"/>
    <mergeCell ref="AH109:AK109"/>
    <mergeCell ref="AL109:AO109"/>
    <mergeCell ref="AE37:AH37"/>
    <mergeCell ref="AI35:AL35"/>
    <mergeCell ref="AM37:AP37"/>
    <mergeCell ref="C44:AC44"/>
    <mergeCell ref="C45:AC45"/>
    <mergeCell ref="AG41:AX41"/>
    <mergeCell ref="G99:K99"/>
    <mergeCell ref="A67:E67"/>
    <mergeCell ref="AD56:AF56"/>
    <mergeCell ref="A97:F104"/>
    <mergeCell ref="AH101:AT101"/>
    <mergeCell ref="G103:K103"/>
    <mergeCell ref="L103:X103"/>
    <mergeCell ref="Y103:AB103"/>
    <mergeCell ref="AC103:AG103"/>
    <mergeCell ref="AH103:AT103"/>
    <mergeCell ref="A63:AX63"/>
    <mergeCell ref="AP109:AX109"/>
    <mergeCell ref="AJ81:AK81"/>
    <mergeCell ref="A76:D76"/>
    <mergeCell ref="A75:D75"/>
    <mergeCell ref="A81:D81"/>
    <mergeCell ref="G104:K104"/>
    <mergeCell ref="L104:X104"/>
    <mergeCell ref="Y104:AB104"/>
    <mergeCell ref="A115:B115"/>
    <mergeCell ref="A110:B110"/>
    <mergeCell ref="A109:B109"/>
    <mergeCell ref="Y32:AA32"/>
    <mergeCell ref="AK20:AQ20"/>
    <mergeCell ref="AE34:AH34"/>
    <mergeCell ref="AI34:AL34"/>
    <mergeCell ref="AM34:AP34"/>
    <mergeCell ref="A25:F29"/>
    <mergeCell ref="AB28:AD28"/>
    <mergeCell ref="AG48:AX48"/>
    <mergeCell ref="A42:B44"/>
    <mergeCell ref="AC104:AG104"/>
    <mergeCell ref="AH104:AT104"/>
    <mergeCell ref="AU104:AX104"/>
    <mergeCell ref="AU103:AX103"/>
    <mergeCell ref="C51:AC51"/>
    <mergeCell ref="AD54:AF54"/>
    <mergeCell ref="AG52:AX52"/>
    <mergeCell ref="C48:AC48"/>
    <mergeCell ref="G98:K98"/>
    <mergeCell ref="G5:L5"/>
    <mergeCell ref="M5:R5"/>
    <mergeCell ref="S5:X5"/>
    <mergeCell ref="Y8:AD8"/>
    <mergeCell ref="A9:F9"/>
    <mergeCell ref="G9:AX9"/>
    <mergeCell ref="I15:O15"/>
    <mergeCell ref="P15:V15"/>
    <mergeCell ref="W15:AC15"/>
    <mergeCell ref="AD15:AJ15"/>
    <mergeCell ref="AR15:AX15"/>
    <mergeCell ref="I14:O14"/>
    <mergeCell ref="W12:AC12"/>
    <mergeCell ref="G10:AX10"/>
    <mergeCell ref="A10:F10"/>
    <mergeCell ref="A11:F11"/>
    <mergeCell ref="AE7:AX7"/>
    <mergeCell ref="A12:F21"/>
    <mergeCell ref="A118:B118"/>
    <mergeCell ref="AH111:AK111"/>
    <mergeCell ref="AL111:AO111"/>
    <mergeCell ref="AC115:AG115"/>
    <mergeCell ref="AC116:AG116"/>
    <mergeCell ref="AP115:AX115"/>
    <mergeCell ref="A114:B114"/>
    <mergeCell ref="AH114:AK114"/>
    <mergeCell ref="AL114:AO114"/>
    <mergeCell ref="AH117:AK117"/>
    <mergeCell ref="AL117:AO117"/>
    <mergeCell ref="A113:B113"/>
    <mergeCell ref="C118:I118"/>
    <mergeCell ref="A117:B117"/>
    <mergeCell ref="A116:B116"/>
    <mergeCell ref="J112:O112"/>
    <mergeCell ref="J113:O113"/>
    <mergeCell ref="J114:O114"/>
    <mergeCell ref="J115:O115"/>
    <mergeCell ref="J116:O116"/>
    <mergeCell ref="AH112:AK112"/>
    <mergeCell ref="AL112:AO112"/>
    <mergeCell ref="AL116:AO116"/>
    <mergeCell ref="P116:X116"/>
    <mergeCell ref="G102:K102"/>
    <mergeCell ref="L102:X102"/>
    <mergeCell ref="AC97:AX97"/>
    <mergeCell ref="C46:D47"/>
    <mergeCell ref="Y98:AB98"/>
    <mergeCell ref="A65:E65"/>
    <mergeCell ref="A60:B61"/>
    <mergeCell ref="Y99:AB99"/>
    <mergeCell ref="AH100:AT100"/>
    <mergeCell ref="A66:AX66"/>
    <mergeCell ref="A68:AX68"/>
    <mergeCell ref="G100:K100"/>
    <mergeCell ref="L100:X100"/>
    <mergeCell ref="AH99:AT99"/>
    <mergeCell ref="Y100:AB100"/>
    <mergeCell ref="AC100:AG100"/>
    <mergeCell ref="AH98:AT98"/>
    <mergeCell ref="C60:F60"/>
    <mergeCell ref="AD47:AF47"/>
    <mergeCell ref="AC99:AG99"/>
    <mergeCell ref="L99:X99"/>
    <mergeCell ref="AC98:AG98"/>
    <mergeCell ref="L98:X98"/>
    <mergeCell ref="Y102:AB102"/>
    <mergeCell ref="P13:V13"/>
    <mergeCell ref="P17:V17"/>
    <mergeCell ref="P19:V19"/>
    <mergeCell ref="L101:X101"/>
    <mergeCell ref="Y101:AB101"/>
    <mergeCell ref="AC101:AG101"/>
    <mergeCell ref="AU101:AX101"/>
    <mergeCell ref="AU100:AX100"/>
    <mergeCell ref="A69:AX69"/>
    <mergeCell ref="AR19:AX19"/>
    <mergeCell ref="W19:AC19"/>
    <mergeCell ref="AD19:AJ19"/>
    <mergeCell ref="G20:O20"/>
    <mergeCell ref="P20:V20"/>
    <mergeCell ref="W20:AC20"/>
    <mergeCell ref="AD20:AJ20"/>
    <mergeCell ref="Y25:AA26"/>
    <mergeCell ref="Y27:AA27"/>
    <mergeCell ref="Y28:AA28"/>
    <mergeCell ref="P25:X26"/>
    <mergeCell ref="AB25:AD26"/>
    <mergeCell ref="AB27:AD27"/>
    <mergeCell ref="AD44:AF44"/>
    <mergeCell ref="C43:AC43"/>
    <mergeCell ref="AB35:AD35"/>
    <mergeCell ref="G36:X37"/>
    <mergeCell ref="Y36:AA36"/>
    <mergeCell ref="A55:B58"/>
    <mergeCell ref="C55:AC55"/>
    <mergeCell ref="AR14:AX14"/>
    <mergeCell ref="AK15:AQ15"/>
    <mergeCell ref="AG57:AX57"/>
    <mergeCell ref="AD48:AF48"/>
    <mergeCell ref="AR20:AX20"/>
    <mergeCell ref="AD50:AF50"/>
    <mergeCell ref="C58:AC58"/>
    <mergeCell ref="AD14:AJ14"/>
    <mergeCell ref="AK14:AQ14"/>
    <mergeCell ref="AU27:AX27"/>
    <mergeCell ref="AU28:AX28"/>
    <mergeCell ref="AU29:AX29"/>
    <mergeCell ref="AW26:AX26"/>
    <mergeCell ref="AU26:AV26"/>
    <mergeCell ref="AE25:AH26"/>
    <mergeCell ref="AI25:AL26"/>
    <mergeCell ref="AM25:AP26"/>
    <mergeCell ref="AU25:AX25"/>
    <mergeCell ref="AE29:AH29"/>
    <mergeCell ref="F65:AX65"/>
    <mergeCell ref="E46:AC46"/>
    <mergeCell ref="E47:AC47"/>
    <mergeCell ref="AG54:AX54"/>
    <mergeCell ref="A64:AX64"/>
    <mergeCell ref="AG55:AX55"/>
    <mergeCell ref="AD43:AF43"/>
    <mergeCell ref="AG51:AX51"/>
    <mergeCell ref="A62:AX62"/>
    <mergeCell ref="C61:F61"/>
    <mergeCell ref="AD46:AF46"/>
    <mergeCell ref="A59:B59"/>
    <mergeCell ref="AD52:AF52"/>
    <mergeCell ref="AD45:AF45"/>
    <mergeCell ref="I18:O18"/>
    <mergeCell ref="AD12:AJ12"/>
    <mergeCell ref="AE8:AX8"/>
    <mergeCell ref="W16:AC16"/>
    <mergeCell ref="W17:AC17"/>
    <mergeCell ref="AD16:AJ16"/>
    <mergeCell ref="AR16:AX16"/>
    <mergeCell ref="AK16:AQ16"/>
    <mergeCell ref="P27:X29"/>
    <mergeCell ref="G12:O12"/>
    <mergeCell ref="P14:V14"/>
    <mergeCell ref="AR12:AX12"/>
    <mergeCell ref="G13:H18"/>
    <mergeCell ref="W13:AC13"/>
    <mergeCell ref="G27:O29"/>
    <mergeCell ref="P12:V12"/>
    <mergeCell ref="AB29:AD29"/>
    <mergeCell ref="I17:O17"/>
    <mergeCell ref="I13:O13"/>
    <mergeCell ref="AQ25:AT25"/>
    <mergeCell ref="G25:O26"/>
    <mergeCell ref="AD13:AJ13"/>
    <mergeCell ref="Y35:AA35"/>
    <mergeCell ref="C59:AC59"/>
    <mergeCell ref="AD57:AF57"/>
    <mergeCell ref="G101:K101"/>
    <mergeCell ref="AD49:AF49"/>
    <mergeCell ref="G61:AX61"/>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B37:AD37"/>
    <mergeCell ref="AB32:AD32"/>
    <mergeCell ref="C57:AC57"/>
    <mergeCell ref="G6:AX6"/>
    <mergeCell ref="A35:F37"/>
    <mergeCell ref="G35:X35"/>
    <mergeCell ref="Y34:AA34"/>
    <mergeCell ref="AD41:AF41"/>
    <mergeCell ref="C41:AC41"/>
    <mergeCell ref="AG42:AX42"/>
    <mergeCell ref="AM33:AP33"/>
    <mergeCell ref="AE32:AH32"/>
    <mergeCell ref="AI32:AL32"/>
    <mergeCell ref="AM32:AP32"/>
    <mergeCell ref="A7:F7"/>
    <mergeCell ref="G7:X7"/>
    <mergeCell ref="A8:F8"/>
    <mergeCell ref="A32:F34"/>
    <mergeCell ref="G32:X32"/>
    <mergeCell ref="AB33:AD33"/>
    <mergeCell ref="A45:B54"/>
    <mergeCell ref="C54:AC54"/>
    <mergeCell ref="AG45:AX47"/>
    <mergeCell ref="C50:AC50"/>
    <mergeCell ref="C110:I110"/>
    <mergeCell ref="C111:I111"/>
    <mergeCell ref="C112:I112"/>
    <mergeCell ref="C113:I113"/>
    <mergeCell ref="C114:I114"/>
    <mergeCell ref="C115:I115"/>
    <mergeCell ref="C116:I116"/>
    <mergeCell ref="C117:I117"/>
    <mergeCell ref="Y37:AA37"/>
    <mergeCell ref="A70:AX70"/>
    <mergeCell ref="AD58:AF58"/>
    <mergeCell ref="AU102:AX102"/>
    <mergeCell ref="AU98:AX98"/>
    <mergeCell ref="AD55:AF55"/>
    <mergeCell ref="G97:AB97"/>
    <mergeCell ref="AD59:AF59"/>
    <mergeCell ref="AC102:AG102"/>
    <mergeCell ref="AH102:AT102"/>
    <mergeCell ref="AG58:AX58"/>
    <mergeCell ref="C52:AC52"/>
    <mergeCell ref="A82:F96"/>
    <mergeCell ref="AG59:AX59"/>
    <mergeCell ref="C56:AC56"/>
    <mergeCell ref="AG56:AX56"/>
    <mergeCell ref="C119:I119"/>
    <mergeCell ref="AG43:AX43"/>
    <mergeCell ref="AD42:AF42"/>
    <mergeCell ref="AK21:AQ21"/>
    <mergeCell ref="AR21:AX21"/>
    <mergeCell ref="A30:F31"/>
    <mergeCell ref="G30:AX31"/>
    <mergeCell ref="AD51:AF51"/>
    <mergeCell ref="AG50:AX50"/>
    <mergeCell ref="G21:O21"/>
    <mergeCell ref="P21:V21"/>
    <mergeCell ref="W21:AC21"/>
    <mergeCell ref="AD21:AJ21"/>
    <mergeCell ref="AQ32:AT32"/>
    <mergeCell ref="AU32:AX32"/>
    <mergeCell ref="AQ33:AT33"/>
    <mergeCell ref="AQ34:AT34"/>
    <mergeCell ref="AU33:AX33"/>
    <mergeCell ref="AU34:AX34"/>
    <mergeCell ref="AL105:AN105"/>
    <mergeCell ref="C38:D39"/>
    <mergeCell ref="A38:B39"/>
    <mergeCell ref="AG53:AX53"/>
    <mergeCell ref="AU99:AX99"/>
  </mergeCells>
  <phoneticPr fontId="5"/>
  <conditionalFormatting sqref="P14:AJ14">
    <cfRule type="expression" dxfId="91" priority="14011">
      <formula>IF(RIGHT(TEXT(P14,"0.#"),1)=".",FALSE,TRUE)</formula>
    </cfRule>
    <cfRule type="expression" dxfId="90" priority="14012">
      <formula>IF(RIGHT(TEXT(P14,"0.#"),1)=".",TRUE,FALSE)</formula>
    </cfRule>
  </conditionalFormatting>
  <conditionalFormatting sqref="AE27">
    <cfRule type="expression" dxfId="89" priority="14001">
      <formula>IF(RIGHT(TEXT(AE27,"0.#"),1)=".",FALSE,TRUE)</formula>
    </cfRule>
    <cfRule type="expression" dxfId="88" priority="14002">
      <formula>IF(RIGHT(TEXT(AE27,"0.#"),1)=".",TRUE,FALSE)</formula>
    </cfRule>
  </conditionalFormatting>
  <conditionalFormatting sqref="P18:AX18">
    <cfRule type="expression" dxfId="87" priority="13887">
      <formula>IF(RIGHT(TEXT(P18,"0.#"),1)=".",FALSE,TRUE)</formula>
    </cfRule>
    <cfRule type="expression" dxfId="86" priority="13888">
      <formula>IF(RIGHT(TEXT(P18,"0.#"),1)=".",TRUE,FALSE)</formula>
    </cfRule>
  </conditionalFormatting>
  <conditionalFormatting sqref="Y100">
    <cfRule type="expression" dxfId="85" priority="13883">
      <formula>IF(RIGHT(TEXT(Y100,"0.#"),1)=".",FALSE,TRUE)</formula>
    </cfRule>
    <cfRule type="expression" dxfId="84" priority="13884">
      <formula>IF(RIGHT(TEXT(Y100,"0.#"),1)=".",TRUE,FALSE)</formula>
    </cfRule>
  </conditionalFormatting>
  <conditionalFormatting sqref="Y104">
    <cfRule type="expression" dxfId="83" priority="13879">
      <formula>IF(RIGHT(TEXT(Y104,"0.#"),1)=".",FALSE,TRUE)</formula>
    </cfRule>
    <cfRule type="expression" dxfId="82" priority="13880">
      <formula>IF(RIGHT(TEXT(Y104,"0.#"),1)=".",TRUE,FALSE)</formula>
    </cfRule>
  </conditionalFormatting>
  <conditionalFormatting sqref="P15:AJ17 P13:AX13 AR15:AX15">
    <cfRule type="expression" dxfId="81" priority="13709">
      <formula>IF(RIGHT(TEXT(P13,"0.#"),1)=".",FALSE,TRUE)</formula>
    </cfRule>
    <cfRule type="expression" dxfId="80" priority="13710">
      <formula>IF(RIGHT(TEXT(P13,"0.#"),1)=".",TRUE,FALSE)</formula>
    </cfRule>
  </conditionalFormatting>
  <conditionalFormatting sqref="P19:AJ19">
    <cfRule type="expression" dxfId="79" priority="13707">
      <formula>IF(RIGHT(TEXT(P19,"0.#"),1)=".",FALSE,TRUE)</formula>
    </cfRule>
    <cfRule type="expression" dxfId="78" priority="13708">
      <formula>IF(RIGHT(TEXT(P19,"0.#"),1)=".",TRUE,FALSE)</formula>
    </cfRule>
  </conditionalFormatting>
  <conditionalFormatting sqref="AE33 AQ33">
    <cfRule type="expression" dxfId="77" priority="13699">
      <formula>IF(RIGHT(TEXT(AE33,"0.#"),1)=".",FALSE,TRUE)</formula>
    </cfRule>
    <cfRule type="expression" dxfId="76" priority="13700">
      <formula>IF(RIGHT(TEXT(AE33,"0.#"),1)=".",TRUE,FALSE)</formula>
    </cfRule>
  </conditionalFormatting>
  <conditionalFormatting sqref="Y101:Y103 Y99">
    <cfRule type="expression" dxfId="75" priority="13685">
      <formula>IF(RIGHT(TEXT(Y99,"0.#"),1)=".",FALSE,TRUE)</formula>
    </cfRule>
    <cfRule type="expression" dxfId="74" priority="13686">
      <formula>IF(RIGHT(TEXT(Y99,"0.#"),1)=".",TRUE,FALSE)</formula>
    </cfRule>
  </conditionalFormatting>
  <conditionalFormatting sqref="AU100">
    <cfRule type="expression" dxfId="73" priority="13683">
      <formula>IF(RIGHT(TEXT(AU100,"0.#"),1)=".",FALSE,TRUE)</formula>
    </cfRule>
    <cfRule type="expression" dxfId="72" priority="13684">
      <formula>IF(RIGHT(TEXT(AU100,"0.#"),1)=".",TRUE,FALSE)</formula>
    </cfRule>
  </conditionalFormatting>
  <conditionalFormatting sqref="AU104">
    <cfRule type="expression" dxfId="71" priority="13681">
      <formula>IF(RIGHT(TEXT(AU104,"0.#"),1)=".",FALSE,TRUE)</formula>
    </cfRule>
    <cfRule type="expression" dxfId="70" priority="13682">
      <formula>IF(RIGHT(TEXT(AU104,"0.#"),1)=".",TRUE,FALSE)</formula>
    </cfRule>
  </conditionalFormatting>
  <conditionalFormatting sqref="AU101:AU103 AU99">
    <cfRule type="expression" dxfId="69" priority="13679">
      <formula>IF(RIGHT(TEXT(AU99,"0.#"),1)=".",FALSE,TRUE)</formula>
    </cfRule>
    <cfRule type="expression" dxfId="68" priority="13680">
      <formula>IF(RIGHT(TEXT(AU99,"0.#"),1)=".",TRUE,FALSE)</formula>
    </cfRule>
  </conditionalFormatting>
  <conditionalFormatting sqref="AM29">
    <cfRule type="expression" dxfId="67" priority="13455">
      <formula>IF(RIGHT(TEXT(AM29,"0.#"),1)=".",FALSE,TRUE)</formula>
    </cfRule>
    <cfRule type="expression" dxfId="66" priority="13456">
      <formula>IF(RIGHT(TEXT(AM29,"0.#"),1)=".",TRUE,FALSE)</formula>
    </cfRule>
  </conditionalFormatting>
  <conditionalFormatting sqref="AE28">
    <cfRule type="expression" dxfId="65" priority="13469">
      <formula>IF(RIGHT(TEXT(AE28,"0.#"),1)=".",FALSE,TRUE)</formula>
    </cfRule>
    <cfRule type="expression" dxfId="64" priority="13470">
      <formula>IF(RIGHT(TEXT(AE28,"0.#"),1)=".",TRUE,FALSE)</formula>
    </cfRule>
  </conditionalFormatting>
  <conditionalFormatting sqref="AE29">
    <cfRule type="expression" dxfId="63" priority="13467">
      <formula>IF(RIGHT(TEXT(AE29,"0.#"),1)=".",FALSE,TRUE)</formula>
    </cfRule>
    <cfRule type="expression" dxfId="62" priority="13468">
      <formula>IF(RIGHT(TEXT(AE29,"0.#"),1)=".",TRUE,FALSE)</formula>
    </cfRule>
  </conditionalFormatting>
  <conditionalFormatting sqref="AI29">
    <cfRule type="expression" dxfId="61" priority="13465">
      <formula>IF(RIGHT(TEXT(AI29,"0.#"),1)=".",FALSE,TRUE)</formula>
    </cfRule>
    <cfRule type="expression" dxfId="60" priority="13466">
      <formula>IF(RIGHT(TEXT(AI29,"0.#"),1)=".",TRUE,FALSE)</formula>
    </cfRule>
  </conditionalFormatting>
  <conditionalFormatting sqref="AI28 AM28">
    <cfRule type="expression" dxfId="59" priority="13463">
      <formula>IF(RIGHT(TEXT(AI28,"0.#"),1)=".",FALSE,TRUE)</formula>
    </cfRule>
    <cfRule type="expression" dxfId="58" priority="13464">
      <formula>IF(RIGHT(TEXT(AI28,"0.#"),1)=".",TRUE,FALSE)</formula>
    </cfRule>
  </conditionalFormatting>
  <conditionalFormatting sqref="AI27">
    <cfRule type="expression" dxfId="57" priority="13461">
      <formula>IF(RIGHT(TEXT(AI27,"0.#"),1)=".",FALSE,TRUE)</formula>
    </cfRule>
    <cfRule type="expression" dxfId="56" priority="13462">
      <formula>IF(RIGHT(TEXT(AI27,"0.#"),1)=".",TRUE,FALSE)</formula>
    </cfRule>
  </conditionalFormatting>
  <conditionalFormatting sqref="AM27">
    <cfRule type="expression" dxfId="55" priority="13459">
      <formula>IF(RIGHT(TEXT(AM27,"0.#"),1)=".",FALSE,TRUE)</formula>
    </cfRule>
    <cfRule type="expression" dxfId="54" priority="13460">
      <formula>IF(RIGHT(TEXT(AM27,"0.#"),1)=".",TRUE,FALSE)</formula>
    </cfRule>
  </conditionalFormatting>
  <conditionalFormatting sqref="AQ27:AQ29">
    <cfRule type="expression" dxfId="53" priority="13449">
      <formula>IF(RIGHT(TEXT(AQ27,"0.#"),1)=".",FALSE,TRUE)</formula>
    </cfRule>
    <cfRule type="expression" dxfId="52" priority="13450">
      <formula>IF(RIGHT(TEXT(AQ27,"0.#"),1)=".",TRUE,FALSE)</formula>
    </cfRule>
  </conditionalFormatting>
  <conditionalFormatting sqref="AU27:AU29">
    <cfRule type="expression" dxfId="51" priority="13447">
      <formula>IF(RIGHT(TEXT(AU27,"0.#"),1)=".",FALSE,TRUE)</formula>
    </cfRule>
    <cfRule type="expression" dxfId="50" priority="13448">
      <formula>IF(RIGHT(TEXT(AU27,"0.#"),1)=".",TRUE,FALSE)</formula>
    </cfRule>
  </conditionalFormatting>
  <conditionalFormatting sqref="AI33">
    <cfRule type="expression" dxfId="49" priority="13231">
      <formula>IF(RIGHT(TEXT(AI33,"0.#"),1)=".",FALSE,TRUE)</formula>
    </cfRule>
    <cfRule type="expression" dxfId="48" priority="13232">
      <formula>IF(RIGHT(TEXT(AI33,"0.#"),1)=".",TRUE,FALSE)</formula>
    </cfRule>
  </conditionalFormatting>
  <conditionalFormatting sqref="AM33">
    <cfRule type="expression" dxfId="47" priority="13229">
      <formula>IF(RIGHT(TEXT(AM33,"0.#"),1)=".",FALSE,TRUE)</formula>
    </cfRule>
    <cfRule type="expression" dxfId="46" priority="13230">
      <formula>IF(RIGHT(TEXT(AM33,"0.#"),1)=".",TRUE,FALSE)</formula>
    </cfRule>
  </conditionalFormatting>
  <conditionalFormatting sqref="AE34">
    <cfRule type="expression" dxfId="45" priority="13227">
      <formula>IF(RIGHT(TEXT(AE34,"0.#"),1)=".",FALSE,TRUE)</formula>
    </cfRule>
    <cfRule type="expression" dxfId="44" priority="13228">
      <formula>IF(RIGHT(TEXT(AE34,"0.#"),1)=".",TRUE,FALSE)</formula>
    </cfRule>
  </conditionalFormatting>
  <conditionalFormatting sqref="AI34">
    <cfRule type="expression" dxfId="43" priority="13225">
      <formula>IF(RIGHT(TEXT(AI34,"0.#"),1)=".",FALSE,TRUE)</formula>
    </cfRule>
    <cfRule type="expression" dxfId="42" priority="13226">
      <formula>IF(RIGHT(TEXT(AI34,"0.#"),1)=".",TRUE,FALSE)</formula>
    </cfRule>
  </conditionalFormatting>
  <conditionalFormatting sqref="AM34">
    <cfRule type="expression" dxfId="41" priority="13223">
      <formula>IF(RIGHT(TEXT(AM34,"0.#"),1)=".",FALSE,TRUE)</formula>
    </cfRule>
    <cfRule type="expression" dxfId="40" priority="13224">
      <formula>IF(RIGHT(TEXT(AM34,"0.#"),1)=".",TRUE,FALSE)</formula>
    </cfRule>
  </conditionalFormatting>
  <conditionalFormatting sqref="AQ34">
    <cfRule type="expression" dxfId="39" priority="13221">
      <formula>IF(RIGHT(TEXT(AQ34,"0.#"),1)=".",FALSE,TRUE)</formula>
    </cfRule>
    <cfRule type="expression" dxfId="38" priority="13222">
      <formula>IF(RIGHT(TEXT(AQ34,"0.#"),1)=".",TRUE,FALSE)</formula>
    </cfRule>
  </conditionalFormatting>
  <conditionalFormatting sqref="AE36 AQ36">
    <cfRule type="expression" dxfId="37" priority="13163">
      <formula>IF(RIGHT(TEXT(AE36,"0.#"),1)=".",FALSE,TRUE)</formula>
    </cfRule>
    <cfRule type="expression" dxfId="36" priority="13164">
      <formula>IF(RIGHT(TEXT(AE36,"0.#"),1)=".",TRUE,FALSE)</formula>
    </cfRule>
  </conditionalFormatting>
  <conditionalFormatting sqref="AI36">
    <cfRule type="expression" dxfId="35" priority="13161">
      <formula>IF(RIGHT(TEXT(AI36,"0.#"),1)=".",FALSE,TRUE)</formula>
    </cfRule>
    <cfRule type="expression" dxfId="34" priority="13162">
      <formula>IF(RIGHT(TEXT(AI36,"0.#"),1)=".",TRUE,FALSE)</formula>
    </cfRule>
  </conditionalFormatting>
  <conditionalFormatting sqref="AM36">
    <cfRule type="expression" dxfId="33" priority="13159">
      <formula>IF(RIGHT(TEXT(AM36,"0.#"),1)=".",FALSE,TRUE)</formula>
    </cfRule>
    <cfRule type="expression" dxfId="32" priority="13160">
      <formula>IF(RIGHT(TEXT(AM36,"0.#"),1)=".",TRUE,FALSE)</formula>
    </cfRule>
  </conditionalFormatting>
  <conditionalFormatting sqref="AE37 AM37">
    <cfRule type="expression" dxfId="31" priority="13157">
      <formula>IF(RIGHT(TEXT(AE37,"0.#"),1)=".",FALSE,TRUE)</formula>
    </cfRule>
    <cfRule type="expression" dxfId="30" priority="13158">
      <formula>IF(RIGHT(TEXT(AE37,"0.#"),1)=".",TRUE,FALSE)</formula>
    </cfRule>
  </conditionalFormatting>
  <conditionalFormatting sqref="AI37">
    <cfRule type="expression" dxfId="29" priority="13155">
      <formula>IF(RIGHT(TEXT(AI37,"0.#"),1)=".",FALSE,TRUE)</formula>
    </cfRule>
    <cfRule type="expression" dxfId="28" priority="13156">
      <formula>IF(RIGHT(TEXT(AI37,"0.#"),1)=".",TRUE,FALSE)</formula>
    </cfRule>
  </conditionalFormatting>
  <conditionalFormatting sqref="AQ37">
    <cfRule type="expression" dxfId="27" priority="13151">
      <formula>IF(RIGHT(TEXT(AQ37,"0.#"),1)=".",FALSE,TRUE)</formula>
    </cfRule>
    <cfRule type="expression" dxfId="26" priority="13152">
      <formula>IF(RIGHT(TEXT(AQ37,"0.#"),1)=".",TRUE,FALSE)</formula>
    </cfRule>
  </conditionalFormatting>
  <conditionalFormatting sqref="Y112:Y119">
    <cfRule type="expression" dxfId="25" priority="2961">
      <formula>IF(RIGHT(TEXT(Y112,"0.#"),1)=".",FALSE,TRUE)</formula>
    </cfRule>
    <cfRule type="expression" dxfId="24" priority="2962">
      <formula>IF(RIGHT(TEXT(Y112,"0.#"),1)=".",TRUE,FALSE)</formula>
    </cfRule>
  </conditionalFormatting>
  <conditionalFormatting sqref="AL110:AO110">
    <cfRule type="expression" dxfId="23" priority="2819">
      <formula>IF(AND(AL110&gt;=0, RIGHT(TEXT(AL110,"0.#"),1)&lt;&gt;"."),TRUE,FALSE)</formula>
    </cfRule>
    <cfRule type="expression" dxfId="22" priority="2820">
      <formula>IF(AND(AL110&gt;=0, RIGHT(TEXT(AL110,"0.#"),1)="."),TRUE,FALSE)</formula>
    </cfRule>
    <cfRule type="expression" dxfId="21" priority="2821">
      <formula>IF(AND(AL110&lt;0, RIGHT(TEXT(AL110,"0.#"),1)&lt;&gt;"."),TRUE,FALSE)</formula>
    </cfRule>
    <cfRule type="expression" dxfId="20" priority="2822">
      <formula>IF(AND(AL110&lt;0, RIGHT(TEXT(AL110,"0.#"),1)="."),TRUE,FALSE)</formula>
    </cfRule>
  </conditionalFormatting>
  <conditionalFormatting sqref="Y110:Y111">
    <cfRule type="expression" dxfId="19" priority="2817">
      <formula>IF(RIGHT(TEXT(Y110,"0.#"),1)=".",FALSE,TRUE)</formula>
    </cfRule>
    <cfRule type="expression" dxfId="18" priority="2818">
      <formula>IF(RIGHT(TEXT(Y110,"0.#"),1)=".",TRUE,FALSE)</formula>
    </cfRule>
  </conditionalFormatting>
  <conditionalFormatting sqref="W23">
    <cfRule type="expression" dxfId="17" priority="2313">
      <formula>IF(RIGHT(TEXT(W23,"0.#"),1)=".",FALSE,TRUE)</formula>
    </cfRule>
    <cfRule type="expression" dxfId="16" priority="2314">
      <formula>IF(RIGHT(TEXT(W23,"0.#"),1)=".",TRUE,FALSE)</formula>
    </cfRule>
  </conditionalFormatting>
  <conditionalFormatting sqref="P23">
    <cfRule type="expression" dxfId="15" priority="2301">
      <formula>IF(RIGHT(TEXT(P23,"0.#"),1)=".",FALSE,TRUE)</formula>
    </cfRule>
    <cfRule type="expression" dxfId="14" priority="2302">
      <formula>IF(RIGHT(TEXT(P23,"0.#"),1)=".",TRUE,FALSE)</formula>
    </cfRule>
  </conditionalFormatting>
  <conditionalFormatting sqref="AU33">
    <cfRule type="expression" dxfId="13" priority="465">
      <formula>IF(RIGHT(TEXT(AU33,"0.#"),1)=".",FALSE,TRUE)</formula>
    </cfRule>
    <cfRule type="expression" dxfId="12" priority="466">
      <formula>IF(RIGHT(TEXT(AU33,"0.#"),1)=".",TRUE,FALSE)</formula>
    </cfRule>
  </conditionalFormatting>
  <conditionalFormatting sqref="AU34">
    <cfRule type="expression" dxfId="11" priority="463">
      <formula>IF(RIGHT(TEXT(AU34,"0.#"),1)=".",FALSE,TRUE)</formula>
    </cfRule>
    <cfRule type="expression" dxfId="10" priority="464">
      <formula>IF(RIGHT(TEXT(AU34,"0.#"),1)=".",TRUE,FALSE)</formula>
    </cfRule>
  </conditionalFormatting>
  <conditionalFormatting sqref="P24:AC24">
    <cfRule type="expression" dxfId="9" priority="9">
      <formula>IF(RIGHT(TEXT(P24,"0.#"),1)=".",FALSE,TRUE)</formula>
    </cfRule>
    <cfRule type="expression" dxfId="8" priority="10">
      <formula>IF(RIGHT(TEXT(P24,"0.#"),1)=".",TRUE,FALSE)</formula>
    </cfRule>
  </conditionalFormatting>
  <conditionalFormatting sqref="AK14:AQ14">
    <cfRule type="expression" dxfId="7" priority="7">
      <formula>IF(RIGHT(TEXT(AK14,"0.#"),1)=".",FALSE,TRUE)</formula>
    </cfRule>
    <cfRule type="expression" dxfId="6" priority="8">
      <formula>IF(RIGHT(TEXT(AK14,"0.#"),1)=".",TRUE,FALSE)</formula>
    </cfRule>
  </conditionalFormatting>
  <conditionalFormatting sqref="AK15:AQ17">
    <cfRule type="expression" dxfId="5" priority="5">
      <formula>IF(RIGHT(TEXT(AK15,"0.#"),1)=".",FALSE,TRUE)</formula>
    </cfRule>
    <cfRule type="expression" dxfId="4" priority="6">
      <formula>IF(RIGHT(TEXT(AK15,"0.#"),1)=".",TRUE,FALSE)</formula>
    </cfRule>
  </conditionalFormatting>
  <conditionalFormatting sqref="AL111:AO119">
    <cfRule type="expression" dxfId="3" priority="1">
      <formula>IF(AND(AL111&gt;=0, RIGHT(TEXT(AL111,"0.#"),1)&lt;&gt;"."),TRUE,FALSE)</formula>
    </cfRule>
    <cfRule type="expression" dxfId="2" priority="2">
      <formula>IF(AND(AL111&gt;=0, RIGHT(TEXT(AL111,"0.#"),1)="."),TRUE,FALSE)</formula>
    </cfRule>
    <cfRule type="expression" dxfId="1" priority="3">
      <formula>IF(AND(AL111&lt;0, RIGHT(TEXT(AL111,"0.#"),1)&lt;&gt;"."),TRUE,FALSE)</formula>
    </cfRule>
    <cfRule type="expression" dxfId="0" priority="4">
      <formula>IF(AND(AL111&lt;0, RIGHT(TEXT(AL111,"0.#"),1)="."),TRUE,FALSE)</formula>
    </cfRule>
  </conditionalFormatting>
  <dataValidations count="15">
    <dataValidation type="custom" imeMode="disabled" allowBlank="1" showInputMessage="1" showErrorMessage="1" sqref="AY23 P13:AX13 AR15:AX15 P14:AQ18 AR18:AX18 P19:AJ19 AQ26:AR26 AU26:AX26 AE27:AX29 AE33:AX34 AE36:AX36 Y99:AB103 AU99:AX103 Y110:AB119 AL110:AO119 P23:AC24">
      <formula1>OR(ISNUMBER(P13), P13="-")</formula1>
    </dataValidation>
    <dataValidation type="list" allowBlank="1" showInputMessage="1" showErrorMessage="1" sqref="S5:X5">
      <formula1>T終了年度</formula1>
    </dataValidation>
    <dataValidation type="list" allowBlank="1" showInputMessage="1" showErrorMessage="1" sqref="AO105">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0:O119">
      <formula1>OR(ISNUMBER(J110), J110="-")</formula1>
    </dataValidation>
    <dataValidation type="custom" imeMode="disabled" allowBlank="1" showInputMessage="1" showErrorMessage="1" sqref="AH110:AK119">
      <formula1>OR(AND(MOD(IF(ISNUMBER(AH110), AH110, 0.5),1)=0, 0&lt;=AH110), AH110="-")</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5" max="49" man="1"/>
    <brk id="10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AC110:AG119</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395</v>
      </c>
      <c r="AA1" s="29" t="s">
        <v>76</v>
      </c>
      <c r="AB1" s="29" t="s">
        <v>396</v>
      </c>
      <c r="AC1" s="29" t="s">
        <v>31</v>
      </c>
      <c r="AD1" s="28"/>
      <c r="AE1" s="29" t="s">
        <v>43</v>
      </c>
      <c r="AF1" s="30"/>
      <c r="AG1" s="42" t="s">
        <v>173</v>
      </c>
      <c r="AI1" s="42" t="s">
        <v>175</v>
      </c>
      <c r="AK1" s="42" t="s">
        <v>179</v>
      </c>
      <c r="AM1" s="47"/>
      <c r="AN1" s="47"/>
      <c r="AP1" s="28" t="s">
        <v>219</v>
      </c>
    </row>
    <row r="2" spans="1:42" ht="13.5" customHeight="1" x14ac:dyDescent="0.15">
      <c r="A2" s="14" t="s">
        <v>79</v>
      </c>
      <c r="B2" s="15"/>
      <c r="C2" s="13" t="str">
        <f>IF(B2="","",A2)</f>
        <v/>
      </c>
      <c r="D2" s="13" t="str">
        <f>IF(C2="","",IF(D1&lt;&gt;"",CONCATENATE(D1,"、",C2),C2))</f>
        <v/>
      </c>
      <c r="F2" s="12" t="s">
        <v>66</v>
      </c>
      <c r="G2" s="17" t="s">
        <v>580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3">
        <v>20</v>
      </c>
      <c r="W2" s="32" t="s">
        <v>165</v>
      </c>
      <c r="Y2" s="32" t="s">
        <v>62</v>
      </c>
      <c r="Z2" s="32" t="s">
        <v>62</v>
      </c>
      <c r="AA2" s="56" t="s">
        <v>262</v>
      </c>
      <c r="AB2" s="56" t="s">
        <v>490</v>
      </c>
      <c r="AC2" s="57" t="s">
        <v>129</v>
      </c>
      <c r="AD2" s="28"/>
      <c r="AE2" s="34" t="s">
        <v>161</v>
      </c>
      <c r="AF2" s="30"/>
      <c r="AG2" s="43" t="s">
        <v>229</v>
      </c>
      <c r="AI2" s="42" t="s">
        <v>259</v>
      </c>
      <c r="AK2" s="42" t="s">
        <v>180</v>
      </c>
      <c r="AM2" s="47"/>
      <c r="AN2" s="47"/>
      <c r="AP2" s="43" t="s">
        <v>229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580</v>
      </c>
      <c r="R3" s="13" t="str">
        <f t="shared" ref="R3:R8" si="3">IF(Q3="","",P3)</f>
        <v>委託・請負</v>
      </c>
      <c r="S3" s="13" t="str">
        <f t="shared" ref="S3:S8" si="4">IF(R3="",S2,IF(S2&lt;&gt;"",CONCATENATE(S2,"、",R3),R3))</f>
        <v>委託・請負</v>
      </c>
      <c r="T3" s="13"/>
      <c r="U3" s="32" t="s">
        <v>521</v>
      </c>
      <c r="W3" s="32" t="s">
        <v>140</v>
      </c>
      <c r="Y3" s="32" t="s">
        <v>63</v>
      </c>
      <c r="Z3" s="32" t="s">
        <v>397</v>
      </c>
      <c r="AA3" s="56" t="s">
        <v>362</v>
      </c>
      <c r="AB3" s="56" t="s">
        <v>491</v>
      </c>
      <c r="AC3" s="57" t="s">
        <v>130</v>
      </c>
      <c r="AD3" s="28"/>
      <c r="AE3" s="34" t="s">
        <v>162</v>
      </c>
      <c r="AF3" s="30"/>
      <c r="AG3" s="43" t="s">
        <v>230</v>
      </c>
      <c r="AI3" s="42" t="s">
        <v>174</v>
      </c>
      <c r="AK3" s="42" t="str">
        <f>CHAR(CODE(AK2)+1)</f>
        <v>B</v>
      </c>
      <c r="AM3" s="47"/>
      <c r="AN3" s="47"/>
      <c r="AP3" s="43" t="s">
        <v>230</v>
      </c>
    </row>
    <row r="4" spans="1:42" ht="13.5" customHeight="1" x14ac:dyDescent="0.15">
      <c r="A4" s="14" t="s">
        <v>81</v>
      </c>
      <c r="B4" s="15" t="s">
        <v>580</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522</v>
      </c>
      <c r="W4" s="32" t="s">
        <v>141</v>
      </c>
      <c r="Y4" s="32" t="s">
        <v>269</v>
      </c>
      <c r="Z4" s="32" t="s">
        <v>398</v>
      </c>
      <c r="AA4" s="56" t="s">
        <v>363</v>
      </c>
      <c r="AB4" s="56" t="s">
        <v>492</v>
      </c>
      <c r="AC4" s="56" t="s">
        <v>131</v>
      </c>
      <c r="AD4" s="28"/>
      <c r="AE4" s="34" t="s">
        <v>163</v>
      </c>
      <c r="AF4" s="30"/>
      <c r="AG4" s="43" t="s">
        <v>231</v>
      </c>
      <c r="AI4" s="42" t="s">
        <v>176</v>
      </c>
      <c r="AK4" s="42" t="str">
        <f t="shared" ref="AK4:AK49" si="7">CHAR(CODE(AK3)+1)</f>
        <v>C</v>
      </c>
      <c r="AM4" s="47"/>
      <c r="AN4" s="47"/>
      <c r="AP4" s="43" t="s">
        <v>231</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546</v>
      </c>
      <c r="Y5" s="32" t="s">
        <v>270</v>
      </c>
      <c r="Z5" s="32" t="s">
        <v>399</v>
      </c>
      <c r="AA5" s="56" t="s">
        <v>364</v>
      </c>
      <c r="AB5" s="56" t="s">
        <v>493</v>
      </c>
      <c r="AC5" s="56" t="s">
        <v>164</v>
      </c>
      <c r="AD5" s="31"/>
      <c r="AE5" s="34" t="s">
        <v>241</v>
      </c>
      <c r="AF5" s="30"/>
      <c r="AG5" s="43" t="s">
        <v>232</v>
      </c>
      <c r="AI5" s="42" t="s">
        <v>266</v>
      </c>
      <c r="AK5" s="42" t="str">
        <f t="shared" si="7"/>
        <v>D</v>
      </c>
      <c r="AP5" s="43" t="s">
        <v>232</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243</v>
      </c>
      <c r="W6" s="32" t="s">
        <v>142</v>
      </c>
      <c r="Y6" s="32" t="s">
        <v>271</v>
      </c>
      <c r="Z6" s="32" t="s">
        <v>400</v>
      </c>
      <c r="AA6" s="56" t="s">
        <v>365</v>
      </c>
      <c r="AB6" s="56" t="s">
        <v>494</v>
      </c>
      <c r="AC6" s="56" t="s">
        <v>132</v>
      </c>
      <c r="AD6" s="31"/>
      <c r="AE6" s="34" t="s">
        <v>239</v>
      </c>
      <c r="AF6" s="30"/>
      <c r="AG6" s="43" t="s">
        <v>233</v>
      </c>
      <c r="AI6" s="42" t="s">
        <v>267</v>
      </c>
      <c r="AK6" s="42" t="str">
        <f>CHAR(CODE(AK5)+1)</f>
        <v>E</v>
      </c>
      <c r="AP6" s="43" t="s">
        <v>233</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272</v>
      </c>
      <c r="Z7" s="32" t="s">
        <v>401</v>
      </c>
      <c r="AA7" s="56" t="s">
        <v>366</v>
      </c>
      <c r="AB7" s="56" t="s">
        <v>495</v>
      </c>
      <c r="AC7" s="31"/>
      <c r="AD7" s="31"/>
      <c r="AE7" s="32" t="s">
        <v>132</v>
      </c>
      <c r="AF7" s="30"/>
      <c r="AG7" s="43" t="s">
        <v>234</v>
      </c>
      <c r="AH7" s="50"/>
      <c r="AI7" s="43" t="s">
        <v>255</v>
      </c>
      <c r="AK7" s="42" t="str">
        <f>CHAR(CODE(AK6)+1)</f>
        <v>F</v>
      </c>
      <c r="AP7" s="43" t="s">
        <v>234</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264</v>
      </c>
      <c r="W8" s="32" t="s">
        <v>144</v>
      </c>
      <c r="Y8" s="32" t="s">
        <v>273</v>
      </c>
      <c r="Z8" s="32" t="s">
        <v>402</v>
      </c>
      <c r="AA8" s="56" t="s">
        <v>367</v>
      </c>
      <c r="AB8" s="56" t="s">
        <v>496</v>
      </c>
      <c r="AC8" s="31"/>
      <c r="AD8" s="31"/>
      <c r="AE8" s="31"/>
      <c r="AF8" s="30"/>
      <c r="AG8" s="43" t="s">
        <v>235</v>
      </c>
      <c r="AI8" s="42" t="s">
        <v>256</v>
      </c>
      <c r="AK8" s="42" t="str">
        <f t="shared" si="7"/>
        <v>G</v>
      </c>
      <c r="AP8" s="43" t="s">
        <v>235</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
      </c>
      <c r="O9" s="13"/>
      <c r="P9" s="13"/>
      <c r="Q9" s="19"/>
      <c r="T9" s="13"/>
      <c r="U9" s="32" t="s">
        <v>265</v>
      </c>
      <c r="W9" s="32" t="s">
        <v>145</v>
      </c>
      <c r="Y9" s="32" t="s">
        <v>274</v>
      </c>
      <c r="Z9" s="32" t="s">
        <v>403</v>
      </c>
      <c r="AA9" s="56" t="s">
        <v>368</v>
      </c>
      <c r="AB9" s="56" t="s">
        <v>497</v>
      </c>
      <c r="AC9" s="31"/>
      <c r="AD9" s="31"/>
      <c r="AE9" s="31"/>
      <c r="AF9" s="30"/>
      <c r="AG9" s="43" t="s">
        <v>236</v>
      </c>
      <c r="AI9" s="46"/>
      <c r="AK9" s="42" t="str">
        <f t="shared" si="7"/>
        <v>H</v>
      </c>
      <c r="AP9" s="43" t="s">
        <v>236</v>
      </c>
    </row>
    <row r="10" spans="1:42" ht="13.5" customHeight="1" x14ac:dyDescent="0.15">
      <c r="A10" s="14" t="s">
        <v>205</v>
      </c>
      <c r="B10" s="15"/>
      <c r="C10" s="13" t="str">
        <f t="shared" si="0"/>
        <v/>
      </c>
      <c r="D10" s="13" t="str">
        <f t="shared" si="8"/>
        <v>沖縄振興</v>
      </c>
      <c r="F10" s="18" t="s">
        <v>111</v>
      </c>
      <c r="G10" s="17"/>
      <c r="H10" s="13" t="str">
        <f t="shared" si="1"/>
        <v/>
      </c>
      <c r="I10" s="13" t="str">
        <f t="shared" si="5"/>
        <v>一般会計</v>
      </c>
      <c r="K10" s="14" t="s">
        <v>206</v>
      </c>
      <c r="L10" s="15"/>
      <c r="M10" s="13" t="str">
        <f t="shared" si="2"/>
        <v/>
      </c>
      <c r="N10" s="13" t="str">
        <f t="shared" si="6"/>
        <v/>
      </c>
      <c r="O10" s="13"/>
      <c r="P10" s="13" t="str">
        <f>S8</f>
        <v>委託・請負</v>
      </c>
      <c r="Q10" s="19"/>
      <c r="T10" s="13"/>
      <c r="W10" s="32" t="s">
        <v>146</v>
      </c>
      <c r="Y10" s="32" t="s">
        <v>275</v>
      </c>
      <c r="Z10" s="32" t="s">
        <v>404</v>
      </c>
      <c r="AA10" s="56" t="s">
        <v>369</v>
      </c>
      <c r="AB10" s="56" t="s">
        <v>498</v>
      </c>
      <c r="AC10" s="31"/>
      <c r="AD10" s="31"/>
      <c r="AE10" s="31"/>
      <c r="AF10" s="30"/>
      <c r="AG10" s="43" t="s">
        <v>223</v>
      </c>
      <c r="AK10" s="42" t="str">
        <f t="shared" si="7"/>
        <v>I</v>
      </c>
      <c r="AP10" s="42" t="s">
        <v>220</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580</v>
      </c>
      <c r="M11" s="13" t="str">
        <f t="shared" si="2"/>
        <v>その他の事項経費</v>
      </c>
      <c r="N11" s="13" t="str">
        <f t="shared" si="6"/>
        <v>その他の事項経費</v>
      </c>
      <c r="O11" s="13"/>
      <c r="P11" s="13"/>
      <c r="Q11" s="19"/>
      <c r="T11" s="13"/>
      <c r="W11" s="32" t="s">
        <v>147</v>
      </c>
      <c r="Y11" s="32" t="s">
        <v>276</v>
      </c>
      <c r="Z11" s="32" t="s">
        <v>405</v>
      </c>
      <c r="AA11" s="56" t="s">
        <v>370</v>
      </c>
      <c r="AB11" s="56" t="s">
        <v>499</v>
      </c>
      <c r="AC11" s="31"/>
      <c r="AD11" s="31"/>
      <c r="AE11" s="31"/>
      <c r="AF11" s="30"/>
      <c r="AG11" s="42" t="s">
        <v>226</v>
      </c>
      <c r="AK11" s="42"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523</v>
      </c>
      <c r="W12" s="32" t="s">
        <v>148</v>
      </c>
      <c r="Y12" s="32" t="s">
        <v>277</v>
      </c>
      <c r="Z12" s="32" t="s">
        <v>406</v>
      </c>
      <c r="AA12" s="56" t="s">
        <v>371</v>
      </c>
      <c r="AB12" s="56" t="s">
        <v>500</v>
      </c>
      <c r="AC12" s="31"/>
      <c r="AD12" s="31"/>
      <c r="AE12" s="31"/>
      <c r="AF12" s="30"/>
      <c r="AG12" s="42" t="s">
        <v>224</v>
      </c>
      <c r="AK12" s="42"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278</v>
      </c>
      <c r="Z13" s="32" t="s">
        <v>407</v>
      </c>
      <c r="AA13" s="56" t="s">
        <v>372</v>
      </c>
      <c r="AB13" s="56" t="s">
        <v>501</v>
      </c>
      <c r="AC13" s="31"/>
      <c r="AD13" s="31"/>
      <c r="AE13" s="31"/>
      <c r="AF13" s="30"/>
      <c r="AG13" s="42" t="s">
        <v>225</v>
      </c>
      <c r="AK13" s="42"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524</v>
      </c>
      <c r="W14" s="32" t="s">
        <v>150</v>
      </c>
      <c r="Y14" s="32" t="s">
        <v>279</v>
      </c>
      <c r="Z14" s="32" t="s">
        <v>408</v>
      </c>
      <c r="AA14" s="56" t="s">
        <v>373</v>
      </c>
      <c r="AB14" s="56" t="s">
        <v>502</v>
      </c>
      <c r="AC14" s="31"/>
      <c r="AD14" s="31"/>
      <c r="AE14" s="31"/>
      <c r="AF14" s="30"/>
      <c r="AG14" s="46"/>
      <c r="AK14" s="42"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525</v>
      </c>
      <c r="W15" s="32" t="s">
        <v>151</v>
      </c>
      <c r="Y15" s="32" t="s">
        <v>280</v>
      </c>
      <c r="Z15" s="32" t="s">
        <v>409</v>
      </c>
      <c r="AA15" s="56" t="s">
        <v>374</v>
      </c>
      <c r="AB15" s="56" t="s">
        <v>503</v>
      </c>
      <c r="AC15" s="31"/>
      <c r="AD15" s="31"/>
      <c r="AE15" s="31"/>
      <c r="AF15" s="30"/>
      <c r="AG15" s="47"/>
      <c r="AK15" s="42"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526</v>
      </c>
      <c r="W16" s="32" t="s">
        <v>152</v>
      </c>
      <c r="Y16" s="32" t="s">
        <v>281</v>
      </c>
      <c r="Z16" s="32" t="s">
        <v>410</v>
      </c>
      <c r="AA16" s="56" t="s">
        <v>375</v>
      </c>
      <c r="AB16" s="56" t="s">
        <v>504</v>
      </c>
      <c r="AC16" s="31"/>
      <c r="AD16" s="31"/>
      <c r="AE16" s="31"/>
      <c r="AF16" s="30"/>
      <c r="AG16" s="47"/>
      <c r="AK16" s="42"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527</v>
      </c>
      <c r="W17" s="32" t="s">
        <v>153</v>
      </c>
      <c r="Y17" s="32" t="s">
        <v>282</v>
      </c>
      <c r="Z17" s="32" t="s">
        <v>411</v>
      </c>
      <c r="AA17" s="56" t="s">
        <v>376</v>
      </c>
      <c r="AB17" s="56" t="s">
        <v>505</v>
      </c>
      <c r="AC17" s="31"/>
      <c r="AD17" s="31"/>
      <c r="AE17" s="31"/>
      <c r="AF17" s="30"/>
      <c r="AG17" s="47"/>
      <c r="AK17" s="42"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528</v>
      </c>
      <c r="W18" s="32" t="s">
        <v>154</v>
      </c>
      <c r="Y18" s="32" t="s">
        <v>283</v>
      </c>
      <c r="Z18" s="32" t="s">
        <v>412</v>
      </c>
      <c r="AA18" s="56" t="s">
        <v>377</v>
      </c>
      <c r="AB18" s="56" t="s">
        <v>506</v>
      </c>
      <c r="AC18" s="31"/>
      <c r="AD18" s="31"/>
      <c r="AE18" s="31"/>
      <c r="AF18" s="30"/>
      <c r="AK18" s="42"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529</v>
      </c>
      <c r="W19" s="32" t="s">
        <v>155</v>
      </c>
      <c r="Y19" s="32" t="s">
        <v>284</v>
      </c>
      <c r="Z19" s="32" t="s">
        <v>413</v>
      </c>
      <c r="AA19" s="56" t="s">
        <v>378</v>
      </c>
      <c r="AB19" s="56" t="s">
        <v>507</v>
      </c>
      <c r="AC19" s="31"/>
      <c r="AD19" s="31"/>
      <c r="AE19" s="31"/>
      <c r="AF19" s="30"/>
      <c r="AK19" s="42" t="str">
        <f t="shared" si="7"/>
        <v>R</v>
      </c>
    </row>
    <row r="20" spans="1:37" ht="13.5" customHeight="1" x14ac:dyDescent="0.15">
      <c r="A20" s="14" t="s">
        <v>198</v>
      </c>
      <c r="B20" s="15"/>
      <c r="C20" s="13" t="str">
        <f t="shared" si="9"/>
        <v/>
      </c>
      <c r="D20" s="13" t="str">
        <f t="shared" si="8"/>
        <v>沖縄振興</v>
      </c>
      <c r="F20" s="18" t="s">
        <v>197</v>
      </c>
      <c r="G20" s="17"/>
      <c r="H20" s="13" t="str">
        <f t="shared" si="1"/>
        <v/>
      </c>
      <c r="I20" s="13" t="str">
        <f t="shared" si="5"/>
        <v>一般会計</v>
      </c>
      <c r="K20" s="13"/>
      <c r="L20" s="13"/>
      <c r="O20" s="13"/>
      <c r="P20" s="13"/>
      <c r="Q20" s="19"/>
      <c r="T20" s="13"/>
      <c r="U20" s="32" t="s">
        <v>530</v>
      </c>
      <c r="W20" s="32" t="s">
        <v>156</v>
      </c>
      <c r="Y20" s="32" t="s">
        <v>285</v>
      </c>
      <c r="Z20" s="32" t="s">
        <v>414</v>
      </c>
      <c r="AA20" s="56" t="s">
        <v>379</v>
      </c>
      <c r="AB20" s="56" t="s">
        <v>508</v>
      </c>
      <c r="AC20" s="31"/>
      <c r="AD20" s="31"/>
      <c r="AE20" s="31"/>
      <c r="AF20" s="30"/>
      <c r="AK20" s="42" t="str">
        <f t="shared" si="7"/>
        <v>S</v>
      </c>
    </row>
    <row r="21" spans="1:37" ht="13.5" customHeight="1" x14ac:dyDescent="0.15">
      <c r="A21" s="14" t="s">
        <v>199</v>
      </c>
      <c r="B21" s="15" t="s">
        <v>580</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531</v>
      </c>
      <c r="W21" s="32" t="s">
        <v>157</v>
      </c>
      <c r="Y21" s="32" t="s">
        <v>286</v>
      </c>
      <c r="Z21" s="32" t="s">
        <v>415</v>
      </c>
      <c r="AA21" s="56" t="s">
        <v>380</v>
      </c>
      <c r="AB21" s="56" t="s">
        <v>509</v>
      </c>
      <c r="AC21" s="31"/>
      <c r="AD21" s="31"/>
      <c r="AE21" s="31"/>
      <c r="AF21" s="30"/>
      <c r="AK21" s="42" t="str">
        <f t="shared" si="7"/>
        <v>T</v>
      </c>
    </row>
    <row r="22" spans="1:37" ht="13.5" customHeight="1" x14ac:dyDescent="0.15">
      <c r="A22" s="14" t="s">
        <v>200</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532</v>
      </c>
      <c r="W22" s="32" t="s">
        <v>158</v>
      </c>
      <c r="Y22" s="32" t="s">
        <v>287</v>
      </c>
      <c r="Z22" s="32" t="s">
        <v>416</v>
      </c>
      <c r="AA22" s="56" t="s">
        <v>381</v>
      </c>
      <c r="AB22" s="56" t="s">
        <v>510</v>
      </c>
      <c r="AC22" s="31"/>
      <c r="AD22" s="31"/>
      <c r="AE22" s="31"/>
      <c r="AF22" s="30"/>
      <c r="AK22" s="42" t="str">
        <f t="shared" si="7"/>
        <v>U</v>
      </c>
    </row>
    <row r="23" spans="1:37" ht="13.5" customHeight="1" x14ac:dyDescent="0.15">
      <c r="A23" s="14" t="s">
        <v>201</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533</v>
      </c>
      <c r="W23" s="32" t="s">
        <v>548</v>
      </c>
      <c r="Y23" s="32" t="s">
        <v>288</v>
      </c>
      <c r="Z23" s="32" t="s">
        <v>417</v>
      </c>
      <c r="AA23" s="56" t="s">
        <v>382</v>
      </c>
      <c r="AB23" s="56" t="s">
        <v>511</v>
      </c>
      <c r="AC23" s="31"/>
      <c r="AD23" s="31"/>
      <c r="AE23" s="31"/>
      <c r="AF23" s="30"/>
      <c r="AK23" s="42" t="str">
        <f t="shared" si="7"/>
        <v>V</v>
      </c>
    </row>
    <row r="24" spans="1:37" ht="13.5" customHeight="1" x14ac:dyDescent="0.15">
      <c r="A24" s="53" t="s">
        <v>257</v>
      </c>
      <c r="B24" s="15"/>
      <c r="C24" s="13" t="str">
        <f t="shared" si="9"/>
        <v/>
      </c>
      <c r="D24" s="13" t="str">
        <f>IF(C24="",D23,IF(D23&lt;&gt;"",CONCATENATE(D23,"、",C24),C24))</f>
        <v>沖縄振興、地方創生</v>
      </c>
      <c r="F24" s="18" t="s">
        <v>260</v>
      </c>
      <c r="G24" s="17"/>
      <c r="H24" s="13" t="str">
        <f t="shared" si="1"/>
        <v/>
      </c>
      <c r="I24" s="13" t="str">
        <f t="shared" si="5"/>
        <v>一般会計</v>
      </c>
      <c r="K24" s="13"/>
      <c r="L24" s="13"/>
      <c r="O24" s="13"/>
      <c r="P24" s="13"/>
      <c r="Q24" s="19"/>
      <c r="T24" s="13"/>
      <c r="U24" s="32" t="s">
        <v>534</v>
      </c>
      <c r="Y24" s="32" t="s">
        <v>289</v>
      </c>
      <c r="Z24" s="32" t="s">
        <v>418</v>
      </c>
      <c r="AA24" s="56" t="s">
        <v>383</v>
      </c>
      <c r="AB24" s="56" t="s">
        <v>512</v>
      </c>
      <c r="AC24" s="31"/>
      <c r="AD24" s="31"/>
      <c r="AE24" s="31"/>
      <c r="AF24" s="30"/>
      <c r="AK24" s="42" t="str">
        <f>CHAR(CODE(AK23)+1)</f>
        <v>W</v>
      </c>
    </row>
    <row r="25" spans="1:37" ht="13.5" customHeight="1" x14ac:dyDescent="0.15">
      <c r="A25" s="55"/>
      <c r="B25" s="54"/>
      <c r="F25" s="18" t="s">
        <v>124</v>
      </c>
      <c r="G25" s="17"/>
      <c r="H25" s="13" t="str">
        <f t="shared" si="1"/>
        <v/>
      </c>
      <c r="I25" s="13" t="str">
        <f t="shared" si="5"/>
        <v>一般会計</v>
      </c>
      <c r="K25" s="13"/>
      <c r="L25" s="13"/>
      <c r="O25" s="13"/>
      <c r="P25" s="13"/>
      <c r="Q25" s="19"/>
      <c r="T25" s="13"/>
      <c r="U25" s="32" t="s">
        <v>535</v>
      </c>
      <c r="Y25" s="32" t="s">
        <v>290</v>
      </c>
      <c r="Z25" s="32" t="s">
        <v>419</v>
      </c>
      <c r="AA25" s="56" t="s">
        <v>384</v>
      </c>
      <c r="AB25" s="56" t="s">
        <v>513</v>
      </c>
      <c r="AC25" s="31"/>
      <c r="AD25" s="31"/>
      <c r="AE25" s="31"/>
      <c r="AF25" s="30"/>
      <c r="AK25" s="42" t="str">
        <f t="shared" si="7"/>
        <v>X</v>
      </c>
    </row>
    <row r="26" spans="1:37" ht="13.5" customHeight="1" x14ac:dyDescent="0.15">
      <c r="A26" s="52"/>
      <c r="B26" s="51"/>
      <c r="F26" s="18" t="s">
        <v>125</v>
      </c>
      <c r="G26" s="17"/>
      <c r="H26" s="13" t="str">
        <f t="shared" si="1"/>
        <v/>
      </c>
      <c r="I26" s="13" t="str">
        <f t="shared" si="5"/>
        <v>一般会計</v>
      </c>
      <c r="K26" s="13"/>
      <c r="L26" s="13"/>
      <c r="O26" s="13"/>
      <c r="P26" s="13"/>
      <c r="Q26" s="19"/>
      <c r="T26" s="13"/>
      <c r="U26" s="32" t="s">
        <v>536</v>
      </c>
      <c r="Y26" s="32" t="s">
        <v>291</v>
      </c>
      <c r="Z26" s="32" t="s">
        <v>420</v>
      </c>
      <c r="AA26" s="56" t="s">
        <v>385</v>
      </c>
      <c r="AB26" s="56" t="s">
        <v>514</v>
      </c>
      <c r="AC26" s="31"/>
      <c r="AD26" s="31"/>
      <c r="AE26" s="31"/>
      <c r="AF26" s="30"/>
      <c r="AK26" s="42" t="str">
        <f t="shared" si="7"/>
        <v>Y</v>
      </c>
    </row>
    <row r="27" spans="1:37" ht="13.5" customHeight="1" x14ac:dyDescent="0.15">
      <c r="A27" s="13" t="str">
        <f>IF(D24="", "-", D24)</f>
        <v>沖縄振興、地方創生</v>
      </c>
      <c r="B27" s="13"/>
      <c r="F27" s="18" t="s">
        <v>126</v>
      </c>
      <c r="G27" s="17"/>
      <c r="H27" s="13" t="str">
        <f t="shared" si="1"/>
        <v/>
      </c>
      <c r="I27" s="13" t="str">
        <f t="shared" si="5"/>
        <v>一般会計</v>
      </c>
      <c r="K27" s="13"/>
      <c r="L27" s="13"/>
      <c r="O27" s="13"/>
      <c r="P27" s="13"/>
      <c r="Q27" s="19"/>
      <c r="T27" s="13"/>
      <c r="U27" s="32" t="s">
        <v>537</v>
      </c>
      <c r="Y27" s="32" t="s">
        <v>292</v>
      </c>
      <c r="Z27" s="32" t="s">
        <v>421</v>
      </c>
      <c r="AA27" s="56" t="s">
        <v>386</v>
      </c>
      <c r="AB27" s="56" t="s">
        <v>515</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538</v>
      </c>
      <c r="Y28" s="32" t="s">
        <v>293</v>
      </c>
      <c r="Z28" s="32" t="s">
        <v>422</v>
      </c>
      <c r="AA28" s="56" t="s">
        <v>387</v>
      </c>
      <c r="AB28" s="56" t="s">
        <v>516</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539</v>
      </c>
      <c r="Y29" s="32" t="s">
        <v>294</v>
      </c>
      <c r="Z29" s="32" t="s">
        <v>423</v>
      </c>
      <c r="AA29" s="56" t="s">
        <v>388</v>
      </c>
      <c r="AB29" s="56" t="s">
        <v>517</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540</v>
      </c>
      <c r="Y30" s="32" t="s">
        <v>295</v>
      </c>
      <c r="Z30" s="32" t="s">
        <v>424</v>
      </c>
      <c r="AA30" s="56" t="s">
        <v>389</v>
      </c>
      <c r="AB30" s="56" t="s">
        <v>518</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541</v>
      </c>
      <c r="Y31" s="32" t="s">
        <v>296</v>
      </c>
      <c r="Z31" s="32" t="s">
        <v>425</v>
      </c>
      <c r="AA31" s="56" t="s">
        <v>390</v>
      </c>
      <c r="AB31" s="56" t="s">
        <v>519</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542</v>
      </c>
      <c r="Y32" s="32" t="s">
        <v>297</v>
      </c>
      <c r="Z32" s="32" t="s">
        <v>426</v>
      </c>
      <c r="AA32" s="56" t="s">
        <v>64</v>
      </c>
      <c r="AB32" s="56" t="s">
        <v>64</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543</v>
      </c>
      <c r="Y33" s="32" t="s">
        <v>298</v>
      </c>
      <c r="Z33" s="32" t="s">
        <v>427</v>
      </c>
      <c r="AA33" s="45"/>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544</v>
      </c>
      <c r="Y34" s="32" t="s">
        <v>299</v>
      </c>
      <c r="Z34" s="32" t="s">
        <v>428</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300</v>
      </c>
      <c r="Z35" s="32" t="s">
        <v>429</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545</v>
      </c>
      <c r="Y36" s="32" t="s">
        <v>301</v>
      </c>
      <c r="Z36" s="32" t="s">
        <v>430</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302</v>
      </c>
      <c r="Z37" s="32" t="s">
        <v>431</v>
      </c>
      <c r="AF37" s="30"/>
      <c r="AK37" s="42" t="str">
        <f t="shared" si="7"/>
        <v>j</v>
      </c>
    </row>
    <row r="38" spans="1:37" x14ac:dyDescent="0.15">
      <c r="A38" s="13"/>
      <c r="B38" s="13"/>
      <c r="F38" s="13"/>
      <c r="G38" s="19"/>
      <c r="K38" s="13"/>
      <c r="L38" s="13"/>
      <c r="O38" s="13"/>
      <c r="P38" s="13"/>
      <c r="Q38" s="19"/>
      <c r="T38" s="13"/>
      <c r="U38" s="32" t="s">
        <v>244</v>
      </c>
      <c r="Y38" s="32" t="s">
        <v>303</v>
      </c>
      <c r="Z38" s="32" t="s">
        <v>432</v>
      </c>
      <c r="AF38" s="30"/>
      <c r="AK38" s="42" t="str">
        <f t="shared" si="7"/>
        <v>k</v>
      </c>
    </row>
    <row r="39" spans="1:37" x14ac:dyDescent="0.15">
      <c r="A39" s="13"/>
      <c r="B39" s="13"/>
      <c r="F39" s="13" t="str">
        <f>I37</f>
        <v>一般会計</v>
      </c>
      <c r="G39" s="19"/>
      <c r="K39" s="13"/>
      <c r="L39" s="13"/>
      <c r="O39" s="13"/>
      <c r="P39" s="13"/>
      <c r="Q39" s="19"/>
      <c r="T39" s="13"/>
      <c r="U39" s="32" t="s">
        <v>254</v>
      </c>
      <c r="Y39" s="32" t="s">
        <v>304</v>
      </c>
      <c r="Z39" s="32" t="s">
        <v>433</v>
      </c>
      <c r="AF39" s="30"/>
      <c r="AK39" s="42" t="str">
        <f t="shared" si="7"/>
        <v>l</v>
      </c>
    </row>
    <row r="40" spans="1:37" x14ac:dyDescent="0.15">
      <c r="A40" s="13"/>
      <c r="B40" s="13"/>
      <c r="F40" s="13"/>
      <c r="G40" s="19"/>
      <c r="K40" s="13"/>
      <c r="L40" s="13"/>
      <c r="O40" s="13"/>
      <c r="P40" s="13"/>
      <c r="Q40" s="19"/>
      <c r="T40" s="13"/>
      <c r="Y40" s="32" t="s">
        <v>305</v>
      </c>
      <c r="Z40" s="32" t="s">
        <v>434</v>
      </c>
      <c r="AF40" s="30"/>
      <c r="AK40" s="42" t="str">
        <f t="shared" si="7"/>
        <v>m</v>
      </c>
    </row>
    <row r="41" spans="1:37" x14ac:dyDescent="0.15">
      <c r="A41" s="13"/>
      <c r="B41" s="13"/>
      <c r="F41" s="13"/>
      <c r="G41" s="19"/>
      <c r="K41" s="13"/>
      <c r="L41" s="13"/>
      <c r="O41" s="13"/>
      <c r="P41" s="13"/>
      <c r="Q41" s="19"/>
      <c r="T41" s="13"/>
      <c r="Y41" s="32" t="s">
        <v>306</v>
      </c>
      <c r="Z41" s="32" t="s">
        <v>435</v>
      </c>
      <c r="AF41" s="30"/>
      <c r="AK41" s="42" t="str">
        <f t="shared" si="7"/>
        <v>n</v>
      </c>
    </row>
    <row r="42" spans="1:37" x14ac:dyDescent="0.15">
      <c r="A42" s="13"/>
      <c r="B42" s="13"/>
      <c r="F42" s="13"/>
      <c r="G42" s="19"/>
      <c r="K42" s="13"/>
      <c r="L42" s="13"/>
      <c r="O42" s="13"/>
      <c r="P42" s="13"/>
      <c r="Q42" s="19"/>
      <c r="T42" s="13"/>
      <c r="Y42" s="32" t="s">
        <v>307</v>
      </c>
      <c r="Z42" s="32" t="s">
        <v>436</v>
      </c>
      <c r="AF42" s="30"/>
      <c r="AK42" s="42" t="str">
        <f t="shared" si="7"/>
        <v>o</v>
      </c>
    </row>
    <row r="43" spans="1:37" x14ac:dyDescent="0.15">
      <c r="A43" s="13"/>
      <c r="B43" s="13"/>
      <c r="F43" s="13"/>
      <c r="G43" s="19"/>
      <c r="K43" s="13"/>
      <c r="L43" s="13"/>
      <c r="O43" s="13"/>
      <c r="P43" s="13"/>
      <c r="Q43" s="19"/>
      <c r="T43" s="13"/>
      <c r="Y43" s="32" t="s">
        <v>308</v>
      </c>
      <c r="Z43" s="32" t="s">
        <v>437</v>
      </c>
      <c r="AF43" s="30"/>
      <c r="AK43" s="42" t="str">
        <f t="shared" si="7"/>
        <v>p</v>
      </c>
    </row>
    <row r="44" spans="1:37" x14ac:dyDescent="0.15">
      <c r="A44" s="13"/>
      <c r="B44" s="13"/>
      <c r="F44" s="13"/>
      <c r="G44" s="19"/>
      <c r="K44" s="13"/>
      <c r="L44" s="13"/>
      <c r="O44" s="13"/>
      <c r="P44" s="13"/>
      <c r="Q44" s="19"/>
      <c r="T44" s="13"/>
      <c r="Y44" s="32" t="s">
        <v>309</v>
      </c>
      <c r="Z44" s="32" t="s">
        <v>438</v>
      </c>
      <c r="AF44" s="30"/>
      <c r="AK44" s="42" t="str">
        <f t="shared" si="7"/>
        <v>q</v>
      </c>
    </row>
    <row r="45" spans="1:37" x14ac:dyDescent="0.15">
      <c r="A45" s="13"/>
      <c r="B45" s="13"/>
      <c r="F45" s="13"/>
      <c r="G45" s="19"/>
      <c r="K45" s="13"/>
      <c r="L45" s="13"/>
      <c r="O45" s="13"/>
      <c r="P45" s="13"/>
      <c r="Q45" s="19"/>
      <c r="T45" s="13"/>
      <c r="Y45" s="32" t="s">
        <v>310</v>
      </c>
      <c r="Z45" s="32" t="s">
        <v>439</v>
      </c>
      <c r="AF45" s="30"/>
      <c r="AK45" s="42" t="str">
        <f t="shared" si="7"/>
        <v>r</v>
      </c>
    </row>
    <row r="46" spans="1:37" x14ac:dyDescent="0.15">
      <c r="A46" s="13"/>
      <c r="B46" s="13"/>
      <c r="F46" s="13"/>
      <c r="G46" s="19"/>
      <c r="K46" s="13"/>
      <c r="L46" s="13"/>
      <c r="O46" s="13"/>
      <c r="P46" s="13"/>
      <c r="Q46" s="19"/>
      <c r="T46" s="13"/>
      <c r="Y46" s="32" t="s">
        <v>311</v>
      </c>
      <c r="Z46" s="32" t="s">
        <v>440</v>
      </c>
      <c r="AF46" s="30"/>
      <c r="AK46" s="42" t="str">
        <f t="shared" si="7"/>
        <v>s</v>
      </c>
    </row>
    <row r="47" spans="1:37" x14ac:dyDescent="0.15">
      <c r="A47" s="13"/>
      <c r="B47" s="13"/>
      <c r="F47" s="13"/>
      <c r="G47" s="19"/>
      <c r="K47" s="13"/>
      <c r="L47" s="13"/>
      <c r="O47" s="13"/>
      <c r="P47" s="13"/>
      <c r="Q47" s="19"/>
      <c r="T47" s="13"/>
      <c r="Y47" s="32" t="s">
        <v>312</v>
      </c>
      <c r="Z47" s="32" t="s">
        <v>441</v>
      </c>
      <c r="AF47" s="30"/>
      <c r="AK47" s="42" t="str">
        <f t="shared" si="7"/>
        <v>t</v>
      </c>
    </row>
    <row r="48" spans="1:37" x14ac:dyDescent="0.15">
      <c r="A48" s="13"/>
      <c r="B48" s="13"/>
      <c r="F48" s="13"/>
      <c r="G48" s="19"/>
      <c r="K48" s="13"/>
      <c r="L48" s="13"/>
      <c r="O48" s="13"/>
      <c r="P48" s="13"/>
      <c r="Q48" s="19"/>
      <c r="T48" s="13"/>
      <c r="Y48" s="32" t="s">
        <v>313</v>
      </c>
      <c r="Z48" s="32" t="s">
        <v>442</v>
      </c>
      <c r="AF48" s="30"/>
      <c r="AK48" s="42" t="str">
        <f t="shared" si="7"/>
        <v>u</v>
      </c>
    </row>
    <row r="49" spans="1:37" x14ac:dyDescent="0.15">
      <c r="A49" s="13"/>
      <c r="B49" s="13"/>
      <c r="F49" s="13"/>
      <c r="G49" s="19"/>
      <c r="K49" s="13"/>
      <c r="L49" s="13"/>
      <c r="O49" s="13"/>
      <c r="P49" s="13"/>
      <c r="Q49" s="19"/>
      <c r="T49" s="13"/>
      <c r="Y49" s="32" t="s">
        <v>314</v>
      </c>
      <c r="Z49" s="32" t="s">
        <v>443</v>
      </c>
      <c r="AF49" s="30"/>
      <c r="AK49" s="42" t="str">
        <f t="shared" si="7"/>
        <v>v</v>
      </c>
    </row>
    <row r="50" spans="1:37" x14ac:dyDescent="0.15">
      <c r="A50" s="13"/>
      <c r="B50" s="13"/>
      <c r="F50" s="13"/>
      <c r="G50" s="19"/>
      <c r="K50" s="13"/>
      <c r="L50" s="13"/>
      <c r="O50" s="13"/>
      <c r="P50" s="13"/>
      <c r="Q50" s="19"/>
      <c r="T50" s="13"/>
      <c r="Y50" s="32" t="s">
        <v>315</v>
      </c>
      <c r="Z50" s="32" t="s">
        <v>444</v>
      </c>
      <c r="AF50" s="30"/>
    </row>
    <row r="51" spans="1:37" x14ac:dyDescent="0.15">
      <c r="A51" s="13"/>
      <c r="B51" s="13"/>
      <c r="F51" s="13"/>
      <c r="G51" s="19"/>
      <c r="K51" s="13"/>
      <c r="L51" s="13"/>
      <c r="O51" s="13"/>
      <c r="P51" s="13"/>
      <c r="Q51" s="19"/>
      <c r="T51" s="13"/>
      <c r="Y51" s="32" t="s">
        <v>316</v>
      </c>
      <c r="Z51" s="32" t="s">
        <v>445</v>
      </c>
      <c r="AF51" s="30"/>
    </row>
    <row r="52" spans="1:37" x14ac:dyDescent="0.15">
      <c r="A52" s="13"/>
      <c r="B52" s="13"/>
      <c r="F52" s="13"/>
      <c r="G52" s="19"/>
      <c r="K52" s="13"/>
      <c r="L52" s="13"/>
      <c r="O52" s="13"/>
      <c r="P52" s="13"/>
      <c r="Q52" s="19"/>
      <c r="T52" s="13"/>
      <c r="Y52" s="32" t="s">
        <v>317</v>
      </c>
      <c r="Z52" s="32" t="s">
        <v>446</v>
      </c>
      <c r="AF52" s="30"/>
    </row>
    <row r="53" spans="1:37" x14ac:dyDescent="0.15">
      <c r="A53" s="13"/>
      <c r="B53" s="13"/>
      <c r="F53" s="13"/>
      <c r="G53" s="19"/>
      <c r="K53" s="13"/>
      <c r="L53" s="13"/>
      <c r="O53" s="13"/>
      <c r="P53" s="13"/>
      <c r="Q53" s="19"/>
      <c r="T53" s="13"/>
      <c r="Y53" s="32" t="s">
        <v>318</v>
      </c>
      <c r="Z53" s="32" t="s">
        <v>447</v>
      </c>
      <c r="AF53" s="30"/>
    </row>
    <row r="54" spans="1:37" x14ac:dyDescent="0.15">
      <c r="A54" s="13"/>
      <c r="B54" s="13"/>
      <c r="F54" s="13"/>
      <c r="G54" s="19"/>
      <c r="K54" s="13"/>
      <c r="L54" s="13"/>
      <c r="O54" s="13"/>
      <c r="P54" s="20"/>
      <c r="Q54" s="19"/>
      <c r="T54" s="13"/>
      <c r="Y54" s="32" t="s">
        <v>319</v>
      </c>
      <c r="Z54" s="32" t="s">
        <v>448</v>
      </c>
      <c r="AF54" s="30"/>
    </row>
    <row r="55" spans="1:37" x14ac:dyDescent="0.15">
      <c r="A55" s="13"/>
      <c r="B55" s="13"/>
      <c r="F55" s="13"/>
      <c r="G55" s="19"/>
      <c r="K55" s="13"/>
      <c r="L55" s="13"/>
      <c r="O55" s="13"/>
      <c r="P55" s="13"/>
      <c r="Q55" s="19"/>
      <c r="T55" s="13"/>
      <c r="Y55" s="32" t="s">
        <v>320</v>
      </c>
      <c r="Z55" s="32" t="s">
        <v>449</v>
      </c>
      <c r="AF55" s="30"/>
    </row>
    <row r="56" spans="1:37" x14ac:dyDescent="0.15">
      <c r="A56" s="13"/>
      <c r="B56" s="13"/>
      <c r="F56" s="13"/>
      <c r="G56" s="19"/>
      <c r="K56" s="13"/>
      <c r="L56" s="13"/>
      <c r="O56" s="13"/>
      <c r="P56" s="13"/>
      <c r="Q56" s="19"/>
      <c r="T56" s="13"/>
      <c r="Y56" s="32" t="s">
        <v>321</v>
      </c>
      <c r="Z56" s="32" t="s">
        <v>450</v>
      </c>
      <c r="AF56" s="30"/>
    </row>
    <row r="57" spans="1:37" x14ac:dyDescent="0.15">
      <c r="A57" s="13"/>
      <c r="B57" s="13"/>
      <c r="F57" s="13"/>
      <c r="G57" s="19"/>
      <c r="K57" s="13"/>
      <c r="L57" s="13"/>
      <c r="O57" s="13"/>
      <c r="P57" s="13"/>
      <c r="Q57" s="19"/>
      <c r="T57" s="13"/>
      <c r="Y57" s="32" t="s">
        <v>322</v>
      </c>
      <c r="Z57" s="32" t="s">
        <v>451</v>
      </c>
      <c r="AF57" s="30"/>
    </row>
    <row r="58" spans="1:37" x14ac:dyDescent="0.15">
      <c r="A58" s="13"/>
      <c r="B58" s="13"/>
      <c r="F58" s="13"/>
      <c r="G58" s="19"/>
      <c r="K58" s="13"/>
      <c r="L58" s="13"/>
      <c r="O58" s="13"/>
      <c r="P58" s="13"/>
      <c r="Q58" s="19"/>
      <c r="T58" s="13"/>
      <c r="Y58" s="32" t="s">
        <v>323</v>
      </c>
      <c r="Z58" s="32" t="s">
        <v>452</v>
      </c>
      <c r="AF58" s="30"/>
    </row>
    <row r="59" spans="1:37" x14ac:dyDescent="0.15">
      <c r="A59" s="13"/>
      <c r="B59" s="13"/>
      <c r="F59" s="13"/>
      <c r="G59" s="19"/>
      <c r="K59" s="13"/>
      <c r="L59" s="13"/>
      <c r="O59" s="13"/>
      <c r="P59" s="13"/>
      <c r="Q59" s="19"/>
      <c r="T59" s="13"/>
      <c r="Y59" s="32" t="s">
        <v>324</v>
      </c>
      <c r="Z59" s="32" t="s">
        <v>453</v>
      </c>
      <c r="AF59" s="30"/>
    </row>
    <row r="60" spans="1:37" x14ac:dyDescent="0.15">
      <c r="A60" s="13"/>
      <c r="B60" s="13"/>
      <c r="F60" s="13"/>
      <c r="G60" s="19"/>
      <c r="K60" s="13"/>
      <c r="L60" s="13"/>
      <c r="O60" s="13"/>
      <c r="P60" s="13"/>
      <c r="Q60" s="19"/>
      <c r="T60" s="13"/>
      <c r="Y60" s="32" t="s">
        <v>325</v>
      </c>
      <c r="Z60" s="32" t="s">
        <v>454</v>
      </c>
      <c r="AF60" s="30"/>
    </row>
    <row r="61" spans="1:37" x14ac:dyDescent="0.15">
      <c r="A61" s="13"/>
      <c r="B61" s="13"/>
      <c r="F61" s="13"/>
      <c r="G61" s="19"/>
      <c r="K61" s="13"/>
      <c r="L61" s="13"/>
      <c r="O61" s="13"/>
      <c r="P61" s="13"/>
      <c r="Q61" s="19"/>
      <c r="T61" s="13"/>
      <c r="Y61" s="32" t="s">
        <v>326</v>
      </c>
      <c r="Z61" s="32" t="s">
        <v>455</v>
      </c>
      <c r="AF61" s="30"/>
    </row>
    <row r="62" spans="1:37" x14ac:dyDescent="0.15">
      <c r="A62" s="13"/>
      <c r="B62" s="13"/>
      <c r="F62" s="13"/>
      <c r="G62" s="19"/>
      <c r="K62" s="13"/>
      <c r="L62" s="13"/>
      <c r="O62" s="13"/>
      <c r="P62" s="13"/>
      <c r="Q62" s="19"/>
      <c r="T62" s="13"/>
      <c r="Y62" s="32" t="s">
        <v>327</v>
      </c>
      <c r="Z62" s="32" t="s">
        <v>456</v>
      </c>
      <c r="AF62" s="30"/>
    </row>
    <row r="63" spans="1:37" x14ac:dyDescent="0.15">
      <c r="A63" s="13"/>
      <c r="B63" s="13"/>
      <c r="F63" s="13"/>
      <c r="G63" s="19"/>
      <c r="K63" s="13"/>
      <c r="L63" s="13"/>
      <c r="O63" s="13"/>
      <c r="P63" s="13"/>
      <c r="Q63" s="19"/>
      <c r="T63" s="13"/>
      <c r="Y63" s="32" t="s">
        <v>328</v>
      </c>
      <c r="Z63" s="32" t="s">
        <v>457</v>
      </c>
      <c r="AF63" s="30"/>
    </row>
    <row r="64" spans="1:37" x14ac:dyDescent="0.15">
      <c r="A64" s="13"/>
      <c r="B64" s="13"/>
      <c r="F64" s="13"/>
      <c r="G64" s="19"/>
      <c r="K64" s="13"/>
      <c r="L64" s="13"/>
      <c r="O64" s="13"/>
      <c r="P64" s="13"/>
      <c r="Q64" s="19"/>
      <c r="T64" s="13"/>
      <c r="Y64" s="32" t="s">
        <v>329</v>
      </c>
      <c r="Z64" s="32" t="s">
        <v>458</v>
      </c>
      <c r="AF64" s="30"/>
    </row>
    <row r="65" spans="1:32" x14ac:dyDescent="0.15">
      <c r="A65" s="13"/>
      <c r="B65" s="13"/>
      <c r="F65" s="13"/>
      <c r="G65" s="19"/>
      <c r="K65" s="13"/>
      <c r="L65" s="13"/>
      <c r="O65" s="13"/>
      <c r="P65" s="13"/>
      <c r="Q65" s="19"/>
      <c r="T65" s="13"/>
      <c r="Y65" s="32" t="s">
        <v>330</v>
      </c>
      <c r="Z65" s="32" t="s">
        <v>459</v>
      </c>
      <c r="AF65" s="30"/>
    </row>
    <row r="66" spans="1:32" x14ac:dyDescent="0.15">
      <c r="A66" s="13"/>
      <c r="B66" s="13"/>
      <c r="F66" s="13"/>
      <c r="G66" s="19"/>
      <c r="K66" s="13"/>
      <c r="L66" s="13"/>
      <c r="O66" s="13"/>
      <c r="P66" s="13"/>
      <c r="Q66" s="19"/>
      <c r="T66" s="13"/>
      <c r="Y66" s="32" t="s">
        <v>65</v>
      </c>
      <c r="Z66" s="32" t="s">
        <v>460</v>
      </c>
      <c r="AF66" s="30"/>
    </row>
    <row r="67" spans="1:32" x14ac:dyDescent="0.15">
      <c r="A67" s="13"/>
      <c r="B67" s="13"/>
      <c r="F67" s="13"/>
      <c r="G67" s="19"/>
      <c r="K67" s="13"/>
      <c r="L67" s="13"/>
      <c r="O67" s="13"/>
      <c r="P67" s="13"/>
      <c r="Q67" s="19"/>
      <c r="T67" s="13"/>
      <c r="Y67" s="32" t="s">
        <v>331</v>
      </c>
      <c r="Z67" s="32" t="s">
        <v>461</v>
      </c>
      <c r="AF67" s="30"/>
    </row>
    <row r="68" spans="1:32" x14ac:dyDescent="0.15">
      <c r="A68" s="13"/>
      <c r="B68" s="13"/>
      <c r="F68" s="13"/>
      <c r="G68" s="19"/>
      <c r="K68" s="13"/>
      <c r="L68" s="13"/>
      <c r="O68" s="13"/>
      <c r="P68" s="13"/>
      <c r="Q68" s="19"/>
      <c r="T68" s="13"/>
      <c r="Y68" s="32" t="s">
        <v>332</v>
      </c>
      <c r="Z68" s="32" t="s">
        <v>462</v>
      </c>
      <c r="AF68" s="30"/>
    </row>
    <row r="69" spans="1:32" x14ac:dyDescent="0.15">
      <c r="A69" s="13"/>
      <c r="B69" s="13"/>
      <c r="F69" s="13"/>
      <c r="G69" s="19"/>
      <c r="K69" s="13"/>
      <c r="L69" s="13"/>
      <c r="O69" s="13"/>
      <c r="P69" s="13"/>
      <c r="Q69" s="19"/>
      <c r="T69" s="13"/>
      <c r="Y69" s="32" t="s">
        <v>333</v>
      </c>
      <c r="Z69" s="32" t="s">
        <v>463</v>
      </c>
      <c r="AF69" s="30"/>
    </row>
    <row r="70" spans="1:32" x14ac:dyDescent="0.15">
      <c r="A70" s="13"/>
      <c r="B70" s="13"/>
      <c r="Y70" s="32" t="s">
        <v>334</v>
      </c>
      <c r="Z70" s="32" t="s">
        <v>464</v>
      </c>
    </row>
    <row r="71" spans="1:32" x14ac:dyDescent="0.15">
      <c r="Y71" s="32" t="s">
        <v>335</v>
      </c>
      <c r="Z71" s="32" t="s">
        <v>465</v>
      </c>
    </row>
    <row r="72" spans="1:32" x14ac:dyDescent="0.15">
      <c r="Y72" s="32" t="s">
        <v>336</v>
      </c>
      <c r="Z72" s="32" t="s">
        <v>466</v>
      </c>
    </row>
    <row r="73" spans="1:32" x14ac:dyDescent="0.15">
      <c r="Y73" s="32" t="s">
        <v>337</v>
      </c>
      <c r="Z73" s="32" t="s">
        <v>467</v>
      </c>
    </row>
    <row r="74" spans="1:32" x14ac:dyDescent="0.15">
      <c r="Y74" s="32" t="s">
        <v>338</v>
      </c>
      <c r="Z74" s="32" t="s">
        <v>468</v>
      </c>
    </row>
    <row r="75" spans="1:32" x14ac:dyDescent="0.15">
      <c r="Y75" s="32" t="s">
        <v>339</v>
      </c>
      <c r="Z75" s="32" t="s">
        <v>469</v>
      </c>
    </row>
    <row r="76" spans="1:32" x14ac:dyDescent="0.15">
      <c r="Y76" s="32" t="s">
        <v>340</v>
      </c>
      <c r="Z76" s="32" t="s">
        <v>470</v>
      </c>
    </row>
    <row r="77" spans="1:32" x14ac:dyDescent="0.15">
      <c r="Y77" s="32" t="s">
        <v>341</v>
      </c>
      <c r="Z77" s="32" t="s">
        <v>471</v>
      </c>
    </row>
    <row r="78" spans="1:32" x14ac:dyDescent="0.15">
      <c r="Y78" s="32" t="s">
        <v>342</v>
      </c>
      <c r="Z78" s="32" t="s">
        <v>472</v>
      </c>
    </row>
    <row r="79" spans="1:32" x14ac:dyDescent="0.15">
      <c r="Y79" s="32" t="s">
        <v>343</v>
      </c>
      <c r="Z79" s="32" t="s">
        <v>473</v>
      </c>
    </row>
    <row r="80" spans="1:32" x14ac:dyDescent="0.15">
      <c r="Y80" s="32" t="s">
        <v>344</v>
      </c>
      <c r="Z80" s="32" t="s">
        <v>474</v>
      </c>
    </row>
    <row r="81" spans="25:26" x14ac:dyDescent="0.15">
      <c r="Y81" s="32" t="s">
        <v>345</v>
      </c>
      <c r="Z81" s="32" t="s">
        <v>475</v>
      </c>
    </row>
    <row r="82" spans="25:26" x14ac:dyDescent="0.15">
      <c r="Y82" s="32" t="s">
        <v>346</v>
      </c>
      <c r="Z82" s="32" t="s">
        <v>476</v>
      </c>
    </row>
    <row r="83" spans="25:26" x14ac:dyDescent="0.15">
      <c r="Y83" s="32" t="s">
        <v>347</v>
      </c>
      <c r="Z83" s="32" t="s">
        <v>477</v>
      </c>
    </row>
    <row r="84" spans="25:26" x14ac:dyDescent="0.15">
      <c r="Y84" s="32" t="s">
        <v>348</v>
      </c>
      <c r="Z84" s="32" t="s">
        <v>478</v>
      </c>
    </row>
    <row r="85" spans="25:26" x14ac:dyDescent="0.15">
      <c r="Y85" s="32" t="s">
        <v>349</v>
      </c>
      <c r="Z85" s="32" t="s">
        <v>479</v>
      </c>
    </row>
    <row r="86" spans="25:26" x14ac:dyDescent="0.15">
      <c r="Y86" s="32" t="s">
        <v>350</v>
      </c>
      <c r="Z86" s="32" t="s">
        <v>480</v>
      </c>
    </row>
    <row r="87" spans="25:26" x14ac:dyDescent="0.15">
      <c r="Y87" s="32" t="s">
        <v>351</v>
      </c>
      <c r="Z87" s="32" t="s">
        <v>481</v>
      </c>
    </row>
    <row r="88" spans="25:26" x14ac:dyDescent="0.15">
      <c r="Y88" s="32" t="s">
        <v>352</v>
      </c>
      <c r="Z88" s="32" t="s">
        <v>482</v>
      </c>
    </row>
    <row r="89" spans="25:26" x14ac:dyDescent="0.15">
      <c r="Y89" s="32" t="s">
        <v>353</v>
      </c>
      <c r="Z89" s="32" t="s">
        <v>483</v>
      </c>
    </row>
    <row r="90" spans="25:26" x14ac:dyDescent="0.15">
      <c r="Y90" s="32" t="s">
        <v>354</v>
      </c>
      <c r="Z90" s="32" t="s">
        <v>484</v>
      </c>
    </row>
    <row r="91" spans="25:26" x14ac:dyDescent="0.15">
      <c r="Y91" s="32" t="s">
        <v>355</v>
      </c>
      <c r="Z91" s="32" t="s">
        <v>485</v>
      </c>
    </row>
    <row r="92" spans="25:26" x14ac:dyDescent="0.15">
      <c r="Y92" s="32" t="s">
        <v>356</v>
      </c>
      <c r="Z92" s="32" t="s">
        <v>486</v>
      </c>
    </row>
    <row r="93" spans="25:26" x14ac:dyDescent="0.15">
      <c r="Y93" s="32" t="s">
        <v>357</v>
      </c>
      <c r="Z93" s="32" t="s">
        <v>487</v>
      </c>
    </row>
    <row r="94" spans="25:26" x14ac:dyDescent="0.15">
      <c r="Y94" s="32" t="s">
        <v>358</v>
      </c>
      <c r="Z94" s="32" t="s">
        <v>488</v>
      </c>
    </row>
    <row r="95" spans="25:26" x14ac:dyDescent="0.15">
      <c r="Y95" s="32" t="s">
        <v>359</v>
      </c>
      <c r="Z95" s="32" t="s">
        <v>489</v>
      </c>
    </row>
    <row r="96" spans="25:26" x14ac:dyDescent="0.15">
      <c r="Y96" s="32" t="s">
        <v>261</v>
      </c>
      <c r="Z96" s="32" t="s">
        <v>490</v>
      </c>
    </row>
    <row r="97" spans="25:26" x14ac:dyDescent="0.15">
      <c r="Y97" s="32" t="s">
        <v>360</v>
      </c>
      <c r="Z97" s="32" t="s">
        <v>491</v>
      </c>
    </row>
    <row r="98" spans="25:26" x14ac:dyDescent="0.15">
      <c r="Y98" s="32" t="s">
        <v>361</v>
      </c>
      <c r="Z98" s="32" t="s">
        <v>492</v>
      </c>
    </row>
    <row r="99" spans="25:26" x14ac:dyDescent="0.15">
      <c r="Y99" s="32" t="s">
        <v>391</v>
      </c>
      <c r="Z99" s="32"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2021-09-01T17:15:56Z</dcterms:created>
  <dcterms:modified xsi:type="dcterms:W3CDTF">2021-09-06T10:33:53Z</dcterms:modified>
</cp:coreProperties>
</file>