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6125" windowHeight="9090"/>
  </bookViews>
  <sheets>
    <sheet name="行政事業レビューシート" sheetId="3" r:id="rId1"/>
    <sheet name="入力規則等" sheetId="4" r:id="rId2"/>
  </sheets>
  <definedNames>
    <definedName name="_xlnm.Print_Area" localSheetId="0">行政事業レビューシート!$A$1:$AX$131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M44" i="3" l="1"/>
  <c r="AY128" i="3" l="1"/>
  <c r="AY129" i="3" s="1"/>
  <c r="AY125" i="3"/>
  <c r="AY118" i="3"/>
  <c r="AY54" i="3"/>
  <c r="AY55" i="3" s="1"/>
  <c r="AY48" i="3"/>
  <c r="AY49" i="3" s="1"/>
  <c r="AY40" i="3"/>
  <c r="AY44" i="3" s="1"/>
  <c r="AY35" i="3"/>
  <c r="AY38" i="3" s="1"/>
  <c r="AY25" i="3"/>
  <c r="AY30" i="3" s="1"/>
  <c r="AY127" i="3" l="1"/>
  <c r="AY126" i="3"/>
  <c r="AY130" i="3"/>
  <c r="AY39" i="3"/>
  <c r="AY29" i="3"/>
  <c r="AY43" i="3"/>
  <c r="AY31" i="3"/>
  <c r="AY36" i="3"/>
  <c r="AY37" i="3"/>
  <c r="AY32" i="3"/>
  <c r="AY26" i="3"/>
  <c r="AY33" i="3"/>
  <c r="AY50" i="3"/>
  <c r="AY27" i="3"/>
  <c r="AY34" i="3"/>
  <c r="AY41" i="3"/>
  <c r="AY28" i="3"/>
  <c r="AY42" i="3"/>
  <c r="AY131" i="3"/>
  <c r="AW97" i="3"/>
  <c r="AT97" i="3"/>
  <c r="AQ97" i="3"/>
  <c r="AL97" i="3"/>
  <c r="AI97" i="3"/>
  <c r="AF97" i="3"/>
  <c r="Z97" i="3"/>
  <c r="W97" i="3"/>
  <c r="T97" i="3"/>
  <c r="N97" i="3"/>
  <c r="K97" i="3"/>
  <c r="H97" i="3"/>
  <c r="AW96" i="3"/>
  <c r="AT96" i="3"/>
  <c r="AQ96" i="3"/>
  <c r="AL96" i="3"/>
  <c r="AI96" i="3"/>
  <c r="AF96" i="3"/>
  <c r="Z96" i="3"/>
  <c r="W96" i="3"/>
  <c r="T96" i="3"/>
  <c r="N96" i="3"/>
  <c r="K96" i="3"/>
  <c r="H96" i="3"/>
  <c r="AV2" i="3" l="1"/>
  <c r="C12" i="4" l="1"/>
  <c r="W24" i="3" l="1"/>
  <c r="C23" i="4" l="1"/>
  <c r="C24" i="4"/>
  <c r="W21" i="3" l="1"/>
  <c r="AD21" i="3"/>
  <c r="P21" i="3"/>
  <c r="P18" i="3" l="1"/>
  <c r="P20" i="3" s="1"/>
  <c r="W18" i="3"/>
  <c r="W20" i="3" s="1"/>
  <c r="AU117" i="3"/>
  <c r="Y11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<sst xmlns="http://schemas.openxmlformats.org/spreadsheetml/2006/main" count="836" uniqueCount="643">
  <si>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</si>
  <si>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</si>
  <si>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</si>
  <si>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</si>
  <si>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</si>
  <si>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</si>
  <si>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</si>
  <si>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</si>
  <si>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</si>
  <si>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</si>
  <si>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</si>
  <si>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</si>
  <si>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</si>
  <si>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</si>
  <si>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</si>
  <si>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</si>
  <si>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</si>
  <si>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</si>
  <si>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</si>
  <si>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</si>
  <si>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</si>
  <si>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</si>
  <si>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</si>
  <si>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</si>
  <si>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</si>
  <si>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</si>
  <si>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</si>
  <si>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</si>
  <si>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</si>
  <si>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</si>
  <si>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</si>
  <si>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</si>
  <si>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</si>
  <si>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</si>
  <si>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</si>
  <si>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</si>
  <si>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</si>
  <si>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</si>
  <si>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</si>
  <si>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</si>
  <si>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</si>
  <si>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</si>
  <si>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</si>
  <si>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</si>
  <si>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</si>
  <si>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</si>
  <si>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</si>
  <si>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</si>
  <si>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</si>
  <si>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</si>
  <si>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</si>
  <si>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</si>
  <si>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</si>
  <si>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</si>
  <si>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</si>
  <si>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</si>
  <si>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</si>
  <si>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</si>
  <si>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</si>
  <si>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</si>
  <si>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</si>
  <si>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</si>
  <si>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</si>
  <si>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</si>
  <si>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</si>
  <si>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</si>
  <si>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</si>
  <si>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</si>
  <si>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</si>
  <si>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</si>
  <si>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</si>
  <si>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</si>
  <si>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</si>
  <si>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</si>
  <si>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</si>
  <si>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</si>
  <si>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</si>
  <si>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</si>
  <si>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</si>
  <si>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</si>
  <si>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</si>
  <si>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</si>
  <si>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</si>
  <si>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</si>
  <si>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</si>
  <si>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</si>
  <si>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</si>
  <si>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</si>
  <si>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</si>
  <si>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</si>
  <si>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</si>
  <si>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</si>
  <si>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</si>
  <si>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</si>
  <si>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</si>
  <si>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</si>
  <si>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</si>
  <si>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</si>
  <si>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</si>
  <si>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</si>
  <si>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</si>
  <si>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</si>
  <si>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</si>
  <si>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</si>
  <si>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</si>
  <si>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</si>
  <si>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</si>
  <si>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</si>
  <si>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</si>
  <si>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</si>
  <si>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</si>
  <si>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</si>
  <si>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</si>
  <si>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</si>
  <si>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</si>
  <si>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</si>
  <si>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</si>
  <si>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</si>
  <si>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</si>
  <si>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</si>
  <si>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</si>
  <si>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</si>
  <si>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</si>
  <si>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</si>
  <si>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</si>
  <si>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</si>
  <si>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</si>
  <si>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</si>
  <si>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</si>
  <si>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</si>
  <si>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</si>
  <si>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</si>
  <si>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</si>
  <si>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</si>
  <si>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</si>
  <si>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</si>
  <si>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</si>
  <si>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</si>
  <si>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</si>
  <si>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</si>
  <si>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</si>
  <si>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</si>
  <si>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</si>
  <si>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</si>
  <si>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</si>
  <si>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</si>
  <si>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</si>
  <si>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</si>
  <si>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</si>
  <si>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</si>
  <si>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</si>
  <si>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</si>
  <si>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</si>
  <si>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</si>
  <si>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</si>
  <si>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</si>
  <si>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</si>
  <si>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</si>
  <si>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</si>
  <si>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</si>
  <si>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</si>
  <si>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</si>
  <si>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</si>
  <si>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</si>
  <si>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</si>
  <si>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</si>
  <si>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</si>
  <si>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</si>
  <si>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</si>
  <si>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</si>
  <si>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</si>
  <si>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</si>
  <si>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</si>
  <si>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</si>
  <si>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</si>
  <si>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</si>
  <si>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</si>
  <si>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</si>
  <si>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</si>
  <si>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</si>
  <si>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</si>
  <si>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</si>
  <si>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</si>
  <si>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</si>
  <si>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</si>
  <si>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</si>
  <si>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</si>
  <si>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</si>
  <si>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</si>
  <si>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</si>
  <si>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</si>
  <si>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</si>
  <si>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</si>
  <si>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</si>
  <si>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</si>
  <si>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</si>
  <si>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</si>
  <si>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</si>
  <si>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</si>
  <si>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</si>
  <si>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</si>
  <si>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</si>
  <si>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</si>
  <si>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</si>
  <si>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</si>
  <si>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</si>
  <si>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</si>
  <si>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</si>
  <si>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</si>
  <si>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</si>
  <si>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</si>
  <si>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</si>
  <si>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</si>
  <si>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</si>
  <si>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</si>
  <si>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</si>
  <si>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定量的な目標が設定できない理由及び定性的な成果目標</t>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</si>
  <si>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</si>
  <si>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</si>
  <si>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</si>
  <si>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</si>
  <si>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</si>
  <si>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</si>
  <si>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</si>
  <si>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</si>
  <si>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</si>
  <si>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</si>
  <si>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</si>
  <si>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</si>
  <si>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</si>
  <si>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</si>
  <si>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</si>
  <si>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</si>
  <si>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</si>
  <si>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</si>
  <si>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</si>
  <si>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</si>
  <si>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</si>
  <si>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</si>
  <si>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</si>
  <si>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</si>
  <si>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</si>
  <si>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</si>
  <si>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</si>
  <si>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</si>
  <si>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</si>
  <si>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</si>
  <si>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</si>
  <si>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</si>
  <si>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</si>
  <si>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</si>
  <si>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</si>
  <si>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</si>
  <si>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</si>
  <si>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</si>
  <si>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</si>
  <si>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</si>
  <si>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</si>
  <si>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</si>
  <si>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</si>
  <si>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</si>
  <si>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</si>
  <si>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</si>
  <si>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</si>
  <si>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</si>
  <si>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</si>
  <si>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</si>
  <si>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</si>
  <si>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</si>
  <si>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</si>
  <si>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</si>
  <si>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</si>
  <si>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</si>
  <si>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</si>
  <si>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</si>
  <si>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</si>
  <si>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</si>
  <si>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</si>
  <si>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</si>
  <si>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</si>
  <si>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</si>
  <si>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</si>
  <si>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</si>
  <si>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</si>
  <si>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</si>
  <si>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</si>
  <si>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</si>
  <si>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</si>
  <si>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</si>
  <si>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</si>
  <si>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</si>
  <si>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</si>
  <si>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</si>
  <si>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</si>
  <si>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</si>
  <si>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</si>
  <si>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</si>
  <si>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</si>
  <si>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</si>
  <si>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</si>
  <si>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</si>
  <si>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</si>
  <si>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</si>
  <si>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</si>
  <si>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</si>
  <si>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</si>
  <si>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</si>
  <si>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</si>
  <si>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</si>
  <si>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</si>
  <si>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</si>
  <si>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</si>
  <si>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</si>
  <si>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</si>
  <si>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</si>
  <si>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</si>
  <si>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</si>
  <si>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</si>
  <si>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</si>
  <si>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</si>
  <si>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</si>
  <si>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</si>
  <si>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</si>
  <si>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</si>
  <si>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</si>
  <si>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</si>
  <si>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</si>
  <si>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</si>
  <si>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</si>
  <si>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</si>
  <si>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</si>
  <si>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</si>
  <si>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</si>
  <si>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</si>
  <si>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</si>
  <si>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</si>
  <si>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</si>
  <si>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</si>
  <si>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</si>
  <si>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</si>
  <si>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</si>
  <si>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</si>
  <si>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</si>
  <si>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</si>
  <si>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</si>
  <si>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</si>
  <si>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</si>
  <si>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</si>
  <si>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</si>
  <si>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</si>
  <si>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</si>
  <si>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</si>
  <si>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</si>
  <si>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</si>
  <si>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</si>
  <si>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</si>
  <si>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</si>
  <si>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</si>
  <si>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</si>
  <si>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</si>
  <si>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</si>
  <si>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</si>
  <si>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</si>
  <si>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</si>
  <si>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</si>
  <si>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</si>
  <si>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</si>
  <si>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</si>
  <si>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</si>
  <si>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</si>
  <si>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</si>
  <si>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</si>
  <si>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</si>
  <si>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</si>
  <si>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</si>
  <si>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</si>
  <si>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</si>
  <si>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</si>
  <si>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</si>
  <si>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</si>
  <si>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</si>
  <si>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</si>
  <si>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</si>
  <si>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</si>
  <si>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</si>
  <si>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</si>
  <si>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</si>
  <si>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</si>
  <si>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</si>
  <si>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</si>
  <si>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</si>
  <si>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</si>
  <si>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</si>
  <si>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</si>
  <si>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</si>
  <si>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</si>
  <si>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</si>
  <si>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</si>
  <si>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</si>
  <si>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</si>
  <si>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</si>
  <si>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</si>
  <si>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</si>
  <si>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</si>
  <si>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</si>
  <si>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</si>
  <si>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</si>
  <si>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</si>
  <si>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</si>
  <si>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</si>
  <si>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</si>
  <si>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</si>
  <si>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</si>
  <si>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</si>
  <si>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</si>
  <si>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</si>
  <si>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</si>
  <si>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</si>
  <si>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</si>
  <si>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</si>
  <si>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</si>
  <si>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</si>
  <si>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</si>
  <si>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</si>
  <si>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</si>
  <si>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</si>
  <si>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</si>
  <si>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</si>
  <si>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</si>
  <si>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</si>
  <si>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</si>
  <si>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</si>
  <si>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</si>
  <si>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</si>
  <si>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</si>
  <si>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</si>
  <si>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</si>
  <si>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</si>
  <si>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</si>
  <si>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</si>
  <si>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</si>
  <si>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</si>
  <si>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</si>
  <si>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</si>
  <si>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</si>
  <si>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</si>
  <si>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</si>
  <si>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</si>
  <si>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</si>
  <si>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</si>
  <si>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</si>
  <si>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</si>
  <si>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</si>
  <si>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</si>
  <si>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</si>
  <si>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</si>
  <si>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</si>
  <si>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</si>
  <si>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</si>
  <si>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</si>
  <si>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</si>
  <si>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</si>
  <si>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</si>
  <si>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</si>
  <si>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</si>
  <si>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</si>
  <si>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</si>
  <si>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</si>
  <si>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</si>
  <si>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</si>
  <si>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</si>
  <si>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</si>
  <si>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</si>
  <si>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</si>
  <si>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</si>
  <si>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</si>
  <si>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</si>
  <si>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</si>
  <si>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</si>
  <si>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</si>
  <si>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</si>
  <si>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</si>
  <si>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</si>
  <si>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</si>
  <si>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</si>
  <si>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</si>
  <si>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</si>
  <si>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</si>
  <si>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</si>
  <si>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</si>
  <si>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</si>
  <si>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</si>
  <si>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</si>
  <si>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</si>
  <si>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</si>
  <si>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</si>
  <si>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</si>
  <si>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</si>
  <si>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</si>
  <si>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</si>
  <si>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</si>
  <si>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</si>
  <si>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</si>
  <si>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</si>
  <si>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</si>
  <si>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</si>
  <si>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</si>
  <si>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</si>
  <si>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</si>
  <si>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</si>
  <si>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</si>
  <si>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</si>
  <si>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</si>
  <si>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</si>
  <si>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</si>
  <si>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</si>
  <si>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</si>
  <si>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</si>
  <si>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</si>
  <si>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</si>
  <si>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</si>
  <si>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</si>
  <si>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</si>
  <si>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</si>
  <si>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</si>
  <si>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</si>
  <si>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</si>
  <si>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</si>
  <si>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</si>
  <si>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</si>
  <si>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</si>
  <si>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</si>
  <si>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</si>
  <si>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</si>
  <si>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</si>
  <si>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</si>
  <si>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</si>
  <si>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</si>
  <si>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</si>
  <si>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</si>
  <si>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</si>
  <si>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</si>
  <si>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</si>
  <si>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</si>
  <si>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</si>
  <si>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</si>
  <si>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</si>
  <si>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</si>
  <si>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</si>
  <si>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</si>
  <si>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</si>
  <si>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</si>
  <si>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</si>
  <si>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</si>
  <si>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</si>
  <si>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</si>
  <si>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</si>
  <si>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</si>
  <si>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</si>
  <si>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</si>
  <si>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</si>
  <si>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沖縄力発見創造事業</t>
  </si>
  <si>
    <t>政策統括官（沖縄政策担当）</t>
  </si>
  <si>
    <t>参事官　馬場　純郎</t>
  </si>
  <si>
    <t>平成29年度</t>
  </si>
  <si>
    <t>総括担当参事官室</t>
  </si>
  <si>
    <t>-</t>
  </si>
  <si>
    <t>沖縄振興基本方針（平成２４年５月　内閣総理大臣決定）</t>
  </si>
  <si>
    <t>回答率(%)</t>
  </si>
  <si>
    <t>割合(%)</t>
  </si>
  <si>
    <t>回</t>
  </si>
  <si>
    <t>百万円</t>
  </si>
  <si>
    <t>執行額/回数</t>
    <phoneticPr fontId="5"/>
  </si>
  <si>
    <t>新29-0007</t>
  </si>
  <si>
    <t>0083</t>
  </si>
  <si>
    <t>○</t>
  </si>
  <si>
    <t>-</t>
    <phoneticPr fontId="5"/>
  </si>
  <si>
    <t>在沖縄企業との個別相談や企業視察など、本土企業等のニーズに合致したプログラムを沖縄において実施する。また、沖縄の持つポテンシャル・魅力を幅広くPRする。</t>
    <phoneticPr fontId="5"/>
  </si>
  <si>
    <t>府</t>
  </si>
  <si>
    <t>【定性的な成果目標】より多くの本土企業等が沖縄のビジネス環境としての様々な優位性を知り、　ビジネスを展開する地として有力な選択肢となり得るものと認識すること。
【30～2年度の達成状況・実績】30年度：ＩＴ業界16社／バイオ業界15社、元年度：バイオ業界17社、2年度：製造業界25社／IT業界37社の参加を得て事業を実施。</t>
    <rPh sb="132" eb="134">
      <t>ネンド</t>
    </rPh>
    <rPh sb="135" eb="138">
      <t>セイゾウギョウ</t>
    </rPh>
    <rPh sb="138" eb="139">
      <t>カイ</t>
    </rPh>
    <rPh sb="141" eb="142">
      <t>シャ</t>
    </rPh>
    <rPh sb="145" eb="147">
      <t>ギョウカイ</t>
    </rPh>
    <rPh sb="149" eb="150">
      <t>シャ</t>
    </rPh>
    <phoneticPr fontId="5"/>
  </si>
  <si>
    <t>無</t>
  </si>
  <si>
    <t>一般競争入札（総合評価）により委託業者を決定し、競争性を確保している。</t>
    <phoneticPr fontId="5"/>
  </si>
  <si>
    <t>‐</t>
  </si>
  <si>
    <t>フォローアップ調査や前年度までの実績を踏まえ、適切に事業を実施している。</t>
    <phoneticPr fontId="5"/>
  </si>
  <si>
    <t>事業に必要となる費目・使途に限定している。</t>
    <phoneticPr fontId="5"/>
  </si>
  <si>
    <t>目標に見合った実績を上げている。</t>
    <phoneticPr fontId="5"/>
  </si>
  <si>
    <t>当初予定している活動内容を着実に実施している。</t>
    <phoneticPr fontId="5"/>
  </si>
  <si>
    <t>参加企業等のニーズをあらかじめきめ細かく聴取して、プログラムの細部を調整するなど、適切に業務を遂行し、効率的に予算を執行した。</t>
    <phoneticPr fontId="5"/>
  </si>
  <si>
    <t>事業実施後の参加企業に対するフォロー（各種相談窓口の紹介等）体制を構築することも含め、前年度までの課題を踏まえ、企業ニーズに適切に対応しつつ企業誘致プログラムの充実等を図り、より効果的な施策を実施する。</t>
    <phoneticPr fontId="5"/>
  </si>
  <si>
    <t>31.6/4</t>
    <phoneticPr fontId="5"/>
  </si>
  <si>
    <t>人件費</t>
    <rPh sb="0" eb="3">
      <t>ジンケンヒ</t>
    </rPh>
    <phoneticPr fontId="5"/>
  </si>
  <si>
    <t>A.株式会社日本総合研究所</t>
    <rPh sb="2" eb="4">
      <t>カブシキ</t>
    </rPh>
    <rPh sb="4" eb="6">
      <t>カイシャ</t>
    </rPh>
    <rPh sb="6" eb="8">
      <t>ニホン</t>
    </rPh>
    <rPh sb="8" eb="10">
      <t>ソウゴウ</t>
    </rPh>
    <rPh sb="10" eb="13">
      <t>ケンキュウジョ</t>
    </rPh>
    <phoneticPr fontId="5"/>
  </si>
  <si>
    <t>一般管理費</t>
    <rPh sb="0" eb="2">
      <t>イッパン</t>
    </rPh>
    <rPh sb="2" eb="5">
      <t>カンリヒ</t>
    </rPh>
    <phoneticPr fontId="5"/>
  </si>
  <si>
    <t>落札率は予定価格が類推されるおそれがあることから未記載。</t>
    <phoneticPr fontId="5"/>
  </si>
  <si>
    <t>沖縄振興開発調査委託費</t>
    <phoneticPr fontId="5"/>
  </si>
  <si>
    <t>プログラムの企画、実施及び報告に係る人件費</t>
    <phoneticPr fontId="5"/>
  </si>
  <si>
    <t>-</t>
    <phoneticPr fontId="5"/>
  </si>
  <si>
    <t>本事業を通じて沖縄のビジネス環境としての魅力、ポテンシャルの理解を促進</t>
    <phoneticPr fontId="5"/>
  </si>
  <si>
    <t>参加企業へのアンケートにおける「沖縄進出等の検討に関する質問や相談の機会が十分であった」、「セミナー全体が満足であった」旨の回答率</t>
    <phoneticPr fontId="5"/>
  </si>
  <si>
    <t>回答率(%)</t>
    <phoneticPr fontId="5"/>
  </si>
  <si>
    <t>B.株式会社JTB</t>
    <rPh sb="2" eb="4">
      <t>カブシキ</t>
    </rPh>
    <rPh sb="4" eb="6">
      <t>カイシャ</t>
    </rPh>
    <phoneticPr fontId="5"/>
  </si>
  <si>
    <t>人件費</t>
    <rPh sb="0" eb="3">
      <t>ジンケンヒ</t>
    </rPh>
    <phoneticPr fontId="5"/>
  </si>
  <si>
    <t>事業費</t>
    <phoneticPr fontId="5"/>
  </si>
  <si>
    <t>事業管理・事業運営・企画に係る人件費</t>
    <rPh sb="0" eb="2">
      <t>ジギョウ</t>
    </rPh>
    <rPh sb="2" eb="4">
      <t>カンリ</t>
    </rPh>
    <rPh sb="5" eb="7">
      <t>ジギョウ</t>
    </rPh>
    <rPh sb="7" eb="9">
      <t>ウンエイ</t>
    </rPh>
    <rPh sb="10" eb="12">
      <t>キカク</t>
    </rPh>
    <rPh sb="13" eb="14">
      <t>カカワ</t>
    </rPh>
    <rPh sb="15" eb="18">
      <t>ジンケンヒ</t>
    </rPh>
    <phoneticPr fontId="5"/>
  </si>
  <si>
    <t>事業費</t>
    <rPh sb="0" eb="3">
      <t>ジギョウヒ</t>
    </rPh>
    <phoneticPr fontId="5"/>
  </si>
  <si>
    <t>ウェブサイトの制作・運用等</t>
    <rPh sb="7" eb="9">
      <t>セイサク</t>
    </rPh>
    <rPh sb="10" eb="12">
      <t>ウンヨウ</t>
    </rPh>
    <rPh sb="12" eb="13">
      <t>トウ</t>
    </rPh>
    <phoneticPr fontId="5"/>
  </si>
  <si>
    <t>管理費</t>
    <rPh sb="0" eb="3">
      <t>カンリヒ</t>
    </rPh>
    <phoneticPr fontId="5"/>
  </si>
  <si>
    <t>株式会社JTB</t>
    <rPh sb="0" eb="2">
      <t>カブシキ</t>
    </rPh>
    <rPh sb="2" eb="4">
      <t>カイシャ</t>
    </rPh>
    <phoneticPr fontId="5"/>
  </si>
  <si>
    <t xml:space="preserve">沖縄のポテンシャルに関するコンテンツの募集、表彰、公開業務
</t>
    <phoneticPr fontId="5"/>
  </si>
  <si>
    <t>-</t>
    <phoneticPr fontId="5"/>
  </si>
  <si>
    <t>DM制作・印刷・発送（（株）ルネック）、映像コンテンツの作成（（株）Supership株式会社）、旅費、施設利用料</t>
    <rPh sb="49" eb="51">
      <t>リョヒ</t>
    </rPh>
    <rPh sb="52" eb="54">
      <t>シセツ</t>
    </rPh>
    <rPh sb="54" eb="57">
      <t>リヨウリョウ</t>
    </rPh>
    <phoneticPr fontId="5"/>
  </si>
  <si>
    <t>25/2</t>
    <phoneticPr fontId="5"/>
  </si>
  <si>
    <t>「企業誘致促進プログラム」及び調査の実施</t>
    <rPh sb="13" eb="14">
      <t>オヨ</t>
    </rPh>
    <rPh sb="15" eb="17">
      <t>チョウサ</t>
    </rPh>
    <phoneticPr fontId="5"/>
  </si>
  <si>
    <t>事業実施後の参加企業に対するフォロー（各種相談窓口の紹介等）体制の構築を促進</t>
    <rPh sb="36" eb="38">
      <t>ソクシン</t>
    </rPh>
    <phoneticPr fontId="5"/>
  </si>
  <si>
    <t>参加企業へのアンケートにおける「沖縄進出を検討している」旨の回答率</t>
    <phoneticPr fontId="5"/>
  </si>
  <si>
    <t>企業誘致促進プログラム（ウェブ開催を含む）の執行額／同プログラムの実施回数　　　　　　　　　　　　　　　</t>
    <rPh sb="15" eb="17">
      <t>カイサイ</t>
    </rPh>
    <rPh sb="18" eb="19">
      <t>フク</t>
    </rPh>
    <phoneticPr fontId="5"/>
  </si>
  <si>
    <t>本事業の内容が沖縄への企業進出等の検討を促進</t>
    <phoneticPr fontId="5"/>
  </si>
  <si>
    <t>24.5/2</t>
    <phoneticPr fontId="5"/>
  </si>
  <si>
    <t>21.9/1</t>
    <phoneticPr fontId="5"/>
  </si>
  <si>
    <t>国による沖縄独自の制度を含め沖縄が有するビジネス環境としてのポテンシャル・魅力を、本土企業等に広く理解してもらい、沖縄への事業進出や在沖縄企業との事業連携などのきっかけを作ることにより、沖縄の自立的発展に向けた企業集積、産業の高度化等に資することを目的とする。</t>
    <rPh sb="85" eb="86">
      <t>ツク</t>
    </rPh>
    <phoneticPr fontId="5"/>
  </si>
  <si>
    <t>企業進出や事業連携に至るには様々な要素があり、かつ中長期的視点も必要であるところ、本事業は、本土企業に対して沖縄のポテンシャル・魅力を伝え、ビジネスの芽を見つけてもらい、沖縄への企業進出や事業連携の検討の契機としていただくこと等を狙いとするものであり、本事業の直接の成果として（例えば沖縄進出企業数等の）定量的目標を設定することは困難。ただし、下記参照。</t>
    <rPh sb="102" eb="104">
      <t>ケイキ</t>
    </rPh>
    <phoneticPr fontId="5"/>
  </si>
  <si>
    <t>沖縄振興については、国が国家戦略として総合的・積極的に推進しているところ、特に本事業は、国の特別な制度や振興策を含めて沖縄のビジネス環境の優位性を本土企業に理解してもらう取組であり、国において実施することが適当である。</t>
    <rPh sb="12" eb="14">
      <t>コッカ</t>
    </rPh>
    <rPh sb="14" eb="16">
      <t>センリャク</t>
    </rPh>
    <phoneticPr fontId="5"/>
  </si>
  <si>
    <t>フォローアップ調査や前年度までの成果報告に基づき、プログラム内容等の充実を図ることで、有効活用している。</t>
    <rPh sb="43" eb="45">
      <t>ユウコウ</t>
    </rPh>
    <rPh sb="45" eb="47">
      <t>カツヨウ</t>
    </rPh>
    <phoneticPr fontId="5"/>
  </si>
  <si>
    <t>政府においては、沖縄振興特別措置法や沖縄振興基本方針等を踏まえ、沖縄の自立的発展に向けた各種の取組を進めているところ。本事業は、製造業の集積やITの高付加価値化等、沖縄の自立的発展に向けた産業上の課題を改善すべく、本土企業の沖縄への立地を促進することを通じて、企業集積、産業の高度化等に資することを目的として実施されているものであり、国民や社会のニーズに合致している。</t>
    <rPh sb="80" eb="81">
      <t>トウ</t>
    </rPh>
    <phoneticPr fontId="5"/>
  </si>
  <si>
    <t>本事業は、製造業の集積やITの高付加価値化等、沖縄の自立的発展に向けた産業上の課題を改善すべく、本土企業に対して在沖縄企業との個別相談や企業視察等、本土企業等のニーズに合致したプログラム等を行うことにより沖縄への立地を促進し、企業集積、産業の高度化等に資することを目的として実施されているものであって、政策目的の達成に直接寄与するものであり、優先度は高い。</t>
    <rPh sb="9" eb="11">
      <t>シュウセキ</t>
    </rPh>
    <rPh sb="15" eb="16">
      <t>コウ</t>
    </rPh>
    <rPh sb="16" eb="18">
      <t>フカ</t>
    </rPh>
    <rPh sb="18" eb="21">
      <t>カチカ</t>
    </rPh>
    <rPh sb="21" eb="22">
      <t>トウ</t>
    </rPh>
    <rPh sb="23" eb="25">
      <t>オキナワ</t>
    </rPh>
    <rPh sb="72" eb="73">
      <t>トウ</t>
    </rPh>
    <phoneticPr fontId="5"/>
  </si>
  <si>
    <t>企業誘致促進プログラム（ウェブ開催を含む）の実施回数</t>
    <phoneticPr fontId="5"/>
  </si>
  <si>
    <t>本事業の課題整理（報告書作成）の実施回数</t>
    <phoneticPr fontId="5"/>
  </si>
  <si>
    <t>参加企業へのアンケートにおいて、「沖縄進出を検討している」旨を回答した企業を母集団とした、「面談・個別相談や情報提供、連絡先の交換を希望する」旨の回答率</t>
    <rPh sb="31" eb="33">
      <t>カイトウ</t>
    </rPh>
    <rPh sb="35" eb="37">
      <t>キギョウ</t>
    </rPh>
    <rPh sb="38" eb="41">
      <t>ボシュウダン</t>
    </rPh>
    <rPh sb="59" eb="62">
      <t>レンラクサキ</t>
    </rPh>
    <rPh sb="63" eb="65">
      <t>コウカン</t>
    </rPh>
    <rPh sb="71" eb="72">
      <t>ムネ</t>
    </rPh>
    <phoneticPr fontId="5"/>
  </si>
  <si>
    <t>※端数処理の関係で、「資金の流れ」と「費目・使途」に記載の金額の合計が一致しない。</t>
    <phoneticPr fontId="5"/>
  </si>
  <si>
    <t xml:space="preserve">株式会社ニュース・サービス・センター
</t>
    <phoneticPr fontId="5"/>
  </si>
  <si>
    <t xml:space="preserve">沖縄のポテンシャルや魅力の周知のためのWEBサイトの運営業務
</t>
    <phoneticPr fontId="5"/>
  </si>
  <si>
    <t>-</t>
    <phoneticPr fontId="5"/>
  </si>
  <si>
    <t>-</t>
    <phoneticPr fontId="5"/>
  </si>
  <si>
    <t>９．沖縄政策</t>
  </si>
  <si>
    <t>９．沖縄振興に関する施策の推進</t>
  </si>
  <si>
    <t>株式会社日本総合研究所</t>
    <phoneticPr fontId="5"/>
  </si>
  <si>
    <t>ー</t>
    <phoneticPr fontId="5"/>
  </si>
  <si>
    <t>本件に関して「沖縄のもつ優位性」の具体例を問うたのに対して、低廉な不動産価額、気候の特徴、国際物流拠点などとともに、「補助金」の存在という点があげられたことは、大いに疑問に感じた。沖縄以外にはない「補助金」制度の存在は、沖縄が経済活動に関して「優位性」に欠けている証左ではないか。</t>
    <phoneticPr fontId="5"/>
  </si>
  <si>
    <t>外部有識者の所見を踏まえ、多角的な観点から検証するなど、より一層事業の有効性・効率性について適切かつ的確に検証するべき。</t>
    <phoneticPr fontId="5"/>
  </si>
  <si>
    <t>平成29年度から令和３年度までの５カ年に実施したプログラム等を通じて、事業の所期の目的は一定程度達成され、また、県や県内市町村においても、一定程度企業誘致に係るノウハウが蓄積したと判断したため。</t>
    <rPh sb="0" eb="2">
      <t>ヘイセイ</t>
    </rPh>
    <rPh sb="4" eb="6">
      <t>ネンド</t>
    </rPh>
    <rPh sb="8" eb="10">
      <t>レイワ</t>
    </rPh>
    <rPh sb="11" eb="13">
      <t>ネンド</t>
    </rPh>
    <rPh sb="18" eb="19">
      <t>ネン</t>
    </rPh>
    <rPh sb="20" eb="22">
      <t>ジッシ</t>
    </rPh>
    <rPh sb="29" eb="30">
      <t>トウ</t>
    </rPh>
    <rPh sb="31" eb="32">
      <t>ツウ</t>
    </rPh>
    <rPh sb="35" eb="37">
      <t>ジギョウ</t>
    </rPh>
    <rPh sb="38" eb="40">
      <t>ショキ</t>
    </rPh>
    <rPh sb="41" eb="43">
      <t>モクテキ</t>
    </rPh>
    <rPh sb="44" eb="46">
      <t>イッテイ</t>
    </rPh>
    <rPh sb="46" eb="48">
      <t>テイド</t>
    </rPh>
    <rPh sb="48" eb="50">
      <t>タッセイ</t>
    </rPh>
    <rPh sb="56" eb="57">
      <t>ケン</t>
    </rPh>
    <rPh sb="58" eb="60">
      <t>ケンナイ</t>
    </rPh>
    <rPh sb="60" eb="63">
      <t>シチョウソン</t>
    </rPh>
    <rPh sb="69" eb="71">
      <t>イッテイ</t>
    </rPh>
    <rPh sb="71" eb="73">
      <t>テイド</t>
    </rPh>
    <rPh sb="73" eb="75">
      <t>キギョウ</t>
    </rPh>
    <rPh sb="75" eb="77">
      <t>ユウチ</t>
    </rPh>
    <rPh sb="78" eb="79">
      <t>カカ</t>
    </rPh>
    <rPh sb="85" eb="87">
      <t>チクセキ</t>
    </rPh>
    <rPh sb="90" eb="92">
      <t>ハンダン</t>
    </rPh>
    <phoneticPr fontId="5"/>
  </si>
  <si>
    <t>・沖縄県以外にはない補助金や税制優遇措置は、沖縄におけるビジネスに優位性を感じつつも、ビジネス拠点開設等に伴う投資負担により沖縄県への進出を断念する企業を後押しするものと考えてり、低廉な不動産価額、気候の特徴、国際物流拠点とあいまって、沖縄県でのビジネス開始に向けたインセンティヴとなるものと考えている。
・事業の所期の目的は一定程度達成されたと判断したため本年度（令和3年度）を事業最終年度とするが、引き続き、アンケート調査の結果等を踏まえ事業の有効性・成果について適切に検証するとともに、予算の効率的執行に努める。</t>
    <rPh sb="1" eb="3">
      <t>オキナワ</t>
    </rPh>
    <rPh sb="3" eb="4">
      <t>ケン</t>
    </rPh>
    <rPh sb="4" eb="6">
      <t>イガイ</t>
    </rPh>
    <rPh sb="10" eb="13">
      <t>ホジョキン</t>
    </rPh>
    <rPh sb="14" eb="16">
      <t>ゼイセイ</t>
    </rPh>
    <rPh sb="16" eb="18">
      <t>ユウグウ</t>
    </rPh>
    <rPh sb="18" eb="20">
      <t>ソチ</t>
    </rPh>
    <rPh sb="22" eb="24">
      <t>オキナワ</t>
    </rPh>
    <rPh sb="33" eb="36">
      <t>ユウイセイ</t>
    </rPh>
    <rPh sb="37" eb="38">
      <t>カン</t>
    </rPh>
    <rPh sb="47" eb="49">
      <t>キョテン</t>
    </rPh>
    <rPh sb="49" eb="51">
      <t>カイセツ</t>
    </rPh>
    <rPh sb="51" eb="52">
      <t>トウ</t>
    </rPh>
    <rPh sb="53" eb="54">
      <t>トモナ</t>
    </rPh>
    <rPh sb="55" eb="57">
      <t>トウシ</t>
    </rPh>
    <rPh sb="57" eb="59">
      <t>フタン</t>
    </rPh>
    <rPh sb="62" eb="64">
      <t>オキナワ</t>
    </rPh>
    <rPh sb="64" eb="65">
      <t>ケン</t>
    </rPh>
    <rPh sb="67" eb="69">
      <t>シンシュツ</t>
    </rPh>
    <rPh sb="70" eb="72">
      <t>ダンネン</t>
    </rPh>
    <rPh sb="74" eb="76">
      <t>キギョウ</t>
    </rPh>
    <rPh sb="77" eb="79">
      <t>アトオ</t>
    </rPh>
    <rPh sb="85" eb="86">
      <t>カンガ</t>
    </rPh>
    <rPh sb="90" eb="92">
      <t>テイレン</t>
    </rPh>
    <rPh sb="93" eb="96">
      <t>フドウサン</t>
    </rPh>
    <rPh sb="99" eb="101">
      <t>キコウ</t>
    </rPh>
    <rPh sb="102" eb="104">
      <t>トクチョウ</t>
    </rPh>
    <rPh sb="105" eb="107">
      <t>コクサイ</t>
    </rPh>
    <rPh sb="107" eb="109">
      <t>ブツリュウ</t>
    </rPh>
    <rPh sb="109" eb="111">
      <t>キョテン</t>
    </rPh>
    <rPh sb="118" eb="120">
      <t>オキナワ</t>
    </rPh>
    <rPh sb="120" eb="121">
      <t>ケン</t>
    </rPh>
    <rPh sb="127" eb="129">
      <t>カイシ</t>
    </rPh>
    <rPh sb="130" eb="131">
      <t>ム</t>
    </rPh>
    <rPh sb="146" eb="147">
      <t>カンガ</t>
    </rPh>
    <rPh sb="154" eb="156">
      <t>ジギョウ</t>
    </rPh>
    <rPh sb="157" eb="159">
      <t>ショキ</t>
    </rPh>
    <rPh sb="160" eb="162">
      <t>モクテキ</t>
    </rPh>
    <rPh sb="163" eb="165">
      <t>イッテイ</t>
    </rPh>
    <rPh sb="165" eb="167">
      <t>テイド</t>
    </rPh>
    <rPh sb="167" eb="169">
      <t>タッセイ</t>
    </rPh>
    <rPh sb="173" eb="175">
      <t>ハンダン</t>
    </rPh>
    <rPh sb="179" eb="182">
      <t>ホンネンド</t>
    </rPh>
    <rPh sb="183" eb="185">
      <t>レイワ</t>
    </rPh>
    <rPh sb="186" eb="188">
      <t>ネンド</t>
    </rPh>
    <rPh sb="190" eb="192">
      <t>ジギョウ</t>
    </rPh>
    <rPh sb="192" eb="194">
      <t>サイシュウ</t>
    </rPh>
    <rPh sb="194" eb="196">
      <t>ネンド</t>
    </rPh>
    <rPh sb="201" eb="202">
      <t>ヒ</t>
    </rPh>
    <rPh sb="203" eb="204">
      <t>ツヅ</t>
    </rPh>
    <rPh sb="211" eb="213">
      <t>チョウサ</t>
    </rPh>
    <rPh sb="214" eb="216">
      <t>ケッカ</t>
    </rPh>
    <rPh sb="216" eb="217">
      <t>トウ</t>
    </rPh>
    <rPh sb="218" eb="219">
      <t>フ</t>
    </rPh>
    <rPh sb="221" eb="223">
      <t>ジギョウ</t>
    </rPh>
    <rPh sb="224" eb="227">
      <t>ユウコウセイ</t>
    </rPh>
    <rPh sb="228" eb="230">
      <t>セイカ</t>
    </rPh>
    <rPh sb="234" eb="236">
      <t>テキセツ</t>
    </rPh>
    <rPh sb="237" eb="239">
      <t>ケンショウ</t>
    </rPh>
    <rPh sb="246" eb="248">
      <t>ヨサン</t>
    </rPh>
    <rPh sb="249" eb="251">
      <t>コウリツ</t>
    </rPh>
    <rPh sb="251" eb="252">
      <t>テキ</t>
    </rPh>
    <rPh sb="252" eb="254">
      <t>シッコウ</t>
    </rPh>
    <rPh sb="255" eb="256">
      <t>ツト</t>
    </rPh>
    <phoneticPr fontId="5"/>
  </si>
  <si>
    <t>令和3年度</t>
  </si>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</sst>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3"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8" xfId="0" applyFont="1" applyFill="1" applyBorder="1">
      <alignment vertical="center"/>
    </xf>
    <xf numFmtId="0" fontId="0" fillId="3" borderId="38"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38" xfId="0" applyFont="1" applyBorder="1" applyAlignment="1" applyProtection="1">
      <alignment horizontal="center" vertical="center"/>
      <protection locked="0"/>
    </xf>
    <xf numFmtId="0" fontId="23" fillId="0" borderId="38"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3"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0" fontId="9" fillId="2" borderId="41" xfId="3" applyFont="1" applyFill="1" applyBorder="1" applyAlignment="1" applyProtection="1">
      <alignment horizontal="center" vertical="center" wrapText="1"/>
    </xf>
    <xf numFmtId="0" fontId="9" fillId="2" borderId="38"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15" fillId="2" borderId="41"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0" fontId="0" fillId="0" borderId="11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3"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69"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3" xfId="0" applyFont="1" applyFill="1" applyBorder="1" applyAlignment="1">
      <alignment horizontal="center" vertical="center" wrapText="1"/>
    </xf>
    <xf numFmtId="0" fontId="13" fillId="3" borderId="131"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47" xfId="0" applyFont="1" applyFill="1" applyBorder="1" applyAlignment="1" applyProtection="1">
      <alignment horizontal="left" vertical="center"/>
      <protection locked="0"/>
    </xf>
    <xf numFmtId="0" fontId="0" fillId="5" borderId="48" xfId="0" applyFont="1" applyFill="1" applyBorder="1" applyAlignment="1" applyProtection="1">
      <alignment horizontal="left" vertical="center"/>
      <protection locked="0"/>
    </xf>
    <xf numFmtId="178" fontId="19" fillId="0" borderId="7" xfId="0" applyNumberFormat="1" applyFont="1" applyFill="1" applyBorder="1" applyAlignment="1" applyProtection="1">
      <alignment horizontal="center" vertical="center"/>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91"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6" borderId="38" xfId="0" applyFont="1" applyFill="1" applyBorder="1" applyAlignment="1">
      <alignment horizontal="center" vertical="center" wrapText="1"/>
    </xf>
    <xf numFmtId="0" fontId="0" fillId="6" borderId="59"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79" fontId="19" fillId="0" borderId="7"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3" borderId="11" xfId="0" applyFill="1" applyBorder="1" applyAlignment="1">
      <alignment horizontal="center" vertical="center" wrapText="1"/>
    </xf>
    <xf numFmtId="0" fontId="0" fillId="3"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92" xfId="0" applyFont="1" applyBorder="1" applyAlignment="1">
      <alignment horizontal="center" vertical="center"/>
    </xf>
    <xf numFmtId="0" fontId="0" fillId="0" borderId="73" xfId="0" applyFont="1" applyBorder="1" applyAlignment="1">
      <alignment horizontal="center" vertical="center"/>
    </xf>
    <xf numFmtId="0" fontId="0" fillId="0" borderId="93"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6" borderId="92"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93"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13" fillId="6" borderId="72"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13" fillId="6" borderId="93"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12" fillId="2" borderId="87"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5"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88"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6" borderId="0"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5" xfId="0" applyFont="1" applyFill="1" applyBorder="1" applyAlignment="1">
      <alignment horizontal="center" vertical="center" wrapText="1"/>
    </xf>
    <xf numFmtId="177" fontId="0" fillId="0" borderId="89" xfId="0" applyNumberFormat="1" applyFont="1" applyFill="1" applyBorder="1" applyAlignment="1">
      <alignment horizontal="right" vertical="center"/>
    </xf>
    <xf numFmtId="0" fontId="13" fillId="3" borderId="41"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0" borderId="7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protection locked="0"/>
    </xf>
    <xf numFmtId="0" fontId="3" fillId="0" borderId="90" xfId="0" applyFont="1" applyBorder="1" applyAlignment="1" applyProtection="1">
      <alignment horizontal="left" vertical="center"/>
      <protection locked="0"/>
    </xf>
    <xf numFmtId="0" fontId="0" fillId="0" borderId="70" xfId="0" applyFont="1" applyFill="1" applyBorder="1" applyAlignment="1">
      <alignment horizontal="center" vertical="center"/>
    </xf>
    <xf numFmtId="0" fontId="3" fillId="0" borderId="38" xfId="0" applyFont="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12" fillId="0" borderId="70"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2" fillId="0" borderId="37"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3"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28" fillId="6" borderId="35" xfId="0" applyFont="1" applyFill="1" applyBorder="1" applyAlignment="1">
      <alignment horizontal="left" vertical="center" wrapText="1"/>
    </xf>
    <xf numFmtId="0" fontId="28" fillId="6" borderId="109" xfId="0" applyFont="1" applyFill="1" applyBorder="1" applyAlignment="1">
      <alignment horizontal="left" vertical="center" wrapText="1"/>
    </xf>
    <xf numFmtId="0" fontId="28" fillId="6" borderId="124" xfId="0" applyFont="1" applyFill="1" applyBorder="1" applyAlignment="1">
      <alignment horizontal="left" vertical="center" wrapText="1"/>
    </xf>
    <xf numFmtId="177" fontId="0" fillId="0" borderId="11" xfId="0" applyNumberFormat="1" applyFont="1" applyFill="1" applyBorder="1" applyAlignment="1" applyProtection="1">
      <alignment horizontal="center" vertical="center" shrinkToFit="1"/>
      <protection locked="0"/>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0" xfId="0" applyNumberFormat="1" applyFont="1" applyFill="1" applyBorder="1" applyAlignment="1" applyProtection="1">
      <alignment horizontal="right" vertical="center"/>
      <protection locked="0"/>
    </xf>
    <xf numFmtId="0" fontId="0" fillId="0" borderId="69"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9" fillId="0" borderId="81" xfId="0" applyFont="1" applyFill="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19" xfId="0" applyFont="1" applyFill="1" applyBorder="1" applyAlignment="1">
      <alignment horizontal="center" vertical="center"/>
    </xf>
    <xf numFmtId="0" fontId="11" fillId="0" borderId="37" xfId="0" applyFont="1" applyBorder="1" applyAlignment="1">
      <alignment horizontal="center" vertical="center"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177" fontId="0" fillId="0" borderId="67"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0" fontId="17" fillId="2" borderId="4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0" fillId="5" borderId="69"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3"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2"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0" fontId="0" fillId="5" borderId="61" xfId="0" applyFont="1" applyFill="1" applyBorder="1" applyAlignment="1">
      <alignment vertical="center"/>
    </xf>
    <xf numFmtId="0" fontId="0" fillId="5" borderId="57" xfId="0" applyFont="1" applyFill="1" applyBorder="1" applyAlignment="1">
      <alignment vertical="center"/>
    </xf>
    <xf numFmtId="0" fontId="0" fillId="5" borderId="69" xfId="0" applyFont="1" applyFill="1" applyBorder="1" applyAlignment="1">
      <alignment vertical="center" wrapText="1"/>
    </xf>
    <xf numFmtId="0" fontId="0" fillId="5" borderId="14" xfId="0" applyFont="1" applyFill="1" applyBorder="1" applyAlignment="1">
      <alignment vertical="center" wrapText="1"/>
    </xf>
    <xf numFmtId="0" fontId="0" fillId="5" borderId="116" xfId="0" applyFont="1" applyFill="1" applyBorder="1" applyAlignment="1">
      <alignment vertical="center" wrapText="1"/>
    </xf>
    <xf numFmtId="0" fontId="0" fillId="5" borderId="101" xfId="0" applyFont="1" applyFill="1" applyBorder="1" applyAlignment="1">
      <alignment vertical="center" wrapText="1"/>
    </xf>
    <xf numFmtId="0" fontId="0" fillId="5" borderId="118" xfId="0" applyFont="1" applyFill="1" applyBorder="1" applyAlignment="1">
      <alignment vertical="center" wrapText="1"/>
    </xf>
    <xf numFmtId="0" fontId="0" fillId="5" borderId="70" xfId="0" applyFont="1" applyFill="1" applyBorder="1" applyAlignment="1">
      <alignment vertical="center"/>
    </xf>
    <xf numFmtId="0" fontId="0" fillId="5" borderId="38" xfId="0" applyFont="1" applyFill="1" applyBorder="1" applyAlignment="1">
      <alignment vertical="center"/>
    </xf>
    <xf numFmtId="0" fontId="0" fillId="5" borderId="68" xfId="0" applyFont="1" applyFill="1" applyBorder="1" applyAlignment="1">
      <alignment vertical="center"/>
    </xf>
    <xf numFmtId="0" fontId="0" fillId="5" borderId="90" xfId="0" applyFont="1" applyFill="1" applyBorder="1" applyAlignment="1">
      <alignment vertical="center"/>
    </xf>
    <xf numFmtId="0" fontId="0" fillId="0" borderId="49" xfId="0" applyFont="1" applyFill="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7" fontId="0" fillId="0" borderId="37"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0"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14" fillId="0" borderId="81" xfId="1" applyFont="1" applyFill="1" applyBorder="1" applyAlignment="1" applyProtection="1">
      <alignment horizontal="left" vertical="center" wrapText="1" shrinkToFit="1"/>
      <protection locked="0"/>
    </xf>
    <xf numFmtId="0" fontId="0" fillId="0" borderId="47"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82" xfId="0" applyFont="1" applyBorder="1" applyAlignment="1">
      <alignment horizontal="center" vertical="center"/>
    </xf>
    <xf numFmtId="0" fontId="11"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48" xfId="0" applyFont="1" applyBorder="1" applyAlignment="1">
      <alignment horizontal="center" vertical="center"/>
    </xf>
    <xf numFmtId="0" fontId="10" fillId="6" borderId="41" xfId="3" applyFont="1" applyFill="1" applyBorder="1" applyAlignment="1" applyProtection="1">
      <alignment horizontal="center" vertical="center" wrapText="1" shrinkToFit="1"/>
    </xf>
    <xf numFmtId="0" fontId="10" fillId="6" borderId="38" xfId="3" applyFont="1" applyFill="1" applyBorder="1" applyAlignment="1" applyProtection="1">
      <alignment horizontal="center" vertical="center" wrapText="1" shrinkToFit="1"/>
    </xf>
    <xf numFmtId="0" fontId="10" fillId="6" borderId="42"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37" xfId="1" applyFont="1" applyFill="1" applyBorder="1" applyAlignment="1" applyProtection="1">
      <alignment horizontal="center" vertical="center"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59" xfId="2" applyFont="1" applyFill="1" applyBorder="1" applyAlignment="1" applyProtection="1">
      <alignment horizontal="left" vertical="center" wrapText="1" shrinkToFit="1"/>
      <protection locked="0"/>
    </xf>
    <xf numFmtId="0" fontId="9" fillId="2" borderId="46" xfId="3" applyFont="1" applyFill="1" applyBorder="1" applyAlignment="1" applyProtection="1">
      <alignment horizontal="center" vertical="center"/>
    </xf>
    <xf numFmtId="0" fontId="9" fillId="2" borderId="47"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5"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0" fillId="0" borderId="37" xfId="0" applyFont="1" applyFill="1" applyBorder="1" applyAlignment="1">
      <alignment horizontal="center" vertical="center"/>
    </xf>
    <xf numFmtId="0" fontId="3" fillId="0" borderId="39" xfId="0" applyFont="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6" xfId="0" applyFont="1" applyBorder="1" applyAlignment="1">
      <alignment horizontal="center" vertical="center" wrapText="1"/>
    </xf>
    <xf numFmtId="0" fontId="0" fillId="5" borderId="37"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7" xfId="0" applyFont="1" applyFill="1" applyBorder="1" applyAlignment="1">
      <alignment vertical="center" wrapText="1"/>
    </xf>
    <xf numFmtId="0" fontId="0" fillId="5" borderId="62"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0" fillId="0" borderId="72" xfId="0"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3" fillId="2" borderId="38"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20" xfId="0" applyFont="1" applyFill="1" applyBorder="1" applyAlignment="1">
      <alignment horizontal="left" vertical="center"/>
    </xf>
    <xf numFmtId="0" fontId="0" fillId="5" borderId="64" xfId="0" applyFont="1" applyFill="1" applyBorder="1" applyAlignment="1">
      <alignment horizontal="left" vertical="center"/>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5" borderId="90" xfId="0" applyFont="1" applyFill="1" applyBorder="1" applyAlignment="1" applyProtection="1">
      <alignment horizontal="center" vertical="center"/>
      <protection locked="0"/>
    </xf>
    <xf numFmtId="0" fontId="0" fillId="0" borderId="36" xfId="0" applyFont="1" applyBorder="1" applyAlignment="1">
      <alignment horizontal="center" vertical="center"/>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49" fontId="0" fillId="0" borderId="115"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6" borderId="70" xfId="0" applyFont="1" applyFill="1" applyBorder="1" applyAlignment="1">
      <alignment horizontal="center" vertical="center"/>
    </xf>
    <xf numFmtId="0" fontId="0" fillId="6" borderId="63"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3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6"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37" xfId="0" applyFont="1" applyBorder="1" applyAlignment="1" applyProtection="1">
      <alignment horizontal="center" vertical="center" shrinkToFit="1"/>
      <protection locked="0"/>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3" fillId="6" borderId="37"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60" xfId="0" applyFont="1" applyFill="1" applyBorder="1" applyAlignment="1">
      <alignment horizontal="center" vertical="center" wrapText="1"/>
    </xf>
    <xf numFmtId="0" fontId="13" fillId="6" borderId="16" xfId="0" applyFont="1" applyFill="1" applyBorder="1" applyAlignment="1">
      <alignment horizontal="center" vertical="center" wrapText="1"/>
    </xf>
    <xf numFmtId="177" fontId="0" fillId="0" borderId="26" xfId="0" applyNumberFormat="1" applyFont="1" applyFill="1" applyBorder="1" applyAlignment="1" applyProtection="1">
      <alignment horizontal="center" vertical="center" shrinkToFit="1"/>
      <protection locked="0"/>
    </xf>
    <xf numFmtId="177" fontId="0" fillId="0" borderId="92" xfId="0" applyNumberFormat="1" applyFont="1" applyFill="1" applyBorder="1" applyAlignment="1" applyProtection="1">
      <alignment horizontal="center" vertical="center" shrinkToFit="1"/>
      <protection locked="0"/>
    </xf>
    <xf numFmtId="177" fontId="0" fillId="0" borderId="73" xfId="0" applyNumberFormat="1" applyFont="1" applyFill="1" applyBorder="1" applyAlignment="1" applyProtection="1">
      <alignment horizontal="center" vertical="center" shrinkToFit="1"/>
      <protection locked="0"/>
    </xf>
    <xf numFmtId="177" fontId="0" fillId="5" borderId="92" xfId="0" applyNumberFormat="1" applyFont="1" applyFill="1" applyBorder="1" applyAlignment="1" applyProtection="1">
      <alignment horizontal="center" vertical="center" shrinkToFit="1"/>
      <protection locked="0"/>
    </xf>
    <xf numFmtId="177" fontId="0" fillId="5" borderId="73" xfId="0" applyNumberFormat="1" applyFont="1" applyFill="1" applyBorder="1" applyAlignment="1" applyProtection="1">
      <alignment horizontal="center" vertical="center" shrinkToFit="1"/>
      <protection locked="0"/>
    </xf>
    <xf numFmtId="177" fontId="0" fillId="5" borderId="93" xfId="0" applyNumberFormat="1" applyFont="1" applyFill="1" applyBorder="1" applyAlignment="1" applyProtection="1">
      <alignment horizontal="center" vertical="center" shrinkToFit="1"/>
      <protection locked="0"/>
    </xf>
    <xf numFmtId="177" fontId="0" fillId="0" borderId="94" xfId="0" applyNumberFormat="1" applyFont="1" applyFill="1" applyBorder="1" applyAlignment="1" applyProtection="1">
      <alignment horizontal="center" vertical="center" shrinkToFit="1"/>
      <protection locked="0"/>
    </xf>
    <xf numFmtId="0" fontId="0" fillId="2" borderId="83"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82" xfId="0" applyFont="1" applyFill="1" applyBorder="1" applyAlignment="1">
      <alignment horizontal="center" vertical="center"/>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82" xfId="0" applyFont="1" applyFill="1" applyBorder="1" applyAlignment="1">
      <alignment horizontal="center" vertical="center"/>
    </xf>
    <xf numFmtId="0" fontId="0" fillId="5" borderId="7" xfId="0" applyFont="1" applyFill="1" applyBorder="1" applyAlignment="1" applyProtection="1">
      <alignment horizontal="left" vertical="center"/>
      <protection locked="0"/>
    </xf>
    <xf numFmtId="0" fontId="0" fillId="5" borderId="125" xfId="0" applyFont="1" applyFill="1" applyBorder="1" applyAlignment="1" applyProtection="1">
      <alignment horizontal="left" vertical="center"/>
      <protection locked="0"/>
    </xf>
    <xf numFmtId="177" fontId="0" fillId="0" borderId="93" xfId="0" applyNumberFormat="1" applyFont="1" applyFill="1" applyBorder="1" applyAlignment="1" applyProtection="1">
      <alignment horizontal="center" vertical="center" shrinkToFit="1"/>
      <protection locked="0"/>
    </xf>
    <xf numFmtId="0" fontId="16" fillId="2" borderId="37" xfId="0" applyFont="1" applyFill="1" applyBorder="1" applyAlignment="1">
      <alignment horizontal="center" vertical="center" wrapText="1" shrinkToFit="1"/>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91" xfId="0" applyNumberFormat="1" applyFont="1" applyFill="1" applyBorder="1" applyAlignment="1" applyProtection="1">
      <alignment horizontal="right" vertical="center"/>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6" borderId="7" xfId="0" applyFont="1" applyFill="1" applyBorder="1" applyAlignment="1">
      <alignment horizontal="center" vertical="center" wrapText="1"/>
    </xf>
    <xf numFmtId="0" fontId="13" fillId="6" borderId="66" xfId="0" applyFont="1" applyFill="1" applyBorder="1" applyAlignment="1">
      <alignment horizontal="center" vertical="center" wrapText="1"/>
    </xf>
    <xf numFmtId="0" fontId="0" fillId="6" borderId="59" xfId="0" applyFont="1" applyFill="1" applyBorder="1" applyAlignment="1">
      <alignment horizontal="center" vertical="center"/>
    </xf>
    <xf numFmtId="0" fontId="13"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1" xfId="0" applyFont="1" applyFill="1" applyBorder="1" applyAlignment="1">
      <alignment horizontal="center" vertical="center"/>
    </xf>
    <xf numFmtId="0" fontId="13" fillId="2" borderId="44"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5" xfId="3" applyFont="1" applyFill="1" applyBorder="1" applyAlignment="1" applyProtection="1">
      <alignment horizontal="center" vertical="center" wrapText="1" shrinkToFit="1"/>
    </xf>
    <xf numFmtId="0" fontId="0" fillId="5" borderId="63"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53"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19" fillId="0" borderId="82" xfId="0" applyFont="1" applyBorder="1" applyAlignment="1" applyProtection="1">
      <alignment horizontal="center" vertical="center" wrapText="1"/>
      <protection locked="0"/>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1" fillId="0" borderId="59"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177" fontId="0" fillId="0" borderId="40" xfId="0" applyNumberFormat="1" applyFont="1" applyFill="1" applyBorder="1" applyAlignment="1" applyProtection="1">
      <alignment horizontal="right" vertical="center"/>
    </xf>
    <xf numFmtId="0" fontId="15" fillId="3" borderId="130" xfId="0" applyFont="1" applyFill="1" applyBorder="1" applyAlignment="1">
      <alignment horizontal="center" vertical="center" textRotation="255" wrapText="1"/>
    </xf>
    <xf numFmtId="0" fontId="15" fillId="3" borderId="129" xfId="0" applyFont="1" applyFill="1" applyBorder="1" applyAlignment="1">
      <alignment horizontal="center" vertical="center" textRotation="255" wrapText="1"/>
    </xf>
    <xf numFmtId="0" fontId="15" fillId="3" borderId="60" xfId="0" applyFont="1" applyFill="1" applyBorder="1" applyAlignment="1">
      <alignment horizontal="center" vertical="center" textRotation="255" wrapText="1"/>
    </xf>
    <xf numFmtId="0" fontId="15" fillId="3" borderId="86" xfId="0" applyFont="1" applyFill="1" applyBorder="1" applyAlignment="1">
      <alignment horizontal="center" vertical="center" textRotation="255" wrapText="1"/>
    </xf>
    <xf numFmtId="0" fontId="15" fillId="3" borderId="78"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2" xfId="0" applyFont="1" applyFill="1" applyBorder="1" applyAlignment="1">
      <alignment horizontal="center" vertical="center"/>
    </xf>
    <xf numFmtId="0" fontId="0" fillId="5" borderId="73" xfId="0" applyFont="1" applyFill="1" applyBorder="1" applyAlignment="1">
      <alignment horizontal="center" vertical="center"/>
    </xf>
    <xf numFmtId="0" fontId="29" fillId="2" borderId="87"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3" xfId="0" applyFont="1" applyFill="1" applyBorder="1" applyAlignment="1">
      <alignment horizontal="center" vertical="center" wrapText="1"/>
    </xf>
    <xf numFmtId="0" fontId="11" fillId="2" borderId="47"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48" xfId="0" applyFont="1" applyFill="1" applyBorder="1" applyAlignment="1">
      <alignment horizontal="center" vertical="center"/>
    </xf>
    <xf numFmtId="177" fontId="0" fillId="0" borderId="59"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15" xfId="0" applyFont="1" applyFill="1" applyBorder="1" applyAlignment="1">
      <alignment horizontal="center" vertical="center"/>
    </xf>
    <xf numFmtId="177" fontId="0" fillId="0" borderId="115"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69696</xdr:colOff>
      <xdr:row>98</xdr:row>
      <xdr:rowOff>46463</xdr:rowOff>
    </xdr:from>
    <xdr:to>
      <xdr:col>33</xdr:col>
      <xdr:colOff>174238</xdr:colOff>
      <xdr:row>99</xdr:row>
      <xdr:rowOff>255549</xdr:rowOff>
    </xdr:to>
    <xdr:sp macro="" textlink="">
      <xdr:nvSpPr>
        <xdr:cNvPr id="2" name="テキスト ボックス 1"/>
        <xdr:cNvSpPr txBox="1"/>
      </xdr:nvSpPr>
      <xdr:spPr>
        <a:xfrm>
          <a:off x="3229208" y="43245823"/>
          <a:ext cx="3461524" cy="5575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内閣府</a:t>
          </a:r>
          <a:endParaRPr kumimoji="1" lang="en-US" altLang="ja-JP" sz="1100"/>
        </a:p>
        <a:p>
          <a:pPr algn="ctr"/>
          <a:r>
            <a:rPr kumimoji="1" lang="en-US" altLang="ja-JP" sz="1100"/>
            <a:t>59.2</a:t>
          </a:r>
          <a:r>
            <a:rPr kumimoji="1" lang="ja-JP" altLang="en-US" sz="1100"/>
            <a:t>百万円</a:t>
          </a:r>
          <a:endParaRPr kumimoji="1" lang="en-US" altLang="ja-JP" sz="1100"/>
        </a:p>
        <a:p>
          <a:pPr algn="ctr"/>
          <a:endParaRPr kumimoji="1" lang="ja-JP" altLang="en-US" sz="1100"/>
        </a:p>
      </xdr:txBody>
    </xdr:sp>
    <xdr:clientData/>
  </xdr:twoCellAnchor>
  <xdr:twoCellAnchor>
    <xdr:from>
      <xdr:col>13</xdr:col>
      <xdr:colOff>63500</xdr:colOff>
      <xdr:row>102</xdr:row>
      <xdr:rowOff>317500</xdr:rowOff>
    </xdr:from>
    <xdr:to>
      <xdr:col>46</xdr:col>
      <xdr:colOff>25400</xdr:colOff>
      <xdr:row>102</xdr:row>
      <xdr:rowOff>342900</xdr:rowOff>
    </xdr:to>
    <xdr:cxnSp macro="">
      <xdr:nvCxnSpPr>
        <xdr:cNvPr id="10" name="直線コネクタ 9"/>
        <xdr:cNvCxnSpPr/>
      </xdr:nvCxnSpPr>
      <xdr:spPr>
        <a:xfrm>
          <a:off x="2705100" y="43230800"/>
          <a:ext cx="6667500" cy="25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80226</xdr:colOff>
      <xdr:row>102</xdr:row>
      <xdr:rowOff>325245</xdr:rowOff>
    </xdr:from>
    <xdr:to>
      <xdr:col>13</xdr:col>
      <xdr:colOff>80227</xdr:colOff>
      <xdr:row>104</xdr:row>
      <xdr:rowOff>116159</xdr:rowOff>
    </xdr:to>
    <xdr:cxnSp macro="">
      <xdr:nvCxnSpPr>
        <xdr:cNvPr id="12" name="直線矢印コネクタ 11"/>
        <xdr:cNvCxnSpPr/>
      </xdr:nvCxnSpPr>
      <xdr:spPr>
        <a:xfrm>
          <a:off x="2721826" y="43898945"/>
          <a:ext cx="1" cy="50211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191274</xdr:colOff>
      <xdr:row>104</xdr:row>
      <xdr:rowOff>227514</xdr:rowOff>
    </xdr:from>
    <xdr:to>
      <xdr:col>18</xdr:col>
      <xdr:colOff>177800</xdr:colOff>
      <xdr:row>107</xdr:row>
      <xdr:rowOff>127464</xdr:rowOff>
    </xdr:to>
    <xdr:sp macro="" textlink="">
      <xdr:nvSpPr>
        <xdr:cNvPr id="23" name="テキスト ボックス 22"/>
        <xdr:cNvSpPr txBox="1"/>
      </xdr:nvSpPr>
      <xdr:spPr>
        <a:xfrm>
          <a:off x="1613674" y="44512414"/>
          <a:ext cx="2221726" cy="9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pPr algn="ctr"/>
          <a:r>
            <a:rPr kumimoji="1" lang="en-US" altLang="ja-JP" sz="1100"/>
            <a:t>   A.</a:t>
          </a:r>
          <a:r>
            <a:rPr kumimoji="1" lang="ja-JP" altLang="en-US" sz="1100"/>
            <a:t>株式会社日本総合研究所</a:t>
          </a:r>
          <a:endParaRPr kumimoji="1" lang="en-US" altLang="ja-JP" sz="1100"/>
        </a:p>
        <a:p>
          <a:pPr algn="ctr"/>
          <a:r>
            <a:rPr kumimoji="1" lang="en-US" altLang="ja-JP" sz="1100"/>
            <a:t>31.6</a:t>
          </a:r>
          <a:r>
            <a:rPr kumimoji="1" lang="ja-JP" altLang="en-US" sz="1100"/>
            <a:t>百万円</a:t>
          </a:r>
        </a:p>
      </xdr:txBody>
    </xdr:sp>
    <xdr:clientData/>
  </xdr:twoCellAnchor>
  <xdr:twoCellAnchor>
    <xdr:from>
      <xdr:col>24</xdr:col>
      <xdr:colOff>36705</xdr:colOff>
      <xdr:row>104</xdr:row>
      <xdr:rowOff>214816</xdr:rowOff>
    </xdr:from>
    <xdr:to>
      <xdr:col>35</xdr:col>
      <xdr:colOff>38100</xdr:colOff>
      <xdr:row>107</xdr:row>
      <xdr:rowOff>126381</xdr:rowOff>
    </xdr:to>
    <xdr:sp macro="" textlink="">
      <xdr:nvSpPr>
        <xdr:cNvPr id="24" name="テキスト ボックス 23"/>
        <xdr:cNvSpPr txBox="1"/>
      </xdr:nvSpPr>
      <xdr:spPr>
        <a:xfrm>
          <a:off x="4913505" y="43839316"/>
          <a:ext cx="2236595" cy="978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p>
        <a:p>
          <a:pPr algn="ctr"/>
          <a:r>
            <a:rPr kumimoji="1" lang="en-US" altLang="ja-JP" sz="1100"/>
            <a:t>B.</a:t>
          </a:r>
          <a:r>
            <a:rPr kumimoji="1" lang="ja-JP" altLang="en-US" sz="1100"/>
            <a:t>株式会社</a:t>
          </a:r>
          <a:r>
            <a:rPr kumimoji="1" lang="en-US" altLang="ja-JP" sz="1100"/>
            <a:t>JTB</a:t>
          </a:r>
        </a:p>
        <a:p>
          <a:pPr algn="ctr"/>
          <a:r>
            <a:rPr kumimoji="1" lang="en-US" altLang="ja-JP" sz="1100"/>
            <a:t>27.5</a:t>
          </a:r>
          <a:r>
            <a:rPr kumimoji="1" lang="ja-JP" altLang="en-US" sz="1100"/>
            <a:t>百万円</a:t>
          </a:r>
          <a:endParaRPr kumimoji="1" lang="en-US" altLang="ja-JP" sz="1100"/>
        </a:p>
      </xdr:txBody>
    </xdr:sp>
    <xdr:clientData/>
  </xdr:twoCellAnchor>
  <xdr:twoCellAnchor>
    <xdr:from>
      <xdr:col>4</xdr:col>
      <xdr:colOff>177490</xdr:colOff>
      <xdr:row>101</xdr:row>
      <xdr:rowOff>165875</xdr:rowOff>
    </xdr:from>
    <xdr:to>
      <xdr:col>19</xdr:col>
      <xdr:colOff>189107</xdr:colOff>
      <xdr:row>103</xdr:row>
      <xdr:rowOff>156371</xdr:rowOff>
    </xdr:to>
    <xdr:sp macro="" textlink="">
      <xdr:nvSpPr>
        <xdr:cNvPr id="28" name="テキスト ボックス 27"/>
        <xdr:cNvSpPr txBox="1"/>
      </xdr:nvSpPr>
      <xdr:spPr>
        <a:xfrm>
          <a:off x="990290" y="46127175"/>
          <a:ext cx="3059617" cy="701696"/>
        </a:xfrm>
        <a:prstGeom prst="rect">
          <a:avLst/>
        </a:prstGeom>
        <a:noFill/>
        <a:ln w="0" cmpd="sng">
          <a:noFill/>
        </a:ln>
        <a:effectLst/>
      </xdr:spPr>
      <xdr:txBody>
        <a:bodyPr vertOverflow="clip" horzOverflow="clip" wrap="square" rtlCol="0" anchor="t"/>
        <a:lstStyle/>
        <a:p>
          <a:pPr marL="0" marR="0" lvl="0" indent="0" algn="ctr" defTabSz="914400" eaLnBrk="1" fontAlgn="auto" latinLnBrk="0" hangingPunct="1">
            <a:lnSpc>
              <a:spcPts val="1300"/>
            </a:lnSpc>
            <a:spcBef>
              <a:spcPts val="0"/>
            </a:spcBef>
            <a:spcAft>
              <a:spcPts val="0"/>
            </a:spcAft>
            <a:buClrTx/>
            <a:buSzTx/>
            <a:buFontTx/>
            <a:buNone/>
            <a:tabLst/>
            <a:defRPr/>
          </a:pPr>
          <a:endParaRPr kumimoji="1" lang="en-US" altLang="ja-JP" sz="1100">
            <a:effectLst/>
            <a:latin typeface="+mn-lt"/>
            <a:ea typeface="+mn-ea"/>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a:effectLst/>
              <a:latin typeface="+mn-lt"/>
              <a:ea typeface="+mn-ea"/>
              <a:cs typeface="+mn-cs"/>
            </a:rPr>
            <a:t>【</a:t>
          </a:r>
          <a:r>
            <a:rPr kumimoji="1" lang="ja-JP" altLang="ja-JP" sz="1100">
              <a:effectLst/>
              <a:latin typeface="+mn-lt"/>
              <a:ea typeface="+mn-ea"/>
              <a:cs typeface="+mn-cs"/>
            </a:rPr>
            <a:t>一般競争入札</a:t>
          </a:r>
          <a:r>
            <a:rPr kumimoji="1" lang="en-US" altLang="ja-JP" sz="1100">
              <a:effectLst/>
              <a:latin typeface="+mn-lt"/>
              <a:ea typeface="+mn-ea"/>
              <a:cs typeface="+mn-cs"/>
            </a:rPr>
            <a:t>(</a:t>
          </a:r>
          <a:r>
            <a:rPr kumimoji="1" lang="ja-JP" altLang="ja-JP" sz="1100">
              <a:effectLst/>
              <a:latin typeface="+mn-lt"/>
              <a:ea typeface="+mn-ea"/>
              <a:cs typeface="+mn-cs"/>
            </a:rPr>
            <a:t>総合評価）</a:t>
          </a:r>
          <a:r>
            <a:rPr kumimoji="1" lang="en-US" altLang="ja-JP" sz="1100">
              <a:effectLst/>
              <a:latin typeface="+mn-lt"/>
              <a:ea typeface="+mn-ea"/>
              <a:cs typeface="+mn-cs"/>
            </a:rPr>
            <a:t>】</a:t>
          </a:r>
          <a:endParaRPr lang="ja-JP" altLang="ja-JP">
            <a:effectLst/>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23</xdr:col>
      <xdr:colOff>134279</xdr:colOff>
      <xdr:row>107</xdr:row>
      <xdr:rowOff>259111</xdr:rowOff>
    </xdr:from>
    <xdr:to>
      <xdr:col>36</xdr:col>
      <xdr:colOff>38100</xdr:colOff>
      <xdr:row>108</xdr:row>
      <xdr:rowOff>603095</xdr:rowOff>
    </xdr:to>
    <xdr:sp macro="" textlink="">
      <xdr:nvSpPr>
        <xdr:cNvPr id="30" name="テキスト ボックス 29"/>
        <xdr:cNvSpPr txBox="1"/>
      </xdr:nvSpPr>
      <xdr:spPr>
        <a:xfrm>
          <a:off x="4807879" y="44950411"/>
          <a:ext cx="2545421" cy="699584"/>
        </a:xfrm>
        <a:prstGeom prst="rect">
          <a:avLst/>
        </a:prstGeom>
        <a:noFill/>
        <a:ln w="0" cmpd="sng">
          <a:noFill/>
        </a:ln>
        <a:effectLst/>
      </xdr:spPr>
      <xdr:txBody>
        <a:bodyPr vertOverflow="clip" horzOverflow="clip" wrap="square" rtlCol="0" anchor="ctr"/>
        <a:lstStyle/>
        <a:p>
          <a:pPr eaLnBrk="1" fontAlgn="auto" latinLnBrk="0" hangingPunct="1"/>
          <a:r>
            <a:rPr kumimoji="1" lang="ja-JP" altLang="ja-JP" sz="1100" b="0" i="0" baseline="0">
              <a:effectLst/>
              <a:latin typeface="+mn-lt"/>
              <a:ea typeface="+mn-ea"/>
              <a:cs typeface="+mn-cs"/>
            </a:rPr>
            <a:t>沖縄のポテンシャルに関するコンテンツの募集、表彰、公開業務</a:t>
          </a:r>
          <a:endParaRPr lang="ja-JP" altLang="ja-JP">
            <a:effectLst/>
          </a:endParaRPr>
        </a:p>
      </xdr:txBody>
    </xdr:sp>
    <xdr:clientData/>
  </xdr:twoCellAnchor>
  <xdr:twoCellAnchor>
    <xdr:from>
      <xdr:col>23</xdr:col>
      <xdr:colOff>180744</xdr:colOff>
      <xdr:row>108</xdr:row>
      <xdr:rowOff>20753</xdr:rowOff>
    </xdr:from>
    <xdr:to>
      <xdr:col>36</xdr:col>
      <xdr:colOff>41164</xdr:colOff>
      <xdr:row>108</xdr:row>
      <xdr:rowOff>484956</xdr:rowOff>
    </xdr:to>
    <xdr:sp macro="" textlink="">
      <xdr:nvSpPr>
        <xdr:cNvPr id="31" name="大かっこ 11"/>
        <xdr:cNvSpPr>
          <a:spLocks noChangeArrowheads="1"/>
        </xdr:cNvSpPr>
      </xdr:nvSpPr>
      <xdr:spPr bwMode="auto">
        <a:xfrm>
          <a:off x="4854344" y="45067653"/>
          <a:ext cx="2502020" cy="464203"/>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123748</xdr:colOff>
      <xdr:row>107</xdr:row>
      <xdr:rowOff>276147</xdr:rowOff>
    </xdr:from>
    <xdr:to>
      <xdr:col>19</xdr:col>
      <xdr:colOff>101600</xdr:colOff>
      <xdr:row>108</xdr:row>
      <xdr:rowOff>500908</xdr:rowOff>
    </xdr:to>
    <xdr:sp macro="" textlink="">
      <xdr:nvSpPr>
        <xdr:cNvPr id="33" name="大かっこ 11"/>
        <xdr:cNvSpPr>
          <a:spLocks noChangeArrowheads="1"/>
        </xdr:cNvSpPr>
      </xdr:nvSpPr>
      <xdr:spPr bwMode="auto">
        <a:xfrm>
          <a:off x="1546148" y="44967447"/>
          <a:ext cx="2416252" cy="58036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45379</xdr:colOff>
      <xdr:row>108</xdr:row>
      <xdr:rowOff>57769</xdr:rowOff>
    </xdr:from>
    <xdr:to>
      <xdr:col>20</xdr:col>
      <xdr:colOff>9507</xdr:colOff>
      <xdr:row>108</xdr:row>
      <xdr:rowOff>266700</xdr:rowOff>
    </xdr:to>
    <xdr:sp macro="" textlink="">
      <xdr:nvSpPr>
        <xdr:cNvPr id="39" name="テキスト ボックス 38"/>
        <xdr:cNvSpPr txBox="1"/>
      </xdr:nvSpPr>
      <xdr:spPr>
        <a:xfrm>
          <a:off x="1670979" y="45104669"/>
          <a:ext cx="2402528" cy="208931"/>
        </a:xfrm>
        <a:prstGeom prst="rect">
          <a:avLst/>
        </a:prstGeom>
        <a:noFill/>
        <a:ln w="0"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企業誘致促進プログラムの実施</a:t>
          </a:r>
        </a:p>
      </xdr:txBody>
    </xdr:sp>
    <xdr:clientData/>
  </xdr:twoCellAnchor>
  <xdr:twoCellAnchor>
    <xdr:from>
      <xdr:col>28</xdr:col>
      <xdr:colOff>49406</xdr:colOff>
      <xdr:row>100</xdr:row>
      <xdr:rowOff>106401</xdr:rowOff>
    </xdr:from>
    <xdr:to>
      <xdr:col>40</xdr:col>
      <xdr:colOff>13534</xdr:colOff>
      <xdr:row>101</xdr:row>
      <xdr:rowOff>38100</xdr:rowOff>
    </xdr:to>
    <xdr:sp macro="" textlink="">
      <xdr:nvSpPr>
        <xdr:cNvPr id="40" name="テキスト ボックス 39"/>
        <xdr:cNvSpPr txBox="1"/>
      </xdr:nvSpPr>
      <xdr:spPr>
        <a:xfrm>
          <a:off x="5739006" y="42968901"/>
          <a:ext cx="2402528" cy="287299"/>
        </a:xfrm>
        <a:prstGeom prst="rect">
          <a:avLst/>
        </a:prstGeom>
        <a:noFill/>
        <a:ln w="0"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事業の企画・立案等</a:t>
          </a:r>
        </a:p>
      </xdr:txBody>
    </xdr:sp>
    <xdr:clientData/>
  </xdr:twoCellAnchor>
  <xdr:twoCellAnchor>
    <xdr:from>
      <xdr:col>25</xdr:col>
      <xdr:colOff>25400</xdr:colOff>
      <xdr:row>99</xdr:row>
      <xdr:rowOff>317500</xdr:rowOff>
    </xdr:from>
    <xdr:to>
      <xdr:col>25</xdr:col>
      <xdr:colOff>25401</xdr:colOff>
      <xdr:row>102</xdr:row>
      <xdr:rowOff>292100</xdr:rowOff>
    </xdr:to>
    <xdr:cxnSp macro="">
      <xdr:nvCxnSpPr>
        <xdr:cNvPr id="7" name="直線コネクタ 6"/>
        <xdr:cNvCxnSpPr/>
      </xdr:nvCxnSpPr>
      <xdr:spPr>
        <a:xfrm>
          <a:off x="5105400" y="43345100"/>
          <a:ext cx="1" cy="1041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177800</xdr:colOff>
      <xdr:row>101</xdr:row>
      <xdr:rowOff>228600</xdr:rowOff>
    </xdr:from>
    <xdr:to>
      <xdr:col>40</xdr:col>
      <xdr:colOff>189417</xdr:colOff>
      <xdr:row>103</xdr:row>
      <xdr:rowOff>219096</xdr:rowOff>
    </xdr:to>
    <xdr:sp macro="" textlink="">
      <xdr:nvSpPr>
        <xdr:cNvPr id="25" name="テキスト ボックス 24"/>
        <xdr:cNvSpPr txBox="1"/>
      </xdr:nvSpPr>
      <xdr:spPr>
        <a:xfrm>
          <a:off x="5257800" y="42786300"/>
          <a:ext cx="3059617" cy="701696"/>
        </a:xfrm>
        <a:prstGeom prst="rect">
          <a:avLst/>
        </a:prstGeom>
        <a:noFill/>
        <a:ln w="0" cmpd="sng">
          <a:noFill/>
        </a:ln>
        <a:effectLst/>
      </xdr:spPr>
      <xdr:txBody>
        <a:bodyPr vertOverflow="clip" horzOverflow="clip" wrap="square" rtlCol="0" anchor="t"/>
        <a:lstStyle/>
        <a:p>
          <a:pPr marL="0" marR="0" lvl="0" indent="0" algn="ctr" defTabSz="914400" eaLnBrk="1" fontAlgn="auto" latinLnBrk="0" hangingPunct="1">
            <a:lnSpc>
              <a:spcPts val="1300"/>
            </a:lnSpc>
            <a:spcBef>
              <a:spcPts val="0"/>
            </a:spcBef>
            <a:spcAft>
              <a:spcPts val="0"/>
            </a:spcAft>
            <a:buClrTx/>
            <a:buSzTx/>
            <a:buFontTx/>
            <a:buNone/>
            <a:tabLst/>
            <a:defRPr/>
          </a:pPr>
          <a:endParaRPr kumimoji="1" lang="en-US" altLang="ja-JP" sz="1100">
            <a:effectLst/>
            <a:latin typeface="+mn-lt"/>
            <a:ea typeface="+mn-ea"/>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a:effectLst/>
              <a:latin typeface="+mn-lt"/>
              <a:ea typeface="+mn-ea"/>
              <a:cs typeface="+mn-cs"/>
            </a:rPr>
            <a:t>【</a:t>
          </a:r>
          <a:r>
            <a:rPr kumimoji="1" lang="ja-JP" altLang="ja-JP" sz="1100">
              <a:effectLst/>
              <a:latin typeface="+mn-lt"/>
              <a:ea typeface="+mn-ea"/>
              <a:cs typeface="+mn-cs"/>
            </a:rPr>
            <a:t>一般競争入札</a:t>
          </a:r>
          <a:r>
            <a:rPr kumimoji="1" lang="en-US" altLang="ja-JP" sz="1100">
              <a:effectLst/>
              <a:latin typeface="+mn-lt"/>
              <a:ea typeface="+mn-ea"/>
              <a:cs typeface="+mn-cs"/>
            </a:rPr>
            <a:t>(</a:t>
          </a:r>
          <a:r>
            <a:rPr kumimoji="1" lang="ja-JP" altLang="ja-JP" sz="1100">
              <a:effectLst/>
              <a:latin typeface="+mn-lt"/>
              <a:ea typeface="+mn-ea"/>
              <a:cs typeface="+mn-cs"/>
            </a:rPr>
            <a:t>総合評価）</a:t>
          </a:r>
          <a:r>
            <a:rPr kumimoji="1" lang="en-US" altLang="ja-JP" sz="1100">
              <a:effectLst/>
              <a:latin typeface="+mn-lt"/>
              <a:ea typeface="+mn-ea"/>
              <a:cs typeface="+mn-cs"/>
            </a:rPr>
            <a:t>】</a:t>
          </a:r>
          <a:endParaRPr lang="ja-JP" altLang="ja-JP">
            <a:effectLst/>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26</xdr:col>
      <xdr:colOff>38100</xdr:colOff>
      <xdr:row>99</xdr:row>
      <xdr:rowOff>292100</xdr:rowOff>
    </xdr:from>
    <xdr:to>
      <xdr:col>37</xdr:col>
      <xdr:colOff>139700</xdr:colOff>
      <xdr:row>101</xdr:row>
      <xdr:rowOff>186661</xdr:rowOff>
    </xdr:to>
    <xdr:sp macro="" textlink="">
      <xdr:nvSpPr>
        <xdr:cNvPr id="21" name="大かっこ 11"/>
        <xdr:cNvSpPr>
          <a:spLocks noChangeArrowheads="1"/>
        </xdr:cNvSpPr>
      </xdr:nvSpPr>
      <xdr:spPr bwMode="auto">
        <a:xfrm>
          <a:off x="5321300" y="42799000"/>
          <a:ext cx="2336800" cy="60576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114300</xdr:colOff>
      <xdr:row>101</xdr:row>
      <xdr:rowOff>152400</xdr:rowOff>
    </xdr:from>
    <xdr:to>
      <xdr:col>54</xdr:col>
      <xdr:colOff>138617</xdr:colOff>
      <xdr:row>103</xdr:row>
      <xdr:rowOff>142896</xdr:rowOff>
    </xdr:to>
    <xdr:sp macro="" textlink="">
      <xdr:nvSpPr>
        <xdr:cNvPr id="29" name="テキスト ボックス 28"/>
        <xdr:cNvSpPr txBox="1"/>
      </xdr:nvSpPr>
      <xdr:spPr>
        <a:xfrm>
          <a:off x="8039100" y="42710100"/>
          <a:ext cx="3097717" cy="701696"/>
        </a:xfrm>
        <a:prstGeom prst="rect">
          <a:avLst/>
        </a:prstGeom>
        <a:noFill/>
        <a:ln w="0" cmpd="sng">
          <a:noFill/>
        </a:ln>
        <a:effectLst/>
      </xdr:spPr>
      <xdr:txBody>
        <a:bodyPr vertOverflow="clip" horzOverflow="clip" wrap="square" rtlCol="0" anchor="t"/>
        <a:lstStyle/>
        <a:p>
          <a:pPr marL="0" marR="0" lvl="0" indent="0" algn="ctr" defTabSz="914400" eaLnBrk="1" fontAlgn="auto" latinLnBrk="0" hangingPunct="1">
            <a:lnSpc>
              <a:spcPts val="13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lang="ja-JP" altLang="ja-JP" sz="1100">
              <a:effectLst/>
              <a:latin typeface="+mn-lt"/>
              <a:ea typeface="+mn-ea"/>
              <a:cs typeface="+mn-cs"/>
            </a:rPr>
            <a:t>随意契約（少額）</a:t>
          </a:r>
          <a:r>
            <a:rPr lang="en-US" altLang="ja-JP" sz="1100">
              <a:effectLst/>
              <a:latin typeface="+mn-lt"/>
              <a:ea typeface="+mn-ea"/>
              <a:cs typeface="+mn-cs"/>
            </a:rPr>
            <a:t>】</a:t>
          </a:r>
          <a:endParaRPr kumimoji="0" lang="ja-JP" altLang="ja-JP" sz="1800" b="0" i="0" u="none" strike="noStrike" kern="0" cap="none" spc="0" normalizeH="0" baseline="0" noProof="0">
            <a:ln>
              <a:noFill/>
            </a:ln>
            <a:solidFill>
              <a:sysClr val="windowText" lastClr="000000"/>
            </a:solidFill>
            <a:effectLst/>
            <a:uLnTx/>
            <a:uFillTx/>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46</xdr:col>
      <xdr:colOff>12700</xdr:colOff>
      <xdr:row>103</xdr:row>
      <xdr:rowOff>12700</xdr:rowOff>
    </xdr:from>
    <xdr:to>
      <xdr:col>46</xdr:col>
      <xdr:colOff>24316</xdr:colOff>
      <xdr:row>104</xdr:row>
      <xdr:rowOff>101136</xdr:rowOff>
    </xdr:to>
    <xdr:cxnSp macro="">
      <xdr:nvCxnSpPr>
        <xdr:cNvPr id="32" name="直線矢印コネクタ 31"/>
        <xdr:cNvCxnSpPr/>
      </xdr:nvCxnSpPr>
      <xdr:spPr>
        <a:xfrm>
          <a:off x="9359900" y="43281600"/>
          <a:ext cx="11616" cy="4440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63500</xdr:colOff>
      <xdr:row>104</xdr:row>
      <xdr:rowOff>254000</xdr:rowOff>
    </xdr:from>
    <xdr:to>
      <xdr:col>49</xdr:col>
      <xdr:colOff>268095</xdr:colOff>
      <xdr:row>107</xdr:row>
      <xdr:rowOff>165565</xdr:rowOff>
    </xdr:to>
    <xdr:sp macro="" textlink="">
      <xdr:nvSpPr>
        <xdr:cNvPr id="41" name="テキスト ボックス 40"/>
        <xdr:cNvSpPr txBox="1"/>
      </xdr:nvSpPr>
      <xdr:spPr>
        <a:xfrm>
          <a:off x="7988300" y="43878500"/>
          <a:ext cx="2236595" cy="97836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株式会社ニュース・サービス・センター</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25400</xdr:colOff>
      <xdr:row>102</xdr:row>
      <xdr:rowOff>342900</xdr:rowOff>
    </xdr:from>
    <xdr:to>
      <xdr:col>29</xdr:col>
      <xdr:colOff>37016</xdr:colOff>
      <xdr:row>104</xdr:row>
      <xdr:rowOff>75736</xdr:rowOff>
    </xdr:to>
    <xdr:cxnSp macro="">
      <xdr:nvCxnSpPr>
        <xdr:cNvPr id="42" name="直線矢印コネクタ 41"/>
        <xdr:cNvCxnSpPr/>
      </xdr:nvCxnSpPr>
      <xdr:spPr>
        <a:xfrm>
          <a:off x="5918200" y="43256200"/>
          <a:ext cx="11616" cy="4440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114300</xdr:colOff>
      <xdr:row>108</xdr:row>
      <xdr:rowOff>0</xdr:rowOff>
    </xdr:from>
    <xdr:to>
      <xdr:col>49</xdr:col>
      <xdr:colOff>381120</xdr:colOff>
      <xdr:row>108</xdr:row>
      <xdr:rowOff>464203</xdr:rowOff>
    </xdr:to>
    <xdr:sp macro="" textlink="">
      <xdr:nvSpPr>
        <xdr:cNvPr id="44" name="大かっこ 11"/>
        <xdr:cNvSpPr>
          <a:spLocks noChangeArrowheads="1"/>
        </xdr:cNvSpPr>
      </xdr:nvSpPr>
      <xdr:spPr bwMode="auto">
        <a:xfrm>
          <a:off x="7835900" y="45046900"/>
          <a:ext cx="2502020" cy="464203"/>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190500</xdr:colOff>
      <xdr:row>107</xdr:row>
      <xdr:rowOff>279400</xdr:rowOff>
    </xdr:from>
    <xdr:to>
      <xdr:col>49</xdr:col>
      <xdr:colOff>500721</xdr:colOff>
      <xdr:row>108</xdr:row>
      <xdr:rowOff>622300</xdr:rowOff>
    </xdr:to>
    <xdr:sp macro="" textlink="">
      <xdr:nvSpPr>
        <xdr:cNvPr id="45" name="テキスト ボックス 44"/>
        <xdr:cNvSpPr txBox="1"/>
      </xdr:nvSpPr>
      <xdr:spPr>
        <a:xfrm>
          <a:off x="7912100" y="44970700"/>
          <a:ext cx="2545421" cy="698500"/>
        </a:xfrm>
        <a:prstGeom prst="rect">
          <a:avLst/>
        </a:prstGeom>
        <a:noFill/>
        <a:ln w="0"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沖縄のポテンシャル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や魅力の周知のための</a:t>
          </a:r>
          <a:r>
            <a:rPr lang="en-US" altLang="ja-JP" sz="1100">
              <a:effectLst/>
              <a:latin typeface="+mn-lt"/>
              <a:ea typeface="+mn-ea"/>
              <a:cs typeface="+mn-cs"/>
            </a:rPr>
            <a:t>WEB</a:t>
          </a:r>
          <a:r>
            <a:rPr lang="ja-JP" altLang="ja-JP" sz="1100">
              <a:effectLst/>
              <a:latin typeface="+mn-lt"/>
              <a:ea typeface="+mn-ea"/>
              <a:cs typeface="+mn-cs"/>
            </a:rPr>
            <a:t>サイトの運営業務</a:t>
          </a:r>
          <a:endParaRPr kumimoji="0" lang="ja-JP" altLang="ja-JP" sz="180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31"/>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5" t="s">
        <v>0</v>
      </c>
      <c r="Y2" s="56"/>
      <c r="Z2" s="44"/>
      <c r="AA2" s="44"/>
      <c r="AB2" s="44"/>
      <c r="AC2" s="44"/>
      <c r="AD2" s="126">
        <v>2021</v>
      </c>
      <c r="AE2" s="126"/>
      <c r="AF2" s="126"/>
      <c r="AG2" s="126"/>
      <c r="AH2" s="126"/>
      <c r="AI2" s="67" t="s">
        <v>261</v>
      </c>
      <c r="AJ2" s="126" t="s">
        <v>578</v>
      </c>
      <c r="AK2" s="126"/>
      <c r="AL2" s="126"/>
      <c r="AM2" s="126"/>
      <c r="AN2" s="67" t="s">
        <v>261</v>
      </c>
      <c r="AO2" s="126">
        <v>20</v>
      </c>
      <c r="AP2" s="126"/>
      <c r="AQ2" s="126"/>
      <c r="AR2" s="68" t="s">
        <v>559</v>
      </c>
      <c r="AS2" s="183">
        <v>99</v>
      </c>
      <c r="AT2" s="183"/>
      <c r="AU2" s="183"/>
      <c r="AV2" s="67" t="str">
        <f>IF(AW2="","","-")</f>
        <v/>
      </c>
      <c r="AW2" s="159"/>
      <c r="AX2" s="159"/>
    </row>
    <row r="3" spans="1:50" ht="21" customHeight="1" thickBot="1" x14ac:dyDescent="0.2">
      <c r="A3" s="221" t="s">
        <v>552</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3" t="s">
        <v>60</v>
      </c>
      <c r="AJ3" s="223" t="s">
        <v>560</v>
      </c>
      <c r="AK3" s="223"/>
      <c r="AL3" s="223"/>
      <c r="AM3" s="223"/>
      <c r="AN3" s="223"/>
      <c r="AO3" s="223"/>
      <c r="AP3" s="223"/>
      <c r="AQ3" s="223"/>
      <c r="AR3" s="223"/>
      <c r="AS3" s="223"/>
      <c r="AT3" s="223"/>
      <c r="AU3" s="223"/>
      <c r="AV3" s="223"/>
      <c r="AW3" s="223"/>
      <c r="AX3" s="24" t="s">
        <v>61</v>
      </c>
    </row>
    <row r="4" spans="1:50" ht="24.75" customHeight="1" x14ac:dyDescent="0.15">
      <c r="A4" s="468" t="s">
        <v>24</v>
      </c>
      <c r="B4" s="469"/>
      <c r="C4" s="469"/>
      <c r="D4" s="469"/>
      <c r="E4" s="469"/>
      <c r="F4" s="469"/>
      <c r="G4" s="444" t="s">
        <v>561</v>
      </c>
      <c r="H4" s="445"/>
      <c r="I4" s="445"/>
      <c r="J4" s="445"/>
      <c r="K4" s="445"/>
      <c r="L4" s="445"/>
      <c r="M4" s="445"/>
      <c r="N4" s="445"/>
      <c r="O4" s="445"/>
      <c r="P4" s="445"/>
      <c r="Q4" s="445"/>
      <c r="R4" s="445"/>
      <c r="S4" s="445"/>
      <c r="T4" s="445"/>
      <c r="U4" s="445"/>
      <c r="V4" s="445"/>
      <c r="W4" s="445"/>
      <c r="X4" s="445"/>
      <c r="Y4" s="446" t="s">
        <v>1</v>
      </c>
      <c r="Z4" s="447"/>
      <c r="AA4" s="447"/>
      <c r="AB4" s="447"/>
      <c r="AC4" s="447"/>
      <c r="AD4" s="448"/>
      <c r="AE4" s="449" t="s">
        <v>562</v>
      </c>
      <c r="AF4" s="450"/>
      <c r="AG4" s="450"/>
      <c r="AH4" s="450"/>
      <c r="AI4" s="450"/>
      <c r="AJ4" s="450"/>
      <c r="AK4" s="450"/>
      <c r="AL4" s="450"/>
      <c r="AM4" s="450"/>
      <c r="AN4" s="450"/>
      <c r="AO4" s="450"/>
      <c r="AP4" s="451"/>
      <c r="AQ4" s="452" t="s">
        <v>2</v>
      </c>
      <c r="AR4" s="447"/>
      <c r="AS4" s="447"/>
      <c r="AT4" s="447"/>
      <c r="AU4" s="447"/>
      <c r="AV4" s="447"/>
      <c r="AW4" s="447"/>
      <c r="AX4" s="453"/>
    </row>
    <row r="5" spans="1:50" ht="30" customHeight="1" x14ac:dyDescent="0.15">
      <c r="A5" s="454" t="s">
        <v>63</v>
      </c>
      <c r="B5" s="455"/>
      <c r="C5" s="455"/>
      <c r="D5" s="455"/>
      <c r="E5" s="455"/>
      <c r="F5" s="456"/>
      <c r="G5" s="287" t="s">
        <v>564</v>
      </c>
      <c r="H5" s="288"/>
      <c r="I5" s="288"/>
      <c r="J5" s="288"/>
      <c r="K5" s="288"/>
      <c r="L5" s="288"/>
      <c r="M5" s="289" t="s">
        <v>62</v>
      </c>
      <c r="N5" s="290"/>
      <c r="O5" s="290"/>
      <c r="P5" s="290"/>
      <c r="Q5" s="290"/>
      <c r="R5" s="291"/>
      <c r="S5" s="292" t="s">
        <v>641</v>
      </c>
      <c r="T5" s="288"/>
      <c r="U5" s="288"/>
      <c r="V5" s="288"/>
      <c r="W5" s="288"/>
      <c r="X5" s="293"/>
      <c r="Y5" s="460" t="s">
        <v>3</v>
      </c>
      <c r="Z5" s="461"/>
      <c r="AA5" s="461"/>
      <c r="AB5" s="461"/>
      <c r="AC5" s="461"/>
      <c r="AD5" s="462"/>
      <c r="AE5" s="463" t="s">
        <v>565</v>
      </c>
      <c r="AF5" s="463"/>
      <c r="AG5" s="463"/>
      <c r="AH5" s="463"/>
      <c r="AI5" s="463"/>
      <c r="AJ5" s="463"/>
      <c r="AK5" s="463"/>
      <c r="AL5" s="463"/>
      <c r="AM5" s="463"/>
      <c r="AN5" s="463"/>
      <c r="AO5" s="463"/>
      <c r="AP5" s="464"/>
      <c r="AQ5" s="465" t="s">
        <v>563</v>
      </c>
      <c r="AR5" s="466"/>
      <c r="AS5" s="466"/>
      <c r="AT5" s="466"/>
      <c r="AU5" s="466"/>
      <c r="AV5" s="466"/>
      <c r="AW5" s="466"/>
      <c r="AX5" s="467"/>
    </row>
    <row r="6" spans="1:50" ht="39" customHeight="1" x14ac:dyDescent="0.15">
      <c r="A6" s="470" t="s">
        <v>4</v>
      </c>
      <c r="B6" s="471"/>
      <c r="C6" s="471"/>
      <c r="D6" s="471"/>
      <c r="E6" s="471"/>
      <c r="F6" s="471"/>
      <c r="G6" s="601" t="str">
        <f>入力規則等!F39</f>
        <v>一般会計</v>
      </c>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2"/>
      <c r="AK6" s="602"/>
      <c r="AL6" s="602"/>
      <c r="AM6" s="602"/>
      <c r="AN6" s="602"/>
      <c r="AO6" s="602"/>
      <c r="AP6" s="602"/>
      <c r="AQ6" s="602"/>
      <c r="AR6" s="602"/>
      <c r="AS6" s="602"/>
      <c r="AT6" s="602"/>
      <c r="AU6" s="602"/>
      <c r="AV6" s="602"/>
      <c r="AW6" s="602"/>
      <c r="AX6" s="603"/>
    </row>
    <row r="7" spans="1:50" ht="49.5" customHeight="1" x14ac:dyDescent="0.15">
      <c r="A7" s="625" t="s">
        <v>21</v>
      </c>
      <c r="B7" s="626"/>
      <c r="C7" s="626"/>
      <c r="D7" s="626"/>
      <c r="E7" s="626"/>
      <c r="F7" s="627"/>
      <c r="G7" s="628" t="s">
        <v>566</v>
      </c>
      <c r="H7" s="629"/>
      <c r="I7" s="629"/>
      <c r="J7" s="629"/>
      <c r="K7" s="629"/>
      <c r="L7" s="629"/>
      <c r="M7" s="629"/>
      <c r="N7" s="629"/>
      <c r="O7" s="629"/>
      <c r="P7" s="629"/>
      <c r="Q7" s="629"/>
      <c r="R7" s="629"/>
      <c r="S7" s="629"/>
      <c r="T7" s="629"/>
      <c r="U7" s="629"/>
      <c r="V7" s="629"/>
      <c r="W7" s="629"/>
      <c r="X7" s="630"/>
      <c r="Y7" s="171" t="s">
        <v>247</v>
      </c>
      <c r="Z7" s="172"/>
      <c r="AA7" s="172"/>
      <c r="AB7" s="172"/>
      <c r="AC7" s="172"/>
      <c r="AD7" s="173"/>
      <c r="AE7" s="162" t="s">
        <v>567</v>
      </c>
      <c r="AF7" s="163"/>
      <c r="AG7" s="163"/>
      <c r="AH7" s="163"/>
      <c r="AI7" s="163"/>
      <c r="AJ7" s="163"/>
      <c r="AK7" s="163"/>
      <c r="AL7" s="163"/>
      <c r="AM7" s="163"/>
      <c r="AN7" s="163"/>
      <c r="AO7" s="163"/>
      <c r="AP7" s="163"/>
      <c r="AQ7" s="163"/>
      <c r="AR7" s="163"/>
      <c r="AS7" s="163"/>
      <c r="AT7" s="163"/>
      <c r="AU7" s="163"/>
      <c r="AV7" s="163"/>
      <c r="AW7" s="163"/>
      <c r="AX7" s="164"/>
    </row>
    <row r="8" spans="1:50" ht="53.25" customHeight="1" x14ac:dyDescent="0.15">
      <c r="A8" s="625" t="s">
        <v>181</v>
      </c>
      <c r="B8" s="626"/>
      <c r="C8" s="626"/>
      <c r="D8" s="626"/>
      <c r="E8" s="626"/>
      <c r="F8" s="627"/>
      <c r="G8" s="127" t="str">
        <f>入力規則等!A27</f>
        <v>沖縄振興、地方創生</v>
      </c>
      <c r="H8" s="128"/>
      <c r="I8" s="128"/>
      <c r="J8" s="128"/>
      <c r="K8" s="128"/>
      <c r="L8" s="128"/>
      <c r="M8" s="128"/>
      <c r="N8" s="128"/>
      <c r="O8" s="128"/>
      <c r="P8" s="128"/>
      <c r="Q8" s="128"/>
      <c r="R8" s="128"/>
      <c r="S8" s="128"/>
      <c r="T8" s="128"/>
      <c r="U8" s="128"/>
      <c r="V8" s="128"/>
      <c r="W8" s="128"/>
      <c r="X8" s="129"/>
      <c r="Y8" s="294" t="s">
        <v>182</v>
      </c>
      <c r="Z8" s="295"/>
      <c r="AA8" s="295"/>
      <c r="AB8" s="295"/>
      <c r="AC8" s="295"/>
      <c r="AD8" s="296"/>
      <c r="AE8" s="412" t="str">
        <f>入力規則等!K13</f>
        <v>その他の事項経費</v>
      </c>
      <c r="AF8" s="128"/>
      <c r="AG8" s="128"/>
      <c r="AH8" s="128"/>
      <c r="AI8" s="128"/>
      <c r="AJ8" s="128"/>
      <c r="AK8" s="128"/>
      <c r="AL8" s="128"/>
      <c r="AM8" s="128"/>
      <c r="AN8" s="128"/>
      <c r="AO8" s="128"/>
      <c r="AP8" s="128"/>
      <c r="AQ8" s="128"/>
      <c r="AR8" s="128"/>
      <c r="AS8" s="128"/>
      <c r="AT8" s="128"/>
      <c r="AU8" s="128"/>
      <c r="AV8" s="128"/>
      <c r="AW8" s="128"/>
      <c r="AX8" s="413"/>
    </row>
    <row r="9" spans="1:50" ht="77.25" customHeight="1" x14ac:dyDescent="0.15">
      <c r="A9" s="92" t="s">
        <v>22</v>
      </c>
      <c r="B9" s="93"/>
      <c r="C9" s="93"/>
      <c r="D9" s="93"/>
      <c r="E9" s="93"/>
      <c r="F9" s="93"/>
      <c r="G9" s="297" t="s">
        <v>619</v>
      </c>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9"/>
    </row>
    <row r="10" spans="1:50" ht="75" customHeight="1" x14ac:dyDescent="0.15">
      <c r="A10" s="414" t="s">
        <v>27</v>
      </c>
      <c r="B10" s="415"/>
      <c r="C10" s="415"/>
      <c r="D10" s="415"/>
      <c r="E10" s="415"/>
      <c r="F10" s="415"/>
      <c r="G10" s="441" t="s">
        <v>577</v>
      </c>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42"/>
      <c r="AX10" s="443"/>
    </row>
    <row r="11" spans="1:50" ht="42" customHeight="1" x14ac:dyDescent="0.15">
      <c r="A11" s="414" t="s">
        <v>5</v>
      </c>
      <c r="B11" s="415"/>
      <c r="C11" s="415"/>
      <c r="D11" s="415"/>
      <c r="E11" s="415"/>
      <c r="F11" s="485"/>
      <c r="G11" s="457" t="str">
        <f>入力規則等!P10</f>
        <v>委託・請負</v>
      </c>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8"/>
      <c r="AK11" s="458"/>
      <c r="AL11" s="458"/>
      <c r="AM11" s="458"/>
      <c r="AN11" s="458"/>
      <c r="AO11" s="458"/>
      <c r="AP11" s="458"/>
      <c r="AQ11" s="458"/>
      <c r="AR11" s="458"/>
      <c r="AS11" s="458"/>
      <c r="AT11" s="458"/>
      <c r="AU11" s="458"/>
      <c r="AV11" s="458"/>
      <c r="AW11" s="458"/>
      <c r="AX11" s="459"/>
    </row>
    <row r="12" spans="1:50" ht="21" customHeight="1" x14ac:dyDescent="0.15">
      <c r="A12" s="86" t="s">
        <v>23</v>
      </c>
      <c r="B12" s="87"/>
      <c r="C12" s="87"/>
      <c r="D12" s="87"/>
      <c r="E12" s="87"/>
      <c r="F12" s="88"/>
      <c r="G12" s="500"/>
      <c r="H12" s="501"/>
      <c r="I12" s="501"/>
      <c r="J12" s="501"/>
      <c r="K12" s="501"/>
      <c r="L12" s="501"/>
      <c r="M12" s="501"/>
      <c r="N12" s="501"/>
      <c r="O12" s="501"/>
      <c r="P12" s="264" t="s">
        <v>248</v>
      </c>
      <c r="Q12" s="265"/>
      <c r="R12" s="265"/>
      <c r="S12" s="265"/>
      <c r="T12" s="265"/>
      <c r="U12" s="265"/>
      <c r="V12" s="266"/>
      <c r="W12" s="264" t="s">
        <v>265</v>
      </c>
      <c r="X12" s="265"/>
      <c r="Y12" s="265"/>
      <c r="Z12" s="265"/>
      <c r="AA12" s="265"/>
      <c r="AB12" s="265"/>
      <c r="AC12" s="266"/>
      <c r="AD12" s="264" t="s">
        <v>549</v>
      </c>
      <c r="AE12" s="265"/>
      <c r="AF12" s="265"/>
      <c r="AG12" s="265"/>
      <c r="AH12" s="265"/>
      <c r="AI12" s="265"/>
      <c r="AJ12" s="266"/>
      <c r="AK12" s="264" t="s">
        <v>553</v>
      </c>
      <c r="AL12" s="265"/>
      <c r="AM12" s="265"/>
      <c r="AN12" s="265"/>
      <c r="AO12" s="265"/>
      <c r="AP12" s="265"/>
      <c r="AQ12" s="266"/>
      <c r="AR12" s="264" t="s">
        <v>554</v>
      </c>
      <c r="AS12" s="265"/>
      <c r="AT12" s="265"/>
      <c r="AU12" s="265"/>
      <c r="AV12" s="265"/>
      <c r="AW12" s="265"/>
      <c r="AX12" s="416"/>
    </row>
    <row r="13" spans="1:50" ht="21" customHeight="1" x14ac:dyDescent="0.15">
      <c r="A13" s="89"/>
      <c r="B13" s="90"/>
      <c r="C13" s="90"/>
      <c r="D13" s="90"/>
      <c r="E13" s="90"/>
      <c r="F13" s="91"/>
      <c r="G13" s="417" t="s">
        <v>6</v>
      </c>
      <c r="H13" s="418"/>
      <c r="I13" s="360" t="s">
        <v>7</v>
      </c>
      <c r="J13" s="361"/>
      <c r="K13" s="361"/>
      <c r="L13" s="361"/>
      <c r="M13" s="361"/>
      <c r="N13" s="361"/>
      <c r="O13" s="362"/>
      <c r="P13" s="165">
        <v>60</v>
      </c>
      <c r="Q13" s="166"/>
      <c r="R13" s="166"/>
      <c r="S13" s="166"/>
      <c r="T13" s="166"/>
      <c r="U13" s="166"/>
      <c r="V13" s="167"/>
      <c r="W13" s="165">
        <v>70</v>
      </c>
      <c r="X13" s="166"/>
      <c r="Y13" s="166"/>
      <c r="Z13" s="166"/>
      <c r="AA13" s="166"/>
      <c r="AB13" s="166"/>
      <c r="AC13" s="167"/>
      <c r="AD13" s="165">
        <v>70</v>
      </c>
      <c r="AE13" s="166"/>
      <c r="AF13" s="166"/>
      <c r="AG13" s="166"/>
      <c r="AH13" s="166"/>
      <c r="AI13" s="166"/>
      <c r="AJ13" s="167"/>
      <c r="AK13" s="165">
        <v>59</v>
      </c>
      <c r="AL13" s="166"/>
      <c r="AM13" s="166"/>
      <c r="AN13" s="166"/>
      <c r="AO13" s="166"/>
      <c r="AP13" s="166"/>
      <c r="AQ13" s="167"/>
      <c r="AR13" s="120" t="s">
        <v>642</v>
      </c>
      <c r="AS13" s="121"/>
      <c r="AT13" s="121"/>
      <c r="AU13" s="121"/>
      <c r="AV13" s="121"/>
      <c r="AW13" s="121"/>
      <c r="AX13" s="170"/>
    </row>
    <row r="14" spans="1:50" ht="21" customHeight="1" x14ac:dyDescent="0.15">
      <c r="A14" s="89"/>
      <c r="B14" s="90"/>
      <c r="C14" s="90"/>
      <c r="D14" s="90"/>
      <c r="E14" s="90"/>
      <c r="F14" s="91"/>
      <c r="G14" s="419"/>
      <c r="H14" s="420"/>
      <c r="I14" s="300" t="s">
        <v>8</v>
      </c>
      <c r="J14" s="502"/>
      <c r="K14" s="502"/>
      <c r="L14" s="502"/>
      <c r="M14" s="502"/>
      <c r="N14" s="502"/>
      <c r="O14" s="503"/>
      <c r="P14" s="165" t="s">
        <v>566</v>
      </c>
      <c r="Q14" s="166"/>
      <c r="R14" s="166"/>
      <c r="S14" s="166"/>
      <c r="T14" s="166"/>
      <c r="U14" s="166"/>
      <c r="V14" s="167"/>
      <c r="W14" s="165" t="s">
        <v>566</v>
      </c>
      <c r="X14" s="166"/>
      <c r="Y14" s="166"/>
      <c r="Z14" s="166"/>
      <c r="AA14" s="166"/>
      <c r="AB14" s="166"/>
      <c r="AC14" s="167"/>
      <c r="AD14" s="165" t="s">
        <v>566</v>
      </c>
      <c r="AE14" s="166"/>
      <c r="AF14" s="166"/>
      <c r="AG14" s="166"/>
      <c r="AH14" s="166"/>
      <c r="AI14" s="166"/>
      <c r="AJ14" s="167"/>
      <c r="AK14" s="165" t="s">
        <v>576</v>
      </c>
      <c r="AL14" s="166"/>
      <c r="AM14" s="166"/>
      <c r="AN14" s="166"/>
      <c r="AO14" s="166"/>
      <c r="AP14" s="166"/>
      <c r="AQ14" s="167"/>
      <c r="AR14" s="307"/>
      <c r="AS14" s="307"/>
      <c r="AT14" s="307"/>
      <c r="AU14" s="307"/>
      <c r="AV14" s="307"/>
      <c r="AW14" s="307"/>
      <c r="AX14" s="308"/>
    </row>
    <row r="15" spans="1:50" ht="21" customHeight="1" x14ac:dyDescent="0.15">
      <c r="A15" s="89"/>
      <c r="B15" s="90"/>
      <c r="C15" s="90"/>
      <c r="D15" s="90"/>
      <c r="E15" s="90"/>
      <c r="F15" s="91"/>
      <c r="G15" s="419"/>
      <c r="H15" s="420"/>
      <c r="I15" s="300" t="s">
        <v>48</v>
      </c>
      <c r="J15" s="301"/>
      <c r="K15" s="301"/>
      <c r="L15" s="301"/>
      <c r="M15" s="301"/>
      <c r="N15" s="301"/>
      <c r="O15" s="302"/>
      <c r="P15" s="165" t="s">
        <v>566</v>
      </c>
      <c r="Q15" s="166"/>
      <c r="R15" s="166"/>
      <c r="S15" s="166"/>
      <c r="T15" s="166"/>
      <c r="U15" s="166"/>
      <c r="V15" s="167"/>
      <c r="W15" s="165" t="s">
        <v>566</v>
      </c>
      <c r="X15" s="166"/>
      <c r="Y15" s="166"/>
      <c r="Z15" s="166"/>
      <c r="AA15" s="166"/>
      <c r="AB15" s="166"/>
      <c r="AC15" s="167"/>
      <c r="AD15" s="165" t="s">
        <v>566</v>
      </c>
      <c r="AE15" s="166"/>
      <c r="AF15" s="166"/>
      <c r="AG15" s="166"/>
      <c r="AH15" s="166"/>
      <c r="AI15" s="166"/>
      <c r="AJ15" s="167"/>
      <c r="AK15" s="165" t="s">
        <v>576</v>
      </c>
      <c r="AL15" s="166"/>
      <c r="AM15" s="166"/>
      <c r="AN15" s="166"/>
      <c r="AO15" s="166"/>
      <c r="AP15" s="166"/>
      <c r="AQ15" s="167"/>
      <c r="AR15" s="165" t="s">
        <v>642</v>
      </c>
      <c r="AS15" s="166"/>
      <c r="AT15" s="166"/>
      <c r="AU15" s="166"/>
      <c r="AV15" s="166"/>
      <c r="AW15" s="166"/>
      <c r="AX15" s="350"/>
    </row>
    <row r="16" spans="1:50" ht="21" customHeight="1" x14ac:dyDescent="0.15">
      <c r="A16" s="89"/>
      <c r="B16" s="90"/>
      <c r="C16" s="90"/>
      <c r="D16" s="90"/>
      <c r="E16" s="90"/>
      <c r="F16" s="91"/>
      <c r="G16" s="419"/>
      <c r="H16" s="420"/>
      <c r="I16" s="300" t="s">
        <v>49</v>
      </c>
      <c r="J16" s="301"/>
      <c r="K16" s="301"/>
      <c r="L16" s="301"/>
      <c r="M16" s="301"/>
      <c r="N16" s="301"/>
      <c r="O16" s="302"/>
      <c r="P16" s="165" t="s">
        <v>566</v>
      </c>
      <c r="Q16" s="166"/>
      <c r="R16" s="166"/>
      <c r="S16" s="166"/>
      <c r="T16" s="166"/>
      <c r="U16" s="166"/>
      <c r="V16" s="167"/>
      <c r="W16" s="165" t="s">
        <v>566</v>
      </c>
      <c r="X16" s="166"/>
      <c r="Y16" s="166"/>
      <c r="Z16" s="166"/>
      <c r="AA16" s="166"/>
      <c r="AB16" s="166"/>
      <c r="AC16" s="167"/>
      <c r="AD16" s="165" t="s">
        <v>566</v>
      </c>
      <c r="AE16" s="166"/>
      <c r="AF16" s="166"/>
      <c r="AG16" s="166"/>
      <c r="AH16" s="166"/>
      <c r="AI16" s="166"/>
      <c r="AJ16" s="167"/>
      <c r="AK16" s="165" t="s">
        <v>576</v>
      </c>
      <c r="AL16" s="166"/>
      <c r="AM16" s="166"/>
      <c r="AN16" s="166"/>
      <c r="AO16" s="166"/>
      <c r="AP16" s="166"/>
      <c r="AQ16" s="167"/>
      <c r="AR16" s="497"/>
      <c r="AS16" s="498"/>
      <c r="AT16" s="498"/>
      <c r="AU16" s="498"/>
      <c r="AV16" s="498"/>
      <c r="AW16" s="498"/>
      <c r="AX16" s="499"/>
    </row>
    <row r="17" spans="1:59" ht="24.75" customHeight="1" x14ac:dyDescent="0.15">
      <c r="A17" s="89"/>
      <c r="B17" s="90"/>
      <c r="C17" s="90"/>
      <c r="D17" s="90"/>
      <c r="E17" s="90"/>
      <c r="F17" s="91"/>
      <c r="G17" s="419"/>
      <c r="H17" s="420"/>
      <c r="I17" s="300" t="s">
        <v>47</v>
      </c>
      <c r="J17" s="502"/>
      <c r="K17" s="502"/>
      <c r="L17" s="502"/>
      <c r="M17" s="502"/>
      <c r="N17" s="502"/>
      <c r="O17" s="503"/>
      <c r="P17" s="165" t="s">
        <v>566</v>
      </c>
      <c r="Q17" s="166"/>
      <c r="R17" s="166"/>
      <c r="S17" s="166"/>
      <c r="T17" s="166"/>
      <c r="U17" s="166"/>
      <c r="V17" s="167"/>
      <c r="W17" s="165" t="s">
        <v>566</v>
      </c>
      <c r="X17" s="166"/>
      <c r="Y17" s="166"/>
      <c r="Z17" s="166"/>
      <c r="AA17" s="166"/>
      <c r="AB17" s="166"/>
      <c r="AC17" s="167"/>
      <c r="AD17" s="165" t="s">
        <v>566</v>
      </c>
      <c r="AE17" s="166"/>
      <c r="AF17" s="166"/>
      <c r="AG17" s="166"/>
      <c r="AH17" s="166"/>
      <c r="AI17" s="166"/>
      <c r="AJ17" s="167"/>
      <c r="AK17" s="165" t="s">
        <v>261</v>
      </c>
      <c r="AL17" s="166"/>
      <c r="AM17" s="166"/>
      <c r="AN17" s="166"/>
      <c r="AO17" s="166"/>
      <c r="AP17" s="166"/>
      <c r="AQ17" s="167"/>
      <c r="AR17" s="168"/>
      <c r="AS17" s="168"/>
      <c r="AT17" s="168"/>
      <c r="AU17" s="168"/>
      <c r="AV17" s="168"/>
      <c r="AW17" s="168"/>
      <c r="AX17" s="169"/>
    </row>
    <row r="18" spans="1:59" ht="24.75" customHeight="1" x14ac:dyDescent="0.15">
      <c r="A18" s="89"/>
      <c r="B18" s="90"/>
      <c r="C18" s="90"/>
      <c r="D18" s="90"/>
      <c r="E18" s="90"/>
      <c r="F18" s="91"/>
      <c r="G18" s="421"/>
      <c r="H18" s="422"/>
      <c r="I18" s="482" t="s">
        <v>19</v>
      </c>
      <c r="J18" s="483"/>
      <c r="K18" s="483"/>
      <c r="L18" s="483"/>
      <c r="M18" s="483"/>
      <c r="N18" s="483"/>
      <c r="O18" s="484"/>
      <c r="P18" s="236">
        <f>SUM(P13:V17)</f>
        <v>60</v>
      </c>
      <c r="Q18" s="237"/>
      <c r="R18" s="237"/>
      <c r="S18" s="237"/>
      <c r="T18" s="237"/>
      <c r="U18" s="237"/>
      <c r="V18" s="238"/>
      <c r="W18" s="236">
        <f>SUM(W13:AC17)</f>
        <v>70</v>
      </c>
      <c r="X18" s="237"/>
      <c r="Y18" s="237"/>
      <c r="Z18" s="237"/>
      <c r="AA18" s="237"/>
      <c r="AB18" s="237"/>
      <c r="AC18" s="238"/>
      <c r="AD18" s="236">
        <f>SUM(AD13:AJ17)</f>
        <v>70</v>
      </c>
      <c r="AE18" s="237"/>
      <c r="AF18" s="237"/>
      <c r="AG18" s="237"/>
      <c r="AH18" s="237"/>
      <c r="AI18" s="237"/>
      <c r="AJ18" s="238"/>
      <c r="AK18" s="236">
        <f>SUM(AK13:AQ17)</f>
        <v>59</v>
      </c>
      <c r="AL18" s="237"/>
      <c r="AM18" s="237"/>
      <c r="AN18" s="237"/>
      <c r="AO18" s="237"/>
      <c r="AP18" s="237"/>
      <c r="AQ18" s="238"/>
      <c r="AR18" s="236">
        <f>SUM(AR13:AX17)</f>
        <v>0</v>
      </c>
      <c r="AS18" s="237"/>
      <c r="AT18" s="237"/>
      <c r="AU18" s="237"/>
      <c r="AV18" s="237"/>
      <c r="AW18" s="237"/>
      <c r="AX18" s="239"/>
    </row>
    <row r="19" spans="1:59" ht="24.75" customHeight="1" x14ac:dyDescent="0.15">
      <c r="A19" s="89"/>
      <c r="B19" s="90"/>
      <c r="C19" s="90"/>
      <c r="D19" s="90"/>
      <c r="E19" s="90"/>
      <c r="F19" s="91"/>
      <c r="G19" s="233" t="s">
        <v>9</v>
      </c>
      <c r="H19" s="234"/>
      <c r="I19" s="234"/>
      <c r="J19" s="234"/>
      <c r="K19" s="234"/>
      <c r="L19" s="234"/>
      <c r="M19" s="234"/>
      <c r="N19" s="234"/>
      <c r="O19" s="234"/>
      <c r="P19" s="165">
        <v>55</v>
      </c>
      <c r="Q19" s="166"/>
      <c r="R19" s="166"/>
      <c r="S19" s="166"/>
      <c r="T19" s="166"/>
      <c r="U19" s="166"/>
      <c r="V19" s="167"/>
      <c r="W19" s="165">
        <v>53</v>
      </c>
      <c r="X19" s="166"/>
      <c r="Y19" s="166"/>
      <c r="Z19" s="166"/>
      <c r="AA19" s="166"/>
      <c r="AB19" s="166"/>
      <c r="AC19" s="167"/>
      <c r="AD19" s="165">
        <v>59</v>
      </c>
      <c r="AE19" s="166"/>
      <c r="AF19" s="166"/>
      <c r="AG19" s="166"/>
      <c r="AH19" s="166"/>
      <c r="AI19" s="166"/>
      <c r="AJ19" s="167"/>
      <c r="AK19" s="235"/>
      <c r="AL19" s="235"/>
      <c r="AM19" s="235"/>
      <c r="AN19" s="235"/>
      <c r="AO19" s="235"/>
      <c r="AP19" s="235"/>
      <c r="AQ19" s="235"/>
      <c r="AR19" s="235"/>
      <c r="AS19" s="235"/>
      <c r="AT19" s="235"/>
      <c r="AU19" s="235"/>
      <c r="AV19" s="235"/>
      <c r="AW19" s="235"/>
      <c r="AX19" s="240"/>
    </row>
    <row r="20" spans="1:59" ht="24.75" customHeight="1" x14ac:dyDescent="0.15">
      <c r="A20" s="89"/>
      <c r="B20" s="90"/>
      <c r="C20" s="90"/>
      <c r="D20" s="90"/>
      <c r="E20" s="90"/>
      <c r="F20" s="91"/>
      <c r="G20" s="233" t="s">
        <v>10</v>
      </c>
      <c r="H20" s="234"/>
      <c r="I20" s="234"/>
      <c r="J20" s="234"/>
      <c r="K20" s="234"/>
      <c r="L20" s="234"/>
      <c r="M20" s="234"/>
      <c r="N20" s="234"/>
      <c r="O20" s="234"/>
      <c r="P20" s="241">
        <f>IF(P18=0, "-", SUM(P19)/P18)</f>
        <v>0.91666666666666663</v>
      </c>
      <c r="Q20" s="241"/>
      <c r="R20" s="241"/>
      <c r="S20" s="241"/>
      <c r="T20" s="241"/>
      <c r="U20" s="241"/>
      <c r="V20" s="241"/>
      <c r="W20" s="241">
        <f t="shared" ref="W20" si="0">IF(W18=0, "-", SUM(W19)/W18)</f>
        <v>0.75714285714285712</v>
      </c>
      <c r="X20" s="241"/>
      <c r="Y20" s="241"/>
      <c r="Z20" s="241"/>
      <c r="AA20" s="241"/>
      <c r="AB20" s="241"/>
      <c r="AC20" s="241"/>
      <c r="AD20" s="241">
        <f t="shared" ref="AD20" si="1">IF(AD18=0, "-", SUM(AD19)/AD18)</f>
        <v>0.84285714285714286</v>
      </c>
      <c r="AE20" s="241"/>
      <c r="AF20" s="241"/>
      <c r="AG20" s="241"/>
      <c r="AH20" s="241"/>
      <c r="AI20" s="241"/>
      <c r="AJ20" s="241"/>
      <c r="AK20" s="235"/>
      <c r="AL20" s="235"/>
      <c r="AM20" s="235"/>
      <c r="AN20" s="235"/>
      <c r="AO20" s="235"/>
      <c r="AP20" s="235"/>
      <c r="AQ20" s="254"/>
      <c r="AR20" s="254"/>
      <c r="AS20" s="254"/>
      <c r="AT20" s="254"/>
      <c r="AU20" s="235"/>
      <c r="AV20" s="235"/>
      <c r="AW20" s="235"/>
      <c r="AX20" s="240"/>
    </row>
    <row r="21" spans="1:59" ht="25.5" customHeight="1" x14ac:dyDescent="0.15">
      <c r="A21" s="92"/>
      <c r="B21" s="93"/>
      <c r="C21" s="93"/>
      <c r="D21" s="93"/>
      <c r="E21" s="93"/>
      <c r="F21" s="94"/>
      <c r="G21" s="656" t="s">
        <v>223</v>
      </c>
      <c r="H21" s="657"/>
      <c r="I21" s="657"/>
      <c r="J21" s="657"/>
      <c r="K21" s="657"/>
      <c r="L21" s="657"/>
      <c r="M21" s="657"/>
      <c r="N21" s="657"/>
      <c r="O21" s="657"/>
      <c r="P21" s="241">
        <f>IF(P19=0, "-", SUM(P19)/SUM(P13,P14))</f>
        <v>0.91666666666666663</v>
      </c>
      <c r="Q21" s="241"/>
      <c r="R21" s="241"/>
      <c r="S21" s="241"/>
      <c r="T21" s="241"/>
      <c r="U21" s="241"/>
      <c r="V21" s="241"/>
      <c r="W21" s="241">
        <f t="shared" ref="W21" si="2">IF(W19=0, "-", SUM(W19)/SUM(W13,W14))</f>
        <v>0.75714285714285712</v>
      </c>
      <c r="X21" s="241"/>
      <c r="Y21" s="241"/>
      <c r="Z21" s="241"/>
      <c r="AA21" s="241"/>
      <c r="AB21" s="241"/>
      <c r="AC21" s="241"/>
      <c r="AD21" s="241">
        <f t="shared" ref="AD21" si="3">IF(AD19=0, "-", SUM(AD19)/SUM(AD13,AD14))</f>
        <v>0.84285714285714286</v>
      </c>
      <c r="AE21" s="241"/>
      <c r="AF21" s="241"/>
      <c r="AG21" s="241"/>
      <c r="AH21" s="241"/>
      <c r="AI21" s="241"/>
      <c r="AJ21" s="241"/>
      <c r="AK21" s="235"/>
      <c r="AL21" s="235"/>
      <c r="AM21" s="235"/>
      <c r="AN21" s="235"/>
      <c r="AO21" s="235"/>
      <c r="AP21" s="235"/>
      <c r="AQ21" s="254"/>
      <c r="AR21" s="254"/>
      <c r="AS21" s="254"/>
      <c r="AT21" s="254"/>
      <c r="AU21" s="235"/>
      <c r="AV21" s="235"/>
      <c r="AW21" s="235"/>
      <c r="AX21" s="240"/>
    </row>
    <row r="22" spans="1:59" ht="18.75" customHeight="1" x14ac:dyDescent="0.15">
      <c r="A22" s="101" t="s">
        <v>557</v>
      </c>
      <c r="B22" s="102"/>
      <c r="C22" s="102"/>
      <c r="D22" s="102"/>
      <c r="E22" s="102"/>
      <c r="F22" s="103"/>
      <c r="G22" s="95" t="s">
        <v>213</v>
      </c>
      <c r="H22" s="96"/>
      <c r="I22" s="96"/>
      <c r="J22" s="96"/>
      <c r="K22" s="96"/>
      <c r="L22" s="96"/>
      <c r="M22" s="96"/>
      <c r="N22" s="96"/>
      <c r="O22" s="97"/>
      <c r="P22" s="110" t="s">
        <v>555</v>
      </c>
      <c r="Q22" s="96"/>
      <c r="R22" s="96"/>
      <c r="S22" s="96"/>
      <c r="T22" s="96"/>
      <c r="U22" s="96"/>
      <c r="V22" s="97"/>
      <c r="W22" s="110" t="s">
        <v>556</v>
      </c>
      <c r="X22" s="96"/>
      <c r="Y22" s="96"/>
      <c r="Z22" s="96"/>
      <c r="AA22" s="96"/>
      <c r="AB22" s="96"/>
      <c r="AC22" s="97"/>
      <c r="AD22" s="110" t="s">
        <v>212</v>
      </c>
      <c r="AE22" s="96"/>
      <c r="AF22" s="96"/>
      <c r="AG22" s="96"/>
      <c r="AH22" s="96"/>
      <c r="AI22" s="96"/>
      <c r="AJ22" s="96"/>
      <c r="AK22" s="96"/>
      <c r="AL22" s="96"/>
      <c r="AM22" s="96"/>
      <c r="AN22" s="96"/>
      <c r="AO22" s="96"/>
      <c r="AP22" s="96"/>
      <c r="AQ22" s="96"/>
      <c r="AR22" s="96"/>
      <c r="AS22" s="96"/>
      <c r="AT22" s="96"/>
      <c r="AU22" s="96"/>
      <c r="AV22" s="96"/>
      <c r="AW22" s="96"/>
      <c r="AX22" s="111"/>
    </row>
    <row r="23" spans="1:59" ht="23.25" customHeight="1" x14ac:dyDescent="0.15">
      <c r="A23" s="104"/>
      <c r="B23" s="105"/>
      <c r="C23" s="105"/>
      <c r="D23" s="105"/>
      <c r="E23" s="105"/>
      <c r="F23" s="106"/>
      <c r="G23" s="98" t="s">
        <v>594</v>
      </c>
      <c r="H23" s="99"/>
      <c r="I23" s="99"/>
      <c r="J23" s="99"/>
      <c r="K23" s="99"/>
      <c r="L23" s="99"/>
      <c r="M23" s="99"/>
      <c r="N23" s="99"/>
      <c r="O23" s="100"/>
      <c r="P23" s="120">
        <v>59</v>
      </c>
      <c r="Q23" s="121"/>
      <c r="R23" s="121"/>
      <c r="S23" s="121"/>
      <c r="T23" s="121"/>
      <c r="U23" s="121"/>
      <c r="V23" s="122"/>
      <c r="W23" s="120" t="s">
        <v>642</v>
      </c>
      <c r="X23" s="121"/>
      <c r="Y23" s="121"/>
      <c r="Z23" s="121"/>
      <c r="AA23" s="121"/>
      <c r="AB23" s="121"/>
      <c r="AC23" s="122"/>
      <c r="AD23" s="112" t="s">
        <v>639</v>
      </c>
      <c r="AE23" s="113"/>
      <c r="AF23" s="113"/>
      <c r="AG23" s="113"/>
      <c r="AH23" s="113"/>
      <c r="AI23" s="113"/>
      <c r="AJ23" s="113"/>
      <c r="AK23" s="113"/>
      <c r="AL23" s="113"/>
      <c r="AM23" s="113"/>
      <c r="AN23" s="113"/>
      <c r="AO23" s="113"/>
      <c r="AP23" s="113"/>
      <c r="AQ23" s="113"/>
      <c r="AR23" s="113"/>
      <c r="AS23" s="113"/>
      <c r="AT23" s="113"/>
      <c r="AU23" s="113"/>
      <c r="AV23" s="113"/>
      <c r="AW23" s="113"/>
      <c r="AX23" s="114"/>
    </row>
    <row r="24" spans="1:59" ht="25.5" customHeight="1" thickBot="1" x14ac:dyDescent="0.2">
      <c r="A24" s="107"/>
      <c r="B24" s="108"/>
      <c r="C24" s="108"/>
      <c r="D24" s="108"/>
      <c r="E24" s="108"/>
      <c r="F24" s="109"/>
      <c r="G24" s="123" t="s">
        <v>214</v>
      </c>
      <c r="H24" s="124"/>
      <c r="I24" s="124"/>
      <c r="J24" s="124"/>
      <c r="K24" s="124"/>
      <c r="L24" s="124"/>
      <c r="M24" s="124"/>
      <c r="N24" s="124"/>
      <c r="O24" s="125"/>
      <c r="P24" s="136">
        <f>AK13</f>
        <v>59</v>
      </c>
      <c r="Q24" s="137"/>
      <c r="R24" s="137"/>
      <c r="S24" s="137"/>
      <c r="T24" s="137"/>
      <c r="U24" s="137"/>
      <c r="V24" s="138"/>
      <c r="W24" s="136" t="str">
        <f>AR13</f>
        <v>-</v>
      </c>
      <c r="X24" s="137"/>
      <c r="Y24" s="137"/>
      <c r="Z24" s="137"/>
      <c r="AA24" s="137"/>
      <c r="AB24" s="137"/>
      <c r="AC24" s="138"/>
      <c r="AD24" s="115"/>
      <c r="AE24" s="115"/>
      <c r="AF24" s="115"/>
      <c r="AG24" s="115"/>
      <c r="AH24" s="115"/>
      <c r="AI24" s="115"/>
      <c r="AJ24" s="115"/>
      <c r="AK24" s="115"/>
      <c r="AL24" s="115"/>
      <c r="AM24" s="115"/>
      <c r="AN24" s="115"/>
      <c r="AO24" s="115"/>
      <c r="AP24" s="115"/>
      <c r="AQ24" s="115"/>
      <c r="AR24" s="115"/>
      <c r="AS24" s="115"/>
      <c r="AT24" s="115"/>
      <c r="AU24" s="115"/>
      <c r="AV24" s="115"/>
      <c r="AW24" s="115"/>
      <c r="AX24" s="116"/>
    </row>
    <row r="25" spans="1:59" ht="18.75" customHeight="1" x14ac:dyDescent="0.15">
      <c r="A25" s="303" t="s">
        <v>142</v>
      </c>
      <c r="B25" s="571" t="s">
        <v>216</v>
      </c>
      <c r="C25" s="572"/>
      <c r="D25" s="572"/>
      <c r="E25" s="572"/>
      <c r="F25" s="573"/>
      <c r="G25" s="536" t="s">
        <v>135</v>
      </c>
      <c r="H25" s="536"/>
      <c r="I25" s="536"/>
      <c r="J25" s="536"/>
      <c r="K25" s="536"/>
      <c r="L25" s="536"/>
      <c r="M25" s="536"/>
      <c r="N25" s="536"/>
      <c r="O25" s="536"/>
      <c r="P25" s="536"/>
      <c r="Q25" s="536"/>
      <c r="R25" s="536"/>
      <c r="S25" s="536"/>
      <c r="T25" s="536"/>
      <c r="U25" s="536"/>
      <c r="V25" s="536"/>
      <c r="W25" s="536"/>
      <c r="X25" s="536"/>
      <c r="Y25" s="536"/>
      <c r="Z25" s="536"/>
      <c r="AA25" s="537"/>
      <c r="AB25" s="535" t="s">
        <v>550</v>
      </c>
      <c r="AC25" s="536"/>
      <c r="AD25" s="536"/>
      <c r="AE25" s="536"/>
      <c r="AF25" s="536"/>
      <c r="AG25" s="536"/>
      <c r="AH25" s="536"/>
      <c r="AI25" s="536"/>
      <c r="AJ25" s="536"/>
      <c r="AK25" s="536"/>
      <c r="AL25" s="536"/>
      <c r="AM25" s="536"/>
      <c r="AN25" s="536"/>
      <c r="AO25" s="536"/>
      <c r="AP25" s="536"/>
      <c r="AQ25" s="536"/>
      <c r="AR25" s="536"/>
      <c r="AS25" s="536"/>
      <c r="AT25" s="536"/>
      <c r="AU25" s="536"/>
      <c r="AV25" s="536"/>
      <c r="AW25" s="536"/>
      <c r="AX25" s="606"/>
      <c r="AY25">
        <f>COUNTA($G$27)</f>
        <v>1</v>
      </c>
    </row>
    <row r="26" spans="1:59" ht="22.5" customHeight="1" x14ac:dyDescent="0.15">
      <c r="A26" s="304"/>
      <c r="B26" s="574"/>
      <c r="C26" s="250"/>
      <c r="D26" s="250"/>
      <c r="E26" s="250"/>
      <c r="F26" s="251"/>
      <c r="G26" s="160"/>
      <c r="H26" s="160"/>
      <c r="I26" s="160"/>
      <c r="J26" s="160"/>
      <c r="K26" s="160"/>
      <c r="L26" s="160"/>
      <c r="M26" s="160"/>
      <c r="N26" s="160"/>
      <c r="O26" s="160"/>
      <c r="P26" s="160"/>
      <c r="Q26" s="160"/>
      <c r="R26" s="160"/>
      <c r="S26" s="160"/>
      <c r="T26" s="160"/>
      <c r="U26" s="160"/>
      <c r="V26" s="160"/>
      <c r="W26" s="160"/>
      <c r="X26" s="160"/>
      <c r="Y26" s="160"/>
      <c r="Z26" s="160"/>
      <c r="AA26" s="539"/>
      <c r="AB26" s="538"/>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1"/>
      <c r="AY26">
        <f>$AY$25</f>
        <v>1</v>
      </c>
    </row>
    <row r="27" spans="1:59" ht="22.5" customHeight="1" x14ac:dyDescent="0.15">
      <c r="A27" s="304"/>
      <c r="B27" s="574"/>
      <c r="C27" s="250"/>
      <c r="D27" s="250"/>
      <c r="E27" s="250"/>
      <c r="F27" s="251"/>
      <c r="G27" s="396" t="s">
        <v>620</v>
      </c>
      <c r="H27" s="396"/>
      <c r="I27" s="396"/>
      <c r="J27" s="396"/>
      <c r="K27" s="396"/>
      <c r="L27" s="396"/>
      <c r="M27" s="396"/>
      <c r="N27" s="396"/>
      <c r="O27" s="396"/>
      <c r="P27" s="396"/>
      <c r="Q27" s="396"/>
      <c r="R27" s="396"/>
      <c r="S27" s="396"/>
      <c r="T27" s="396"/>
      <c r="U27" s="396"/>
      <c r="V27" s="396"/>
      <c r="W27" s="396"/>
      <c r="X27" s="396"/>
      <c r="Y27" s="396"/>
      <c r="Z27" s="396"/>
      <c r="AA27" s="488"/>
      <c r="AB27" s="395" t="s">
        <v>579</v>
      </c>
      <c r="AC27" s="396"/>
      <c r="AD27" s="396"/>
      <c r="AE27" s="396"/>
      <c r="AF27" s="396"/>
      <c r="AG27" s="396"/>
      <c r="AH27" s="396"/>
      <c r="AI27" s="396"/>
      <c r="AJ27" s="396"/>
      <c r="AK27" s="396"/>
      <c r="AL27" s="396"/>
      <c r="AM27" s="396"/>
      <c r="AN27" s="396"/>
      <c r="AO27" s="396"/>
      <c r="AP27" s="396"/>
      <c r="AQ27" s="396"/>
      <c r="AR27" s="396"/>
      <c r="AS27" s="396"/>
      <c r="AT27" s="396"/>
      <c r="AU27" s="396"/>
      <c r="AV27" s="396"/>
      <c r="AW27" s="396"/>
      <c r="AX27" s="397"/>
      <c r="AY27">
        <f t="shared" ref="AY27:AY34" si="4">$AY$25</f>
        <v>1</v>
      </c>
    </row>
    <row r="28" spans="1:59" ht="22.5" customHeight="1" x14ac:dyDescent="0.15">
      <c r="A28" s="304"/>
      <c r="B28" s="574"/>
      <c r="C28" s="250"/>
      <c r="D28" s="250"/>
      <c r="E28" s="250"/>
      <c r="F28" s="251"/>
      <c r="G28" s="399"/>
      <c r="H28" s="399"/>
      <c r="I28" s="399"/>
      <c r="J28" s="399"/>
      <c r="K28" s="399"/>
      <c r="L28" s="399"/>
      <c r="M28" s="399"/>
      <c r="N28" s="399"/>
      <c r="O28" s="399"/>
      <c r="P28" s="399"/>
      <c r="Q28" s="399"/>
      <c r="R28" s="399"/>
      <c r="S28" s="399"/>
      <c r="T28" s="399"/>
      <c r="U28" s="399"/>
      <c r="V28" s="399"/>
      <c r="W28" s="399"/>
      <c r="X28" s="399"/>
      <c r="Y28" s="399"/>
      <c r="Z28" s="399"/>
      <c r="AA28" s="489"/>
      <c r="AB28" s="398"/>
      <c r="AC28" s="399"/>
      <c r="AD28" s="399"/>
      <c r="AE28" s="399"/>
      <c r="AF28" s="399"/>
      <c r="AG28" s="399"/>
      <c r="AH28" s="399"/>
      <c r="AI28" s="399"/>
      <c r="AJ28" s="399"/>
      <c r="AK28" s="399"/>
      <c r="AL28" s="399"/>
      <c r="AM28" s="399"/>
      <c r="AN28" s="399"/>
      <c r="AO28" s="399"/>
      <c r="AP28" s="399"/>
      <c r="AQ28" s="399"/>
      <c r="AR28" s="399"/>
      <c r="AS28" s="399"/>
      <c r="AT28" s="399"/>
      <c r="AU28" s="399"/>
      <c r="AV28" s="399"/>
      <c r="AW28" s="399"/>
      <c r="AX28" s="400"/>
      <c r="AY28">
        <f t="shared" si="4"/>
        <v>1</v>
      </c>
    </row>
    <row r="29" spans="1:59" ht="61.5" customHeight="1" x14ac:dyDescent="0.15">
      <c r="A29" s="304"/>
      <c r="B29" s="575"/>
      <c r="C29" s="252"/>
      <c r="D29" s="252"/>
      <c r="E29" s="252"/>
      <c r="F29" s="253"/>
      <c r="G29" s="402"/>
      <c r="H29" s="402"/>
      <c r="I29" s="402"/>
      <c r="J29" s="402"/>
      <c r="K29" s="402"/>
      <c r="L29" s="402"/>
      <c r="M29" s="402"/>
      <c r="N29" s="402"/>
      <c r="O29" s="402"/>
      <c r="P29" s="402"/>
      <c r="Q29" s="402"/>
      <c r="R29" s="402"/>
      <c r="S29" s="402"/>
      <c r="T29" s="402"/>
      <c r="U29" s="402"/>
      <c r="V29" s="402"/>
      <c r="W29" s="402"/>
      <c r="X29" s="402"/>
      <c r="Y29" s="402"/>
      <c r="Z29" s="402"/>
      <c r="AA29" s="490"/>
      <c r="AB29" s="401"/>
      <c r="AC29" s="402"/>
      <c r="AD29" s="402"/>
      <c r="AE29" s="399"/>
      <c r="AF29" s="399"/>
      <c r="AG29" s="399"/>
      <c r="AH29" s="399"/>
      <c r="AI29" s="399"/>
      <c r="AJ29" s="399"/>
      <c r="AK29" s="399"/>
      <c r="AL29" s="399"/>
      <c r="AM29" s="399"/>
      <c r="AN29" s="399"/>
      <c r="AO29" s="399"/>
      <c r="AP29" s="399"/>
      <c r="AQ29" s="399"/>
      <c r="AR29" s="399"/>
      <c r="AS29" s="399"/>
      <c r="AT29" s="399"/>
      <c r="AU29" s="402"/>
      <c r="AV29" s="402"/>
      <c r="AW29" s="402"/>
      <c r="AX29" s="403"/>
      <c r="AY29">
        <f t="shared" si="4"/>
        <v>1</v>
      </c>
    </row>
    <row r="30" spans="1:59" ht="18.75" customHeight="1" x14ac:dyDescent="0.15">
      <c r="A30" s="304"/>
      <c r="B30" s="250" t="s">
        <v>141</v>
      </c>
      <c r="C30" s="250"/>
      <c r="D30" s="250"/>
      <c r="E30" s="250"/>
      <c r="F30" s="251"/>
      <c r="G30" s="549" t="s">
        <v>57</v>
      </c>
      <c r="H30" s="536"/>
      <c r="I30" s="536"/>
      <c r="J30" s="536"/>
      <c r="K30" s="536"/>
      <c r="L30" s="536"/>
      <c r="M30" s="536"/>
      <c r="N30" s="536"/>
      <c r="O30" s="537"/>
      <c r="P30" s="535" t="s">
        <v>59</v>
      </c>
      <c r="Q30" s="536"/>
      <c r="R30" s="536"/>
      <c r="S30" s="536"/>
      <c r="T30" s="536"/>
      <c r="U30" s="536"/>
      <c r="V30" s="536"/>
      <c r="W30" s="536"/>
      <c r="X30" s="537"/>
      <c r="Y30" s="551"/>
      <c r="Z30" s="552"/>
      <c r="AA30" s="553"/>
      <c r="AB30" s="406" t="s">
        <v>11</v>
      </c>
      <c r="AC30" s="407"/>
      <c r="AD30" s="408"/>
      <c r="AE30" s="145" t="s">
        <v>248</v>
      </c>
      <c r="AF30" s="145"/>
      <c r="AG30" s="145"/>
      <c r="AH30" s="145"/>
      <c r="AI30" s="145" t="s">
        <v>265</v>
      </c>
      <c r="AJ30" s="145"/>
      <c r="AK30" s="145"/>
      <c r="AL30" s="145"/>
      <c r="AM30" s="145" t="s">
        <v>362</v>
      </c>
      <c r="AN30" s="145"/>
      <c r="AO30" s="145"/>
      <c r="AP30" s="145"/>
      <c r="AQ30" s="178" t="s">
        <v>172</v>
      </c>
      <c r="AR30" s="179"/>
      <c r="AS30" s="179"/>
      <c r="AT30" s="180"/>
      <c r="AU30" s="174" t="s">
        <v>130</v>
      </c>
      <c r="AV30" s="174"/>
      <c r="AW30" s="174"/>
      <c r="AX30" s="175"/>
      <c r="AY30">
        <f t="shared" si="4"/>
        <v>1</v>
      </c>
      <c r="AZ30" s="10"/>
      <c r="BA30" s="10"/>
      <c r="BB30" s="10"/>
      <c r="BC30" s="10"/>
    </row>
    <row r="31" spans="1:59" ht="18.75" customHeight="1" x14ac:dyDescent="0.15">
      <c r="A31" s="304"/>
      <c r="B31" s="250"/>
      <c r="C31" s="250"/>
      <c r="D31" s="250"/>
      <c r="E31" s="250"/>
      <c r="F31" s="251"/>
      <c r="G31" s="550"/>
      <c r="H31" s="160"/>
      <c r="I31" s="160"/>
      <c r="J31" s="160"/>
      <c r="K31" s="160"/>
      <c r="L31" s="160"/>
      <c r="M31" s="160"/>
      <c r="N31" s="160"/>
      <c r="O31" s="539"/>
      <c r="P31" s="538"/>
      <c r="Q31" s="160"/>
      <c r="R31" s="160"/>
      <c r="S31" s="160"/>
      <c r="T31" s="160"/>
      <c r="U31" s="160"/>
      <c r="V31" s="160"/>
      <c r="W31" s="160"/>
      <c r="X31" s="539"/>
      <c r="Y31" s="551"/>
      <c r="Z31" s="552"/>
      <c r="AA31" s="553"/>
      <c r="AB31" s="409"/>
      <c r="AC31" s="410"/>
      <c r="AD31" s="411"/>
      <c r="AE31" s="145"/>
      <c r="AF31" s="145"/>
      <c r="AG31" s="145"/>
      <c r="AH31" s="145"/>
      <c r="AI31" s="145"/>
      <c r="AJ31" s="145"/>
      <c r="AK31" s="145"/>
      <c r="AL31" s="145"/>
      <c r="AM31" s="145"/>
      <c r="AN31" s="145"/>
      <c r="AO31" s="145"/>
      <c r="AP31" s="145"/>
      <c r="AQ31" s="181" t="s">
        <v>566</v>
      </c>
      <c r="AR31" s="182"/>
      <c r="AS31" s="176" t="s">
        <v>173</v>
      </c>
      <c r="AT31" s="177"/>
      <c r="AU31" s="182">
        <v>3</v>
      </c>
      <c r="AV31" s="182"/>
      <c r="AW31" s="160" t="s">
        <v>170</v>
      </c>
      <c r="AX31" s="161"/>
      <c r="AY31">
        <f t="shared" si="4"/>
        <v>1</v>
      </c>
      <c r="AZ31" s="10"/>
      <c r="BA31" s="10"/>
      <c r="BB31" s="10"/>
      <c r="BC31" s="10"/>
      <c r="BD31" s="10"/>
      <c r="BE31" s="10"/>
      <c r="BF31" s="10"/>
      <c r="BG31" s="10"/>
    </row>
    <row r="32" spans="1:59" ht="23.25" customHeight="1" x14ac:dyDescent="0.15">
      <c r="A32" s="304"/>
      <c r="B32" s="250"/>
      <c r="C32" s="250"/>
      <c r="D32" s="250"/>
      <c r="E32" s="250"/>
      <c r="F32" s="251"/>
      <c r="G32" s="242" t="s">
        <v>597</v>
      </c>
      <c r="H32" s="243"/>
      <c r="I32" s="243"/>
      <c r="J32" s="243"/>
      <c r="K32" s="243"/>
      <c r="L32" s="243"/>
      <c r="M32" s="243"/>
      <c r="N32" s="243"/>
      <c r="O32" s="244"/>
      <c r="P32" s="243" t="s">
        <v>598</v>
      </c>
      <c r="Q32" s="554"/>
      <c r="R32" s="554"/>
      <c r="S32" s="554"/>
      <c r="T32" s="554"/>
      <c r="U32" s="554"/>
      <c r="V32" s="554"/>
      <c r="W32" s="554"/>
      <c r="X32" s="555"/>
      <c r="Y32" s="491" t="s">
        <v>58</v>
      </c>
      <c r="Z32" s="492"/>
      <c r="AA32" s="493"/>
      <c r="AB32" s="540" t="s">
        <v>568</v>
      </c>
      <c r="AC32" s="540"/>
      <c r="AD32" s="540"/>
      <c r="AE32" s="144">
        <v>90.5</v>
      </c>
      <c r="AF32" s="142"/>
      <c r="AG32" s="142"/>
      <c r="AH32" s="142"/>
      <c r="AI32" s="144">
        <v>87.5</v>
      </c>
      <c r="AJ32" s="142"/>
      <c r="AK32" s="142"/>
      <c r="AL32" s="142"/>
      <c r="AM32" s="144">
        <v>84.5</v>
      </c>
      <c r="AN32" s="142"/>
      <c r="AO32" s="142"/>
      <c r="AP32" s="142"/>
      <c r="AQ32" s="139" t="s">
        <v>566</v>
      </c>
      <c r="AR32" s="140"/>
      <c r="AS32" s="140"/>
      <c r="AT32" s="141"/>
      <c r="AU32" s="142" t="s">
        <v>566</v>
      </c>
      <c r="AV32" s="142"/>
      <c r="AW32" s="142"/>
      <c r="AX32" s="143"/>
      <c r="AY32">
        <f t="shared" si="4"/>
        <v>1</v>
      </c>
    </row>
    <row r="33" spans="1:59" ht="23.25" customHeight="1" x14ac:dyDescent="0.15">
      <c r="A33" s="304"/>
      <c r="B33" s="250"/>
      <c r="C33" s="250"/>
      <c r="D33" s="250"/>
      <c r="E33" s="250"/>
      <c r="F33" s="251"/>
      <c r="G33" s="245"/>
      <c r="H33" s="246"/>
      <c r="I33" s="246"/>
      <c r="J33" s="246"/>
      <c r="K33" s="246"/>
      <c r="L33" s="246"/>
      <c r="M33" s="246"/>
      <c r="N33" s="246"/>
      <c r="O33" s="247"/>
      <c r="P33" s="556"/>
      <c r="Q33" s="556"/>
      <c r="R33" s="556"/>
      <c r="S33" s="556"/>
      <c r="T33" s="556"/>
      <c r="U33" s="556"/>
      <c r="V33" s="556"/>
      <c r="W33" s="556"/>
      <c r="X33" s="557"/>
      <c r="Y33" s="477" t="s">
        <v>51</v>
      </c>
      <c r="Z33" s="478"/>
      <c r="AA33" s="479"/>
      <c r="AB33" s="545" t="s">
        <v>568</v>
      </c>
      <c r="AC33" s="545"/>
      <c r="AD33" s="545"/>
      <c r="AE33" s="144">
        <v>80</v>
      </c>
      <c r="AF33" s="142"/>
      <c r="AG33" s="142"/>
      <c r="AH33" s="142"/>
      <c r="AI33" s="144">
        <v>80</v>
      </c>
      <c r="AJ33" s="142"/>
      <c r="AK33" s="142"/>
      <c r="AL33" s="142"/>
      <c r="AM33" s="144">
        <v>80</v>
      </c>
      <c r="AN33" s="142"/>
      <c r="AO33" s="142"/>
      <c r="AP33" s="142"/>
      <c r="AQ33" s="139" t="s">
        <v>566</v>
      </c>
      <c r="AR33" s="140"/>
      <c r="AS33" s="140"/>
      <c r="AT33" s="141"/>
      <c r="AU33" s="142">
        <v>80</v>
      </c>
      <c r="AV33" s="142"/>
      <c r="AW33" s="142"/>
      <c r="AX33" s="143"/>
      <c r="AY33">
        <f t="shared" si="4"/>
        <v>1</v>
      </c>
      <c r="AZ33" s="10"/>
      <c r="BA33" s="10"/>
      <c r="BB33" s="10"/>
      <c r="BC33" s="10"/>
    </row>
    <row r="34" spans="1:59" ht="45" customHeight="1" x14ac:dyDescent="0.15">
      <c r="A34" s="304"/>
      <c r="B34" s="252"/>
      <c r="C34" s="252"/>
      <c r="D34" s="252"/>
      <c r="E34" s="252"/>
      <c r="F34" s="253"/>
      <c r="G34" s="151"/>
      <c r="H34" s="248"/>
      <c r="I34" s="248"/>
      <c r="J34" s="248"/>
      <c r="K34" s="248"/>
      <c r="L34" s="248"/>
      <c r="M34" s="248"/>
      <c r="N34" s="248"/>
      <c r="O34" s="249"/>
      <c r="P34" s="152"/>
      <c r="Q34" s="152"/>
      <c r="R34" s="152"/>
      <c r="S34" s="152"/>
      <c r="T34" s="152"/>
      <c r="U34" s="152"/>
      <c r="V34" s="152"/>
      <c r="W34" s="152"/>
      <c r="X34" s="558"/>
      <c r="Y34" s="477" t="s">
        <v>12</v>
      </c>
      <c r="Z34" s="478"/>
      <c r="AA34" s="479"/>
      <c r="AB34" s="531" t="s">
        <v>13</v>
      </c>
      <c r="AC34" s="531"/>
      <c r="AD34" s="531"/>
      <c r="AE34" s="404">
        <v>113.1</v>
      </c>
      <c r="AF34" s="405"/>
      <c r="AG34" s="405"/>
      <c r="AH34" s="405"/>
      <c r="AI34" s="404">
        <v>109.4</v>
      </c>
      <c r="AJ34" s="405"/>
      <c r="AK34" s="405"/>
      <c r="AL34" s="405"/>
      <c r="AM34" s="404">
        <v>105.6</v>
      </c>
      <c r="AN34" s="405"/>
      <c r="AO34" s="405"/>
      <c r="AP34" s="405"/>
      <c r="AQ34" s="139" t="s">
        <v>566</v>
      </c>
      <c r="AR34" s="140"/>
      <c r="AS34" s="140"/>
      <c r="AT34" s="141"/>
      <c r="AU34" s="142" t="s">
        <v>566</v>
      </c>
      <c r="AV34" s="142"/>
      <c r="AW34" s="142"/>
      <c r="AX34" s="143"/>
      <c r="AY34">
        <f t="shared" si="4"/>
        <v>1</v>
      </c>
      <c r="AZ34" s="10"/>
      <c r="BA34" s="10"/>
      <c r="BB34" s="10"/>
      <c r="BC34" s="10"/>
      <c r="BD34" s="10"/>
      <c r="BE34" s="10"/>
      <c r="BF34" s="10"/>
      <c r="BG34" s="10"/>
    </row>
    <row r="35" spans="1:59" ht="18.75" customHeight="1" x14ac:dyDescent="0.15">
      <c r="A35" s="304"/>
      <c r="B35" s="250" t="s">
        <v>141</v>
      </c>
      <c r="C35" s="250"/>
      <c r="D35" s="250"/>
      <c r="E35" s="250"/>
      <c r="F35" s="251"/>
      <c r="G35" s="549" t="s">
        <v>57</v>
      </c>
      <c r="H35" s="536"/>
      <c r="I35" s="536"/>
      <c r="J35" s="536"/>
      <c r="K35" s="536"/>
      <c r="L35" s="536"/>
      <c r="M35" s="536"/>
      <c r="N35" s="536"/>
      <c r="O35" s="537"/>
      <c r="P35" s="535" t="s">
        <v>59</v>
      </c>
      <c r="Q35" s="536"/>
      <c r="R35" s="536"/>
      <c r="S35" s="536"/>
      <c r="T35" s="536"/>
      <c r="U35" s="536"/>
      <c r="V35" s="536"/>
      <c r="W35" s="536"/>
      <c r="X35" s="537"/>
      <c r="Y35" s="551"/>
      <c r="Z35" s="552"/>
      <c r="AA35" s="553"/>
      <c r="AB35" s="406" t="s">
        <v>11</v>
      </c>
      <c r="AC35" s="407"/>
      <c r="AD35" s="408"/>
      <c r="AE35" s="145" t="s">
        <v>248</v>
      </c>
      <c r="AF35" s="145"/>
      <c r="AG35" s="145"/>
      <c r="AH35" s="145"/>
      <c r="AI35" s="145" t="s">
        <v>265</v>
      </c>
      <c r="AJ35" s="145"/>
      <c r="AK35" s="145"/>
      <c r="AL35" s="145"/>
      <c r="AM35" s="145" t="s">
        <v>362</v>
      </c>
      <c r="AN35" s="145"/>
      <c r="AO35" s="145"/>
      <c r="AP35" s="145"/>
      <c r="AQ35" s="178" t="s">
        <v>172</v>
      </c>
      <c r="AR35" s="179"/>
      <c r="AS35" s="179"/>
      <c r="AT35" s="180"/>
      <c r="AU35" s="174" t="s">
        <v>130</v>
      </c>
      <c r="AV35" s="174"/>
      <c r="AW35" s="174"/>
      <c r="AX35" s="175"/>
      <c r="AY35">
        <f>COUNTA($G$37)</f>
        <v>1</v>
      </c>
    </row>
    <row r="36" spans="1:59" ht="18.75" customHeight="1" x14ac:dyDescent="0.15">
      <c r="A36" s="304"/>
      <c r="B36" s="250"/>
      <c r="C36" s="250"/>
      <c r="D36" s="250"/>
      <c r="E36" s="250"/>
      <c r="F36" s="251"/>
      <c r="G36" s="550"/>
      <c r="H36" s="160"/>
      <c r="I36" s="160"/>
      <c r="J36" s="160"/>
      <c r="K36" s="160"/>
      <c r="L36" s="160"/>
      <c r="M36" s="160"/>
      <c r="N36" s="160"/>
      <c r="O36" s="539"/>
      <c r="P36" s="538"/>
      <c r="Q36" s="160"/>
      <c r="R36" s="160"/>
      <c r="S36" s="160"/>
      <c r="T36" s="160"/>
      <c r="U36" s="160"/>
      <c r="V36" s="160"/>
      <c r="W36" s="160"/>
      <c r="X36" s="539"/>
      <c r="Y36" s="551"/>
      <c r="Z36" s="552"/>
      <c r="AA36" s="553"/>
      <c r="AB36" s="409"/>
      <c r="AC36" s="410"/>
      <c r="AD36" s="411"/>
      <c r="AE36" s="145"/>
      <c r="AF36" s="145"/>
      <c r="AG36" s="145"/>
      <c r="AH36" s="145"/>
      <c r="AI36" s="145"/>
      <c r="AJ36" s="145"/>
      <c r="AK36" s="145"/>
      <c r="AL36" s="145"/>
      <c r="AM36" s="145"/>
      <c r="AN36" s="145"/>
      <c r="AO36" s="145"/>
      <c r="AP36" s="145"/>
      <c r="AQ36" s="181" t="s">
        <v>566</v>
      </c>
      <c r="AR36" s="182"/>
      <c r="AS36" s="176" t="s">
        <v>173</v>
      </c>
      <c r="AT36" s="177"/>
      <c r="AU36" s="182">
        <v>3</v>
      </c>
      <c r="AV36" s="182"/>
      <c r="AW36" s="160" t="s">
        <v>170</v>
      </c>
      <c r="AX36" s="161"/>
      <c r="AY36">
        <f>$AY$35</f>
        <v>1</v>
      </c>
      <c r="AZ36" s="10"/>
      <c r="BA36" s="10"/>
      <c r="BB36" s="10"/>
      <c r="BC36" s="10"/>
    </row>
    <row r="37" spans="1:59" ht="23.25" customHeight="1" x14ac:dyDescent="0.15">
      <c r="A37" s="304"/>
      <c r="B37" s="250"/>
      <c r="C37" s="250"/>
      <c r="D37" s="250"/>
      <c r="E37" s="250"/>
      <c r="F37" s="251"/>
      <c r="G37" s="242" t="s">
        <v>616</v>
      </c>
      <c r="H37" s="243"/>
      <c r="I37" s="243"/>
      <c r="J37" s="243"/>
      <c r="K37" s="243"/>
      <c r="L37" s="243"/>
      <c r="M37" s="243"/>
      <c r="N37" s="243"/>
      <c r="O37" s="244"/>
      <c r="P37" s="243" t="s">
        <v>614</v>
      </c>
      <c r="Q37" s="554"/>
      <c r="R37" s="554"/>
      <c r="S37" s="554"/>
      <c r="T37" s="554"/>
      <c r="U37" s="554"/>
      <c r="V37" s="554"/>
      <c r="W37" s="554"/>
      <c r="X37" s="555"/>
      <c r="Y37" s="491" t="s">
        <v>58</v>
      </c>
      <c r="Z37" s="492"/>
      <c r="AA37" s="493"/>
      <c r="AB37" s="540" t="s">
        <v>568</v>
      </c>
      <c r="AC37" s="540"/>
      <c r="AD37" s="540"/>
      <c r="AE37" s="144">
        <v>42.8</v>
      </c>
      <c r="AF37" s="142"/>
      <c r="AG37" s="142"/>
      <c r="AH37" s="142"/>
      <c r="AI37" s="144">
        <v>62.5</v>
      </c>
      <c r="AJ37" s="142"/>
      <c r="AK37" s="142"/>
      <c r="AL37" s="142"/>
      <c r="AM37" s="144">
        <v>66.7</v>
      </c>
      <c r="AN37" s="142"/>
      <c r="AO37" s="142"/>
      <c r="AP37" s="142"/>
      <c r="AQ37" s="139" t="s">
        <v>566</v>
      </c>
      <c r="AR37" s="140"/>
      <c r="AS37" s="140"/>
      <c r="AT37" s="141"/>
      <c r="AU37" s="142" t="s">
        <v>566</v>
      </c>
      <c r="AV37" s="142"/>
      <c r="AW37" s="142"/>
      <c r="AX37" s="143"/>
      <c r="AY37">
        <f t="shared" ref="AY37:AY39" si="5">$AY$35</f>
        <v>1</v>
      </c>
      <c r="AZ37" s="10"/>
      <c r="BA37" s="10"/>
      <c r="BB37" s="10"/>
      <c r="BC37" s="10"/>
      <c r="BD37" s="10"/>
      <c r="BE37" s="10"/>
      <c r="BF37" s="10"/>
      <c r="BG37" s="10"/>
    </row>
    <row r="38" spans="1:59" ht="23.25" customHeight="1" x14ac:dyDescent="0.15">
      <c r="A38" s="304"/>
      <c r="B38" s="250"/>
      <c r="C38" s="250"/>
      <c r="D38" s="250"/>
      <c r="E38" s="250"/>
      <c r="F38" s="251"/>
      <c r="G38" s="245"/>
      <c r="H38" s="246"/>
      <c r="I38" s="246"/>
      <c r="J38" s="246"/>
      <c r="K38" s="246"/>
      <c r="L38" s="246"/>
      <c r="M38" s="246"/>
      <c r="N38" s="246"/>
      <c r="O38" s="247"/>
      <c r="P38" s="556"/>
      <c r="Q38" s="556"/>
      <c r="R38" s="556"/>
      <c r="S38" s="556"/>
      <c r="T38" s="556"/>
      <c r="U38" s="556"/>
      <c r="V38" s="556"/>
      <c r="W38" s="556"/>
      <c r="X38" s="557"/>
      <c r="Y38" s="477" t="s">
        <v>51</v>
      </c>
      <c r="Z38" s="478"/>
      <c r="AA38" s="479"/>
      <c r="AB38" s="545" t="s">
        <v>599</v>
      </c>
      <c r="AC38" s="545"/>
      <c r="AD38" s="545"/>
      <c r="AE38" s="144">
        <v>60</v>
      </c>
      <c r="AF38" s="142"/>
      <c r="AG38" s="142"/>
      <c r="AH38" s="142"/>
      <c r="AI38" s="144">
        <v>60</v>
      </c>
      <c r="AJ38" s="142"/>
      <c r="AK38" s="142"/>
      <c r="AL38" s="142"/>
      <c r="AM38" s="144">
        <v>60</v>
      </c>
      <c r="AN38" s="142"/>
      <c r="AO38" s="142"/>
      <c r="AP38" s="142"/>
      <c r="AQ38" s="139" t="s">
        <v>566</v>
      </c>
      <c r="AR38" s="140"/>
      <c r="AS38" s="140"/>
      <c r="AT38" s="141"/>
      <c r="AU38" s="142">
        <v>60</v>
      </c>
      <c r="AV38" s="142"/>
      <c r="AW38" s="142"/>
      <c r="AX38" s="143"/>
      <c r="AY38">
        <f t="shared" si="5"/>
        <v>1</v>
      </c>
    </row>
    <row r="39" spans="1:59" ht="88.5" customHeight="1" x14ac:dyDescent="0.15">
      <c r="A39" s="304"/>
      <c r="B39" s="252"/>
      <c r="C39" s="252"/>
      <c r="D39" s="252"/>
      <c r="E39" s="252"/>
      <c r="F39" s="253"/>
      <c r="G39" s="151"/>
      <c r="H39" s="248"/>
      <c r="I39" s="248"/>
      <c r="J39" s="248"/>
      <c r="K39" s="248"/>
      <c r="L39" s="248"/>
      <c r="M39" s="248"/>
      <c r="N39" s="248"/>
      <c r="O39" s="249"/>
      <c r="P39" s="152"/>
      <c r="Q39" s="152"/>
      <c r="R39" s="152"/>
      <c r="S39" s="152"/>
      <c r="T39" s="152"/>
      <c r="U39" s="152"/>
      <c r="V39" s="152"/>
      <c r="W39" s="152"/>
      <c r="X39" s="558"/>
      <c r="Y39" s="477" t="s">
        <v>12</v>
      </c>
      <c r="Z39" s="478"/>
      <c r="AA39" s="479"/>
      <c r="AB39" s="531" t="s">
        <v>13</v>
      </c>
      <c r="AC39" s="531"/>
      <c r="AD39" s="531"/>
      <c r="AE39" s="139">
        <v>71.3</v>
      </c>
      <c r="AF39" s="140"/>
      <c r="AG39" s="140"/>
      <c r="AH39" s="141"/>
      <c r="AI39" s="139">
        <v>104.2</v>
      </c>
      <c r="AJ39" s="140"/>
      <c r="AK39" s="140"/>
      <c r="AL39" s="141"/>
      <c r="AM39" s="139">
        <v>111.2</v>
      </c>
      <c r="AN39" s="140"/>
      <c r="AO39" s="140"/>
      <c r="AP39" s="141"/>
      <c r="AQ39" s="139" t="s">
        <v>566</v>
      </c>
      <c r="AR39" s="140"/>
      <c r="AS39" s="140"/>
      <c r="AT39" s="141"/>
      <c r="AU39" s="142" t="s">
        <v>566</v>
      </c>
      <c r="AV39" s="142"/>
      <c r="AW39" s="142"/>
      <c r="AX39" s="143"/>
      <c r="AY39">
        <f t="shared" si="5"/>
        <v>1</v>
      </c>
      <c r="AZ39" s="10"/>
      <c r="BA39" s="10"/>
      <c r="BB39" s="10"/>
      <c r="BC39" s="10"/>
    </row>
    <row r="40" spans="1:59" ht="18.75" customHeight="1" x14ac:dyDescent="0.15">
      <c r="A40" s="304"/>
      <c r="B40" s="250" t="s">
        <v>141</v>
      </c>
      <c r="C40" s="250"/>
      <c r="D40" s="250"/>
      <c r="E40" s="250"/>
      <c r="F40" s="251"/>
      <c r="G40" s="549" t="s">
        <v>57</v>
      </c>
      <c r="H40" s="536"/>
      <c r="I40" s="536"/>
      <c r="J40" s="536"/>
      <c r="K40" s="536"/>
      <c r="L40" s="536"/>
      <c r="M40" s="536"/>
      <c r="N40" s="536"/>
      <c r="O40" s="537"/>
      <c r="P40" s="535" t="s">
        <v>59</v>
      </c>
      <c r="Q40" s="536"/>
      <c r="R40" s="536"/>
      <c r="S40" s="536"/>
      <c r="T40" s="536"/>
      <c r="U40" s="536"/>
      <c r="V40" s="536"/>
      <c r="W40" s="536"/>
      <c r="X40" s="537"/>
      <c r="Y40" s="551"/>
      <c r="Z40" s="552"/>
      <c r="AA40" s="553"/>
      <c r="AB40" s="406" t="s">
        <v>11</v>
      </c>
      <c r="AC40" s="407"/>
      <c r="AD40" s="408"/>
      <c r="AE40" s="145" t="s">
        <v>248</v>
      </c>
      <c r="AF40" s="145"/>
      <c r="AG40" s="145"/>
      <c r="AH40" s="145"/>
      <c r="AI40" s="145" t="s">
        <v>265</v>
      </c>
      <c r="AJ40" s="145"/>
      <c r="AK40" s="145"/>
      <c r="AL40" s="145"/>
      <c r="AM40" s="145" t="s">
        <v>362</v>
      </c>
      <c r="AN40" s="145"/>
      <c r="AO40" s="145"/>
      <c r="AP40" s="145"/>
      <c r="AQ40" s="178" t="s">
        <v>172</v>
      </c>
      <c r="AR40" s="179"/>
      <c r="AS40" s="179"/>
      <c r="AT40" s="180"/>
      <c r="AU40" s="174" t="s">
        <v>130</v>
      </c>
      <c r="AV40" s="174"/>
      <c r="AW40" s="174"/>
      <c r="AX40" s="175"/>
      <c r="AY40">
        <f>COUNTA($G$42)</f>
        <v>1</v>
      </c>
      <c r="AZ40" s="10"/>
      <c r="BA40" s="10"/>
      <c r="BB40" s="10"/>
      <c r="BC40" s="10"/>
      <c r="BD40" s="10"/>
      <c r="BE40" s="10"/>
      <c r="BF40" s="10"/>
      <c r="BG40" s="10"/>
    </row>
    <row r="41" spans="1:59" ht="18.75" customHeight="1" x14ac:dyDescent="0.15">
      <c r="A41" s="304"/>
      <c r="B41" s="250"/>
      <c r="C41" s="250"/>
      <c r="D41" s="250"/>
      <c r="E41" s="250"/>
      <c r="F41" s="251"/>
      <c r="G41" s="550"/>
      <c r="H41" s="160"/>
      <c r="I41" s="160"/>
      <c r="J41" s="160"/>
      <c r="K41" s="160"/>
      <c r="L41" s="160"/>
      <c r="M41" s="160"/>
      <c r="N41" s="160"/>
      <c r="O41" s="539"/>
      <c r="P41" s="538"/>
      <c r="Q41" s="160"/>
      <c r="R41" s="160"/>
      <c r="S41" s="160"/>
      <c r="T41" s="160"/>
      <c r="U41" s="160"/>
      <c r="V41" s="160"/>
      <c r="W41" s="160"/>
      <c r="X41" s="539"/>
      <c r="Y41" s="551"/>
      <c r="Z41" s="552"/>
      <c r="AA41" s="553"/>
      <c r="AB41" s="409"/>
      <c r="AC41" s="410"/>
      <c r="AD41" s="411"/>
      <c r="AE41" s="145"/>
      <c r="AF41" s="145"/>
      <c r="AG41" s="145"/>
      <c r="AH41" s="145"/>
      <c r="AI41" s="145"/>
      <c r="AJ41" s="145"/>
      <c r="AK41" s="145"/>
      <c r="AL41" s="145"/>
      <c r="AM41" s="145"/>
      <c r="AN41" s="145"/>
      <c r="AO41" s="145"/>
      <c r="AP41" s="145"/>
      <c r="AQ41" s="181" t="s">
        <v>566</v>
      </c>
      <c r="AR41" s="182"/>
      <c r="AS41" s="176" t="s">
        <v>173</v>
      </c>
      <c r="AT41" s="177"/>
      <c r="AU41" s="182">
        <v>3</v>
      </c>
      <c r="AV41" s="182"/>
      <c r="AW41" s="160" t="s">
        <v>170</v>
      </c>
      <c r="AX41" s="161"/>
      <c r="AY41">
        <f>$AY$40</f>
        <v>1</v>
      </c>
    </row>
    <row r="42" spans="1:59" ht="23.25" customHeight="1" x14ac:dyDescent="0.15">
      <c r="A42" s="304"/>
      <c r="B42" s="250"/>
      <c r="C42" s="250"/>
      <c r="D42" s="250"/>
      <c r="E42" s="250"/>
      <c r="F42" s="251"/>
      <c r="G42" s="242" t="s">
        <v>613</v>
      </c>
      <c r="H42" s="243"/>
      <c r="I42" s="243"/>
      <c r="J42" s="243"/>
      <c r="K42" s="243"/>
      <c r="L42" s="243"/>
      <c r="M42" s="243"/>
      <c r="N42" s="243"/>
      <c r="O42" s="244"/>
      <c r="P42" s="243" t="s">
        <v>627</v>
      </c>
      <c r="Q42" s="554"/>
      <c r="R42" s="554"/>
      <c r="S42" s="554"/>
      <c r="T42" s="554"/>
      <c r="U42" s="554"/>
      <c r="V42" s="554"/>
      <c r="W42" s="554"/>
      <c r="X42" s="555"/>
      <c r="Y42" s="491" t="s">
        <v>58</v>
      </c>
      <c r="Z42" s="492"/>
      <c r="AA42" s="493"/>
      <c r="AB42" s="532" t="s">
        <v>569</v>
      </c>
      <c r="AC42" s="533"/>
      <c r="AD42" s="534"/>
      <c r="AE42" s="144" t="s">
        <v>596</v>
      </c>
      <c r="AF42" s="142"/>
      <c r="AG42" s="142"/>
      <c r="AH42" s="576"/>
      <c r="AI42" s="144" t="s">
        <v>596</v>
      </c>
      <c r="AJ42" s="142"/>
      <c r="AK42" s="142"/>
      <c r="AL42" s="576"/>
      <c r="AM42" s="144">
        <v>65</v>
      </c>
      <c r="AN42" s="142"/>
      <c r="AO42" s="142"/>
      <c r="AP42" s="142"/>
      <c r="AQ42" s="139" t="s">
        <v>566</v>
      </c>
      <c r="AR42" s="140"/>
      <c r="AS42" s="140"/>
      <c r="AT42" s="141"/>
      <c r="AU42" s="142" t="s">
        <v>566</v>
      </c>
      <c r="AV42" s="142"/>
      <c r="AW42" s="142"/>
      <c r="AX42" s="143"/>
      <c r="AY42">
        <f t="shared" ref="AY42:AY44" si="6">$AY$40</f>
        <v>1</v>
      </c>
      <c r="AZ42" s="10"/>
      <c r="BA42" s="10"/>
      <c r="BB42" s="10"/>
      <c r="BC42" s="10"/>
    </row>
    <row r="43" spans="1:59" ht="23.25" customHeight="1" x14ac:dyDescent="0.15">
      <c r="A43" s="304"/>
      <c r="B43" s="250"/>
      <c r="C43" s="250"/>
      <c r="D43" s="250"/>
      <c r="E43" s="250"/>
      <c r="F43" s="251"/>
      <c r="G43" s="245"/>
      <c r="H43" s="246"/>
      <c r="I43" s="246"/>
      <c r="J43" s="246"/>
      <c r="K43" s="246"/>
      <c r="L43" s="246"/>
      <c r="M43" s="246"/>
      <c r="N43" s="246"/>
      <c r="O43" s="247"/>
      <c r="P43" s="556"/>
      <c r="Q43" s="556"/>
      <c r="R43" s="556"/>
      <c r="S43" s="556"/>
      <c r="T43" s="556"/>
      <c r="U43" s="556"/>
      <c r="V43" s="556"/>
      <c r="W43" s="556"/>
      <c r="X43" s="557"/>
      <c r="Y43" s="477" t="s">
        <v>51</v>
      </c>
      <c r="Z43" s="478"/>
      <c r="AA43" s="479"/>
      <c r="AB43" s="559" t="s">
        <v>569</v>
      </c>
      <c r="AC43" s="560"/>
      <c r="AD43" s="561"/>
      <c r="AE43" s="144" t="s">
        <v>596</v>
      </c>
      <c r="AF43" s="142"/>
      <c r="AG43" s="142"/>
      <c r="AH43" s="576"/>
      <c r="AI43" s="144" t="s">
        <v>596</v>
      </c>
      <c r="AJ43" s="142"/>
      <c r="AK43" s="142"/>
      <c r="AL43" s="576"/>
      <c r="AM43" s="144">
        <v>66.599999999999994</v>
      </c>
      <c r="AN43" s="142"/>
      <c r="AO43" s="142"/>
      <c r="AP43" s="142"/>
      <c r="AQ43" s="139" t="s">
        <v>566</v>
      </c>
      <c r="AR43" s="140"/>
      <c r="AS43" s="140"/>
      <c r="AT43" s="141"/>
      <c r="AU43" s="142">
        <v>66.599999999999994</v>
      </c>
      <c r="AV43" s="142"/>
      <c r="AW43" s="142"/>
      <c r="AX43" s="143"/>
      <c r="AY43">
        <f t="shared" si="6"/>
        <v>1</v>
      </c>
      <c r="AZ43" s="10"/>
      <c r="BA43" s="10"/>
      <c r="BB43" s="10"/>
      <c r="BC43" s="10"/>
      <c r="BD43" s="10"/>
      <c r="BE43" s="10"/>
      <c r="BF43" s="10"/>
      <c r="BG43" s="10"/>
    </row>
    <row r="44" spans="1:59" ht="53.25" customHeight="1" thickBot="1" x14ac:dyDescent="0.2">
      <c r="A44" s="305"/>
      <c r="B44" s="604"/>
      <c r="C44" s="604"/>
      <c r="D44" s="604"/>
      <c r="E44" s="604"/>
      <c r="F44" s="605"/>
      <c r="G44" s="546"/>
      <c r="H44" s="547"/>
      <c r="I44" s="547"/>
      <c r="J44" s="547"/>
      <c r="K44" s="547"/>
      <c r="L44" s="547"/>
      <c r="M44" s="547"/>
      <c r="N44" s="547"/>
      <c r="O44" s="548"/>
      <c r="P44" s="591"/>
      <c r="Q44" s="591"/>
      <c r="R44" s="591"/>
      <c r="S44" s="591"/>
      <c r="T44" s="591"/>
      <c r="U44" s="591"/>
      <c r="V44" s="591"/>
      <c r="W44" s="591"/>
      <c r="X44" s="592"/>
      <c r="Y44" s="211" t="s">
        <v>12</v>
      </c>
      <c r="Z44" s="212"/>
      <c r="AA44" s="213"/>
      <c r="AB44" s="205" t="s">
        <v>13</v>
      </c>
      <c r="AC44" s="206"/>
      <c r="AD44" s="207"/>
      <c r="AE44" s="577" t="s">
        <v>596</v>
      </c>
      <c r="AF44" s="578"/>
      <c r="AG44" s="578"/>
      <c r="AH44" s="593"/>
      <c r="AI44" s="577" t="s">
        <v>596</v>
      </c>
      <c r="AJ44" s="578"/>
      <c r="AK44" s="578"/>
      <c r="AL44" s="593"/>
      <c r="AM44" s="577">
        <f>AM42/AM43*100</f>
        <v>97.597597597597613</v>
      </c>
      <c r="AN44" s="578"/>
      <c r="AO44" s="578"/>
      <c r="AP44" s="578"/>
      <c r="AQ44" s="579" t="s">
        <v>566</v>
      </c>
      <c r="AR44" s="580"/>
      <c r="AS44" s="580"/>
      <c r="AT44" s="581"/>
      <c r="AU44" s="578" t="s">
        <v>566</v>
      </c>
      <c r="AV44" s="578"/>
      <c r="AW44" s="578"/>
      <c r="AX44" s="582"/>
      <c r="AY44">
        <f t="shared" si="6"/>
        <v>1</v>
      </c>
    </row>
    <row r="45" spans="1:59" ht="31.5" customHeight="1" x14ac:dyDescent="0.15">
      <c r="A45" s="586" t="s">
        <v>221</v>
      </c>
      <c r="B45" s="587"/>
      <c r="C45" s="587"/>
      <c r="D45" s="587"/>
      <c r="E45" s="587"/>
      <c r="F45" s="588"/>
      <c r="G45" s="589" t="s">
        <v>56</v>
      </c>
      <c r="H45" s="589"/>
      <c r="I45" s="589"/>
      <c r="J45" s="589"/>
      <c r="K45" s="589"/>
      <c r="L45" s="589"/>
      <c r="M45" s="589"/>
      <c r="N45" s="589"/>
      <c r="O45" s="589"/>
      <c r="P45" s="589"/>
      <c r="Q45" s="589"/>
      <c r="R45" s="589"/>
      <c r="S45" s="589"/>
      <c r="T45" s="589"/>
      <c r="U45" s="589"/>
      <c r="V45" s="589"/>
      <c r="W45" s="589"/>
      <c r="X45" s="590"/>
      <c r="Y45" s="208"/>
      <c r="Z45" s="209"/>
      <c r="AA45" s="210"/>
      <c r="AB45" s="624" t="s">
        <v>11</v>
      </c>
      <c r="AC45" s="624"/>
      <c r="AD45" s="624"/>
      <c r="AE45" s="583" t="s">
        <v>248</v>
      </c>
      <c r="AF45" s="584"/>
      <c r="AG45" s="584"/>
      <c r="AH45" s="585"/>
      <c r="AI45" s="583" t="s">
        <v>265</v>
      </c>
      <c r="AJ45" s="584"/>
      <c r="AK45" s="584"/>
      <c r="AL45" s="585"/>
      <c r="AM45" s="583" t="s">
        <v>362</v>
      </c>
      <c r="AN45" s="584"/>
      <c r="AO45" s="584"/>
      <c r="AP45" s="585"/>
      <c r="AQ45" s="658" t="s">
        <v>270</v>
      </c>
      <c r="AR45" s="659"/>
      <c r="AS45" s="659"/>
      <c r="AT45" s="660"/>
      <c r="AU45" s="658" t="s">
        <v>394</v>
      </c>
      <c r="AV45" s="659"/>
      <c r="AW45" s="659"/>
      <c r="AX45" s="661"/>
    </row>
    <row r="46" spans="1:59" ht="23.25" customHeight="1" x14ac:dyDescent="0.15">
      <c r="A46" s="258"/>
      <c r="B46" s="259"/>
      <c r="C46" s="259"/>
      <c r="D46" s="259"/>
      <c r="E46" s="259"/>
      <c r="F46" s="260"/>
      <c r="G46" s="243" t="s">
        <v>625</v>
      </c>
      <c r="H46" s="243"/>
      <c r="I46" s="243"/>
      <c r="J46" s="243"/>
      <c r="K46" s="243"/>
      <c r="L46" s="243"/>
      <c r="M46" s="243"/>
      <c r="N46" s="243"/>
      <c r="O46" s="243"/>
      <c r="P46" s="243"/>
      <c r="Q46" s="243"/>
      <c r="R46" s="243"/>
      <c r="S46" s="243"/>
      <c r="T46" s="243"/>
      <c r="U46" s="243"/>
      <c r="V46" s="243"/>
      <c r="W46" s="243"/>
      <c r="X46" s="244"/>
      <c r="Y46" s="594" t="s">
        <v>52</v>
      </c>
      <c r="Z46" s="461"/>
      <c r="AA46" s="462"/>
      <c r="AB46" s="540" t="s">
        <v>570</v>
      </c>
      <c r="AC46" s="540"/>
      <c r="AD46" s="540"/>
      <c r="AE46" s="306">
        <v>2</v>
      </c>
      <c r="AF46" s="306"/>
      <c r="AG46" s="306"/>
      <c r="AH46" s="306"/>
      <c r="AI46" s="306">
        <v>1</v>
      </c>
      <c r="AJ46" s="306"/>
      <c r="AK46" s="306"/>
      <c r="AL46" s="306"/>
      <c r="AM46" s="306">
        <v>4</v>
      </c>
      <c r="AN46" s="306"/>
      <c r="AO46" s="306"/>
      <c r="AP46" s="306"/>
      <c r="AQ46" s="306" t="s">
        <v>576</v>
      </c>
      <c r="AR46" s="306"/>
      <c r="AS46" s="306"/>
      <c r="AT46" s="306"/>
      <c r="AU46" s="144" t="s">
        <v>576</v>
      </c>
      <c r="AV46" s="142"/>
      <c r="AW46" s="142"/>
      <c r="AX46" s="143"/>
    </row>
    <row r="47" spans="1:59" ht="23.25" customHeight="1" x14ac:dyDescent="0.15">
      <c r="A47" s="261"/>
      <c r="B47" s="262"/>
      <c r="C47" s="262"/>
      <c r="D47" s="262"/>
      <c r="E47" s="262"/>
      <c r="F47" s="263"/>
      <c r="G47" s="248"/>
      <c r="H47" s="248"/>
      <c r="I47" s="248"/>
      <c r="J47" s="248"/>
      <c r="K47" s="248"/>
      <c r="L47" s="248"/>
      <c r="M47" s="248"/>
      <c r="N47" s="248"/>
      <c r="O47" s="248"/>
      <c r="P47" s="248"/>
      <c r="Q47" s="248"/>
      <c r="R47" s="248"/>
      <c r="S47" s="248"/>
      <c r="T47" s="248"/>
      <c r="U47" s="248"/>
      <c r="V47" s="248"/>
      <c r="W47" s="248"/>
      <c r="X47" s="249"/>
      <c r="Y47" s="568" t="s">
        <v>53</v>
      </c>
      <c r="Z47" s="615"/>
      <c r="AA47" s="616"/>
      <c r="AB47" s="540" t="s">
        <v>570</v>
      </c>
      <c r="AC47" s="540"/>
      <c r="AD47" s="540"/>
      <c r="AE47" s="306">
        <v>2</v>
      </c>
      <c r="AF47" s="306"/>
      <c r="AG47" s="306"/>
      <c r="AH47" s="306"/>
      <c r="AI47" s="306">
        <v>3</v>
      </c>
      <c r="AJ47" s="306"/>
      <c r="AK47" s="306"/>
      <c r="AL47" s="306"/>
      <c r="AM47" s="306">
        <v>3</v>
      </c>
      <c r="AN47" s="306"/>
      <c r="AO47" s="306"/>
      <c r="AP47" s="306"/>
      <c r="AQ47" s="306">
        <v>2</v>
      </c>
      <c r="AR47" s="306"/>
      <c r="AS47" s="306"/>
      <c r="AT47" s="306"/>
      <c r="AU47" s="404" t="s">
        <v>576</v>
      </c>
      <c r="AV47" s="405"/>
      <c r="AW47" s="405"/>
      <c r="AX47" s="662"/>
    </row>
    <row r="48" spans="1:59" ht="31.5" customHeight="1" x14ac:dyDescent="0.15">
      <c r="A48" s="255" t="s">
        <v>221</v>
      </c>
      <c r="B48" s="256"/>
      <c r="C48" s="256"/>
      <c r="D48" s="256"/>
      <c r="E48" s="256"/>
      <c r="F48" s="257"/>
      <c r="G48" s="478" t="s">
        <v>56</v>
      </c>
      <c r="H48" s="478"/>
      <c r="I48" s="478"/>
      <c r="J48" s="478"/>
      <c r="K48" s="478"/>
      <c r="L48" s="478"/>
      <c r="M48" s="478"/>
      <c r="N48" s="478"/>
      <c r="O48" s="478"/>
      <c r="P48" s="478"/>
      <c r="Q48" s="478"/>
      <c r="R48" s="478"/>
      <c r="S48" s="478"/>
      <c r="T48" s="478"/>
      <c r="U48" s="478"/>
      <c r="V48" s="478"/>
      <c r="W48" s="478"/>
      <c r="X48" s="479"/>
      <c r="Y48" s="617"/>
      <c r="Z48" s="618"/>
      <c r="AA48" s="619"/>
      <c r="AB48" s="264" t="s">
        <v>11</v>
      </c>
      <c r="AC48" s="265"/>
      <c r="AD48" s="266"/>
      <c r="AE48" s="145" t="s">
        <v>248</v>
      </c>
      <c r="AF48" s="145"/>
      <c r="AG48" s="145"/>
      <c r="AH48" s="145"/>
      <c r="AI48" s="145" t="s">
        <v>265</v>
      </c>
      <c r="AJ48" s="145"/>
      <c r="AK48" s="145"/>
      <c r="AL48" s="145"/>
      <c r="AM48" s="145" t="s">
        <v>362</v>
      </c>
      <c r="AN48" s="145"/>
      <c r="AO48" s="145"/>
      <c r="AP48" s="145"/>
      <c r="AQ48" s="663" t="s">
        <v>270</v>
      </c>
      <c r="AR48" s="664"/>
      <c r="AS48" s="664"/>
      <c r="AT48" s="664"/>
      <c r="AU48" s="663" t="s">
        <v>394</v>
      </c>
      <c r="AV48" s="664"/>
      <c r="AW48" s="664"/>
      <c r="AX48" s="665"/>
      <c r="AY48">
        <f>COUNTA($G$49)</f>
        <v>1</v>
      </c>
    </row>
    <row r="49" spans="1:51" ht="23.25" customHeight="1" x14ac:dyDescent="0.15">
      <c r="A49" s="258"/>
      <c r="B49" s="259"/>
      <c r="C49" s="259"/>
      <c r="D49" s="259"/>
      <c r="E49" s="259"/>
      <c r="F49" s="260"/>
      <c r="G49" s="243" t="s">
        <v>626</v>
      </c>
      <c r="H49" s="243"/>
      <c r="I49" s="243"/>
      <c r="J49" s="243"/>
      <c r="K49" s="243"/>
      <c r="L49" s="243"/>
      <c r="M49" s="243"/>
      <c r="N49" s="243"/>
      <c r="O49" s="243"/>
      <c r="P49" s="243"/>
      <c r="Q49" s="243"/>
      <c r="R49" s="243"/>
      <c r="S49" s="243"/>
      <c r="T49" s="243"/>
      <c r="U49" s="243"/>
      <c r="V49" s="243"/>
      <c r="W49" s="243"/>
      <c r="X49" s="244"/>
      <c r="Y49" s="562" t="s">
        <v>52</v>
      </c>
      <c r="Z49" s="563"/>
      <c r="AA49" s="564"/>
      <c r="AB49" s="565" t="s">
        <v>570</v>
      </c>
      <c r="AC49" s="566"/>
      <c r="AD49" s="567"/>
      <c r="AE49" s="306">
        <v>1</v>
      </c>
      <c r="AF49" s="306"/>
      <c r="AG49" s="306"/>
      <c r="AH49" s="306"/>
      <c r="AI49" s="306">
        <v>1</v>
      </c>
      <c r="AJ49" s="306"/>
      <c r="AK49" s="306"/>
      <c r="AL49" s="306"/>
      <c r="AM49" s="306">
        <v>1</v>
      </c>
      <c r="AN49" s="306"/>
      <c r="AO49" s="306"/>
      <c r="AP49" s="306"/>
      <c r="AQ49" s="306" t="s">
        <v>576</v>
      </c>
      <c r="AR49" s="306"/>
      <c r="AS49" s="306"/>
      <c r="AT49" s="306"/>
      <c r="AU49" s="306" t="s">
        <v>576</v>
      </c>
      <c r="AV49" s="306"/>
      <c r="AW49" s="306"/>
      <c r="AX49" s="666"/>
      <c r="AY49">
        <f>$AY$48</f>
        <v>1</v>
      </c>
    </row>
    <row r="50" spans="1:51" ht="23.25" customHeight="1" x14ac:dyDescent="0.15">
      <c r="A50" s="261"/>
      <c r="B50" s="262"/>
      <c r="C50" s="262"/>
      <c r="D50" s="262"/>
      <c r="E50" s="262"/>
      <c r="F50" s="263"/>
      <c r="G50" s="248"/>
      <c r="H50" s="248"/>
      <c r="I50" s="248"/>
      <c r="J50" s="248"/>
      <c r="K50" s="248"/>
      <c r="L50" s="248"/>
      <c r="M50" s="248"/>
      <c r="N50" s="248"/>
      <c r="O50" s="248"/>
      <c r="P50" s="248"/>
      <c r="Q50" s="248"/>
      <c r="R50" s="248"/>
      <c r="S50" s="248"/>
      <c r="T50" s="248"/>
      <c r="U50" s="248"/>
      <c r="V50" s="248"/>
      <c r="W50" s="248"/>
      <c r="X50" s="249"/>
      <c r="Y50" s="568" t="s">
        <v>53</v>
      </c>
      <c r="Z50" s="569"/>
      <c r="AA50" s="570"/>
      <c r="AB50" s="532" t="s">
        <v>570</v>
      </c>
      <c r="AC50" s="533"/>
      <c r="AD50" s="534"/>
      <c r="AE50" s="306">
        <v>1</v>
      </c>
      <c r="AF50" s="306"/>
      <c r="AG50" s="306"/>
      <c r="AH50" s="306"/>
      <c r="AI50" s="306">
        <v>1</v>
      </c>
      <c r="AJ50" s="306"/>
      <c r="AK50" s="306"/>
      <c r="AL50" s="306"/>
      <c r="AM50" s="306">
        <v>1</v>
      </c>
      <c r="AN50" s="306"/>
      <c r="AO50" s="306"/>
      <c r="AP50" s="306"/>
      <c r="AQ50" s="306">
        <v>1</v>
      </c>
      <c r="AR50" s="306"/>
      <c r="AS50" s="306"/>
      <c r="AT50" s="306"/>
      <c r="AU50" s="306" t="s">
        <v>576</v>
      </c>
      <c r="AV50" s="306"/>
      <c r="AW50" s="306"/>
      <c r="AX50" s="666"/>
      <c r="AY50">
        <f>$AY$48</f>
        <v>1</v>
      </c>
    </row>
    <row r="51" spans="1:51" ht="23.25" customHeight="1" x14ac:dyDescent="0.15">
      <c r="A51" s="607" t="s">
        <v>14</v>
      </c>
      <c r="B51" s="608"/>
      <c r="C51" s="608"/>
      <c r="D51" s="608"/>
      <c r="E51" s="608"/>
      <c r="F51" s="609"/>
      <c r="G51" s="265" t="s">
        <v>15</v>
      </c>
      <c r="H51" s="265"/>
      <c r="I51" s="265"/>
      <c r="J51" s="265"/>
      <c r="K51" s="265"/>
      <c r="L51" s="265"/>
      <c r="M51" s="265"/>
      <c r="N51" s="265"/>
      <c r="O51" s="265"/>
      <c r="P51" s="265"/>
      <c r="Q51" s="265"/>
      <c r="R51" s="265"/>
      <c r="S51" s="265"/>
      <c r="T51" s="265"/>
      <c r="U51" s="265"/>
      <c r="V51" s="265"/>
      <c r="W51" s="265"/>
      <c r="X51" s="266"/>
      <c r="Y51" s="365"/>
      <c r="Z51" s="366"/>
      <c r="AA51" s="367"/>
      <c r="AB51" s="264" t="s">
        <v>11</v>
      </c>
      <c r="AC51" s="265"/>
      <c r="AD51" s="266"/>
      <c r="AE51" s="145" t="s">
        <v>248</v>
      </c>
      <c r="AF51" s="145"/>
      <c r="AG51" s="145"/>
      <c r="AH51" s="145"/>
      <c r="AI51" s="145" t="s">
        <v>265</v>
      </c>
      <c r="AJ51" s="145"/>
      <c r="AK51" s="145"/>
      <c r="AL51" s="145"/>
      <c r="AM51" s="145" t="s">
        <v>362</v>
      </c>
      <c r="AN51" s="145"/>
      <c r="AO51" s="145"/>
      <c r="AP51" s="145"/>
      <c r="AQ51" s="542" t="s">
        <v>395</v>
      </c>
      <c r="AR51" s="543"/>
      <c r="AS51" s="543"/>
      <c r="AT51" s="543"/>
      <c r="AU51" s="543"/>
      <c r="AV51" s="543"/>
      <c r="AW51" s="543"/>
      <c r="AX51" s="544"/>
    </row>
    <row r="52" spans="1:51" ht="23.25" customHeight="1" x14ac:dyDescent="0.15">
      <c r="A52" s="610"/>
      <c r="B52" s="611"/>
      <c r="C52" s="611"/>
      <c r="D52" s="611"/>
      <c r="E52" s="611"/>
      <c r="F52" s="612"/>
      <c r="G52" s="368" t="s">
        <v>615</v>
      </c>
      <c r="H52" s="368"/>
      <c r="I52" s="368"/>
      <c r="J52" s="368"/>
      <c r="K52" s="368"/>
      <c r="L52" s="368"/>
      <c r="M52" s="368"/>
      <c r="N52" s="368"/>
      <c r="O52" s="368"/>
      <c r="P52" s="368"/>
      <c r="Q52" s="368"/>
      <c r="R52" s="368"/>
      <c r="S52" s="368"/>
      <c r="T52" s="368"/>
      <c r="U52" s="368"/>
      <c r="V52" s="368"/>
      <c r="W52" s="368"/>
      <c r="X52" s="368"/>
      <c r="Y52" s="370" t="s">
        <v>14</v>
      </c>
      <c r="Z52" s="371"/>
      <c r="AA52" s="372"/>
      <c r="AB52" s="559" t="s">
        <v>571</v>
      </c>
      <c r="AC52" s="560"/>
      <c r="AD52" s="561"/>
      <c r="AE52" s="306">
        <v>12.3</v>
      </c>
      <c r="AF52" s="306"/>
      <c r="AG52" s="306"/>
      <c r="AH52" s="306"/>
      <c r="AI52" s="306">
        <v>21.9</v>
      </c>
      <c r="AJ52" s="306"/>
      <c r="AK52" s="306"/>
      <c r="AL52" s="306"/>
      <c r="AM52" s="306">
        <v>7.9</v>
      </c>
      <c r="AN52" s="306"/>
      <c r="AO52" s="306"/>
      <c r="AP52" s="306"/>
      <c r="AQ52" s="144">
        <v>12.5</v>
      </c>
      <c r="AR52" s="142"/>
      <c r="AS52" s="142"/>
      <c r="AT52" s="142"/>
      <c r="AU52" s="142"/>
      <c r="AV52" s="142"/>
      <c r="AW52" s="142"/>
      <c r="AX52" s="143"/>
    </row>
    <row r="53" spans="1:51" ht="45.75" customHeight="1" thickBot="1" x14ac:dyDescent="0.2">
      <c r="A53" s="613"/>
      <c r="B53" s="172"/>
      <c r="C53" s="172"/>
      <c r="D53" s="172"/>
      <c r="E53" s="172"/>
      <c r="F53" s="614"/>
      <c r="G53" s="369"/>
      <c r="H53" s="369"/>
      <c r="I53" s="369"/>
      <c r="J53" s="369"/>
      <c r="K53" s="369"/>
      <c r="L53" s="369"/>
      <c r="M53" s="369"/>
      <c r="N53" s="369"/>
      <c r="O53" s="369"/>
      <c r="P53" s="369"/>
      <c r="Q53" s="369"/>
      <c r="R53" s="369"/>
      <c r="S53" s="369"/>
      <c r="T53" s="369"/>
      <c r="U53" s="369"/>
      <c r="V53" s="369"/>
      <c r="W53" s="369"/>
      <c r="X53" s="369"/>
      <c r="Y53" s="620" t="s">
        <v>46</v>
      </c>
      <c r="Z53" s="615"/>
      <c r="AA53" s="616"/>
      <c r="AB53" s="621" t="s">
        <v>572</v>
      </c>
      <c r="AC53" s="622"/>
      <c r="AD53" s="623"/>
      <c r="AE53" s="214" t="s">
        <v>617</v>
      </c>
      <c r="AF53" s="214"/>
      <c r="AG53" s="214"/>
      <c r="AH53" s="214"/>
      <c r="AI53" s="214" t="s">
        <v>618</v>
      </c>
      <c r="AJ53" s="214"/>
      <c r="AK53" s="214"/>
      <c r="AL53" s="214"/>
      <c r="AM53" s="214" t="s">
        <v>589</v>
      </c>
      <c r="AN53" s="214"/>
      <c r="AO53" s="214"/>
      <c r="AP53" s="214"/>
      <c r="AQ53" s="214" t="s">
        <v>611</v>
      </c>
      <c r="AR53" s="214"/>
      <c r="AS53" s="214"/>
      <c r="AT53" s="214"/>
      <c r="AU53" s="214"/>
      <c r="AV53" s="214"/>
      <c r="AW53" s="214"/>
      <c r="AX53" s="541"/>
    </row>
    <row r="54" spans="1:51" ht="77.25" customHeight="1" x14ac:dyDescent="0.15">
      <c r="A54" s="652" t="s">
        <v>260</v>
      </c>
      <c r="B54" s="649"/>
      <c r="C54" s="648" t="s">
        <v>174</v>
      </c>
      <c r="D54" s="649"/>
      <c r="E54" s="154" t="s">
        <v>187</v>
      </c>
      <c r="F54" s="155"/>
      <c r="G54" s="156" t="s">
        <v>633</v>
      </c>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8"/>
      <c r="AY54">
        <f>COUNTA($G$54)</f>
        <v>1</v>
      </c>
    </row>
    <row r="55" spans="1:51" ht="77.25" customHeight="1" thickBot="1" x14ac:dyDescent="0.2">
      <c r="A55" s="653"/>
      <c r="B55" s="651"/>
      <c r="C55" s="650"/>
      <c r="D55" s="651"/>
      <c r="E55" s="149" t="s">
        <v>186</v>
      </c>
      <c r="F55" s="150"/>
      <c r="G55" s="151" t="s">
        <v>634</v>
      </c>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3"/>
      <c r="AY55">
        <f>$AY$54</f>
        <v>1</v>
      </c>
    </row>
    <row r="56" spans="1:51" ht="27" customHeight="1" x14ac:dyDescent="0.15">
      <c r="A56" s="218" t="s">
        <v>44</v>
      </c>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20"/>
    </row>
    <row r="57" spans="1:51" ht="27" customHeight="1" x14ac:dyDescent="0.15">
      <c r="A57" s="5"/>
      <c r="B57" s="6"/>
      <c r="C57" s="595" t="s">
        <v>29</v>
      </c>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596"/>
      <c r="AD57" s="393" t="s">
        <v>33</v>
      </c>
      <c r="AE57" s="393"/>
      <c r="AF57" s="393"/>
      <c r="AG57" s="392" t="s">
        <v>28</v>
      </c>
      <c r="AH57" s="393"/>
      <c r="AI57" s="393"/>
      <c r="AJ57" s="393"/>
      <c r="AK57" s="393"/>
      <c r="AL57" s="393"/>
      <c r="AM57" s="393"/>
      <c r="AN57" s="393"/>
      <c r="AO57" s="393"/>
      <c r="AP57" s="393"/>
      <c r="AQ57" s="393"/>
      <c r="AR57" s="393"/>
      <c r="AS57" s="393"/>
      <c r="AT57" s="393"/>
      <c r="AU57" s="393"/>
      <c r="AV57" s="393"/>
      <c r="AW57" s="393"/>
      <c r="AX57" s="394"/>
    </row>
    <row r="58" spans="1:51" ht="110.25" customHeight="1" x14ac:dyDescent="0.15">
      <c r="A58" s="227" t="s">
        <v>136</v>
      </c>
      <c r="B58" s="228"/>
      <c r="C58" s="474" t="s">
        <v>137</v>
      </c>
      <c r="D58" s="475"/>
      <c r="E58" s="475"/>
      <c r="F58" s="475"/>
      <c r="G58" s="475"/>
      <c r="H58" s="475"/>
      <c r="I58" s="475"/>
      <c r="J58" s="475"/>
      <c r="K58" s="475"/>
      <c r="L58" s="475"/>
      <c r="M58" s="475"/>
      <c r="N58" s="475"/>
      <c r="O58" s="475"/>
      <c r="P58" s="475"/>
      <c r="Q58" s="475"/>
      <c r="R58" s="475"/>
      <c r="S58" s="475"/>
      <c r="T58" s="475"/>
      <c r="U58" s="475"/>
      <c r="V58" s="475"/>
      <c r="W58" s="475"/>
      <c r="X58" s="475"/>
      <c r="Y58" s="475"/>
      <c r="Z58" s="475"/>
      <c r="AA58" s="475"/>
      <c r="AB58" s="475"/>
      <c r="AC58" s="476"/>
      <c r="AD58" s="631" t="s">
        <v>575</v>
      </c>
      <c r="AE58" s="632"/>
      <c r="AF58" s="632"/>
      <c r="AG58" s="597" t="s">
        <v>623</v>
      </c>
      <c r="AH58" s="598"/>
      <c r="AI58" s="598"/>
      <c r="AJ58" s="598"/>
      <c r="AK58" s="598"/>
      <c r="AL58" s="598"/>
      <c r="AM58" s="598"/>
      <c r="AN58" s="598"/>
      <c r="AO58" s="598"/>
      <c r="AP58" s="598"/>
      <c r="AQ58" s="598"/>
      <c r="AR58" s="598"/>
      <c r="AS58" s="598"/>
      <c r="AT58" s="598"/>
      <c r="AU58" s="598"/>
      <c r="AV58" s="598"/>
      <c r="AW58" s="598"/>
      <c r="AX58" s="599"/>
    </row>
    <row r="59" spans="1:51" ht="65.25" customHeight="1" x14ac:dyDescent="0.15">
      <c r="A59" s="229"/>
      <c r="B59" s="230"/>
      <c r="C59" s="383" t="s">
        <v>34</v>
      </c>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52"/>
      <c r="AD59" s="133" t="s">
        <v>575</v>
      </c>
      <c r="AE59" s="134"/>
      <c r="AF59" s="134"/>
      <c r="AG59" s="309" t="s">
        <v>621</v>
      </c>
      <c r="AH59" s="310"/>
      <c r="AI59" s="310"/>
      <c r="AJ59" s="310"/>
      <c r="AK59" s="310"/>
      <c r="AL59" s="310"/>
      <c r="AM59" s="310"/>
      <c r="AN59" s="310"/>
      <c r="AO59" s="310"/>
      <c r="AP59" s="310"/>
      <c r="AQ59" s="310"/>
      <c r="AR59" s="310"/>
      <c r="AS59" s="310"/>
      <c r="AT59" s="310"/>
      <c r="AU59" s="310"/>
      <c r="AV59" s="310"/>
      <c r="AW59" s="310"/>
      <c r="AX59" s="311"/>
    </row>
    <row r="60" spans="1:51" ht="100.5" customHeight="1" x14ac:dyDescent="0.15">
      <c r="A60" s="231"/>
      <c r="B60" s="232"/>
      <c r="C60" s="385" t="s">
        <v>138</v>
      </c>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7"/>
      <c r="AD60" s="275" t="s">
        <v>575</v>
      </c>
      <c r="AE60" s="276"/>
      <c r="AF60" s="276"/>
      <c r="AG60" s="472" t="s">
        <v>624</v>
      </c>
      <c r="AH60" s="246"/>
      <c r="AI60" s="246"/>
      <c r="AJ60" s="246"/>
      <c r="AK60" s="246"/>
      <c r="AL60" s="246"/>
      <c r="AM60" s="246"/>
      <c r="AN60" s="246"/>
      <c r="AO60" s="246"/>
      <c r="AP60" s="246"/>
      <c r="AQ60" s="246"/>
      <c r="AR60" s="246"/>
      <c r="AS60" s="246"/>
      <c r="AT60" s="246"/>
      <c r="AU60" s="246"/>
      <c r="AV60" s="246"/>
      <c r="AW60" s="246"/>
      <c r="AX60" s="473"/>
    </row>
    <row r="61" spans="1:51" ht="27" customHeight="1" x14ac:dyDescent="0.15">
      <c r="A61" s="340" t="s">
        <v>36</v>
      </c>
      <c r="B61" s="522"/>
      <c r="C61" s="388" t="s">
        <v>38</v>
      </c>
      <c r="D61" s="389"/>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1"/>
      <c r="AD61" s="480" t="s">
        <v>575</v>
      </c>
      <c r="AE61" s="481"/>
      <c r="AF61" s="481"/>
      <c r="AG61" s="509" t="s">
        <v>581</v>
      </c>
      <c r="AH61" s="243"/>
      <c r="AI61" s="243"/>
      <c r="AJ61" s="243"/>
      <c r="AK61" s="243"/>
      <c r="AL61" s="243"/>
      <c r="AM61" s="243"/>
      <c r="AN61" s="243"/>
      <c r="AO61" s="243"/>
      <c r="AP61" s="243"/>
      <c r="AQ61" s="243"/>
      <c r="AR61" s="243"/>
      <c r="AS61" s="243"/>
      <c r="AT61" s="243"/>
      <c r="AU61" s="243"/>
      <c r="AV61" s="243"/>
      <c r="AW61" s="243"/>
      <c r="AX61" s="510"/>
    </row>
    <row r="62" spans="1:51" ht="35.25" customHeight="1" x14ac:dyDescent="0.15">
      <c r="A62" s="374"/>
      <c r="B62" s="523"/>
      <c r="C62" s="330"/>
      <c r="D62" s="331"/>
      <c r="E62" s="426" t="s">
        <v>240</v>
      </c>
      <c r="F62" s="427"/>
      <c r="G62" s="427"/>
      <c r="H62" s="427"/>
      <c r="I62" s="427"/>
      <c r="J62" s="427"/>
      <c r="K62" s="427"/>
      <c r="L62" s="427"/>
      <c r="M62" s="427"/>
      <c r="N62" s="427"/>
      <c r="O62" s="427"/>
      <c r="P62" s="427"/>
      <c r="Q62" s="427"/>
      <c r="R62" s="427"/>
      <c r="S62" s="427"/>
      <c r="T62" s="427"/>
      <c r="U62" s="427"/>
      <c r="V62" s="427"/>
      <c r="W62" s="427"/>
      <c r="X62" s="427"/>
      <c r="Y62" s="427"/>
      <c r="Z62" s="427"/>
      <c r="AA62" s="427"/>
      <c r="AB62" s="427"/>
      <c r="AC62" s="428"/>
      <c r="AD62" s="133" t="s">
        <v>580</v>
      </c>
      <c r="AE62" s="134"/>
      <c r="AF62" s="135"/>
      <c r="AG62" s="472"/>
      <c r="AH62" s="246"/>
      <c r="AI62" s="246"/>
      <c r="AJ62" s="246"/>
      <c r="AK62" s="246"/>
      <c r="AL62" s="246"/>
      <c r="AM62" s="246"/>
      <c r="AN62" s="246"/>
      <c r="AO62" s="246"/>
      <c r="AP62" s="246"/>
      <c r="AQ62" s="246"/>
      <c r="AR62" s="246"/>
      <c r="AS62" s="246"/>
      <c r="AT62" s="246"/>
      <c r="AU62" s="246"/>
      <c r="AV62" s="246"/>
      <c r="AW62" s="246"/>
      <c r="AX62" s="473"/>
    </row>
    <row r="63" spans="1:51" ht="26.25" customHeight="1" x14ac:dyDescent="0.15">
      <c r="A63" s="374"/>
      <c r="B63" s="523"/>
      <c r="C63" s="332"/>
      <c r="D63" s="333"/>
      <c r="E63" s="429" t="s">
        <v>206</v>
      </c>
      <c r="F63" s="430"/>
      <c r="G63" s="430"/>
      <c r="H63" s="430"/>
      <c r="I63" s="430"/>
      <c r="J63" s="430"/>
      <c r="K63" s="430"/>
      <c r="L63" s="430"/>
      <c r="M63" s="430"/>
      <c r="N63" s="430"/>
      <c r="O63" s="430"/>
      <c r="P63" s="430"/>
      <c r="Q63" s="430"/>
      <c r="R63" s="430"/>
      <c r="S63" s="430"/>
      <c r="T63" s="430"/>
      <c r="U63" s="430"/>
      <c r="V63" s="430"/>
      <c r="W63" s="430"/>
      <c r="X63" s="430"/>
      <c r="Y63" s="430"/>
      <c r="Z63" s="430"/>
      <c r="AA63" s="430"/>
      <c r="AB63" s="430"/>
      <c r="AC63" s="431"/>
      <c r="AD63" s="273" t="s">
        <v>580</v>
      </c>
      <c r="AE63" s="274"/>
      <c r="AF63" s="274"/>
      <c r="AG63" s="472"/>
      <c r="AH63" s="246"/>
      <c r="AI63" s="246"/>
      <c r="AJ63" s="246"/>
      <c r="AK63" s="246"/>
      <c r="AL63" s="246"/>
      <c r="AM63" s="246"/>
      <c r="AN63" s="246"/>
      <c r="AO63" s="246"/>
      <c r="AP63" s="246"/>
      <c r="AQ63" s="246"/>
      <c r="AR63" s="246"/>
      <c r="AS63" s="246"/>
      <c r="AT63" s="246"/>
      <c r="AU63" s="246"/>
      <c r="AV63" s="246"/>
      <c r="AW63" s="246"/>
      <c r="AX63" s="473"/>
    </row>
    <row r="64" spans="1:51" ht="26.25" customHeight="1" x14ac:dyDescent="0.15">
      <c r="A64" s="374"/>
      <c r="B64" s="375"/>
      <c r="C64" s="381" t="s">
        <v>39</v>
      </c>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12" t="s">
        <v>582</v>
      </c>
      <c r="AE64" s="313"/>
      <c r="AF64" s="313"/>
      <c r="AG64" s="224" t="s">
        <v>632</v>
      </c>
      <c r="AH64" s="225"/>
      <c r="AI64" s="225"/>
      <c r="AJ64" s="225"/>
      <c r="AK64" s="225"/>
      <c r="AL64" s="225"/>
      <c r="AM64" s="225"/>
      <c r="AN64" s="225"/>
      <c r="AO64" s="225"/>
      <c r="AP64" s="225"/>
      <c r="AQ64" s="225"/>
      <c r="AR64" s="225"/>
      <c r="AS64" s="225"/>
      <c r="AT64" s="225"/>
      <c r="AU64" s="225"/>
      <c r="AV64" s="225"/>
      <c r="AW64" s="225"/>
      <c r="AX64" s="226"/>
    </row>
    <row r="65" spans="1:50" ht="26.25" customHeight="1" x14ac:dyDescent="0.15">
      <c r="A65" s="374"/>
      <c r="B65" s="375"/>
      <c r="C65" s="351" t="s">
        <v>139</v>
      </c>
      <c r="D65" s="352"/>
      <c r="E65" s="352"/>
      <c r="F65" s="352"/>
      <c r="G65" s="352"/>
      <c r="H65" s="352"/>
      <c r="I65" s="352"/>
      <c r="J65" s="352"/>
      <c r="K65" s="352"/>
      <c r="L65" s="352"/>
      <c r="M65" s="352"/>
      <c r="N65" s="352"/>
      <c r="O65" s="352"/>
      <c r="P65" s="352"/>
      <c r="Q65" s="352"/>
      <c r="R65" s="352"/>
      <c r="S65" s="352"/>
      <c r="T65" s="352"/>
      <c r="U65" s="352"/>
      <c r="V65" s="352"/>
      <c r="W65" s="352"/>
      <c r="X65" s="352"/>
      <c r="Y65" s="352"/>
      <c r="Z65" s="352"/>
      <c r="AA65" s="352"/>
      <c r="AB65" s="352"/>
      <c r="AC65" s="352"/>
      <c r="AD65" s="133" t="s">
        <v>575</v>
      </c>
      <c r="AE65" s="134"/>
      <c r="AF65" s="134"/>
      <c r="AG65" s="309" t="s">
        <v>583</v>
      </c>
      <c r="AH65" s="310"/>
      <c r="AI65" s="310"/>
      <c r="AJ65" s="310"/>
      <c r="AK65" s="310"/>
      <c r="AL65" s="310"/>
      <c r="AM65" s="310"/>
      <c r="AN65" s="310"/>
      <c r="AO65" s="310"/>
      <c r="AP65" s="310"/>
      <c r="AQ65" s="310"/>
      <c r="AR65" s="310"/>
      <c r="AS65" s="310"/>
      <c r="AT65" s="310"/>
      <c r="AU65" s="310"/>
      <c r="AV65" s="310"/>
      <c r="AW65" s="310"/>
      <c r="AX65" s="311"/>
    </row>
    <row r="66" spans="1:50" ht="26.25" customHeight="1" x14ac:dyDescent="0.15">
      <c r="A66" s="374"/>
      <c r="B66" s="375"/>
      <c r="C66" s="351" t="s">
        <v>35</v>
      </c>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133" t="s">
        <v>582</v>
      </c>
      <c r="AE66" s="134"/>
      <c r="AF66" s="134"/>
      <c r="AG66" s="309" t="s">
        <v>632</v>
      </c>
      <c r="AH66" s="310"/>
      <c r="AI66" s="310"/>
      <c r="AJ66" s="310"/>
      <c r="AK66" s="310"/>
      <c r="AL66" s="310"/>
      <c r="AM66" s="310"/>
      <c r="AN66" s="310"/>
      <c r="AO66" s="310"/>
      <c r="AP66" s="310"/>
      <c r="AQ66" s="310"/>
      <c r="AR66" s="310"/>
      <c r="AS66" s="310"/>
      <c r="AT66" s="310"/>
      <c r="AU66" s="310"/>
      <c r="AV66" s="310"/>
      <c r="AW66" s="310"/>
      <c r="AX66" s="311"/>
    </row>
    <row r="67" spans="1:50" ht="26.25" customHeight="1" x14ac:dyDescent="0.15">
      <c r="A67" s="374"/>
      <c r="B67" s="375"/>
      <c r="C67" s="351" t="s">
        <v>40</v>
      </c>
      <c r="D67" s="352"/>
      <c r="E67" s="352"/>
      <c r="F67" s="352"/>
      <c r="G67" s="352"/>
      <c r="H67" s="352"/>
      <c r="I67" s="352"/>
      <c r="J67" s="352"/>
      <c r="K67" s="352"/>
      <c r="L67" s="352"/>
      <c r="M67" s="352"/>
      <c r="N67" s="352"/>
      <c r="O67" s="352"/>
      <c r="P67" s="352"/>
      <c r="Q67" s="352"/>
      <c r="R67" s="352"/>
      <c r="S67" s="352"/>
      <c r="T67" s="352"/>
      <c r="U67" s="352"/>
      <c r="V67" s="352"/>
      <c r="W67" s="352"/>
      <c r="X67" s="352"/>
      <c r="Y67" s="352"/>
      <c r="Z67" s="352"/>
      <c r="AA67" s="352"/>
      <c r="AB67" s="352"/>
      <c r="AC67" s="353"/>
      <c r="AD67" s="133" t="s">
        <v>575</v>
      </c>
      <c r="AE67" s="134"/>
      <c r="AF67" s="134"/>
      <c r="AG67" s="309" t="s">
        <v>584</v>
      </c>
      <c r="AH67" s="310"/>
      <c r="AI67" s="310"/>
      <c r="AJ67" s="310"/>
      <c r="AK67" s="310"/>
      <c r="AL67" s="310"/>
      <c r="AM67" s="310"/>
      <c r="AN67" s="310"/>
      <c r="AO67" s="310"/>
      <c r="AP67" s="310"/>
      <c r="AQ67" s="310"/>
      <c r="AR67" s="310"/>
      <c r="AS67" s="310"/>
      <c r="AT67" s="310"/>
      <c r="AU67" s="310"/>
      <c r="AV67" s="310"/>
      <c r="AW67" s="310"/>
      <c r="AX67" s="311"/>
    </row>
    <row r="68" spans="1:50" ht="26.25" customHeight="1" x14ac:dyDescent="0.15">
      <c r="A68" s="374"/>
      <c r="B68" s="375"/>
      <c r="C68" s="351" t="s">
        <v>219</v>
      </c>
      <c r="D68" s="352"/>
      <c r="E68" s="352"/>
      <c r="F68" s="352"/>
      <c r="G68" s="352"/>
      <c r="H68" s="352"/>
      <c r="I68" s="352"/>
      <c r="J68" s="352"/>
      <c r="K68" s="352"/>
      <c r="L68" s="352"/>
      <c r="M68" s="352"/>
      <c r="N68" s="352"/>
      <c r="O68" s="352"/>
      <c r="P68" s="352"/>
      <c r="Q68" s="352"/>
      <c r="R68" s="352"/>
      <c r="S68" s="352"/>
      <c r="T68" s="352"/>
      <c r="U68" s="352"/>
      <c r="V68" s="352"/>
      <c r="W68" s="352"/>
      <c r="X68" s="352"/>
      <c r="Y68" s="352"/>
      <c r="Z68" s="352"/>
      <c r="AA68" s="352"/>
      <c r="AB68" s="352"/>
      <c r="AC68" s="353"/>
      <c r="AD68" s="275" t="s">
        <v>582</v>
      </c>
      <c r="AE68" s="276"/>
      <c r="AF68" s="276"/>
      <c r="AG68" s="357" t="s">
        <v>632</v>
      </c>
      <c r="AH68" s="358"/>
      <c r="AI68" s="358"/>
      <c r="AJ68" s="358"/>
      <c r="AK68" s="358"/>
      <c r="AL68" s="358"/>
      <c r="AM68" s="358"/>
      <c r="AN68" s="358"/>
      <c r="AO68" s="358"/>
      <c r="AP68" s="358"/>
      <c r="AQ68" s="358"/>
      <c r="AR68" s="358"/>
      <c r="AS68" s="358"/>
      <c r="AT68" s="358"/>
      <c r="AU68" s="358"/>
      <c r="AV68" s="358"/>
      <c r="AW68" s="358"/>
      <c r="AX68" s="359"/>
    </row>
    <row r="69" spans="1:50" ht="26.25" customHeight="1" x14ac:dyDescent="0.15">
      <c r="A69" s="374"/>
      <c r="B69" s="375"/>
      <c r="C69" s="130" t="s">
        <v>220</v>
      </c>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2"/>
      <c r="AD69" s="133" t="s">
        <v>582</v>
      </c>
      <c r="AE69" s="134"/>
      <c r="AF69" s="135"/>
      <c r="AG69" s="309" t="s">
        <v>632</v>
      </c>
      <c r="AH69" s="310"/>
      <c r="AI69" s="310"/>
      <c r="AJ69" s="310"/>
      <c r="AK69" s="310"/>
      <c r="AL69" s="310"/>
      <c r="AM69" s="310"/>
      <c r="AN69" s="310"/>
      <c r="AO69" s="310"/>
      <c r="AP69" s="310"/>
      <c r="AQ69" s="310"/>
      <c r="AR69" s="310"/>
      <c r="AS69" s="310"/>
      <c r="AT69" s="310"/>
      <c r="AU69" s="310"/>
      <c r="AV69" s="310"/>
      <c r="AW69" s="310"/>
      <c r="AX69" s="311"/>
    </row>
    <row r="70" spans="1:50" ht="26.25" customHeight="1" x14ac:dyDescent="0.15">
      <c r="A70" s="376"/>
      <c r="B70" s="377"/>
      <c r="C70" s="524" t="s">
        <v>208</v>
      </c>
      <c r="D70" s="525"/>
      <c r="E70" s="525"/>
      <c r="F70" s="525"/>
      <c r="G70" s="525"/>
      <c r="H70" s="525"/>
      <c r="I70" s="525"/>
      <c r="J70" s="525"/>
      <c r="K70" s="525"/>
      <c r="L70" s="525"/>
      <c r="M70" s="525"/>
      <c r="N70" s="525"/>
      <c r="O70" s="525"/>
      <c r="P70" s="525"/>
      <c r="Q70" s="525"/>
      <c r="R70" s="525"/>
      <c r="S70" s="525"/>
      <c r="T70" s="525"/>
      <c r="U70" s="525"/>
      <c r="V70" s="525"/>
      <c r="W70" s="525"/>
      <c r="X70" s="525"/>
      <c r="Y70" s="525"/>
      <c r="Z70" s="525"/>
      <c r="AA70" s="525"/>
      <c r="AB70" s="525"/>
      <c r="AC70" s="526"/>
      <c r="AD70" s="354" t="s">
        <v>582</v>
      </c>
      <c r="AE70" s="355"/>
      <c r="AF70" s="356"/>
      <c r="AG70" s="432" t="s">
        <v>632</v>
      </c>
      <c r="AH70" s="433"/>
      <c r="AI70" s="433"/>
      <c r="AJ70" s="433"/>
      <c r="AK70" s="433"/>
      <c r="AL70" s="433"/>
      <c r="AM70" s="433"/>
      <c r="AN70" s="433"/>
      <c r="AO70" s="433"/>
      <c r="AP70" s="433"/>
      <c r="AQ70" s="433"/>
      <c r="AR70" s="433"/>
      <c r="AS70" s="433"/>
      <c r="AT70" s="433"/>
      <c r="AU70" s="433"/>
      <c r="AV70" s="433"/>
      <c r="AW70" s="433"/>
      <c r="AX70" s="434"/>
    </row>
    <row r="71" spans="1:50" ht="27" customHeight="1" x14ac:dyDescent="0.15">
      <c r="A71" s="340" t="s">
        <v>37</v>
      </c>
      <c r="B71" s="373"/>
      <c r="C71" s="378" t="s">
        <v>209</v>
      </c>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80"/>
      <c r="AD71" s="312" t="s">
        <v>575</v>
      </c>
      <c r="AE71" s="313"/>
      <c r="AF71" s="530"/>
      <c r="AG71" s="224" t="s">
        <v>585</v>
      </c>
      <c r="AH71" s="225"/>
      <c r="AI71" s="225"/>
      <c r="AJ71" s="225"/>
      <c r="AK71" s="225"/>
      <c r="AL71" s="225"/>
      <c r="AM71" s="225"/>
      <c r="AN71" s="225"/>
      <c r="AO71" s="225"/>
      <c r="AP71" s="225"/>
      <c r="AQ71" s="225"/>
      <c r="AR71" s="225"/>
      <c r="AS71" s="225"/>
      <c r="AT71" s="225"/>
      <c r="AU71" s="225"/>
      <c r="AV71" s="225"/>
      <c r="AW71" s="225"/>
      <c r="AX71" s="226"/>
    </row>
    <row r="72" spans="1:50" ht="35.25" customHeight="1" x14ac:dyDescent="0.15">
      <c r="A72" s="374"/>
      <c r="B72" s="375"/>
      <c r="C72" s="511" t="s">
        <v>42</v>
      </c>
      <c r="D72" s="512"/>
      <c r="E72" s="512"/>
      <c r="F72" s="512"/>
      <c r="G72" s="512"/>
      <c r="H72" s="512"/>
      <c r="I72" s="512"/>
      <c r="J72" s="512"/>
      <c r="K72" s="512"/>
      <c r="L72" s="512"/>
      <c r="M72" s="512"/>
      <c r="N72" s="512"/>
      <c r="O72" s="512"/>
      <c r="P72" s="512"/>
      <c r="Q72" s="512"/>
      <c r="R72" s="512"/>
      <c r="S72" s="512"/>
      <c r="T72" s="512"/>
      <c r="U72" s="512"/>
      <c r="V72" s="512"/>
      <c r="W72" s="512"/>
      <c r="X72" s="512"/>
      <c r="Y72" s="512"/>
      <c r="Z72" s="512"/>
      <c r="AA72" s="512"/>
      <c r="AB72" s="512"/>
      <c r="AC72" s="513"/>
      <c r="AD72" s="516" t="s">
        <v>582</v>
      </c>
      <c r="AE72" s="517"/>
      <c r="AF72" s="517"/>
      <c r="AG72" s="309" t="s">
        <v>632</v>
      </c>
      <c r="AH72" s="310"/>
      <c r="AI72" s="310"/>
      <c r="AJ72" s="310"/>
      <c r="AK72" s="310"/>
      <c r="AL72" s="310"/>
      <c r="AM72" s="310"/>
      <c r="AN72" s="310"/>
      <c r="AO72" s="310"/>
      <c r="AP72" s="310"/>
      <c r="AQ72" s="310"/>
      <c r="AR72" s="310"/>
      <c r="AS72" s="310"/>
      <c r="AT72" s="310"/>
      <c r="AU72" s="310"/>
      <c r="AV72" s="310"/>
      <c r="AW72" s="310"/>
      <c r="AX72" s="311"/>
    </row>
    <row r="73" spans="1:50" ht="27" customHeight="1" x14ac:dyDescent="0.15">
      <c r="A73" s="374"/>
      <c r="B73" s="375"/>
      <c r="C73" s="351" t="s">
        <v>175</v>
      </c>
      <c r="D73" s="352"/>
      <c r="E73" s="352"/>
      <c r="F73" s="352"/>
      <c r="G73" s="352"/>
      <c r="H73" s="352"/>
      <c r="I73" s="352"/>
      <c r="J73" s="352"/>
      <c r="K73" s="352"/>
      <c r="L73" s="352"/>
      <c r="M73" s="352"/>
      <c r="N73" s="352"/>
      <c r="O73" s="352"/>
      <c r="P73" s="352"/>
      <c r="Q73" s="352"/>
      <c r="R73" s="352"/>
      <c r="S73" s="352"/>
      <c r="T73" s="352"/>
      <c r="U73" s="352"/>
      <c r="V73" s="352"/>
      <c r="W73" s="352"/>
      <c r="X73" s="352"/>
      <c r="Y73" s="352"/>
      <c r="Z73" s="352"/>
      <c r="AA73" s="352"/>
      <c r="AB73" s="352"/>
      <c r="AC73" s="352"/>
      <c r="AD73" s="133" t="s">
        <v>575</v>
      </c>
      <c r="AE73" s="134"/>
      <c r="AF73" s="134"/>
      <c r="AG73" s="309" t="s">
        <v>586</v>
      </c>
      <c r="AH73" s="310"/>
      <c r="AI73" s="310"/>
      <c r="AJ73" s="310"/>
      <c r="AK73" s="310"/>
      <c r="AL73" s="310"/>
      <c r="AM73" s="310"/>
      <c r="AN73" s="310"/>
      <c r="AO73" s="310"/>
      <c r="AP73" s="310"/>
      <c r="AQ73" s="310"/>
      <c r="AR73" s="310"/>
      <c r="AS73" s="310"/>
      <c r="AT73" s="310"/>
      <c r="AU73" s="310"/>
      <c r="AV73" s="310"/>
      <c r="AW73" s="310"/>
      <c r="AX73" s="311"/>
    </row>
    <row r="74" spans="1:50" ht="39" customHeight="1" x14ac:dyDescent="0.15">
      <c r="A74" s="376"/>
      <c r="B74" s="377"/>
      <c r="C74" s="351" t="s">
        <v>41</v>
      </c>
      <c r="D74" s="352"/>
      <c r="E74" s="352"/>
      <c r="F74" s="352"/>
      <c r="G74" s="352"/>
      <c r="H74" s="352"/>
      <c r="I74" s="352"/>
      <c r="J74" s="352"/>
      <c r="K74" s="352"/>
      <c r="L74" s="352"/>
      <c r="M74" s="352"/>
      <c r="N74" s="352"/>
      <c r="O74" s="352"/>
      <c r="P74" s="352"/>
      <c r="Q74" s="352"/>
      <c r="R74" s="352"/>
      <c r="S74" s="352"/>
      <c r="T74" s="352"/>
      <c r="U74" s="352"/>
      <c r="V74" s="352"/>
      <c r="W74" s="352"/>
      <c r="X74" s="352"/>
      <c r="Y74" s="352"/>
      <c r="Z74" s="352"/>
      <c r="AA74" s="352"/>
      <c r="AB74" s="352"/>
      <c r="AC74" s="352"/>
      <c r="AD74" s="133" t="s">
        <v>575</v>
      </c>
      <c r="AE74" s="134"/>
      <c r="AF74" s="134"/>
      <c r="AG74" s="504" t="s">
        <v>622</v>
      </c>
      <c r="AH74" s="248"/>
      <c r="AI74" s="248"/>
      <c r="AJ74" s="248"/>
      <c r="AK74" s="248"/>
      <c r="AL74" s="248"/>
      <c r="AM74" s="248"/>
      <c r="AN74" s="248"/>
      <c r="AO74" s="248"/>
      <c r="AP74" s="248"/>
      <c r="AQ74" s="248"/>
      <c r="AR74" s="248"/>
      <c r="AS74" s="248"/>
      <c r="AT74" s="248"/>
      <c r="AU74" s="248"/>
      <c r="AV74" s="248"/>
      <c r="AW74" s="248"/>
      <c r="AX74" s="505"/>
    </row>
    <row r="75" spans="1:50" ht="41.25" customHeight="1" x14ac:dyDescent="0.15">
      <c r="A75" s="363" t="s">
        <v>55</v>
      </c>
      <c r="B75" s="364"/>
      <c r="C75" s="514" t="s">
        <v>140</v>
      </c>
      <c r="D75" s="515"/>
      <c r="E75" s="515"/>
      <c r="F75" s="515"/>
      <c r="G75" s="515"/>
      <c r="H75" s="515"/>
      <c r="I75" s="515"/>
      <c r="J75" s="515"/>
      <c r="K75" s="515"/>
      <c r="L75" s="515"/>
      <c r="M75" s="515"/>
      <c r="N75" s="515"/>
      <c r="O75" s="515"/>
      <c r="P75" s="515"/>
      <c r="Q75" s="515"/>
      <c r="R75" s="515"/>
      <c r="S75" s="515"/>
      <c r="T75" s="515"/>
      <c r="U75" s="515"/>
      <c r="V75" s="515"/>
      <c r="W75" s="515"/>
      <c r="X75" s="515"/>
      <c r="Y75" s="515"/>
      <c r="Z75" s="515"/>
      <c r="AA75" s="515"/>
      <c r="AB75" s="515"/>
      <c r="AC75" s="390"/>
      <c r="AD75" s="312" t="s">
        <v>582</v>
      </c>
      <c r="AE75" s="313"/>
      <c r="AF75" s="313"/>
      <c r="AG75" s="509" t="s">
        <v>632</v>
      </c>
      <c r="AH75" s="243"/>
      <c r="AI75" s="243"/>
      <c r="AJ75" s="243"/>
      <c r="AK75" s="243"/>
      <c r="AL75" s="243"/>
      <c r="AM75" s="243"/>
      <c r="AN75" s="243"/>
      <c r="AO75" s="243"/>
      <c r="AP75" s="243"/>
      <c r="AQ75" s="243"/>
      <c r="AR75" s="243"/>
      <c r="AS75" s="243"/>
      <c r="AT75" s="243"/>
      <c r="AU75" s="243"/>
      <c r="AV75" s="243"/>
      <c r="AW75" s="243"/>
      <c r="AX75" s="510"/>
    </row>
    <row r="76" spans="1:50" ht="67.5" customHeight="1" x14ac:dyDescent="0.15">
      <c r="A76" s="340" t="s">
        <v>45</v>
      </c>
      <c r="B76" s="341"/>
      <c r="C76" s="283" t="s">
        <v>50</v>
      </c>
      <c r="D76" s="285"/>
      <c r="E76" s="285"/>
      <c r="F76" s="286"/>
      <c r="G76" s="635" t="s">
        <v>587</v>
      </c>
      <c r="H76" s="635"/>
      <c r="I76" s="635"/>
      <c r="J76" s="635"/>
      <c r="K76" s="635"/>
      <c r="L76" s="635"/>
      <c r="M76" s="635"/>
      <c r="N76" s="635"/>
      <c r="O76" s="635"/>
      <c r="P76" s="635"/>
      <c r="Q76" s="635"/>
      <c r="R76" s="635"/>
      <c r="S76" s="635"/>
      <c r="T76" s="635"/>
      <c r="U76" s="635"/>
      <c r="V76" s="635"/>
      <c r="W76" s="635"/>
      <c r="X76" s="635"/>
      <c r="Y76" s="635"/>
      <c r="Z76" s="635"/>
      <c r="AA76" s="635"/>
      <c r="AB76" s="635"/>
      <c r="AC76" s="635"/>
      <c r="AD76" s="635"/>
      <c r="AE76" s="635"/>
      <c r="AF76" s="635"/>
      <c r="AG76" s="635"/>
      <c r="AH76" s="635"/>
      <c r="AI76" s="635"/>
      <c r="AJ76" s="635"/>
      <c r="AK76" s="635"/>
      <c r="AL76" s="635"/>
      <c r="AM76" s="635"/>
      <c r="AN76" s="635"/>
      <c r="AO76" s="635"/>
      <c r="AP76" s="635"/>
      <c r="AQ76" s="635"/>
      <c r="AR76" s="635"/>
      <c r="AS76" s="635"/>
      <c r="AT76" s="635"/>
      <c r="AU76" s="635"/>
      <c r="AV76" s="635"/>
      <c r="AW76" s="635"/>
      <c r="AX76" s="636"/>
    </row>
    <row r="77" spans="1:50" ht="67.5" customHeight="1" thickBot="1" x14ac:dyDescent="0.2">
      <c r="A77" s="342"/>
      <c r="B77" s="343"/>
      <c r="C77" s="438" t="s">
        <v>54</v>
      </c>
      <c r="D77" s="439"/>
      <c r="E77" s="439"/>
      <c r="F77" s="440"/>
      <c r="G77" s="633" t="s">
        <v>588</v>
      </c>
      <c r="H77" s="633"/>
      <c r="I77" s="633"/>
      <c r="J77" s="633"/>
      <c r="K77" s="633"/>
      <c r="L77" s="633"/>
      <c r="M77" s="633"/>
      <c r="N77" s="633"/>
      <c r="O77" s="633"/>
      <c r="P77" s="633"/>
      <c r="Q77" s="633"/>
      <c r="R77" s="633"/>
      <c r="S77" s="633"/>
      <c r="T77" s="633"/>
      <c r="U77" s="633"/>
      <c r="V77" s="633"/>
      <c r="W77" s="633"/>
      <c r="X77" s="633"/>
      <c r="Y77" s="633"/>
      <c r="Z77" s="633"/>
      <c r="AA77" s="633"/>
      <c r="AB77" s="633"/>
      <c r="AC77" s="633"/>
      <c r="AD77" s="633"/>
      <c r="AE77" s="633"/>
      <c r="AF77" s="633"/>
      <c r="AG77" s="633"/>
      <c r="AH77" s="633"/>
      <c r="AI77" s="633"/>
      <c r="AJ77" s="633"/>
      <c r="AK77" s="633"/>
      <c r="AL77" s="633"/>
      <c r="AM77" s="633"/>
      <c r="AN77" s="633"/>
      <c r="AO77" s="633"/>
      <c r="AP77" s="633"/>
      <c r="AQ77" s="633"/>
      <c r="AR77" s="633"/>
      <c r="AS77" s="633"/>
      <c r="AT77" s="633"/>
      <c r="AU77" s="633"/>
      <c r="AV77" s="633"/>
      <c r="AW77" s="633"/>
      <c r="AX77" s="634"/>
    </row>
    <row r="78" spans="1:50" ht="24" customHeight="1" x14ac:dyDescent="0.15">
      <c r="A78" s="435" t="s">
        <v>30</v>
      </c>
      <c r="B78" s="436"/>
      <c r="C78" s="436"/>
      <c r="D78" s="436"/>
      <c r="E78" s="436"/>
      <c r="F78" s="436"/>
      <c r="G78" s="436"/>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7"/>
    </row>
    <row r="79" spans="1:50" ht="39" customHeight="1" thickBot="1" x14ac:dyDescent="0.2">
      <c r="A79" s="518" t="s">
        <v>637</v>
      </c>
      <c r="B79" s="424"/>
      <c r="C79" s="424"/>
      <c r="D79" s="424"/>
      <c r="E79" s="424"/>
      <c r="F79" s="424"/>
      <c r="G79" s="424"/>
      <c r="H79" s="424"/>
      <c r="I79" s="424"/>
      <c r="J79" s="424"/>
      <c r="K79" s="424"/>
      <c r="L79" s="424"/>
      <c r="M79" s="424"/>
      <c r="N79" s="424"/>
      <c r="O79" s="424"/>
      <c r="P79" s="424"/>
      <c r="Q79" s="424"/>
      <c r="R79" s="424"/>
      <c r="S79" s="424"/>
      <c r="T79" s="424"/>
      <c r="U79" s="424"/>
      <c r="V79" s="424"/>
      <c r="W79" s="424"/>
      <c r="X79" s="424"/>
      <c r="Y79" s="424"/>
      <c r="Z79" s="424"/>
      <c r="AA79" s="424"/>
      <c r="AB79" s="424"/>
      <c r="AC79" s="424"/>
      <c r="AD79" s="424"/>
      <c r="AE79" s="424"/>
      <c r="AF79" s="424"/>
      <c r="AG79" s="424"/>
      <c r="AH79" s="424"/>
      <c r="AI79" s="424"/>
      <c r="AJ79" s="424"/>
      <c r="AK79" s="424"/>
      <c r="AL79" s="424"/>
      <c r="AM79" s="424"/>
      <c r="AN79" s="424"/>
      <c r="AO79" s="424"/>
      <c r="AP79" s="424"/>
      <c r="AQ79" s="424"/>
      <c r="AR79" s="424"/>
      <c r="AS79" s="424"/>
      <c r="AT79" s="424"/>
      <c r="AU79" s="424"/>
      <c r="AV79" s="424"/>
      <c r="AW79" s="424"/>
      <c r="AX79" s="425"/>
    </row>
    <row r="80" spans="1:50" ht="24.75" customHeight="1" x14ac:dyDescent="0.15">
      <c r="A80" s="347" t="s">
        <v>31</v>
      </c>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c r="AJ80" s="348"/>
      <c r="AK80" s="348"/>
      <c r="AL80" s="348"/>
      <c r="AM80" s="348"/>
      <c r="AN80" s="348"/>
      <c r="AO80" s="348"/>
      <c r="AP80" s="348"/>
      <c r="AQ80" s="348"/>
      <c r="AR80" s="348"/>
      <c r="AS80" s="348"/>
      <c r="AT80" s="348"/>
      <c r="AU80" s="348"/>
      <c r="AV80" s="348"/>
      <c r="AW80" s="348"/>
      <c r="AX80" s="349"/>
    </row>
    <row r="81" spans="1:52" ht="42.75" customHeight="1" thickBot="1" x14ac:dyDescent="0.2">
      <c r="A81" s="337" t="s">
        <v>134</v>
      </c>
      <c r="B81" s="338"/>
      <c r="C81" s="338"/>
      <c r="D81" s="338"/>
      <c r="E81" s="339"/>
      <c r="F81" s="423" t="s">
        <v>638</v>
      </c>
      <c r="G81" s="424"/>
      <c r="H81" s="424"/>
      <c r="I81" s="424"/>
      <c r="J81" s="424"/>
      <c r="K81" s="424"/>
      <c r="L81" s="424"/>
      <c r="M81" s="424"/>
      <c r="N81" s="424"/>
      <c r="O81" s="424"/>
      <c r="P81" s="424"/>
      <c r="Q81" s="424"/>
      <c r="R81" s="424"/>
      <c r="S81" s="424"/>
      <c r="T81" s="424"/>
      <c r="U81" s="424"/>
      <c r="V81" s="424"/>
      <c r="W81" s="424"/>
      <c r="X81" s="424"/>
      <c r="Y81" s="424"/>
      <c r="Z81" s="424"/>
      <c r="AA81" s="424"/>
      <c r="AB81" s="424"/>
      <c r="AC81" s="424"/>
      <c r="AD81" s="424"/>
      <c r="AE81" s="424"/>
      <c r="AF81" s="424"/>
      <c r="AG81" s="424"/>
      <c r="AH81" s="424"/>
      <c r="AI81" s="424"/>
      <c r="AJ81" s="424"/>
      <c r="AK81" s="424"/>
      <c r="AL81" s="424"/>
      <c r="AM81" s="424"/>
      <c r="AN81" s="424"/>
      <c r="AO81" s="424"/>
      <c r="AP81" s="424"/>
      <c r="AQ81" s="424"/>
      <c r="AR81" s="424"/>
      <c r="AS81" s="424"/>
      <c r="AT81" s="424"/>
      <c r="AU81" s="424"/>
      <c r="AV81" s="424"/>
      <c r="AW81" s="424"/>
      <c r="AX81" s="425"/>
    </row>
    <row r="82" spans="1:52" ht="24.75" customHeight="1" x14ac:dyDescent="0.15">
      <c r="A82" s="347" t="s">
        <v>43</v>
      </c>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c r="AJ82" s="348"/>
      <c r="AK82" s="348"/>
      <c r="AL82" s="348"/>
      <c r="AM82" s="348"/>
      <c r="AN82" s="348"/>
      <c r="AO82" s="348"/>
      <c r="AP82" s="348"/>
      <c r="AQ82" s="348"/>
      <c r="AR82" s="348"/>
      <c r="AS82" s="348"/>
      <c r="AT82" s="348"/>
      <c r="AU82" s="348"/>
      <c r="AV82" s="348"/>
      <c r="AW82" s="348"/>
      <c r="AX82" s="349"/>
    </row>
    <row r="83" spans="1:52" ht="87.75" customHeight="1" thickBot="1" x14ac:dyDescent="0.2">
      <c r="A83" s="337" t="s">
        <v>134</v>
      </c>
      <c r="B83" s="338"/>
      <c r="C83" s="338"/>
      <c r="D83" s="338"/>
      <c r="E83" s="339"/>
      <c r="F83" s="519" t="s">
        <v>640</v>
      </c>
      <c r="G83" s="520"/>
      <c r="H83" s="520"/>
      <c r="I83" s="520"/>
      <c r="J83" s="520"/>
      <c r="K83" s="520"/>
      <c r="L83" s="520"/>
      <c r="M83" s="520"/>
      <c r="N83" s="520"/>
      <c r="O83" s="520"/>
      <c r="P83" s="520"/>
      <c r="Q83" s="520"/>
      <c r="R83" s="520"/>
      <c r="S83" s="520"/>
      <c r="T83" s="520"/>
      <c r="U83" s="520"/>
      <c r="V83" s="520"/>
      <c r="W83" s="520"/>
      <c r="X83" s="520"/>
      <c r="Y83" s="520"/>
      <c r="Z83" s="520"/>
      <c r="AA83" s="520"/>
      <c r="AB83" s="520"/>
      <c r="AC83" s="520"/>
      <c r="AD83" s="520"/>
      <c r="AE83" s="520"/>
      <c r="AF83" s="520"/>
      <c r="AG83" s="520"/>
      <c r="AH83" s="520"/>
      <c r="AI83" s="520"/>
      <c r="AJ83" s="520"/>
      <c r="AK83" s="520"/>
      <c r="AL83" s="520"/>
      <c r="AM83" s="520"/>
      <c r="AN83" s="520"/>
      <c r="AO83" s="520"/>
      <c r="AP83" s="520"/>
      <c r="AQ83" s="520"/>
      <c r="AR83" s="520"/>
      <c r="AS83" s="520"/>
      <c r="AT83" s="520"/>
      <c r="AU83" s="520"/>
      <c r="AV83" s="520"/>
      <c r="AW83" s="520"/>
      <c r="AX83" s="521"/>
    </row>
    <row r="84" spans="1:52" ht="24.75" customHeight="1" x14ac:dyDescent="0.15">
      <c r="A84" s="494" t="s">
        <v>32</v>
      </c>
      <c r="B84" s="495"/>
      <c r="C84" s="495"/>
      <c r="D84" s="495"/>
      <c r="E84" s="495"/>
      <c r="F84" s="495"/>
      <c r="G84" s="495"/>
      <c r="H84" s="495"/>
      <c r="I84" s="495"/>
      <c r="J84" s="495"/>
      <c r="K84" s="495"/>
      <c r="L84" s="495"/>
      <c r="M84" s="495"/>
      <c r="N84" s="495"/>
      <c r="O84" s="495"/>
      <c r="P84" s="495"/>
      <c r="Q84" s="495"/>
      <c r="R84" s="495"/>
      <c r="S84" s="495"/>
      <c r="T84" s="495"/>
      <c r="U84" s="495"/>
      <c r="V84" s="495"/>
      <c r="W84" s="495"/>
      <c r="X84" s="495"/>
      <c r="Y84" s="495"/>
      <c r="Z84" s="495"/>
      <c r="AA84" s="495"/>
      <c r="AB84" s="495"/>
      <c r="AC84" s="495"/>
      <c r="AD84" s="495"/>
      <c r="AE84" s="495"/>
      <c r="AF84" s="495"/>
      <c r="AG84" s="495"/>
      <c r="AH84" s="495"/>
      <c r="AI84" s="495"/>
      <c r="AJ84" s="495"/>
      <c r="AK84" s="495"/>
      <c r="AL84" s="495"/>
      <c r="AM84" s="495"/>
      <c r="AN84" s="495"/>
      <c r="AO84" s="495"/>
      <c r="AP84" s="495"/>
      <c r="AQ84" s="495"/>
      <c r="AR84" s="495"/>
      <c r="AS84" s="495"/>
      <c r="AT84" s="495"/>
      <c r="AU84" s="495"/>
      <c r="AV84" s="495"/>
      <c r="AW84" s="495"/>
      <c r="AX84" s="496"/>
    </row>
    <row r="85" spans="1:52" ht="19.5" customHeight="1" thickBot="1" x14ac:dyDescent="0.2">
      <c r="A85" s="324"/>
      <c r="B85" s="325"/>
      <c r="C85" s="325"/>
      <c r="D85" s="325"/>
      <c r="E85" s="325"/>
      <c r="F85" s="325"/>
      <c r="G85" s="325"/>
      <c r="H85" s="325"/>
      <c r="I85" s="32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325"/>
      <c r="AJ85" s="325"/>
      <c r="AK85" s="325"/>
      <c r="AL85" s="325"/>
      <c r="AM85" s="325"/>
      <c r="AN85" s="325"/>
      <c r="AO85" s="325"/>
      <c r="AP85" s="325"/>
      <c r="AQ85" s="325"/>
      <c r="AR85" s="325"/>
      <c r="AS85" s="325"/>
      <c r="AT85" s="325"/>
      <c r="AU85" s="325"/>
      <c r="AV85" s="325"/>
      <c r="AW85" s="325"/>
      <c r="AX85" s="326"/>
    </row>
    <row r="86" spans="1:52" ht="24.75" customHeight="1" x14ac:dyDescent="0.15">
      <c r="A86" s="527" t="s">
        <v>222</v>
      </c>
      <c r="B86" s="528"/>
      <c r="C86" s="528"/>
      <c r="D86" s="528"/>
      <c r="E86" s="528"/>
      <c r="F86" s="528"/>
      <c r="G86" s="528"/>
      <c r="H86" s="528"/>
      <c r="I86" s="528"/>
      <c r="J86" s="528"/>
      <c r="K86" s="528"/>
      <c r="L86" s="528"/>
      <c r="M86" s="528"/>
      <c r="N86" s="528"/>
      <c r="O86" s="528"/>
      <c r="P86" s="528"/>
      <c r="Q86" s="528"/>
      <c r="R86" s="528"/>
      <c r="S86" s="528"/>
      <c r="T86" s="528"/>
      <c r="U86" s="528"/>
      <c r="V86" s="528"/>
      <c r="W86" s="528"/>
      <c r="X86" s="528"/>
      <c r="Y86" s="528"/>
      <c r="Z86" s="528"/>
      <c r="AA86" s="528"/>
      <c r="AB86" s="528"/>
      <c r="AC86" s="528"/>
      <c r="AD86" s="528"/>
      <c r="AE86" s="528"/>
      <c r="AF86" s="528"/>
      <c r="AG86" s="528"/>
      <c r="AH86" s="528"/>
      <c r="AI86" s="528"/>
      <c r="AJ86" s="528"/>
      <c r="AK86" s="528"/>
      <c r="AL86" s="528"/>
      <c r="AM86" s="528"/>
      <c r="AN86" s="528"/>
      <c r="AO86" s="528"/>
      <c r="AP86" s="528"/>
      <c r="AQ86" s="528"/>
      <c r="AR86" s="528"/>
      <c r="AS86" s="528"/>
      <c r="AT86" s="528"/>
      <c r="AU86" s="528"/>
      <c r="AV86" s="528"/>
      <c r="AW86" s="528"/>
      <c r="AX86" s="529"/>
      <c r="AZ86" s="10"/>
    </row>
    <row r="87" spans="1:52" ht="24.75" customHeight="1" x14ac:dyDescent="0.15">
      <c r="A87" s="117" t="s">
        <v>522</v>
      </c>
      <c r="B87" s="118"/>
      <c r="C87" s="118"/>
      <c r="D87" s="119"/>
      <c r="E87" s="79" t="s">
        <v>632</v>
      </c>
      <c r="F87" s="80"/>
      <c r="G87" s="80"/>
      <c r="H87" s="80"/>
      <c r="I87" s="80"/>
      <c r="J87" s="80"/>
      <c r="K87" s="80"/>
      <c r="L87" s="80"/>
      <c r="M87" s="80"/>
      <c r="N87" s="80"/>
      <c r="O87" s="80"/>
      <c r="P87" s="81"/>
      <c r="Q87" s="79"/>
      <c r="R87" s="80"/>
      <c r="S87" s="80"/>
      <c r="T87" s="80"/>
      <c r="U87" s="80"/>
      <c r="V87" s="80"/>
      <c r="W87" s="80"/>
      <c r="X87" s="80"/>
      <c r="Y87" s="80"/>
      <c r="Z87" s="80"/>
      <c r="AA87" s="80"/>
      <c r="AB87" s="81"/>
      <c r="AC87" s="79"/>
      <c r="AD87" s="80"/>
      <c r="AE87" s="80"/>
      <c r="AF87" s="80"/>
      <c r="AG87" s="80"/>
      <c r="AH87" s="80"/>
      <c r="AI87" s="80"/>
      <c r="AJ87" s="80"/>
      <c r="AK87" s="80"/>
      <c r="AL87" s="80"/>
      <c r="AM87" s="80"/>
      <c r="AN87" s="81"/>
      <c r="AO87" s="79"/>
      <c r="AP87" s="80"/>
      <c r="AQ87" s="80"/>
      <c r="AR87" s="80"/>
      <c r="AS87" s="80"/>
      <c r="AT87" s="80"/>
      <c r="AU87" s="80"/>
      <c r="AV87" s="80"/>
      <c r="AW87" s="80"/>
      <c r="AX87" s="82"/>
      <c r="AY87" s="66"/>
    </row>
    <row r="88" spans="1:52" ht="24.75" customHeight="1" x14ac:dyDescent="0.15">
      <c r="A88" s="78" t="s">
        <v>255</v>
      </c>
      <c r="B88" s="78"/>
      <c r="C88" s="78"/>
      <c r="D88" s="78"/>
      <c r="E88" s="79" t="s">
        <v>632</v>
      </c>
      <c r="F88" s="80"/>
      <c r="G88" s="80"/>
      <c r="H88" s="80"/>
      <c r="I88" s="80"/>
      <c r="J88" s="80"/>
      <c r="K88" s="80"/>
      <c r="L88" s="80"/>
      <c r="M88" s="80"/>
      <c r="N88" s="80"/>
      <c r="O88" s="80"/>
      <c r="P88" s="81"/>
      <c r="Q88" s="79"/>
      <c r="R88" s="80"/>
      <c r="S88" s="80"/>
      <c r="T88" s="80"/>
      <c r="U88" s="80"/>
      <c r="V88" s="80"/>
      <c r="W88" s="80"/>
      <c r="X88" s="80"/>
      <c r="Y88" s="80"/>
      <c r="Z88" s="80"/>
      <c r="AA88" s="80"/>
      <c r="AB88" s="81"/>
      <c r="AC88" s="79"/>
      <c r="AD88" s="80"/>
      <c r="AE88" s="80"/>
      <c r="AF88" s="80"/>
      <c r="AG88" s="80"/>
      <c r="AH88" s="80"/>
      <c r="AI88" s="80"/>
      <c r="AJ88" s="80"/>
      <c r="AK88" s="80"/>
      <c r="AL88" s="80"/>
      <c r="AM88" s="80"/>
      <c r="AN88" s="81"/>
      <c r="AO88" s="79"/>
      <c r="AP88" s="80"/>
      <c r="AQ88" s="80"/>
      <c r="AR88" s="80"/>
      <c r="AS88" s="80"/>
      <c r="AT88" s="80"/>
      <c r="AU88" s="80"/>
      <c r="AV88" s="80"/>
      <c r="AW88" s="80"/>
      <c r="AX88" s="82"/>
    </row>
    <row r="89" spans="1:52" ht="24.75" customHeight="1" x14ac:dyDescent="0.15">
      <c r="A89" s="78" t="s">
        <v>254</v>
      </c>
      <c r="B89" s="78"/>
      <c r="C89" s="78"/>
      <c r="D89" s="78"/>
      <c r="E89" s="79" t="s">
        <v>632</v>
      </c>
      <c r="F89" s="80"/>
      <c r="G89" s="80"/>
      <c r="H89" s="80"/>
      <c r="I89" s="80"/>
      <c r="J89" s="80"/>
      <c r="K89" s="80"/>
      <c r="L89" s="80"/>
      <c r="M89" s="80"/>
      <c r="N89" s="80"/>
      <c r="O89" s="80"/>
      <c r="P89" s="81"/>
      <c r="Q89" s="79"/>
      <c r="R89" s="80"/>
      <c r="S89" s="80"/>
      <c r="T89" s="80"/>
      <c r="U89" s="80"/>
      <c r="V89" s="80"/>
      <c r="W89" s="80"/>
      <c r="X89" s="80"/>
      <c r="Y89" s="80"/>
      <c r="Z89" s="80"/>
      <c r="AA89" s="80"/>
      <c r="AB89" s="81"/>
      <c r="AC89" s="79"/>
      <c r="AD89" s="80"/>
      <c r="AE89" s="80"/>
      <c r="AF89" s="80"/>
      <c r="AG89" s="80"/>
      <c r="AH89" s="80"/>
      <c r="AI89" s="80"/>
      <c r="AJ89" s="80"/>
      <c r="AK89" s="80"/>
      <c r="AL89" s="80"/>
      <c r="AM89" s="80"/>
      <c r="AN89" s="81"/>
      <c r="AO89" s="79"/>
      <c r="AP89" s="80"/>
      <c r="AQ89" s="80"/>
      <c r="AR89" s="80"/>
      <c r="AS89" s="80"/>
      <c r="AT89" s="80"/>
      <c r="AU89" s="80"/>
      <c r="AV89" s="80"/>
      <c r="AW89" s="80"/>
      <c r="AX89" s="82"/>
    </row>
    <row r="90" spans="1:52" ht="24.75" customHeight="1" x14ac:dyDescent="0.15">
      <c r="A90" s="78" t="s">
        <v>253</v>
      </c>
      <c r="B90" s="78"/>
      <c r="C90" s="78"/>
      <c r="D90" s="78"/>
      <c r="E90" s="79" t="s">
        <v>632</v>
      </c>
      <c r="F90" s="80"/>
      <c r="G90" s="80"/>
      <c r="H90" s="80"/>
      <c r="I90" s="80"/>
      <c r="J90" s="80"/>
      <c r="K90" s="80"/>
      <c r="L90" s="80"/>
      <c r="M90" s="80"/>
      <c r="N90" s="80"/>
      <c r="O90" s="80"/>
      <c r="P90" s="81"/>
      <c r="Q90" s="79"/>
      <c r="R90" s="80"/>
      <c r="S90" s="80"/>
      <c r="T90" s="80"/>
      <c r="U90" s="80"/>
      <c r="V90" s="80"/>
      <c r="W90" s="80"/>
      <c r="X90" s="80"/>
      <c r="Y90" s="80"/>
      <c r="Z90" s="80"/>
      <c r="AA90" s="80"/>
      <c r="AB90" s="81"/>
      <c r="AC90" s="79"/>
      <c r="AD90" s="80"/>
      <c r="AE90" s="80"/>
      <c r="AF90" s="80"/>
      <c r="AG90" s="80"/>
      <c r="AH90" s="80"/>
      <c r="AI90" s="80"/>
      <c r="AJ90" s="80"/>
      <c r="AK90" s="80"/>
      <c r="AL90" s="80"/>
      <c r="AM90" s="80"/>
      <c r="AN90" s="81"/>
      <c r="AO90" s="79"/>
      <c r="AP90" s="80"/>
      <c r="AQ90" s="80"/>
      <c r="AR90" s="80"/>
      <c r="AS90" s="80"/>
      <c r="AT90" s="80"/>
      <c r="AU90" s="80"/>
      <c r="AV90" s="80"/>
      <c r="AW90" s="80"/>
      <c r="AX90" s="82"/>
    </row>
    <row r="91" spans="1:52" ht="24.75" customHeight="1" x14ac:dyDescent="0.15">
      <c r="A91" s="78" t="s">
        <v>252</v>
      </c>
      <c r="B91" s="78"/>
      <c r="C91" s="78"/>
      <c r="D91" s="78"/>
      <c r="E91" s="79" t="s">
        <v>632</v>
      </c>
      <c r="F91" s="80"/>
      <c r="G91" s="80"/>
      <c r="H91" s="80"/>
      <c r="I91" s="80"/>
      <c r="J91" s="80"/>
      <c r="K91" s="80"/>
      <c r="L91" s="80"/>
      <c r="M91" s="80"/>
      <c r="N91" s="80"/>
      <c r="O91" s="80"/>
      <c r="P91" s="81"/>
      <c r="Q91" s="79"/>
      <c r="R91" s="80"/>
      <c r="S91" s="80"/>
      <c r="T91" s="80"/>
      <c r="U91" s="80"/>
      <c r="V91" s="80"/>
      <c r="W91" s="80"/>
      <c r="X91" s="80"/>
      <c r="Y91" s="80"/>
      <c r="Z91" s="80"/>
      <c r="AA91" s="80"/>
      <c r="AB91" s="81"/>
      <c r="AC91" s="79"/>
      <c r="AD91" s="80"/>
      <c r="AE91" s="80"/>
      <c r="AF91" s="80"/>
      <c r="AG91" s="80"/>
      <c r="AH91" s="80"/>
      <c r="AI91" s="80"/>
      <c r="AJ91" s="80"/>
      <c r="AK91" s="80"/>
      <c r="AL91" s="80"/>
      <c r="AM91" s="80"/>
      <c r="AN91" s="81"/>
      <c r="AO91" s="79"/>
      <c r="AP91" s="80"/>
      <c r="AQ91" s="80"/>
      <c r="AR91" s="80"/>
      <c r="AS91" s="80"/>
      <c r="AT91" s="80"/>
      <c r="AU91" s="80"/>
      <c r="AV91" s="80"/>
      <c r="AW91" s="80"/>
      <c r="AX91" s="82"/>
    </row>
    <row r="92" spans="1:52" ht="24.75" customHeight="1" x14ac:dyDescent="0.15">
      <c r="A92" s="78" t="s">
        <v>251</v>
      </c>
      <c r="B92" s="78"/>
      <c r="C92" s="78"/>
      <c r="D92" s="78"/>
      <c r="E92" s="79" t="s">
        <v>632</v>
      </c>
      <c r="F92" s="80"/>
      <c r="G92" s="80"/>
      <c r="H92" s="80"/>
      <c r="I92" s="80"/>
      <c r="J92" s="80"/>
      <c r="K92" s="80"/>
      <c r="L92" s="80"/>
      <c r="M92" s="80"/>
      <c r="N92" s="80"/>
      <c r="O92" s="80"/>
      <c r="P92" s="81"/>
      <c r="Q92" s="79"/>
      <c r="R92" s="80"/>
      <c r="S92" s="80"/>
      <c r="T92" s="80"/>
      <c r="U92" s="80"/>
      <c r="V92" s="80"/>
      <c r="W92" s="80"/>
      <c r="X92" s="80"/>
      <c r="Y92" s="80"/>
      <c r="Z92" s="80"/>
      <c r="AA92" s="80"/>
      <c r="AB92" s="81"/>
      <c r="AC92" s="79"/>
      <c r="AD92" s="80"/>
      <c r="AE92" s="80"/>
      <c r="AF92" s="80"/>
      <c r="AG92" s="80"/>
      <c r="AH92" s="80"/>
      <c r="AI92" s="80"/>
      <c r="AJ92" s="80"/>
      <c r="AK92" s="80"/>
      <c r="AL92" s="80"/>
      <c r="AM92" s="80"/>
      <c r="AN92" s="81"/>
      <c r="AO92" s="79"/>
      <c r="AP92" s="80"/>
      <c r="AQ92" s="80"/>
      <c r="AR92" s="80"/>
      <c r="AS92" s="80"/>
      <c r="AT92" s="80"/>
      <c r="AU92" s="80"/>
      <c r="AV92" s="80"/>
      <c r="AW92" s="80"/>
      <c r="AX92" s="82"/>
    </row>
    <row r="93" spans="1:52" ht="24.75" customHeight="1" x14ac:dyDescent="0.15">
      <c r="A93" s="78" t="s">
        <v>250</v>
      </c>
      <c r="B93" s="78"/>
      <c r="C93" s="78"/>
      <c r="D93" s="78"/>
      <c r="E93" s="79" t="s">
        <v>632</v>
      </c>
      <c r="F93" s="80"/>
      <c r="G93" s="80"/>
      <c r="H93" s="80"/>
      <c r="I93" s="80"/>
      <c r="J93" s="80"/>
      <c r="K93" s="80"/>
      <c r="L93" s="80"/>
      <c r="M93" s="80"/>
      <c r="N93" s="80"/>
      <c r="O93" s="80"/>
      <c r="P93" s="81"/>
      <c r="Q93" s="79"/>
      <c r="R93" s="80"/>
      <c r="S93" s="80"/>
      <c r="T93" s="80"/>
      <c r="U93" s="80"/>
      <c r="V93" s="80"/>
      <c r="W93" s="80"/>
      <c r="X93" s="80"/>
      <c r="Y93" s="80"/>
      <c r="Z93" s="80"/>
      <c r="AA93" s="80"/>
      <c r="AB93" s="81"/>
      <c r="AC93" s="79"/>
      <c r="AD93" s="80"/>
      <c r="AE93" s="80"/>
      <c r="AF93" s="80"/>
      <c r="AG93" s="80"/>
      <c r="AH93" s="80"/>
      <c r="AI93" s="80"/>
      <c r="AJ93" s="80"/>
      <c r="AK93" s="80"/>
      <c r="AL93" s="80"/>
      <c r="AM93" s="80"/>
      <c r="AN93" s="81"/>
      <c r="AO93" s="79"/>
      <c r="AP93" s="80"/>
      <c r="AQ93" s="80"/>
      <c r="AR93" s="80"/>
      <c r="AS93" s="80"/>
      <c r="AT93" s="80"/>
      <c r="AU93" s="80"/>
      <c r="AV93" s="80"/>
      <c r="AW93" s="80"/>
      <c r="AX93" s="82"/>
    </row>
    <row r="94" spans="1:52" ht="24.75" customHeight="1" x14ac:dyDescent="0.15">
      <c r="A94" s="78" t="s">
        <v>249</v>
      </c>
      <c r="B94" s="78"/>
      <c r="C94" s="78"/>
      <c r="D94" s="78"/>
      <c r="E94" s="79" t="s">
        <v>573</v>
      </c>
      <c r="F94" s="80"/>
      <c r="G94" s="80"/>
      <c r="H94" s="80"/>
      <c r="I94" s="80"/>
      <c r="J94" s="80"/>
      <c r="K94" s="80"/>
      <c r="L94" s="80"/>
      <c r="M94" s="80"/>
      <c r="N94" s="80"/>
      <c r="O94" s="80"/>
      <c r="P94" s="81"/>
      <c r="Q94" s="79"/>
      <c r="R94" s="80"/>
      <c r="S94" s="80"/>
      <c r="T94" s="80"/>
      <c r="U94" s="80"/>
      <c r="V94" s="80"/>
      <c r="W94" s="80"/>
      <c r="X94" s="80"/>
      <c r="Y94" s="80"/>
      <c r="Z94" s="80"/>
      <c r="AA94" s="80"/>
      <c r="AB94" s="81"/>
      <c r="AC94" s="79"/>
      <c r="AD94" s="80"/>
      <c r="AE94" s="80"/>
      <c r="AF94" s="80"/>
      <c r="AG94" s="80"/>
      <c r="AH94" s="80"/>
      <c r="AI94" s="80"/>
      <c r="AJ94" s="80"/>
      <c r="AK94" s="80"/>
      <c r="AL94" s="80"/>
      <c r="AM94" s="80"/>
      <c r="AN94" s="81"/>
      <c r="AO94" s="79"/>
      <c r="AP94" s="80"/>
      <c r="AQ94" s="80"/>
      <c r="AR94" s="80"/>
      <c r="AS94" s="80"/>
      <c r="AT94" s="80"/>
      <c r="AU94" s="80"/>
      <c r="AV94" s="80"/>
      <c r="AW94" s="80"/>
      <c r="AX94" s="82"/>
    </row>
    <row r="95" spans="1:52" ht="24.75" customHeight="1" x14ac:dyDescent="0.15">
      <c r="A95" s="78" t="s">
        <v>248</v>
      </c>
      <c r="B95" s="78"/>
      <c r="C95" s="78"/>
      <c r="D95" s="78"/>
      <c r="E95" s="83" t="s">
        <v>574</v>
      </c>
      <c r="F95" s="84"/>
      <c r="G95" s="84"/>
      <c r="H95" s="84"/>
      <c r="I95" s="84"/>
      <c r="J95" s="84"/>
      <c r="K95" s="84"/>
      <c r="L95" s="84"/>
      <c r="M95" s="84"/>
      <c r="N95" s="84"/>
      <c r="O95" s="84"/>
      <c r="P95" s="85"/>
      <c r="Q95" s="83"/>
      <c r="R95" s="84"/>
      <c r="S95" s="84"/>
      <c r="T95" s="84"/>
      <c r="U95" s="84"/>
      <c r="V95" s="84"/>
      <c r="W95" s="84"/>
      <c r="X95" s="84"/>
      <c r="Y95" s="84"/>
      <c r="Z95" s="84"/>
      <c r="AA95" s="84"/>
      <c r="AB95" s="85"/>
      <c r="AC95" s="83"/>
      <c r="AD95" s="84"/>
      <c r="AE95" s="84"/>
      <c r="AF95" s="84"/>
      <c r="AG95" s="84"/>
      <c r="AH95" s="84"/>
      <c r="AI95" s="84"/>
      <c r="AJ95" s="84"/>
      <c r="AK95" s="84"/>
      <c r="AL95" s="84"/>
      <c r="AM95" s="84"/>
      <c r="AN95" s="85"/>
      <c r="AO95" s="79"/>
      <c r="AP95" s="80"/>
      <c r="AQ95" s="80"/>
      <c r="AR95" s="80"/>
      <c r="AS95" s="80"/>
      <c r="AT95" s="80"/>
      <c r="AU95" s="80"/>
      <c r="AV95" s="80"/>
      <c r="AW95" s="80"/>
      <c r="AX95" s="82"/>
    </row>
    <row r="96" spans="1:52" ht="24.75" customHeight="1" x14ac:dyDescent="0.15">
      <c r="A96" s="78" t="s">
        <v>396</v>
      </c>
      <c r="B96" s="78"/>
      <c r="C96" s="78"/>
      <c r="D96" s="78"/>
      <c r="E96" s="75" t="s">
        <v>560</v>
      </c>
      <c r="F96" s="76"/>
      <c r="G96" s="76"/>
      <c r="H96" s="69" t="str">
        <f>IF(E96="","","-")</f>
        <v>-</v>
      </c>
      <c r="I96" s="76"/>
      <c r="J96" s="76"/>
      <c r="K96" s="69" t="str">
        <f>IF(I96="","","-")</f>
        <v/>
      </c>
      <c r="L96" s="77">
        <v>89</v>
      </c>
      <c r="M96" s="77"/>
      <c r="N96" s="69" t="str">
        <f>IF(O96="","","-")</f>
        <v/>
      </c>
      <c r="O96" s="73"/>
      <c r="P96" s="74"/>
      <c r="Q96" s="75"/>
      <c r="R96" s="76"/>
      <c r="S96" s="76"/>
      <c r="T96" s="69" t="str">
        <f>IF(Q96="","","-")</f>
        <v/>
      </c>
      <c r="U96" s="76"/>
      <c r="V96" s="76"/>
      <c r="W96" s="69" t="str">
        <f>IF(U96="","","-")</f>
        <v/>
      </c>
      <c r="X96" s="77"/>
      <c r="Y96" s="77"/>
      <c r="Z96" s="69" t="str">
        <f>IF(AA96="","","-")</f>
        <v/>
      </c>
      <c r="AA96" s="73"/>
      <c r="AB96" s="74"/>
      <c r="AC96" s="75"/>
      <c r="AD96" s="76"/>
      <c r="AE96" s="76"/>
      <c r="AF96" s="69" t="str">
        <f>IF(AC96="","","-")</f>
        <v/>
      </c>
      <c r="AG96" s="76"/>
      <c r="AH96" s="76"/>
      <c r="AI96" s="69" t="str">
        <f>IF(AG96="","","-")</f>
        <v/>
      </c>
      <c r="AJ96" s="77"/>
      <c r="AK96" s="77"/>
      <c r="AL96" s="69" t="str">
        <f>IF(AM96="","","-")</f>
        <v/>
      </c>
      <c r="AM96" s="73"/>
      <c r="AN96" s="74"/>
      <c r="AO96" s="75"/>
      <c r="AP96" s="76"/>
      <c r="AQ96" s="69" t="str">
        <f>IF(AO96="","","-")</f>
        <v/>
      </c>
      <c r="AR96" s="76"/>
      <c r="AS96" s="76"/>
      <c r="AT96" s="69" t="str">
        <f>IF(AR96="","","-")</f>
        <v/>
      </c>
      <c r="AU96" s="77"/>
      <c r="AV96" s="77"/>
      <c r="AW96" s="69" t="str">
        <f>IF(AX96="","","-")</f>
        <v/>
      </c>
      <c r="AX96" s="72"/>
    </row>
    <row r="97" spans="1:50" ht="24.75" customHeight="1" x14ac:dyDescent="0.15">
      <c r="A97" s="78" t="s">
        <v>362</v>
      </c>
      <c r="B97" s="78"/>
      <c r="C97" s="78"/>
      <c r="D97" s="78"/>
      <c r="E97" s="75" t="s">
        <v>560</v>
      </c>
      <c r="F97" s="76"/>
      <c r="G97" s="76"/>
      <c r="H97" s="69" t="str">
        <f>IF(E97="","","-")</f>
        <v>-</v>
      </c>
      <c r="I97" s="76"/>
      <c r="J97" s="76"/>
      <c r="K97" s="69" t="str">
        <f>IF(I97="","","-")</f>
        <v/>
      </c>
      <c r="L97" s="77">
        <v>88</v>
      </c>
      <c r="M97" s="77"/>
      <c r="N97" s="69" t="str">
        <f>IF(O97="","","-")</f>
        <v/>
      </c>
      <c r="O97" s="73"/>
      <c r="P97" s="74"/>
      <c r="Q97" s="75"/>
      <c r="R97" s="76"/>
      <c r="S97" s="76"/>
      <c r="T97" s="69" t="str">
        <f>IF(Q97="","","-")</f>
        <v/>
      </c>
      <c r="U97" s="76"/>
      <c r="V97" s="76"/>
      <c r="W97" s="69" t="str">
        <f>IF(U97="","","-")</f>
        <v/>
      </c>
      <c r="X97" s="77"/>
      <c r="Y97" s="77"/>
      <c r="Z97" s="69" t="str">
        <f>IF(AA97="","","-")</f>
        <v/>
      </c>
      <c r="AA97" s="73"/>
      <c r="AB97" s="74"/>
      <c r="AC97" s="75"/>
      <c r="AD97" s="76"/>
      <c r="AE97" s="76"/>
      <c r="AF97" s="69" t="str">
        <f>IF(AC97="","","-")</f>
        <v/>
      </c>
      <c r="AG97" s="76"/>
      <c r="AH97" s="76"/>
      <c r="AI97" s="69" t="str">
        <f>IF(AG97="","","-")</f>
        <v/>
      </c>
      <c r="AJ97" s="77"/>
      <c r="AK97" s="77"/>
      <c r="AL97" s="69" t="str">
        <f>IF(AM97="","","-")</f>
        <v/>
      </c>
      <c r="AM97" s="73"/>
      <c r="AN97" s="74"/>
      <c r="AO97" s="75"/>
      <c r="AP97" s="76"/>
      <c r="AQ97" s="69" t="str">
        <f>IF(AO97="","","-")</f>
        <v/>
      </c>
      <c r="AR97" s="76"/>
      <c r="AS97" s="76"/>
      <c r="AT97" s="69" t="str">
        <f>IF(AR97="","","-")</f>
        <v/>
      </c>
      <c r="AU97" s="77"/>
      <c r="AV97" s="77"/>
      <c r="AW97" s="69" t="str">
        <f>IF(AX97="","","-")</f>
        <v/>
      </c>
      <c r="AX97" s="72"/>
    </row>
    <row r="98" spans="1:50" ht="28.35" customHeight="1" x14ac:dyDescent="0.15">
      <c r="A98" s="89" t="s">
        <v>242</v>
      </c>
      <c r="B98" s="90"/>
      <c r="C98" s="90"/>
      <c r="D98" s="90"/>
      <c r="E98" s="90"/>
      <c r="F98" s="91"/>
      <c r="G98" s="55" t="s">
        <v>558</v>
      </c>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89"/>
      <c r="B99" s="90"/>
      <c r="C99" s="90"/>
      <c r="D99" s="90"/>
      <c r="E99" s="90"/>
      <c r="F99" s="91"/>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89"/>
      <c r="B100" s="90"/>
      <c r="C100" s="90"/>
      <c r="D100" s="90"/>
      <c r="E100" s="90"/>
      <c r="F100" s="91"/>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15">
      <c r="A101" s="89"/>
      <c r="B101" s="90"/>
      <c r="C101" s="90"/>
      <c r="D101" s="90"/>
      <c r="E101" s="90"/>
      <c r="F101" s="91"/>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7.75" customHeight="1" x14ac:dyDescent="0.15">
      <c r="A102" s="89"/>
      <c r="B102" s="90"/>
      <c r="C102" s="90"/>
      <c r="D102" s="90"/>
      <c r="E102" s="90"/>
      <c r="F102" s="91"/>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89"/>
      <c r="B103" s="90"/>
      <c r="C103" s="90"/>
      <c r="D103" s="90"/>
      <c r="E103" s="90"/>
      <c r="F103" s="91"/>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89"/>
      <c r="B104" s="90"/>
      <c r="C104" s="90"/>
      <c r="D104" s="90"/>
      <c r="E104" s="90"/>
      <c r="F104" s="91"/>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7.75" customHeight="1" x14ac:dyDescent="0.15">
      <c r="A105" s="89"/>
      <c r="B105" s="90"/>
      <c r="C105" s="90"/>
      <c r="D105" s="90"/>
      <c r="E105" s="90"/>
      <c r="F105" s="91"/>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89"/>
      <c r="B106" s="90"/>
      <c r="C106" s="90"/>
      <c r="D106" s="90"/>
      <c r="E106" s="90"/>
      <c r="F106" s="91"/>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O106" s="36"/>
      <c r="AP106" s="36"/>
      <c r="AQ106" s="36"/>
      <c r="AR106" s="36"/>
      <c r="AS106" s="36"/>
      <c r="AT106" s="36"/>
      <c r="AU106" s="36"/>
      <c r="AV106" s="36"/>
      <c r="AW106" s="36"/>
      <c r="AX106" s="37"/>
    </row>
    <row r="107" spans="1:50" ht="27.75" customHeight="1" x14ac:dyDescent="0.15">
      <c r="A107" s="89"/>
      <c r="B107" s="90"/>
      <c r="C107" s="90"/>
      <c r="D107" s="90"/>
      <c r="E107" s="90"/>
      <c r="F107" s="91"/>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89"/>
      <c r="B108" s="90"/>
      <c r="C108" s="90"/>
      <c r="D108" s="90"/>
      <c r="E108" s="90"/>
      <c r="F108" s="91"/>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108.75" customHeight="1" x14ac:dyDescent="0.15">
      <c r="A109" s="89"/>
      <c r="B109" s="90"/>
      <c r="C109" s="90"/>
      <c r="D109" s="90"/>
      <c r="E109" s="90"/>
      <c r="F109" s="91"/>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2.5" customHeight="1" x14ac:dyDescent="0.15">
      <c r="A110" s="89"/>
      <c r="B110" s="90"/>
      <c r="C110" s="90"/>
      <c r="D110" s="90"/>
      <c r="E110" s="90"/>
      <c r="F110" s="91"/>
      <c r="G110" s="35"/>
      <c r="H110" s="36"/>
      <c r="I110" s="36"/>
      <c r="J110" s="36"/>
      <c r="K110" s="36"/>
      <c r="L110" s="36"/>
      <c r="M110" s="36"/>
      <c r="N110" s="36"/>
      <c r="O110" s="36"/>
      <c r="P110" s="36"/>
      <c r="Q110" s="36"/>
      <c r="R110" s="36"/>
      <c r="S110" s="36"/>
      <c r="T110" s="36"/>
      <c r="U110" s="36"/>
      <c r="V110" s="36"/>
      <c r="W110" s="36" t="s">
        <v>628</v>
      </c>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6.25" customHeight="1" thickBot="1" x14ac:dyDescent="0.2">
      <c r="A111" s="506"/>
      <c r="B111" s="507"/>
      <c r="C111" s="507"/>
      <c r="D111" s="507"/>
      <c r="E111" s="507"/>
      <c r="F111" s="508"/>
      <c r="G111" s="38"/>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40"/>
    </row>
    <row r="112" spans="1:50" ht="24.75" customHeight="1" x14ac:dyDescent="0.15">
      <c r="A112" s="638" t="s">
        <v>244</v>
      </c>
      <c r="B112" s="639"/>
      <c r="C112" s="639"/>
      <c r="D112" s="639"/>
      <c r="E112" s="639"/>
      <c r="F112" s="640"/>
      <c r="G112" s="327" t="s">
        <v>591</v>
      </c>
      <c r="H112" s="328"/>
      <c r="I112" s="328"/>
      <c r="J112" s="328"/>
      <c r="K112" s="328"/>
      <c r="L112" s="328"/>
      <c r="M112" s="328"/>
      <c r="N112" s="328"/>
      <c r="O112" s="328"/>
      <c r="P112" s="328"/>
      <c r="Q112" s="328"/>
      <c r="R112" s="328"/>
      <c r="S112" s="328"/>
      <c r="T112" s="328"/>
      <c r="U112" s="328"/>
      <c r="V112" s="328"/>
      <c r="W112" s="328"/>
      <c r="X112" s="328"/>
      <c r="Y112" s="328"/>
      <c r="Z112" s="328"/>
      <c r="AA112" s="328"/>
      <c r="AB112" s="637"/>
      <c r="AC112" s="327" t="s">
        <v>600</v>
      </c>
      <c r="AD112" s="328"/>
      <c r="AE112" s="328"/>
      <c r="AF112" s="328"/>
      <c r="AG112" s="328"/>
      <c r="AH112" s="328"/>
      <c r="AI112" s="328"/>
      <c r="AJ112" s="328"/>
      <c r="AK112" s="328"/>
      <c r="AL112" s="328"/>
      <c r="AM112" s="328"/>
      <c r="AN112" s="328"/>
      <c r="AO112" s="328"/>
      <c r="AP112" s="328"/>
      <c r="AQ112" s="328"/>
      <c r="AR112" s="328"/>
      <c r="AS112" s="328"/>
      <c r="AT112" s="328"/>
      <c r="AU112" s="328"/>
      <c r="AV112" s="328"/>
      <c r="AW112" s="328"/>
      <c r="AX112" s="329"/>
    </row>
    <row r="113" spans="1:51" ht="24.75" customHeight="1" x14ac:dyDescent="0.15">
      <c r="A113" s="641"/>
      <c r="B113" s="642"/>
      <c r="C113" s="642"/>
      <c r="D113" s="642"/>
      <c r="E113" s="642"/>
      <c r="F113" s="643"/>
      <c r="G113" s="283" t="s">
        <v>16</v>
      </c>
      <c r="H113" s="284"/>
      <c r="I113" s="284"/>
      <c r="J113" s="284"/>
      <c r="K113" s="284"/>
      <c r="L113" s="486" t="s">
        <v>17</v>
      </c>
      <c r="M113" s="284"/>
      <c r="N113" s="284"/>
      <c r="O113" s="284"/>
      <c r="P113" s="284"/>
      <c r="Q113" s="284"/>
      <c r="R113" s="284"/>
      <c r="S113" s="284"/>
      <c r="T113" s="284"/>
      <c r="U113" s="284"/>
      <c r="V113" s="284"/>
      <c r="W113" s="284"/>
      <c r="X113" s="487"/>
      <c r="Y113" s="334" t="s">
        <v>18</v>
      </c>
      <c r="Z113" s="335"/>
      <c r="AA113" s="335"/>
      <c r="AB113" s="336"/>
      <c r="AC113" s="283" t="s">
        <v>16</v>
      </c>
      <c r="AD113" s="284"/>
      <c r="AE113" s="284"/>
      <c r="AF113" s="284"/>
      <c r="AG113" s="284"/>
      <c r="AH113" s="486" t="s">
        <v>17</v>
      </c>
      <c r="AI113" s="284"/>
      <c r="AJ113" s="284"/>
      <c r="AK113" s="284"/>
      <c r="AL113" s="284"/>
      <c r="AM113" s="284"/>
      <c r="AN113" s="284"/>
      <c r="AO113" s="284"/>
      <c r="AP113" s="284"/>
      <c r="AQ113" s="284"/>
      <c r="AR113" s="284"/>
      <c r="AS113" s="284"/>
      <c r="AT113" s="487"/>
      <c r="AU113" s="334" t="s">
        <v>18</v>
      </c>
      <c r="AV113" s="335"/>
      <c r="AW113" s="335"/>
      <c r="AX113" s="644"/>
    </row>
    <row r="114" spans="1:51" ht="24.75" customHeight="1" x14ac:dyDescent="0.15">
      <c r="A114" s="641"/>
      <c r="B114" s="642"/>
      <c r="C114" s="642"/>
      <c r="D114" s="642"/>
      <c r="E114" s="642"/>
      <c r="F114" s="643"/>
      <c r="G114" s="277" t="s">
        <v>590</v>
      </c>
      <c r="H114" s="278"/>
      <c r="I114" s="278"/>
      <c r="J114" s="278"/>
      <c r="K114" s="279"/>
      <c r="L114" s="280" t="s">
        <v>595</v>
      </c>
      <c r="M114" s="281"/>
      <c r="N114" s="281"/>
      <c r="O114" s="281"/>
      <c r="P114" s="281"/>
      <c r="Q114" s="281"/>
      <c r="R114" s="281"/>
      <c r="S114" s="281"/>
      <c r="T114" s="281"/>
      <c r="U114" s="281"/>
      <c r="V114" s="281"/>
      <c r="W114" s="281"/>
      <c r="X114" s="282"/>
      <c r="Y114" s="344">
        <v>20.5</v>
      </c>
      <c r="Z114" s="345"/>
      <c r="AA114" s="345"/>
      <c r="AB114" s="346"/>
      <c r="AC114" s="277" t="s">
        <v>604</v>
      </c>
      <c r="AD114" s="278"/>
      <c r="AE114" s="278"/>
      <c r="AF114" s="278"/>
      <c r="AG114" s="279"/>
      <c r="AH114" s="280" t="s">
        <v>605</v>
      </c>
      <c r="AI114" s="281"/>
      <c r="AJ114" s="281"/>
      <c r="AK114" s="281"/>
      <c r="AL114" s="281"/>
      <c r="AM114" s="281"/>
      <c r="AN114" s="281"/>
      <c r="AO114" s="281"/>
      <c r="AP114" s="281"/>
      <c r="AQ114" s="281"/>
      <c r="AR114" s="281"/>
      <c r="AS114" s="281"/>
      <c r="AT114" s="282"/>
      <c r="AU114" s="344">
        <v>17.399999999999999</v>
      </c>
      <c r="AV114" s="345"/>
      <c r="AW114" s="345"/>
      <c r="AX114" s="600"/>
    </row>
    <row r="115" spans="1:51" ht="55.5" customHeight="1" x14ac:dyDescent="0.15">
      <c r="A115" s="641"/>
      <c r="B115" s="642"/>
      <c r="C115" s="642"/>
      <c r="D115" s="642"/>
      <c r="E115" s="642"/>
      <c r="F115" s="643"/>
      <c r="G115" s="320" t="s">
        <v>602</v>
      </c>
      <c r="H115" s="321"/>
      <c r="I115" s="321"/>
      <c r="J115" s="321"/>
      <c r="K115" s="322"/>
      <c r="L115" s="314" t="s">
        <v>610</v>
      </c>
      <c r="M115" s="315"/>
      <c r="N115" s="315"/>
      <c r="O115" s="315"/>
      <c r="P115" s="315"/>
      <c r="Q115" s="315"/>
      <c r="R115" s="315"/>
      <c r="S115" s="315"/>
      <c r="T115" s="315"/>
      <c r="U115" s="315"/>
      <c r="V115" s="315"/>
      <c r="W115" s="315"/>
      <c r="X115" s="316"/>
      <c r="Y115" s="317">
        <v>9.6999999999999993</v>
      </c>
      <c r="Z115" s="318"/>
      <c r="AA115" s="318"/>
      <c r="AB115" s="319"/>
      <c r="AC115" s="320" t="s">
        <v>601</v>
      </c>
      <c r="AD115" s="321"/>
      <c r="AE115" s="321"/>
      <c r="AF115" s="321"/>
      <c r="AG115" s="322"/>
      <c r="AH115" s="314" t="s">
        <v>603</v>
      </c>
      <c r="AI115" s="315"/>
      <c r="AJ115" s="315"/>
      <c r="AK115" s="315"/>
      <c r="AL115" s="315"/>
      <c r="AM115" s="315"/>
      <c r="AN115" s="315"/>
      <c r="AO115" s="315"/>
      <c r="AP115" s="315"/>
      <c r="AQ115" s="315"/>
      <c r="AR115" s="315"/>
      <c r="AS115" s="315"/>
      <c r="AT115" s="316"/>
      <c r="AU115" s="317">
        <v>7.6</v>
      </c>
      <c r="AV115" s="318"/>
      <c r="AW115" s="318"/>
      <c r="AX115" s="323"/>
    </row>
    <row r="116" spans="1:51" ht="24.75" customHeight="1" x14ac:dyDescent="0.15">
      <c r="A116" s="641"/>
      <c r="B116" s="642"/>
      <c r="C116" s="642"/>
      <c r="D116" s="642"/>
      <c r="E116" s="642"/>
      <c r="F116" s="643"/>
      <c r="G116" s="320" t="s">
        <v>592</v>
      </c>
      <c r="H116" s="321"/>
      <c r="I116" s="321"/>
      <c r="J116" s="321"/>
      <c r="K116" s="322"/>
      <c r="L116" s="314"/>
      <c r="M116" s="315"/>
      <c r="N116" s="315"/>
      <c r="O116" s="315"/>
      <c r="P116" s="315"/>
      <c r="Q116" s="315"/>
      <c r="R116" s="315"/>
      <c r="S116" s="315"/>
      <c r="T116" s="315"/>
      <c r="U116" s="315"/>
      <c r="V116" s="315"/>
      <c r="W116" s="315"/>
      <c r="X116" s="316"/>
      <c r="Y116" s="317">
        <v>1.4</v>
      </c>
      <c r="Z116" s="318"/>
      <c r="AA116" s="318"/>
      <c r="AB116" s="319"/>
      <c r="AC116" s="320" t="s">
        <v>606</v>
      </c>
      <c r="AD116" s="321"/>
      <c r="AE116" s="321"/>
      <c r="AF116" s="321"/>
      <c r="AG116" s="322"/>
      <c r="AH116" s="314"/>
      <c r="AI116" s="315"/>
      <c r="AJ116" s="315"/>
      <c r="AK116" s="315"/>
      <c r="AL116" s="315"/>
      <c r="AM116" s="315"/>
      <c r="AN116" s="315"/>
      <c r="AO116" s="315"/>
      <c r="AP116" s="315"/>
      <c r="AQ116" s="315"/>
      <c r="AR116" s="315"/>
      <c r="AS116" s="315"/>
      <c r="AT116" s="316"/>
      <c r="AU116" s="317">
        <v>2.5</v>
      </c>
      <c r="AV116" s="318"/>
      <c r="AW116" s="318"/>
      <c r="AX116" s="323"/>
    </row>
    <row r="117" spans="1:51" ht="21.75" customHeight="1" x14ac:dyDescent="0.15">
      <c r="A117" s="641"/>
      <c r="B117" s="642"/>
      <c r="C117" s="642"/>
      <c r="D117" s="642"/>
      <c r="E117" s="642"/>
      <c r="F117" s="643"/>
      <c r="G117" s="645" t="s">
        <v>19</v>
      </c>
      <c r="H117" s="646"/>
      <c r="I117" s="646"/>
      <c r="J117" s="646"/>
      <c r="K117" s="646"/>
      <c r="L117" s="267"/>
      <c r="M117" s="268"/>
      <c r="N117" s="268"/>
      <c r="O117" s="268"/>
      <c r="P117" s="268"/>
      <c r="Q117" s="268"/>
      <c r="R117" s="268"/>
      <c r="S117" s="268"/>
      <c r="T117" s="268"/>
      <c r="U117" s="268"/>
      <c r="V117" s="268"/>
      <c r="W117" s="268"/>
      <c r="X117" s="269"/>
      <c r="Y117" s="270">
        <f>SUM(Y114:AB116)</f>
        <v>31.599999999999998</v>
      </c>
      <c r="Z117" s="271"/>
      <c r="AA117" s="271"/>
      <c r="AB117" s="647"/>
      <c r="AC117" s="645" t="s">
        <v>19</v>
      </c>
      <c r="AD117" s="646"/>
      <c r="AE117" s="646"/>
      <c r="AF117" s="646"/>
      <c r="AG117" s="646"/>
      <c r="AH117" s="267"/>
      <c r="AI117" s="268"/>
      <c r="AJ117" s="268"/>
      <c r="AK117" s="268"/>
      <c r="AL117" s="268"/>
      <c r="AM117" s="268"/>
      <c r="AN117" s="268"/>
      <c r="AO117" s="268"/>
      <c r="AP117" s="268"/>
      <c r="AQ117" s="268"/>
      <c r="AR117" s="268"/>
      <c r="AS117" s="268"/>
      <c r="AT117" s="269"/>
      <c r="AU117" s="270">
        <f>SUM(AU114:AX116)</f>
        <v>27.5</v>
      </c>
      <c r="AV117" s="271"/>
      <c r="AW117" s="271"/>
      <c r="AX117" s="272"/>
    </row>
    <row r="118" spans="1:51" ht="21" customHeight="1" thickBot="1" x14ac:dyDescent="0.2">
      <c r="A118" s="215" t="s">
        <v>143</v>
      </c>
      <c r="B118" s="216"/>
      <c r="C118" s="216"/>
      <c r="D118" s="216"/>
      <c r="E118" s="216"/>
      <c r="F118" s="216"/>
      <c r="G118" s="216"/>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c r="AK118" s="217"/>
      <c r="AL118" s="654" t="s">
        <v>218</v>
      </c>
      <c r="AM118" s="655"/>
      <c r="AN118" s="655"/>
      <c r="AO118" s="71" t="s">
        <v>217</v>
      </c>
      <c r="AP118" s="21"/>
      <c r="AQ118" s="21"/>
      <c r="AR118" s="21"/>
      <c r="AS118" s="21"/>
      <c r="AT118" s="21"/>
      <c r="AU118" s="21"/>
      <c r="AV118" s="21"/>
      <c r="AW118" s="21"/>
      <c r="AX118" s="22"/>
      <c r="AY118">
        <f>COUNTIF($AO$118,"☑")</f>
        <v>0</v>
      </c>
    </row>
    <row r="119" spans="1:51" ht="24.75" customHeight="1" x14ac:dyDescent="0.15">
      <c r="A119" s="4"/>
      <c r="B119" s="4"/>
      <c r="C119" s="4"/>
      <c r="D119" s="4"/>
      <c r="E119" s="4"/>
      <c r="F119" s="4"/>
      <c r="G119" s="7"/>
      <c r="H119" s="7"/>
      <c r="I119" s="7"/>
      <c r="J119" s="7"/>
      <c r="K119" s="7"/>
      <c r="L119" s="3"/>
      <c r="M119" s="7"/>
      <c r="N119" s="7"/>
      <c r="O119" s="7"/>
      <c r="P119" s="7"/>
      <c r="Q119" s="7"/>
      <c r="R119" s="7"/>
      <c r="S119" s="7"/>
      <c r="T119" s="7"/>
      <c r="U119" s="7"/>
      <c r="V119" s="7"/>
      <c r="W119" s="7"/>
      <c r="X119" s="7"/>
      <c r="Y119" s="8"/>
      <c r="Z119" s="8"/>
      <c r="AA119" s="8"/>
      <c r="AB119" s="8"/>
      <c r="AC119" s="7"/>
      <c r="AD119" s="7"/>
      <c r="AE119" s="7"/>
      <c r="AF119" s="7"/>
      <c r="AG119" s="7"/>
      <c r="AH119" s="3"/>
      <c r="AI119" s="7"/>
      <c r="AJ119" s="7"/>
      <c r="AK119" s="7"/>
      <c r="AL119" s="7"/>
      <c r="AM119" s="7"/>
      <c r="AN119" s="7"/>
      <c r="AO119" s="7"/>
      <c r="AP119" s="7"/>
      <c r="AQ119" s="7"/>
      <c r="AR119" s="7"/>
      <c r="AS119" s="7"/>
      <c r="AT119" s="7"/>
      <c r="AU119" s="8"/>
      <c r="AV119" s="8"/>
      <c r="AW119" s="8"/>
      <c r="AX119" s="8"/>
    </row>
    <row r="120" spans="1:51" ht="24.75" customHeight="1" x14ac:dyDescent="0.15"/>
    <row r="121" spans="1:51" ht="24.75" customHeight="1" x14ac:dyDescent="0.15">
      <c r="A121" s="9"/>
      <c r="B121" s="1" t="s">
        <v>26</v>
      </c>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row>
    <row r="122" spans="1:51" ht="24.75" customHeight="1" x14ac:dyDescent="0.15">
      <c r="A122" s="9"/>
      <c r="B122" s="41" t="s">
        <v>226</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1" ht="59.25" customHeight="1" x14ac:dyDescent="0.15">
      <c r="A123" s="148"/>
      <c r="B123" s="148"/>
      <c r="C123" s="148" t="s">
        <v>25</v>
      </c>
      <c r="D123" s="148"/>
      <c r="E123" s="148"/>
      <c r="F123" s="148"/>
      <c r="G123" s="148"/>
      <c r="H123" s="148"/>
      <c r="I123" s="148"/>
      <c r="J123" s="203" t="s">
        <v>189</v>
      </c>
      <c r="K123" s="78"/>
      <c r="L123" s="78"/>
      <c r="M123" s="78"/>
      <c r="N123" s="78"/>
      <c r="O123" s="78"/>
      <c r="P123" s="145" t="s">
        <v>176</v>
      </c>
      <c r="Q123" s="145"/>
      <c r="R123" s="145"/>
      <c r="S123" s="145"/>
      <c r="T123" s="145"/>
      <c r="U123" s="145"/>
      <c r="V123" s="145"/>
      <c r="W123" s="145"/>
      <c r="X123" s="145"/>
      <c r="Y123" s="146" t="s">
        <v>188</v>
      </c>
      <c r="Z123" s="147"/>
      <c r="AA123" s="147"/>
      <c r="AB123" s="147"/>
      <c r="AC123" s="203" t="s">
        <v>215</v>
      </c>
      <c r="AD123" s="203"/>
      <c r="AE123" s="203"/>
      <c r="AF123" s="203"/>
      <c r="AG123" s="203"/>
      <c r="AH123" s="146" t="s">
        <v>231</v>
      </c>
      <c r="AI123" s="148"/>
      <c r="AJ123" s="148"/>
      <c r="AK123" s="148"/>
      <c r="AL123" s="148" t="s">
        <v>20</v>
      </c>
      <c r="AM123" s="148"/>
      <c r="AN123" s="148"/>
      <c r="AO123" s="204"/>
      <c r="AP123" s="202" t="s">
        <v>190</v>
      </c>
      <c r="AQ123" s="202"/>
      <c r="AR123" s="202"/>
      <c r="AS123" s="202"/>
      <c r="AT123" s="202"/>
      <c r="AU123" s="202"/>
      <c r="AV123" s="202"/>
      <c r="AW123" s="202"/>
      <c r="AX123" s="202"/>
    </row>
    <row r="124" spans="1:51" ht="36" customHeight="1" x14ac:dyDescent="0.15">
      <c r="A124" s="184">
        <v>1</v>
      </c>
      <c r="B124" s="184">
        <v>1</v>
      </c>
      <c r="C124" s="185" t="s">
        <v>635</v>
      </c>
      <c r="D124" s="186"/>
      <c r="E124" s="186"/>
      <c r="F124" s="186"/>
      <c r="G124" s="186"/>
      <c r="H124" s="186"/>
      <c r="I124" s="186"/>
      <c r="J124" s="187">
        <v>4010701026082</v>
      </c>
      <c r="K124" s="188"/>
      <c r="L124" s="188"/>
      <c r="M124" s="188"/>
      <c r="N124" s="188"/>
      <c r="O124" s="188"/>
      <c r="P124" s="189" t="s">
        <v>612</v>
      </c>
      <c r="Q124" s="190"/>
      <c r="R124" s="190"/>
      <c r="S124" s="190"/>
      <c r="T124" s="190"/>
      <c r="U124" s="190"/>
      <c r="V124" s="190"/>
      <c r="W124" s="190"/>
      <c r="X124" s="190"/>
      <c r="Y124" s="191">
        <v>31.6</v>
      </c>
      <c r="Z124" s="192"/>
      <c r="AA124" s="192"/>
      <c r="AB124" s="193"/>
      <c r="AC124" s="194" t="s">
        <v>233</v>
      </c>
      <c r="AD124" s="195"/>
      <c r="AE124" s="195"/>
      <c r="AF124" s="195"/>
      <c r="AG124" s="195"/>
      <c r="AH124" s="196">
        <v>3</v>
      </c>
      <c r="AI124" s="197"/>
      <c r="AJ124" s="197"/>
      <c r="AK124" s="197"/>
      <c r="AL124" s="198" t="s">
        <v>576</v>
      </c>
      <c r="AM124" s="199"/>
      <c r="AN124" s="199"/>
      <c r="AO124" s="200"/>
      <c r="AP124" s="201" t="s">
        <v>593</v>
      </c>
      <c r="AQ124" s="201"/>
      <c r="AR124" s="201"/>
      <c r="AS124" s="201"/>
      <c r="AT124" s="201"/>
      <c r="AU124" s="201"/>
      <c r="AV124" s="201"/>
      <c r="AW124" s="201"/>
      <c r="AX124" s="201"/>
    </row>
    <row r="125" spans="1:51" x14ac:dyDescent="0.15">
      <c r="A125" s="45"/>
      <c r="B125" s="46" t="s">
        <v>171</v>
      </c>
      <c r="C125" s="45"/>
      <c r="D125" s="45"/>
      <c r="E125" s="45"/>
      <c r="F125" s="45"/>
      <c r="G125" s="45"/>
      <c r="H125" s="45"/>
      <c r="I125" s="45"/>
      <c r="J125" s="45"/>
      <c r="K125" s="45"/>
      <c r="L125" s="45"/>
      <c r="M125" s="45"/>
      <c r="N125" s="45"/>
      <c r="O125" s="45"/>
      <c r="P125" s="47"/>
      <c r="Q125" s="47"/>
      <c r="R125" s="47"/>
      <c r="S125" s="47"/>
      <c r="T125" s="47"/>
      <c r="U125" s="47"/>
      <c r="V125" s="47"/>
      <c r="W125" s="47"/>
      <c r="X125" s="47"/>
      <c r="Y125" s="48"/>
      <c r="Z125" s="48"/>
      <c r="AA125" s="48"/>
      <c r="AB125" s="48"/>
      <c r="AC125" s="48"/>
      <c r="AD125" s="48"/>
      <c r="AE125" s="48"/>
      <c r="AF125" s="48"/>
      <c r="AG125" s="48"/>
      <c r="AH125" s="48"/>
      <c r="AI125" s="48"/>
      <c r="AJ125" s="48"/>
      <c r="AK125" s="48"/>
      <c r="AL125" s="48"/>
      <c r="AM125" s="48"/>
      <c r="AN125" s="48"/>
      <c r="AO125" s="48"/>
      <c r="AP125" s="47"/>
      <c r="AQ125" s="47"/>
      <c r="AR125" s="47"/>
      <c r="AS125" s="47"/>
      <c r="AT125" s="47"/>
      <c r="AU125" s="47"/>
      <c r="AV125" s="47"/>
      <c r="AW125" s="47"/>
      <c r="AX125" s="47"/>
      <c r="AY125" t="e">
        <f>#REF!</f>
        <v>#REF!</v>
      </c>
    </row>
    <row r="126" spans="1:51" ht="66" customHeight="1" x14ac:dyDescent="0.15">
      <c r="A126" s="148"/>
      <c r="B126" s="148"/>
      <c r="C126" s="148" t="s">
        <v>25</v>
      </c>
      <c r="D126" s="148"/>
      <c r="E126" s="148"/>
      <c r="F126" s="148"/>
      <c r="G126" s="148"/>
      <c r="H126" s="148"/>
      <c r="I126" s="148"/>
      <c r="J126" s="203" t="s">
        <v>189</v>
      </c>
      <c r="K126" s="78"/>
      <c r="L126" s="78"/>
      <c r="M126" s="78"/>
      <c r="N126" s="78"/>
      <c r="O126" s="78"/>
      <c r="P126" s="145" t="s">
        <v>176</v>
      </c>
      <c r="Q126" s="145"/>
      <c r="R126" s="145"/>
      <c r="S126" s="145"/>
      <c r="T126" s="145"/>
      <c r="U126" s="145"/>
      <c r="V126" s="145"/>
      <c r="W126" s="145"/>
      <c r="X126" s="145"/>
      <c r="Y126" s="146" t="s">
        <v>188</v>
      </c>
      <c r="Z126" s="147"/>
      <c r="AA126" s="147"/>
      <c r="AB126" s="147"/>
      <c r="AC126" s="203" t="s">
        <v>215</v>
      </c>
      <c r="AD126" s="203"/>
      <c r="AE126" s="203"/>
      <c r="AF126" s="203"/>
      <c r="AG126" s="203"/>
      <c r="AH126" s="146" t="s">
        <v>231</v>
      </c>
      <c r="AI126" s="148"/>
      <c r="AJ126" s="148"/>
      <c r="AK126" s="148"/>
      <c r="AL126" s="148" t="s">
        <v>20</v>
      </c>
      <c r="AM126" s="148"/>
      <c r="AN126" s="148"/>
      <c r="AO126" s="204"/>
      <c r="AP126" s="202" t="s">
        <v>190</v>
      </c>
      <c r="AQ126" s="202"/>
      <c r="AR126" s="202"/>
      <c r="AS126" s="202"/>
      <c r="AT126" s="202"/>
      <c r="AU126" s="202"/>
      <c r="AV126" s="202"/>
      <c r="AW126" s="202"/>
      <c r="AX126" s="202"/>
      <c r="AY126" t="e">
        <f>#REF!</f>
        <v>#REF!</v>
      </c>
    </row>
    <row r="127" spans="1:51" ht="88.5" customHeight="1" x14ac:dyDescent="0.15">
      <c r="A127" s="184">
        <v>1</v>
      </c>
      <c r="B127" s="184">
        <v>1</v>
      </c>
      <c r="C127" s="185" t="s">
        <v>607</v>
      </c>
      <c r="D127" s="186"/>
      <c r="E127" s="186"/>
      <c r="F127" s="186"/>
      <c r="G127" s="186"/>
      <c r="H127" s="186"/>
      <c r="I127" s="186"/>
      <c r="J127" s="187">
        <v>8010701012863</v>
      </c>
      <c r="K127" s="188"/>
      <c r="L127" s="188"/>
      <c r="M127" s="188"/>
      <c r="N127" s="188"/>
      <c r="O127" s="188"/>
      <c r="P127" s="189" t="s">
        <v>608</v>
      </c>
      <c r="Q127" s="190"/>
      <c r="R127" s="190"/>
      <c r="S127" s="190"/>
      <c r="T127" s="190"/>
      <c r="U127" s="190"/>
      <c r="V127" s="190"/>
      <c r="W127" s="190"/>
      <c r="X127" s="190"/>
      <c r="Y127" s="191">
        <v>27.5</v>
      </c>
      <c r="Z127" s="192"/>
      <c r="AA127" s="192"/>
      <c r="AB127" s="193"/>
      <c r="AC127" s="194" t="s">
        <v>233</v>
      </c>
      <c r="AD127" s="195"/>
      <c r="AE127" s="195"/>
      <c r="AF127" s="195"/>
      <c r="AG127" s="195"/>
      <c r="AH127" s="196">
        <v>4</v>
      </c>
      <c r="AI127" s="197"/>
      <c r="AJ127" s="197"/>
      <c r="AK127" s="197"/>
      <c r="AL127" s="198" t="s">
        <v>609</v>
      </c>
      <c r="AM127" s="199"/>
      <c r="AN127" s="199"/>
      <c r="AO127" s="200"/>
      <c r="AP127" s="201" t="s">
        <v>593</v>
      </c>
      <c r="AQ127" s="201"/>
      <c r="AR127" s="201"/>
      <c r="AS127" s="201"/>
      <c r="AT127" s="201"/>
      <c r="AU127" s="201"/>
      <c r="AV127" s="201"/>
      <c r="AW127" s="201"/>
      <c r="AX127" s="201"/>
      <c r="AY127" t="e">
        <f>#REF!</f>
        <v>#REF!</v>
      </c>
    </row>
    <row r="128" spans="1:51" ht="12.75" customHeight="1" x14ac:dyDescent="0.15">
      <c r="A128" s="49"/>
      <c r="B128" s="49"/>
      <c r="C128" s="49"/>
      <c r="D128" s="49"/>
      <c r="E128" s="49"/>
      <c r="F128" s="49"/>
      <c r="G128" s="49"/>
      <c r="H128" s="49"/>
      <c r="I128" s="49"/>
      <c r="J128" s="49"/>
      <c r="K128" s="49"/>
      <c r="L128" s="49"/>
      <c r="M128" s="49"/>
      <c r="N128" s="49"/>
      <c r="O128" s="49"/>
      <c r="P128" s="50"/>
      <c r="Q128" s="50"/>
      <c r="R128" s="50"/>
      <c r="S128" s="50"/>
      <c r="T128" s="50"/>
      <c r="U128" s="50"/>
      <c r="V128" s="50"/>
      <c r="W128" s="50"/>
      <c r="X128" s="50"/>
      <c r="Y128" s="51"/>
      <c r="Z128" s="51"/>
      <c r="AA128" s="51"/>
      <c r="AB128" s="51"/>
      <c r="AC128" s="51"/>
      <c r="AD128" s="51"/>
      <c r="AE128" s="51"/>
      <c r="AF128" s="51"/>
      <c r="AG128" s="51"/>
      <c r="AH128" s="51"/>
      <c r="AI128" s="51"/>
      <c r="AJ128" s="51"/>
      <c r="AK128" s="51"/>
      <c r="AL128" s="51"/>
      <c r="AM128" s="51"/>
      <c r="AN128" s="51"/>
      <c r="AO128" s="51"/>
      <c r="AP128" s="50"/>
      <c r="AQ128" s="50"/>
      <c r="AR128" s="50"/>
      <c r="AS128" s="50"/>
      <c r="AT128" s="50"/>
      <c r="AU128" s="50"/>
      <c r="AV128" s="50"/>
      <c r="AW128" s="50"/>
      <c r="AX128" s="50"/>
      <c r="AY128">
        <f>COUNTA($C$131)</f>
        <v>1</v>
      </c>
    </row>
    <row r="129" spans="1:51" ht="12.75" customHeight="1" x14ac:dyDescent="0.15">
      <c r="A129" s="45"/>
      <c r="B129" s="46" t="s">
        <v>207</v>
      </c>
      <c r="C129" s="45"/>
      <c r="D129" s="45"/>
      <c r="E129" s="45"/>
      <c r="F129" s="45"/>
      <c r="G129" s="45"/>
      <c r="H129" s="45"/>
      <c r="I129" s="45"/>
      <c r="J129" s="45"/>
      <c r="K129" s="45"/>
      <c r="L129" s="45"/>
      <c r="M129" s="45"/>
      <c r="N129" s="45"/>
      <c r="O129" s="45"/>
      <c r="P129" s="47"/>
      <c r="Q129" s="47"/>
      <c r="R129" s="47"/>
      <c r="S129" s="47"/>
      <c r="T129" s="47"/>
      <c r="U129" s="47"/>
      <c r="V129" s="47"/>
      <c r="W129" s="47"/>
      <c r="X129" s="47"/>
      <c r="Y129" s="48"/>
      <c r="Z129" s="48"/>
      <c r="AA129" s="48"/>
      <c r="AB129" s="48"/>
      <c r="AC129" s="48"/>
      <c r="AD129" s="48"/>
      <c r="AE129" s="48"/>
      <c r="AF129" s="48"/>
      <c r="AG129" s="48"/>
      <c r="AH129" s="48"/>
      <c r="AI129" s="48"/>
      <c r="AJ129" s="48"/>
      <c r="AK129" s="48"/>
      <c r="AL129" s="48"/>
      <c r="AM129" s="48"/>
      <c r="AN129" s="48"/>
      <c r="AO129" s="48"/>
      <c r="AP129" s="47"/>
      <c r="AQ129" s="47"/>
      <c r="AR129" s="47"/>
      <c r="AS129" s="47"/>
      <c r="AT129" s="47"/>
      <c r="AU129" s="47"/>
      <c r="AV129" s="47"/>
      <c r="AW129" s="47"/>
      <c r="AX129" s="47"/>
      <c r="AY129">
        <f>$AY$128</f>
        <v>1</v>
      </c>
    </row>
    <row r="130" spans="1:51" ht="51.75" customHeight="1" x14ac:dyDescent="0.15">
      <c r="A130" s="148"/>
      <c r="B130" s="148"/>
      <c r="C130" s="148" t="s">
        <v>25</v>
      </c>
      <c r="D130" s="148"/>
      <c r="E130" s="148"/>
      <c r="F130" s="148"/>
      <c r="G130" s="148"/>
      <c r="H130" s="148"/>
      <c r="I130" s="148"/>
      <c r="J130" s="203" t="s">
        <v>189</v>
      </c>
      <c r="K130" s="78"/>
      <c r="L130" s="78"/>
      <c r="M130" s="78"/>
      <c r="N130" s="78"/>
      <c r="O130" s="78"/>
      <c r="P130" s="145" t="s">
        <v>176</v>
      </c>
      <c r="Q130" s="145"/>
      <c r="R130" s="145"/>
      <c r="S130" s="145"/>
      <c r="T130" s="145"/>
      <c r="U130" s="145"/>
      <c r="V130" s="145"/>
      <c r="W130" s="145"/>
      <c r="X130" s="145"/>
      <c r="Y130" s="146" t="s">
        <v>188</v>
      </c>
      <c r="Z130" s="147"/>
      <c r="AA130" s="147"/>
      <c r="AB130" s="147"/>
      <c r="AC130" s="203" t="s">
        <v>215</v>
      </c>
      <c r="AD130" s="203"/>
      <c r="AE130" s="203"/>
      <c r="AF130" s="203"/>
      <c r="AG130" s="203"/>
      <c r="AH130" s="146" t="s">
        <v>231</v>
      </c>
      <c r="AI130" s="148"/>
      <c r="AJ130" s="148"/>
      <c r="AK130" s="148"/>
      <c r="AL130" s="148" t="s">
        <v>20</v>
      </c>
      <c r="AM130" s="148"/>
      <c r="AN130" s="148"/>
      <c r="AO130" s="204"/>
      <c r="AP130" s="202" t="s">
        <v>190</v>
      </c>
      <c r="AQ130" s="202"/>
      <c r="AR130" s="202"/>
      <c r="AS130" s="202"/>
      <c r="AT130" s="202"/>
      <c r="AU130" s="202"/>
      <c r="AV130" s="202"/>
      <c r="AW130" s="202"/>
      <c r="AX130" s="202"/>
      <c r="AY130">
        <f t="shared" ref="AY130:AY131" si="7">$AY$128</f>
        <v>1</v>
      </c>
    </row>
    <row r="131" spans="1:51" ht="69" customHeight="1" x14ac:dyDescent="0.15">
      <c r="A131" s="184">
        <v>1</v>
      </c>
      <c r="B131" s="184">
        <v>1</v>
      </c>
      <c r="C131" s="185" t="s">
        <v>629</v>
      </c>
      <c r="D131" s="186"/>
      <c r="E131" s="186"/>
      <c r="F131" s="186"/>
      <c r="G131" s="186"/>
      <c r="H131" s="186"/>
      <c r="I131" s="186"/>
      <c r="J131" s="187">
        <v>1010001166937</v>
      </c>
      <c r="K131" s="188"/>
      <c r="L131" s="188"/>
      <c r="M131" s="188"/>
      <c r="N131" s="188"/>
      <c r="O131" s="188"/>
      <c r="P131" s="189" t="s">
        <v>630</v>
      </c>
      <c r="Q131" s="190"/>
      <c r="R131" s="190"/>
      <c r="S131" s="190"/>
      <c r="T131" s="190"/>
      <c r="U131" s="190"/>
      <c r="V131" s="190"/>
      <c r="W131" s="190"/>
      <c r="X131" s="190"/>
      <c r="Y131" s="191">
        <v>0.2</v>
      </c>
      <c r="Z131" s="192"/>
      <c r="AA131" s="192"/>
      <c r="AB131" s="193"/>
      <c r="AC131" s="194" t="s">
        <v>238</v>
      </c>
      <c r="AD131" s="195"/>
      <c r="AE131" s="195"/>
      <c r="AF131" s="195"/>
      <c r="AG131" s="195"/>
      <c r="AH131" s="196">
        <v>1</v>
      </c>
      <c r="AI131" s="197"/>
      <c r="AJ131" s="197"/>
      <c r="AK131" s="197"/>
      <c r="AL131" s="198" t="s">
        <v>631</v>
      </c>
      <c r="AM131" s="199"/>
      <c r="AN131" s="199"/>
      <c r="AO131" s="200"/>
      <c r="AP131" s="201" t="s">
        <v>636</v>
      </c>
      <c r="AQ131" s="201"/>
      <c r="AR131" s="201"/>
      <c r="AS131" s="201"/>
      <c r="AT131" s="201"/>
      <c r="AU131" s="201"/>
      <c r="AV131" s="201"/>
      <c r="AW131" s="201"/>
      <c r="AX131" s="201"/>
      <c r="AY131">
        <f t="shared" si="7"/>
        <v>1</v>
      </c>
    </row>
  </sheetData>
  <sheetProtection formatRows="0"/>
  <dataConsolidate/>
  <mergeCells count="545">
    <mergeCell ref="AL118:AN118"/>
    <mergeCell ref="G21:O21"/>
    <mergeCell ref="P21:V21"/>
    <mergeCell ref="W21:AC21"/>
    <mergeCell ref="AD21:AJ21"/>
    <mergeCell ref="AQ45:AT45"/>
    <mergeCell ref="AU45:AX45"/>
    <mergeCell ref="AQ46:AT46"/>
    <mergeCell ref="AQ47:AT47"/>
    <mergeCell ref="AU46:AX46"/>
    <mergeCell ref="AU47:AX47"/>
    <mergeCell ref="AQ48:AT48"/>
    <mergeCell ref="AU48:AX48"/>
    <mergeCell ref="AD67:AF67"/>
    <mergeCell ref="AG66:AX66"/>
    <mergeCell ref="AQ49:AT49"/>
    <mergeCell ref="AU49:AX49"/>
    <mergeCell ref="AQ50:AT50"/>
    <mergeCell ref="AU50:AX50"/>
    <mergeCell ref="AK21:AQ21"/>
    <mergeCell ref="AR21:AX21"/>
    <mergeCell ref="G112:AB112"/>
    <mergeCell ref="G116:K116"/>
    <mergeCell ref="A112:F117"/>
    <mergeCell ref="AH116:AT116"/>
    <mergeCell ref="AU113:AX113"/>
    <mergeCell ref="G113:K113"/>
    <mergeCell ref="L113:X113"/>
    <mergeCell ref="G117:K117"/>
    <mergeCell ref="L117:X117"/>
    <mergeCell ref="Y117:AB117"/>
    <mergeCell ref="AC117:AG117"/>
    <mergeCell ref="C130:I130"/>
    <mergeCell ref="J130:O130"/>
    <mergeCell ref="P130:X130"/>
    <mergeCell ref="Y130:AB130"/>
    <mergeCell ref="AC130:AG130"/>
    <mergeCell ref="AH130:AK130"/>
    <mergeCell ref="AL130:AO130"/>
    <mergeCell ref="AP130:AX130"/>
    <mergeCell ref="C124:I124"/>
    <mergeCell ref="AU114:AX114"/>
    <mergeCell ref="C73:AC73"/>
    <mergeCell ref="G6:AX6"/>
    <mergeCell ref="AW31:AX31"/>
    <mergeCell ref="AU36:AV36"/>
    <mergeCell ref="B40:F44"/>
    <mergeCell ref="AB25:AX26"/>
    <mergeCell ref="A51:F53"/>
    <mergeCell ref="G51:X51"/>
    <mergeCell ref="Y47:AA47"/>
    <mergeCell ref="Y34:AA34"/>
    <mergeCell ref="AB46:AD46"/>
    <mergeCell ref="G48:X48"/>
    <mergeCell ref="Y48:AA48"/>
    <mergeCell ref="Y53:AA53"/>
    <mergeCell ref="AB53:AD53"/>
    <mergeCell ref="Y40:AA41"/>
    <mergeCell ref="AB45:AD45"/>
    <mergeCell ref="A7:F7"/>
    <mergeCell ref="G7:X7"/>
    <mergeCell ref="A8:F8"/>
    <mergeCell ref="AG59:AX59"/>
    <mergeCell ref="AD58:AF58"/>
    <mergeCell ref="G77:AX77"/>
    <mergeCell ref="AQ32:AT32"/>
    <mergeCell ref="AU32:AX32"/>
    <mergeCell ref="P42:X44"/>
    <mergeCell ref="AE43:AH43"/>
    <mergeCell ref="AI43:AL43"/>
    <mergeCell ref="AM43:AP43"/>
    <mergeCell ref="AQ43:AT43"/>
    <mergeCell ref="AU43:AX43"/>
    <mergeCell ref="AE44:AH44"/>
    <mergeCell ref="AI44:AL44"/>
    <mergeCell ref="AQ34:AT34"/>
    <mergeCell ref="AB43:AD43"/>
    <mergeCell ref="Y39:AA39"/>
    <mergeCell ref="Y43:AA43"/>
    <mergeCell ref="P35:X36"/>
    <mergeCell ref="Y35:AA36"/>
    <mergeCell ref="AB35:AD36"/>
    <mergeCell ref="P37:X39"/>
    <mergeCell ref="B25:F29"/>
    <mergeCell ref="AE46:AH46"/>
    <mergeCell ref="AI46:AL46"/>
    <mergeCell ref="AM46:AP46"/>
    <mergeCell ref="AE50:AH50"/>
    <mergeCell ref="AI50:AL50"/>
    <mergeCell ref="AM50:AP50"/>
    <mergeCell ref="AU34:AX34"/>
    <mergeCell ref="AE40:AH41"/>
    <mergeCell ref="AI40:AL41"/>
    <mergeCell ref="AQ40:AT40"/>
    <mergeCell ref="AU40:AX40"/>
    <mergeCell ref="AQ41:AR41"/>
    <mergeCell ref="AE42:AH42"/>
    <mergeCell ref="AI42:AL42"/>
    <mergeCell ref="AM44:AP44"/>
    <mergeCell ref="AQ44:AT44"/>
    <mergeCell ref="AU44:AX44"/>
    <mergeCell ref="AE45:AH45"/>
    <mergeCell ref="AI45:AL45"/>
    <mergeCell ref="AM45:AP45"/>
    <mergeCell ref="AU41:AV41"/>
    <mergeCell ref="AI34:AL34"/>
    <mergeCell ref="AM34:AP34"/>
    <mergeCell ref="AI32:AL32"/>
    <mergeCell ref="AE33:AH33"/>
    <mergeCell ref="AI33:AL33"/>
    <mergeCell ref="Y32:AA32"/>
    <mergeCell ref="AM51:AP51"/>
    <mergeCell ref="AB52:AD52"/>
    <mergeCell ref="Y49:AA49"/>
    <mergeCell ref="AB49:AD49"/>
    <mergeCell ref="Y50:AA50"/>
    <mergeCell ref="AB50:AD50"/>
    <mergeCell ref="AI48:AL48"/>
    <mergeCell ref="AM48:AP48"/>
    <mergeCell ref="AE49:AH49"/>
    <mergeCell ref="AI49:AL49"/>
    <mergeCell ref="AM49:AP49"/>
    <mergeCell ref="AM52:AP52"/>
    <mergeCell ref="Y46:AA46"/>
    <mergeCell ref="G25:AA26"/>
    <mergeCell ref="G42:O44"/>
    <mergeCell ref="G40:O41"/>
    <mergeCell ref="AD65:AF65"/>
    <mergeCell ref="AB47:AD47"/>
    <mergeCell ref="G30:O31"/>
    <mergeCell ref="P30:X31"/>
    <mergeCell ref="Y30:AA31"/>
    <mergeCell ref="AB30:AD31"/>
    <mergeCell ref="P32:X34"/>
    <mergeCell ref="AB33:AD33"/>
    <mergeCell ref="Y33:AA33"/>
    <mergeCell ref="AE32:AH32"/>
    <mergeCell ref="G45:X45"/>
    <mergeCell ref="G35:O36"/>
    <mergeCell ref="G46:X47"/>
    <mergeCell ref="G37:O39"/>
    <mergeCell ref="AD57:AF57"/>
    <mergeCell ref="C57:AC57"/>
    <mergeCell ref="AG58:AX58"/>
    <mergeCell ref="C54:D55"/>
    <mergeCell ref="AM38:AP38"/>
    <mergeCell ref="AQ38:AT38"/>
    <mergeCell ref="AU38:AX38"/>
    <mergeCell ref="AE39:AH39"/>
    <mergeCell ref="AI39:AL39"/>
    <mergeCell ref="AM39:AP39"/>
    <mergeCell ref="Y37:AA37"/>
    <mergeCell ref="AB37:AD37"/>
    <mergeCell ref="AB38:AD38"/>
    <mergeCell ref="A86:AX86"/>
    <mergeCell ref="AD74:AF74"/>
    <mergeCell ref="AG61:AX63"/>
    <mergeCell ref="C66:AC66"/>
    <mergeCell ref="AD71:AF71"/>
    <mergeCell ref="AB39:AD39"/>
    <mergeCell ref="AB42:AD42"/>
    <mergeCell ref="AS41:AT41"/>
    <mergeCell ref="AI53:AL53"/>
    <mergeCell ref="P40:X41"/>
    <mergeCell ref="G49:X50"/>
    <mergeCell ref="AQ53:AX53"/>
    <mergeCell ref="AQ51:AX51"/>
    <mergeCell ref="AE52:AH52"/>
    <mergeCell ref="AI52:AL52"/>
    <mergeCell ref="AQ42:AT42"/>
    <mergeCell ref="AU42:AX42"/>
    <mergeCell ref="A45:F47"/>
    <mergeCell ref="G76:AX76"/>
    <mergeCell ref="AG69:AX69"/>
    <mergeCell ref="A54:B55"/>
    <mergeCell ref="P17:V17"/>
    <mergeCell ref="W17:AC17"/>
    <mergeCell ref="AD16:AJ16"/>
    <mergeCell ref="AR16:AX16"/>
    <mergeCell ref="AK16:AQ16"/>
    <mergeCell ref="G12:O12"/>
    <mergeCell ref="P14:V14"/>
    <mergeCell ref="I14:O14"/>
    <mergeCell ref="I17:O17"/>
    <mergeCell ref="AD62:AF62"/>
    <mergeCell ref="G115:K115"/>
    <mergeCell ref="L115:X115"/>
    <mergeCell ref="AH114:AT114"/>
    <mergeCell ref="Y115:AB115"/>
    <mergeCell ref="AC115:AG115"/>
    <mergeCell ref="AH113:AT113"/>
    <mergeCell ref="G114:K114"/>
    <mergeCell ref="A83:E83"/>
    <mergeCell ref="A84:AX84"/>
    <mergeCell ref="AD75:AF75"/>
    <mergeCell ref="AG74:AX74"/>
    <mergeCell ref="C68:AC68"/>
    <mergeCell ref="A98:F111"/>
    <mergeCell ref="AG75:AX75"/>
    <mergeCell ref="C72:AC72"/>
    <mergeCell ref="AG72:AX72"/>
    <mergeCell ref="C75:AC75"/>
    <mergeCell ref="AD73:AF73"/>
    <mergeCell ref="AD72:AF72"/>
    <mergeCell ref="A79:AX79"/>
    <mergeCell ref="F83:AX83"/>
    <mergeCell ref="A61:B70"/>
    <mergeCell ref="C70:AC70"/>
    <mergeCell ref="G4:X4"/>
    <mergeCell ref="Y4:AD4"/>
    <mergeCell ref="AE4:AP4"/>
    <mergeCell ref="AQ4:AX4"/>
    <mergeCell ref="A5:F5"/>
    <mergeCell ref="C65:AC65"/>
    <mergeCell ref="G11:AX11"/>
    <mergeCell ref="Y5:AD5"/>
    <mergeCell ref="AE5:AP5"/>
    <mergeCell ref="AQ5:AX5"/>
    <mergeCell ref="A4:F4"/>
    <mergeCell ref="A6:F6"/>
    <mergeCell ref="AK12:AQ12"/>
    <mergeCell ref="W14:AC14"/>
    <mergeCell ref="AG60:AX60"/>
    <mergeCell ref="AG65:AX65"/>
    <mergeCell ref="C58:AC58"/>
    <mergeCell ref="Y38:AA38"/>
    <mergeCell ref="I16:O16"/>
    <mergeCell ref="P16:V16"/>
    <mergeCell ref="AW41:AX41"/>
    <mergeCell ref="AD61:AF61"/>
    <mergeCell ref="I18:O18"/>
    <mergeCell ref="AD12:AJ12"/>
    <mergeCell ref="W16:AC16"/>
    <mergeCell ref="A10:F10"/>
    <mergeCell ref="AR12:AX12"/>
    <mergeCell ref="G13:H18"/>
    <mergeCell ref="F81:AX81"/>
    <mergeCell ref="E62:AC62"/>
    <mergeCell ref="E63:AC63"/>
    <mergeCell ref="AG70:AX70"/>
    <mergeCell ref="A80:AX80"/>
    <mergeCell ref="AG71:AX71"/>
    <mergeCell ref="AD59:AF59"/>
    <mergeCell ref="AG67:AX67"/>
    <mergeCell ref="A78:AX78"/>
    <mergeCell ref="C77:F77"/>
    <mergeCell ref="W12:AC12"/>
    <mergeCell ref="AR20:AX20"/>
    <mergeCell ref="B30:F34"/>
    <mergeCell ref="AD66:AF66"/>
    <mergeCell ref="C74:AC74"/>
    <mergeCell ref="G10:AX10"/>
    <mergeCell ref="AD14:AJ14"/>
    <mergeCell ref="AK14:AQ14"/>
    <mergeCell ref="P13:V13"/>
    <mergeCell ref="W13:AC13"/>
    <mergeCell ref="C61:AC61"/>
    <mergeCell ref="AG57:AX57"/>
    <mergeCell ref="AE30:AH31"/>
    <mergeCell ref="AI30:AL31"/>
    <mergeCell ref="AM30:AP31"/>
    <mergeCell ref="AB27:AX29"/>
    <mergeCell ref="AQ33:AT33"/>
    <mergeCell ref="AU33:AX33"/>
    <mergeCell ref="AE34:AH34"/>
    <mergeCell ref="AM33:AP33"/>
    <mergeCell ref="AB40:AD41"/>
    <mergeCell ref="G27:AA29"/>
    <mergeCell ref="Y42:AA42"/>
    <mergeCell ref="AQ30:AT30"/>
    <mergeCell ref="AQ31:AR31"/>
    <mergeCell ref="AB32:AD32"/>
    <mergeCell ref="AB34:AD34"/>
    <mergeCell ref="AE37:AH37"/>
    <mergeCell ref="AI37:AL37"/>
    <mergeCell ref="AM37:AP37"/>
    <mergeCell ref="AQ37:AT37"/>
    <mergeCell ref="AU37:AX37"/>
    <mergeCell ref="AE38:AH38"/>
    <mergeCell ref="AI38:AL38"/>
    <mergeCell ref="P19:V19"/>
    <mergeCell ref="L116:X116"/>
    <mergeCell ref="Y116:AB116"/>
    <mergeCell ref="AC116:AG116"/>
    <mergeCell ref="AU116:AX116"/>
    <mergeCell ref="AU115:AX115"/>
    <mergeCell ref="A85:AX85"/>
    <mergeCell ref="AC112:AX112"/>
    <mergeCell ref="C62:D63"/>
    <mergeCell ref="Y113:AB113"/>
    <mergeCell ref="A81:E81"/>
    <mergeCell ref="A76:B77"/>
    <mergeCell ref="Y114:AB114"/>
    <mergeCell ref="AH115:AT115"/>
    <mergeCell ref="A82:AX82"/>
    <mergeCell ref="C67:AC67"/>
    <mergeCell ref="AD70:AF70"/>
    <mergeCell ref="AG68:AX68"/>
    <mergeCell ref="A75:B75"/>
    <mergeCell ref="AD68:AF68"/>
    <mergeCell ref="Y51:AA51"/>
    <mergeCell ref="AB51:AD51"/>
    <mergeCell ref="G52:X53"/>
    <mergeCell ref="Y52:AA52"/>
    <mergeCell ref="G5:L5"/>
    <mergeCell ref="M5:R5"/>
    <mergeCell ref="S5:X5"/>
    <mergeCell ref="Y8:AD8"/>
    <mergeCell ref="A9:F9"/>
    <mergeCell ref="G9:AX9"/>
    <mergeCell ref="I15:O15"/>
    <mergeCell ref="P15:V15"/>
    <mergeCell ref="W15:AC15"/>
    <mergeCell ref="AR14:AX14"/>
    <mergeCell ref="AK15:AQ15"/>
    <mergeCell ref="AD15:AJ15"/>
    <mergeCell ref="AR15:AX15"/>
    <mergeCell ref="I13:O13"/>
    <mergeCell ref="AD13:AJ13"/>
    <mergeCell ref="AE8:AX8"/>
    <mergeCell ref="A11:F11"/>
    <mergeCell ref="P12:V12"/>
    <mergeCell ref="B35:F39"/>
    <mergeCell ref="AK20:AQ20"/>
    <mergeCell ref="A48:F50"/>
    <mergeCell ref="AB48:AD48"/>
    <mergeCell ref="AM32:AP32"/>
    <mergeCell ref="AH117:AT117"/>
    <mergeCell ref="AU117:AX117"/>
    <mergeCell ref="AD63:AF63"/>
    <mergeCell ref="AD60:AF60"/>
    <mergeCell ref="AC114:AG114"/>
    <mergeCell ref="L114:X114"/>
    <mergeCell ref="AC113:AG113"/>
    <mergeCell ref="C76:F76"/>
    <mergeCell ref="A25:A44"/>
    <mergeCell ref="AM40:AP41"/>
    <mergeCell ref="AE47:AH47"/>
    <mergeCell ref="AI47:AL47"/>
    <mergeCell ref="AM47:AP47"/>
    <mergeCell ref="AM42:AP42"/>
    <mergeCell ref="AU31:AV31"/>
    <mergeCell ref="AG73:AX73"/>
    <mergeCell ref="AD64:AF64"/>
    <mergeCell ref="A71:B74"/>
    <mergeCell ref="C71:AC71"/>
    <mergeCell ref="AP124:AX124"/>
    <mergeCell ref="P124:X124"/>
    <mergeCell ref="A56:AX56"/>
    <mergeCell ref="AE48:AH48"/>
    <mergeCell ref="A92:D92"/>
    <mergeCell ref="A3:AH3"/>
    <mergeCell ref="AJ3:AW3"/>
    <mergeCell ref="AG64:AX64"/>
    <mergeCell ref="A58:B6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2:O34"/>
    <mergeCell ref="J126:O126"/>
    <mergeCell ref="P126:X126"/>
    <mergeCell ref="Y126:AB126"/>
    <mergeCell ref="AC126:AG126"/>
    <mergeCell ref="AH126:AK126"/>
    <mergeCell ref="AL126:AO126"/>
    <mergeCell ref="A124:B124"/>
    <mergeCell ref="A123:B123"/>
    <mergeCell ref="AB44:AD44"/>
    <mergeCell ref="Y45:AA45"/>
    <mergeCell ref="Y44:AA44"/>
    <mergeCell ref="AE53:AH53"/>
    <mergeCell ref="AI51:AL51"/>
    <mergeCell ref="AM53:AP53"/>
    <mergeCell ref="AH123:AK123"/>
    <mergeCell ref="AL123:AO123"/>
    <mergeCell ref="AC123:AG123"/>
    <mergeCell ref="AC124:AG124"/>
    <mergeCell ref="A118:AK118"/>
    <mergeCell ref="AH124:AK124"/>
    <mergeCell ref="AL124:AO124"/>
    <mergeCell ref="J123:O123"/>
    <mergeCell ref="J124:O124"/>
    <mergeCell ref="Y124:AB124"/>
    <mergeCell ref="AS36:AT36"/>
    <mergeCell ref="AS2:AU2"/>
    <mergeCell ref="A131:B131"/>
    <mergeCell ref="C131:I131"/>
    <mergeCell ref="J131:O131"/>
    <mergeCell ref="P131:X131"/>
    <mergeCell ref="Y131:AB131"/>
    <mergeCell ref="AC131:AG131"/>
    <mergeCell ref="AH131:AK131"/>
    <mergeCell ref="AL131:AO131"/>
    <mergeCell ref="AP131:AX131"/>
    <mergeCell ref="AP126:AX126"/>
    <mergeCell ref="C127:I127"/>
    <mergeCell ref="J127:O127"/>
    <mergeCell ref="P127:X127"/>
    <mergeCell ref="Y127:AB127"/>
    <mergeCell ref="AC127:AG127"/>
    <mergeCell ref="AH127:AK127"/>
    <mergeCell ref="AP127:AX127"/>
    <mergeCell ref="A130:B130"/>
    <mergeCell ref="AL127:AO127"/>
    <mergeCell ref="A126:B126"/>
    <mergeCell ref="A127:B127"/>
    <mergeCell ref="C126:I126"/>
    <mergeCell ref="Y123:AB123"/>
    <mergeCell ref="C123:I123"/>
    <mergeCell ref="P123:X123"/>
    <mergeCell ref="E55:F55"/>
    <mergeCell ref="G55:AX55"/>
    <mergeCell ref="E54:F54"/>
    <mergeCell ref="G54:AX54"/>
    <mergeCell ref="AO87:AX87"/>
    <mergeCell ref="A88:D88"/>
    <mergeCell ref="E88:P88"/>
    <mergeCell ref="Q88:AB88"/>
    <mergeCell ref="AC88:AN88"/>
    <mergeCell ref="AO88:AX88"/>
    <mergeCell ref="A89:D89"/>
    <mergeCell ref="E89:P89"/>
    <mergeCell ref="Q89:AB89"/>
    <mergeCell ref="AC89:AN89"/>
    <mergeCell ref="AO89:AX89"/>
    <mergeCell ref="AG97:AH97"/>
    <mergeCell ref="AJ97:AK97"/>
    <mergeCell ref="AP123:AX123"/>
    <mergeCell ref="C64:AC64"/>
    <mergeCell ref="C59:AC59"/>
    <mergeCell ref="C60:AC60"/>
    <mergeCell ref="AD2:AH2"/>
    <mergeCell ref="AJ2:AM2"/>
    <mergeCell ref="G8:X8"/>
    <mergeCell ref="C69:AC69"/>
    <mergeCell ref="AD69:AF69"/>
    <mergeCell ref="AO2:AQ2"/>
    <mergeCell ref="P24:V24"/>
    <mergeCell ref="W24:AC24"/>
    <mergeCell ref="W23:AC23"/>
    <mergeCell ref="AQ39:AT39"/>
    <mergeCell ref="AQ52:AX52"/>
    <mergeCell ref="AE51:AH51"/>
    <mergeCell ref="AW2:AX2"/>
    <mergeCell ref="AW36:AX36"/>
    <mergeCell ref="AE7:AX7"/>
    <mergeCell ref="AD17:AJ17"/>
    <mergeCell ref="AK17:AQ17"/>
    <mergeCell ref="AR17:AX17"/>
    <mergeCell ref="AK13:AQ13"/>
    <mergeCell ref="AR13:AX13"/>
    <mergeCell ref="Y7:AD7"/>
    <mergeCell ref="AU30:AX30"/>
    <mergeCell ref="AS31:AT31"/>
    <mergeCell ref="AE35:AH36"/>
    <mergeCell ref="A91:D91"/>
    <mergeCell ref="A97:D97"/>
    <mergeCell ref="E97:G97"/>
    <mergeCell ref="I97:J97"/>
    <mergeCell ref="L97:M97"/>
    <mergeCell ref="Q97:S97"/>
    <mergeCell ref="U97:V97"/>
    <mergeCell ref="X97:Y97"/>
    <mergeCell ref="AC97:AE97"/>
    <mergeCell ref="U96:V96"/>
    <mergeCell ref="X96:Y96"/>
    <mergeCell ref="AA96:AB96"/>
    <mergeCell ref="AC96:AE96"/>
    <mergeCell ref="A93:D93"/>
    <mergeCell ref="O97:P97"/>
    <mergeCell ref="AA97:AB97"/>
    <mergeCell ref="A12:F21"/>
    <mergeCell ref="G22:O22"/>
    <mergeCell ref="G23:O23"/>
    <mergeCell ref="A22:F24"/>
    <mergeCell ref="AD22:AX22"/>
    <mergeCell ref="AD23:AX24"/>
    <mergeCell ref="W22:AC22"/>
    <mergeCell ref="A90:D90"/>
    <mergeCell ref="E90:P90"/>
    <mergeCell ref="Q90:AB90"/>
    <mergeCell ref="AC90:AN90"/>
    <mergeCell ref="AO90:AX90"/>
    <mergeCell ref="A87:D87"/>
    <mergeCell ref="E87:P87"/>
    <mergeCell ref="Q87:AB87"/>
    <mergeCell ref="P22:V22"/>
    <mergeCell ref="P23:V23"/>
    <mergeCell ref="G24:O24"/>
    <mergeCell ref="AU39:AX39"/>
    <mergeCell ref="AI35:AL36"/>
    <mergeCell ref="AM35:AP36"/>
    <mergeCell ref="AQ35:AT35"/>
    <mergeCell ref="AU35:AX35"/>
    <mergeCell ref="AQ36:AR36"/>
    <mergeCell ref="AC87:AN87"/>
    <mergeCell ref="AU96:AV96"/>
    <mergeCell ref="E92:P92"/>
    <mergeCell ref="Q92:AB92"/>
    <mergeCell ref="AC92:AN92"/>
    <mergeCell ref="AO92:AX92"/>
    <mergeCell ref="E93:P93"/>
    <mergeCell ref="Q93:AB93"/>
    <mergeCell ref="AC93:AN93"/>
    <mergeCell ref="AO93:AX93"/>
    <mergeCell ref="AG96:AH96"/>
    <mergeCell ref="AJ96:AK96"/>
    <mergeCell ref="AM96:AN96"/>
    <mergeCell ref="AO96:AP96"/>
    <mergeCell ref="AR96:AS96"/>
    <mergeCell ref="E91:P91"/>
    <mergeCell ref="Q91:AB91"/>
    <mergeCell ref="AC91:AN91"/>
    <mergeCell ref="AO91:AX91"/>
    <mergeCell ref="AM97:AN97"/>
    <mergeCell ref="AO97:AP97"/>
    <mergeCell ref="AR97:AS97"/>
    <mergeCell ref="AU97:AV97"/>
    <mergeCell ref="A94:D94"/>
    <mergeCell ref="E94:P94"/>
    <mergeCell ref="Q94:AB94"/>
    <mergeCell ref="AC94:AN94"/>
    <mergeCell ref="AO94:AX94"/>
    <mergeCell ref="A95:D95"/>
    <mergeCell ref="E95:P95"/>
    <mergeCell ref="Q95:AB95"/>
    <mergeCell ref="AC95:AN95"/>
    <mergeCell ref="AO95:AX95"/>
    <mergeCell ref="A96:D96"/>
    <mergeCell ref="E96:G96"/>
    <mergeCell ref="I96:J96"/>
    <mergeCell ref="L96:M96"/>
    <mergeCell ref="O96:P96"/>
    <mergeCell ref="Q96:S96"/>
  </mergeCells>
  <phoneticPr fontId="5"/>
  <conditionalFormatting sqref="P14:AQ14">
    <cfRule type="expression" dxfId="151" priority="14009">
      <formula>IF(RIGHT(TEXT(P14,"0.#"),1)=".",FALSE,TRUE)</formula>
    </cfRule>
    <cfRule type="expression" dxfId="150" priority="14010">
      <formula>IF(RIGHT(TEXT(P14,"0.#"),1)=".",TRUE,FALSE)</formula>
    </cfRule>
  </conditionalFormatting>
  <conditionalFormatting sqref="P18:AX18">
    <cfRule type="expression" dxfId="149" priority="13885">
      <formula>IF(RIGHT(TEXT(P18,"0.#"),1)=".",FALSE,TRUE)</formula>
    </cfRule>
    <cfRule type="expression" dxfId="148" priority="13886">
      <formula>IF(RIGHT(TEXT(P18,"0.#"),1)=".",TRUE,FALSE)</formula>
    </cfRule>
  </conditionalFormatting>
  <conditionalFormatting sqref="Y115">
    <cfRule type="expression" dxfId="147" priority="13881">
      <formula>IF(RIGHT(TEXT(Y115,"0.#"),1)=".",FALSE,TRUE)</formula>
    </cfRule>
    <cfRule type="expression" dxfId="146" priority="13882">
      <formula>IF(RIGHT(TEXT(Y115,"0.#"),1)=".",TRUE,FALSE)</formula>
    </cfRule>
  </conditionalFormatting>
  <conditionalFormatting sqref="Y117">
    <cfRule type="expression" dxfId="145" priority="13877">
      <formula>IF(RIGHT(TEXT(Y117,"0.#"),1)=".",FALSE,TRUE)</formula>
    </cfRule>
    <cfRule type="expression" dxfId="144" priority="13878">
      <formula>IF(RIGHT(TEXT(Y117,"0.#"),1)=".",TRUE,FALSE)</formula>
    </cfRule>
  </conditionalFormatting>
  <conditionalFormatting sqref="P15:AX15 P13:AX13 P16:AQ17">
    <cfRule type="expression" dxfId="143" priority="13707">
      <formula>IF(RIGHT(TEXT(P13,"0.#"),1)=".",FALSE,TRUE)</formula>
    </cfRule>
    <cfRule type="expression" dxfId="142" priority="13708">
      <formula>IF(RIGHT(TEXT(P13,"0.#"),1)=".",TRUE,FALSE)</formula>
    </cfRule>
  </conditionalFormatting>
  <conditionalFormatting sqref="P19:AJ19">
    <cfRule type="expression" dxfId="141" priority="13705">
      <formula>IF(RIGHT(TEXT(P19,"0.#"),1)=".",FALSE,TRUE)</formula>
    </cfRule>
    <cfRule type="expression" dxfId="140" priority="13706">
      <formula>IF(RIGHT(TEXT(P19,"0.#"),1)=".",TRUE,FALSE)</formula>
    </cfRule>
  </conditionalFormatting>
  <conditionalFormatting sqref="AE46 AQ46:AQ47">
    <cfRule type="expression" dxfId="139" priority="13697">
      <formula>IF(RIGHT(TEXT(AE46,"0.#"),1)=".",FALSE,TRUE)</formula>
    </cfRule>
    <cfRule type="expression" dxfId="138" priority="13698">
      <formula>IF(RIGHT(TEXT(AE46,"0.#"),1)=".",TRUE,FALSE)</formula>
    </cfRule>
  </conditionalFormatting>
  <conditionalFormatting sqref="Y116 Y114">
    <cfRule type="expression" dxfId="137" priority="13683">
      <formula>IF(RIGHT(TEXT(Y114,"0.#"),1)=".",FALSE,TRUE)</formula>
    </cfRule>
    <cfRule type="expression" dxfId="136" priority="13684">
      <formula>IF(RIGHT(TEXT(Y114,"0.#"),1)=".",TRUE,FALSE)</formula>
    </cfRule>
  </conditionalFormatting>
  <conditionalFormatting sqref="AU115">
    <cfRule type="expression" dxfId="135" priority="13681">
      <formula>IF(RIGHT(TEXT(AU115,"0.#"),1)=".",FALSE,TRUE)</formula>
    </cfRule>
    <cfRule type="expression" dxfId="134" priority="13682">
      <formula>IF(RIGHT(TEXT(AU115,"0.#"),1)=".",TRUE,FALSE)</formula>
    </cfRule>
  </conditionalFormatting>
  <conditionalFormatting sqref="AU117">
    <cfRule type="expression" dxfId="133" priority="13679">
      <formula>IF(RIGHT(TEXT(AU117,"0.#"),1)=".",FALSE,TRUE)</formula>
    </cfRule>
    <cfRule type="expression" dxfId="132" priority="13680">
      <formula>IF(RIGHT(TEXT(AU117,"0.#"),1)=".",TRUE,FALSE)</formula>
    </cfRule>
  </conditionalFormatting>
  <conditionalFormatting sqref="AU116 AU114">
    <cfRule type="expression" dxfId="131" priority="13677">
      <formula>IF(RIGHT(TEXT(AU114,"0.#"),1)=".",FALSE,TRUE)</formula>
    </cfRule>
    <cfRule type="expression" dxfId="130" priority="13678">
      <formula>IF(RIGHT(TEXT(AU114,"0.#"),1)=".",TRUE,FALSE)</formula>
    </cfRule>
  </conditionalFormatting>
  <conditionalFormatting sqref="AM32">
    <cfRule type="expression" dxfId="129" priority="13307">
      <formula>IF(RIGHT(TEXT(AM32,"0.#"),1)=".",FALSE,TRUE)</formula>
    </cfRule>
    <cfRule type="expression" dxfId="128" priority="13308">
      <formula>IF(RIGHT(TEXT(AM32,"0.#"),1)=".",TRUE,FALSE)</formula>
    </cfRule>
  </conditionalFormatting>
  <conditionalFormatting sqref="AE32">
    <cfRule type="expression" dxfId="127" priority="13319">
      <formula>IF(RIGHT(TEXT(AE32,"0.#"),1)=".",FALSE,TRUE)</formula>
    </cfRule>
    <cfRule type="expression" dxfId="126" priority="13320">
      <formula>IF(RIGHT(TEXT(AE32,"0.#"),1)=".",TRUE,FALSE)</formula>
    </cfRule>
  </conditionalFormatting>
  <conditionalFormatting sqref="AE33">
    <cfRule type="expression" dxfId="125" priority="13317">
      <formula>IF(RIGHT(TEXT(AE33,"0.#"),1)=".",FALSE,TRUE)</formula>
    </cfRule>
    <cfRule type="expression" dxfId="124" priority="13318">
      <formula>IF(RIGHT(TEXT(AE33,"0.#"),1)=".",TRUE,FALSE)</formula>
    </cfRule>
  </conditionalFormatting>
  <conditionalFormatting sqref="AE34">
    <cfRule type="expression" dxfId="123" priority="13315">
      <formula>IF(RIGHT(TEXT(AE34,"0.#"),1)=".",FALSE,TRUE)</formula>
    </cfRule>
    <cfRule type="expression" dxfId="122" priority="13316">
      <formula>IF(RIGHT(TEXT(AE34,"0.#"),1)=".",TRUE,FALSE)</formula>
    </cfRule>
  </conditionalFormatting>
  <conditionalFormatting sqref="AI34">
    <cfRule type="expression" dxfId="121" priority="13313">
      <formula>IF(RIGHT(TEXT(AI34,"0.#"),1)=".",FALSE,TRUE)</formula>
    </cfRule>
    <cfRule type="expression" dxfId="120" priority="13314">
      <formula>IF(RIGHT(TEXT(AI34,"0.#"),1)=".",TRUE,FALSE)</formula>
    </cfRule>
  </conditionalFormatting>
  <conditionalFormatting sqref="AI33">
    <cfRule type="expression" dxfId="119" priority="13311">
      <formula>IF(RIGHT(TEXT(AI33,"0.#"),1)=".",FALSE,TRUE)</formula>
    </cfRule>
    <cfRule type="expression" dxfId="118" priority="13312">
      <formula>IF(RIGHT(TEXT(AI33,"0.#"),1)=".",TRUE,FALSE)</formula>
    </cfRule>
  </conditionalFormatting>
  <conditionalFormatting sqref="AI32">
    <cfRule type="expression" dxfId="117" priority="13309">
      <formula>IF(RIGHT(TEXT(AI32,"0.#"),1)=".",FALSE,TRUE)</formula>
    </cfRule>
    <cfRule type="expression" dxfId="116" priority="13310">
      <formula>IF(RIGHT(TEXT(AI32,"0.#"),1)=".",TRUE,FALSE)</formula>
    </cfRule>
  </conditionalFormatting>
  <conditionalFormatting sqref="AM33">
    <cfRule type="expression" dxfId="115" priority="13305">
      <formula>IF(RIGHT(TEXT(AM33,"0.#"),1)=".",FALSE,TRUE)</formula>
    </cfRule>
    <cfRule type="expression" dxfId="114" priority="13306">
      <formula>IF(RIGHT(TEXT(AM33,"0.#"),1)=".",TRUE,FALSE)</formula>
    </cfRule>
  </conditionalFormatting>
  <conditionalFormatting sqref="AM34">
    <cfRule type="expression" dxfId="113" priority="13303">
      <formula>IF(RIGHT(TEXT(AM34,"0.#"),1)=".",FALSE,TRUE)</formula>
    </cfRule>
    <cfRule type="expression" dxfId="112" priority="13304">
      <formula>IF(RIGHT(TEXT(AM34,"0.#"),1)=".",TRUE,FALSE)</formula>
    </cfRule>
  </conditionalFormatting>
  <conditionalFormatting sqref="AE37">
    <cfRule type="expression" dxfId="111" priority="13289">
      <formula>IF(RIGHT(TEXT(AE37,"0.#"),1)=".",FALSE,TRUE)</formula>
    </cfRule>
    <cfRule type="expression" dxfId="110" priority="13290">
      <formula>IF(RIGHT(TEXT(AE37,"0.#"),1)=".",TRUE,FALSE)</formula>
    </cfRule>
  </conditionalFormatting>
  <conditionalFormatting sqref="AE38">
    <cfRule type="expression" dxfId="109" priority="13287">
      <formula>IF(RIGHT(TEXT(AE38,"0.#"),1)=".",FALSE,TRUE)</formula>
    </cfRule>
    <cfRule type="expression" dxfId="108" priority="13288">
      <formula>IF(RIGHT(TEXT(AE38,"0.#"),1)=".",TRUE,FALSE)</formula>
    </cfRule>
  </conditionalFormatting>
  <conditionalFormatting sqref="AI38">
    <cfRule type="expression" dxfId="107" priority="13281">
      <formula>IF(RIGHT(TEXT(AI38,"0.#"),1)=".",FALSE,TRUE)</formula>
    </cfRule>
    <cfRule type="expression" dxfId="106" priority="13282">
      <formula>IF(RIGHT(TEXT(AI38,"0.#"),1)=".",TRUE,FALSE)</formula>
    </cfRule>
  </conditionalFormatting>
  <conditionalFormatting sqref="AI37">
    <cfRule type="expression" dxfId="105" priority="13279">
      <formula>IF(RIGHT(TEXT(AI37,"0.#"),1)=".",FALSE,TRUE)</formula>
    </cfRule>
    <cfRule type="expression" dxfId="104" priority="13280">
      <formula>IF(RIGHT(TEXT(AI37,"0.#"),1)=".",TRUE,FALSE)</formula>
    </cfRule>
  </conditionalFormatting>
  <conditionalFormatting sqref="AM37">
    <cfRule type="expression" dxfId="103" priority="13277">
      <formula>IF(RIGHT(TEXT(AM37,"0.#"),1)=".",FALSE,TRUE)</formula>
    </cfRule>
    <cfRule type="expression" dxfId="102" priority="13278">
      <formula>IF(RIGHT(TEXT(AM37,"0.#"),1)=".",TRUE,FALSE)</formula>
    </cfRule>
  </conditionalFormatting>
  <conditionalFormatting sqref="AM38">
    <cfRule type="expression" dxfId="101" priority="13275">
      <formula>IF(RIGHT(TEXT(AM38,"0.#"),1)=".",FALSE,TRUE)</formula>
    </cfRule>
    <cfRule type="expression" dxfId="100" priority="13276">
      <formula>IF(RIGHT(TEXT(AM38,"0.#"),1)=".",TRUE,FALSE)</formula>
    </cfRule>
  </conditionalFormatting>
  <conditionalFormatting sqref="AE42">
    <cfRule type="expression" dxfId="99" priority="13259">
      <formula>IF(RIGHT(TEXT(AE42,"0.#"),1)=".",FALSE,TRUE)</formula>
    </cfRule>
    <cfRule type="expression" dxfId="98" priority="13260">
      <formula>IF(RIGHT(TEXT(AE42,"0.#"),1)=".",TRUE,FALSE)</formula>
    </cfRule>
  </conditionalFormatting>
  <conditionalFormatting sqref="AE43">
    <cfRule type="expression" dxfId="97" priority="13257">
      <formula>IF(RIGHT(TEXT(AE43,"0.#"),1)=".",FALSE,TRUE)</formula>
    </cfRule>
    <cfRule type="expression" dxfId="96" priority="13258">
      <formula>IF(RIGHT(TEXT(AE43,"0.#"),1)=".",TRUE,FALSE)</formula>
    </cfRule>
  </conditionalFormatting>
  <conditionalFormatting sqref="AE44">
    <cfRule type="expression" dxfId="95" priority="13255">
      <formula>IF(RIGHT(TEXT(AE44,"0.#"),1)=".",FALSE,TRUE)</formula>
    </cfRule>
    <cfRule type="expression" dxfId="94" priority="13256">
      <formula>IF(RIGHT(TEXT(AE44,"0.#"),1)=".",TRUE,FALSE)</formula>
    </cfRule>
  </conditionalFormatting>
  <conditionalFormatting sqref="AI44">
    <cfRule type="expression" dxfId="93" priority="13253">
      <formula>IF(RIGHT(TEXT(AI44,"0.#"),1)=".",FALSE,TRUE)</formula>
    </cfRule>
    <cfRule type="expression" dxfId="92" priority="13254">
      <formula>IF(RIGHT(TEXT(AI44,"0.#"),1)=".",TRUE,FALSE)</formula>
    </cfRule>
  </conditionalFormatting>
  <conditionalFormatting sqref="AI43">
    <cfRule type="expression" dxfId="91" priority="13251">
      <formula>IF(RIGHT(TEXT(AI43,"0.#"),1)=".",FALSE,TRUE)</formula>
    </cfRule>
    <cfRule type="expression" dxfId="90" priority="13252">
      <formula>IF(RIGHT(TEXT(AI43,"0.#"),1)=".",TRUE,FALSE)</formula>
    </cfRule>
  </conditionalFormatting>
  <conditionalFormatting sqref="AI42">
    <cfRule type="expression" dxfId="89" priority="13249">
      <formula>IF(RIGHT(TEXT(AI42,"0.#"),1)=".",FALSE,TRUE)</formula>
    </cfRule>
    <cfRule type="expression" dxfId="88" priority="13250">
      <formula>IF(RIGHT(TEXT(AI42,"0.#"),1)=".",TRUE,FALSE)</formula>
    </cfRule>
  </conditionalFormatting>
  <conditionalFormatting sqref="AM42">
    <cfRule type="expression" dxfId="87" priority="13247">
      <formula>IF(RIGHT(TEXT(AM42,"0.#"),1)=".",FALSE,TRUE)</formula>
    </cfRule>
    <cfRule type="expression" dxfId="86" priority="13248">
      <formula>IF(RIGHT(TEXT(AM42,"0.#"),1)=".",TRUE,FALSE)</formula>
    </cfRule>
  </conditionalFormatting>
  <conditionalFormatting sqref="AM43">
    <cfRule type="expression" dxfId="85" priority="13245">
      <formula>IF(RIGHT(TEXT(AM43,"0.#"),1)=".",FALSE,TRUE)</formula>
    </cfRule>
    <cfRule type="expression" dxfId="84" priority="13246">
      <formula>IF(RIGHT(TEXT(AM43,"0.#"),1)=".",TRUE,FALSE)</formula>
    </cfRule>
  </conditionalFormatting>
  <conditionalFormatting sqref="AM44">
    <cfRule type="expression" dxfId="83" priority="13243">
      <formula>IF(RIGHT(TEXT(AM44,"0.#"),1)=".",FALSE,TRUE)</formula>
    </cfRule>
    <cfRule type="expression" dxfId="82" priority="13244">
      <formula>IF(RIGHT(TEXT(AM44,"0.#"),1)=".",TRUE,FALSE)</formula>
    </cfRule>
  </conditionalFormatting>
  <conditionalFormatting sqref="AI46">
    <cfRule type="expression" dxfId="81" priority="13229">
      <formula>IF(RIGHT(TEXT(AI46,"0.#"),1)=".",FALSE,TRUE)</formula>
    </cfRule>
    <cfRule type="expression" dxfId="80" priority="13230">
      <formula>IF(RIGHT(TEXT(AI46,"0.#"),1)=".",TRUE,FALSE)</formula>
    </cfRule>
  </conditionalFormatting>
  <conditionalFormatting sqref="AM46">
    <cfRule type="expression" dxfId="79" priority="13227">
      <formula>IF(RIGHT(TEXT(AM46,"0.#"),1)=".",FALSE,TRUE)</formula>
    </cfRule>
    <cfRule type="expression" dxfId="78" priority="13228">
      <formula>IF(RIGHT(TEXT(AM46,"0.#"),1)=".",TRUE,FALSE)</formula>
    </cfRule>
  </conditionalFormatting>
  <conditionalFormatting sqref="AE47">
    <cfRule type="expression" dxfId="77" priority="13225">
      <formula>IF(RIGHT(TEXT(AE47,"0.#"),1)=".",FALSE,TRUE)</formula>
    </cfRule>
    <cfRule type="expression" dxfId="76" priority="13226">
      <formula>IF(RIGHT(TEXT(AE47,"0.#"),1)=".",TRUE,FALSE)</formula>
    </cfRule>
  </conditionalFormatting>
  <conditionalFormatting sqref="AI47">
    <cfRule type="expression" dxfId="75" priority="13223">
      <formula>IF(RIGHT(TEXT(AI47,"0.#"),1)=".",FALSE,TRUE)</formula>
    </cfRule>
    <cfRule type="expression" dxfId="74" priority="13224">
      <formula>IF(RIGHT(TEXT(AI47,"0.#"),1)=".",TRUE,FALSE)</formula>
    </cfRule>
  </conditionalFormatting>
  <conditionalFormatting sqref="AM47">
    <cfRule type="expression" dxfId="73" priority="13221">
      <formula>IF(RIGHT(TEXT(AM47,"0.#"),1)=".",FALSE,TRUE)</formula>
    </cfRule>
    <cfRule type="expression" dxfId="72" priority="13222">
      <formula>IF(RIGHT(TEXT(AM47,"0.#"),1)=".",TRUE,FALSE)</formula>
    </cfRule>
  </conditionalFormatting>
  <conditionalFormatting sqref="AE49:AE50 AI49 AM49">
    <cfRule type="expression" dxfId="71" priority="13217">
      <formula>IF(RIGHT(TEXT(AE49,"0.#"),1)=".",FALSE,TRUE)</formula>
    </cfRule>
    <cfRule type="expression" dxfId="70" priority="13218">
      <formula>IF(RIGHT(TEXT(AE49,"0.#"),1)=".",TRUE,FALSE)</formula>
    </cfRule>
  </conditionalFormatting>
  <conditionalFormatting sqref="AI50">
    <cfRule type="expression" dxfId="69" priority="13209">
      <formula>IF(RIGHT(TEXT(AI50,"0.#"),1)=".",FALSE,TRUE)</formula>
    </cfRule>
    <cfRule type="expression" dxfId="68" priority="13210">
      <formula>IF(RIGHT(TEXT(AI50,"0.#"),1)=".",TRUE,FALSE)</formula>
    </cfRule>
  </conditionalFormatting>
  <conditionalFormatting sqref="AM50">
    <cfRule type="expression" dxfId="67" priority="13207">
      <formula>IF(RIGHT(TEXT(AM50,"0.#"),1)=".",FALSE,TRUE)</formula>
    </cfRule>
    <cfRule type="expression" dxfId="66" priority="13208">
      <formula>IF(RIGHT(TEXT(AM50,"0.#"),1)=".",TRUE,FALSE)</formula>
    </cfRule>
  </conditionalFormatting>
  <conditionalFormatting sqref="AE52 AQ52">
    <cfRule type="expression" dxfId="65" priority="13161">
      <formula>IF(RIGHT(TEXT(AE52,"0.#"),1)=".",FALSE,TRUE)</formula>
    </cfRule>
    <cfRule type="expression" dxfId="64" priority="13162">
      <formula>IF(RIGHT(TEXT(AE52,"0.#"),1)=".",TRUE,FALSE)</formula>
    </cfRule>
  </conditionalFormatting>
  <conditionalFormatting sqref="AI52">
    <cfRule type="expression" dxfId="63" priority="13159">
      <formula>IF(RIGHT(TEXT(AI52,"0.#"),1)=".",FALSE,TRUE)</formula>
    </cfRule>
    <cfRule type="expression" dxfId="62" priority="13160">
      <formula>IF(RIGHT(TEXT(AI52,"0.#"),1)=".",TRUE,FALSE)</formula>
    </cfRule>
  </conditionalFormatting>
  <conditionalFormatting sqref="AM52">
    <cfRule type="expression" dxfId="61" priority="13157">
      <formula>IF(RIGHT(TEXT(AM52,"0.#"),1)=".",FALSE,TRUE)</formula>
    </cfRule>
    <cfRule type="expression" dxfId="60" priority="13158">
      <formula>IF(RIGHT(TEXT(AM52,"0.#"),1)=".",TRUE,FALSE)</formula>
    </cfRule>
  </conditionalFormatting>
  <conditionalFormatting sqref="AE53 AM53">
    <cfRule type="expression" dxfId="59" priority="13155">
      <formula>IF(RIGHT(TEXT(AE53,"0.#"),1)=".",FALSE,TRUE)</formula>
    </cfRule>
    <cfRule type="expression" dxfId="58" priority="13156">
      <formula>IF(RIGHT(TEXT(AE53,"0.#"),1)=".",TRUE,FALSE)</formula>
    </cfRule>
  </conditionalFormatting>
  <conditionalFormatting sqref="AI53">
    <cfRule type="expression" dxfId="57" priority="13153">
      <formula>IF(RIGHT(TEXT(AI53,"0.#"),1)=".",FALSE,TRUE)</formula>
    </cfRule>
    <cfRule type="expression" dxfId="56" priority="13154">
      <formula>IF(RIGHT(TEXT(AI53,"0.#"),1)=".",TRUE,FALSE)</formula>
    </cfRule>
  </conditionalFormatting>
  <conditionalFormatting sqref="AQ53">
    <cfRule type="expression" dxfId="55" priority="13149">
      <formula>IF(RIGHT(TEXT(AQ53,"0.#"),1)=".",FALSE,TRUE)</formula>
    </cfRule>
    <cfRule type="expression" dxfId="54" priority="13150">
      <formula>IF(RIGHT(TEXT(AQ53,"0.#"),1)=".",TRUE,FALSE)</formula>
    </cfRule>
  </conditionalFormatting>
  <conditionalFormatting sqref="AQ32:AQ34">
    <cfRule type="expression" dxfId="53" priority="4641">
      <formula>IF(RIGHT(TEXT(AQ32,"0.#"),1)=".",FALSE,TRUE)</formula>
    </cfRule>
    <cfRule type="expression" dxfId="52" priority="4642">
      <formula>IF(RIGHT(TEXT(AQ32,"0.#"),1)=".",TRUE,FALSE)</formula>
    </cfRule>
  </conditionalFormatting>
  <conditionalFormatting sqref="AU32:AU34">
    <cfRule type="expression" dxfId="51" priority="4639">
      <formula>IF(RIGHT(TEXT(AU32,"0.#"),1)=".",FALSE,TRUE)</formula>
    </cfRule>
    <cfRule type="expression" dxfId="50" priority="4640">
      <formula>IF(RIGHT(TEXT(AU32,"0.#"),1)=".",TRUE,FALSE)</formula>
    </cfRule>
  </conditionalFormatting>
  <conditionalFormatting sqref="AQ37:AQ39">
    <cfRule type="expression" dxfId="49" priority="4637">
      <formula>IF(RIGHT(TEXT(AQ37,"0.#"),1)=".",FALSE,TRUE)</formula>
    </cfRule>
    <cfRule type="expression" dxfId="48" priority="4638">
      <formula>IF(RIGHT(TEXT(AQ37,"0.#"),1)=".",TRUE,FALSE)</formula>
    </cfRule>
  </conditionalFormatting>
  <conditionalFormatting sqref="AU37:AU39">
    <cfRule type="expression" dxfId="47" priority="4635">
      <formula>IF(RIGHT(TEXT(AU37,"0.#"),1)=".",FALSE,TRUE)</formula>
    </cfRule>
    <cfRule type="expression" dxfId="46" priority="4636">
      <formula>IF(RIGHT(TEXT(AU37,"0.#"),1)=".",TRUE,FALSE)</formula>
    </cfRule>
  </conditionalFormatting>
  <conditionalFormatting sqref="AQ42:AQ44">
    <cfRule type="expression" dxfId="45" priority="4633">
      <formula>IF(RIGHT(TEXT(AQ42,"0.#"),1)=".",FALSE,TRUE)</formula>
    </cfRule>
    <cfRule type="expression" dxfId="44" priority="4634">
      <formula>IF(RIGHT(TEXT(AQ42,"0.#"),1)=".",TRUE,FALSE)</formula>
    </cfRule>
  </conditionalFormatting>
  <conditionalFormatting sqref="AU42:AU44">
    <cfRule type="expression" dxfId="43" priority="4631">
      <formula>IF(RIGHT(TEXT(AU42,"0.#"),1)=".",FALSE,TRUE)</formula>
    </cfRule>
    <cfRule type="expression" dxfId="42" priority="4632">
      <formula>IF(RIGHT(TEXT(AU42,"0.#"),1)=".",TRUE,FALSE)</formula>
    </cfRule>
  </conditionalFormatting>
  <conditionalFormatting sqref="AL124:AO124">
    <cfRule type="expression" dxfId="41" priority="2817">
      <formula>IF(AND(AL124&gt;=0, RIGHT(TEXT(AL124,"0.#"),1)&lt;&gt;"."),TRUE,FALSE)</formula>
    </cfRule>
    <cfRule type="expression" dxfId="40" priority="2818">
      <formula>IF(AND(AL124&gt;=0, RIGHT(TEXT(AL124,"0.#"),1)="."),TRUE,FALSE)</formula>
    </cfRule>
    <cfRule type="expression" dxfId="39" priority="2819">
      <formula>IF(AND(AL124&lt;0, RIGHT(TEXT(AL124,"0.#"),1)&lt;&gt;"."),TRUE,FALSE)</formula>
    </cfRule>
    <cfRule type="expression" dxfId="38" priority="2820">
      <formula>IF(AND(AL124&lt;0, RIGHT(TEXT(AL124,"0.#"),1)="."),TRUE,FALSE)</formula>
    </cfRule>
  </conditionalFormatting>
  <conditionalFormatting sqref="Y124">
    <cfRule type="expression" dxfId="37" priority="2815">
      <formula>IF(RIGHT(TEXT(Y124,"0.#"),1)=".",FALSE,TRUE)</formula>
    </cfRule>
    <cfRule type="expression" dxfId="36" priority="2816">
      <formula>IF(RIGHT(TEXT(Y124,"0.#"),1)=".",TRUE,FALSE)</formula>
    </cfRule>
  </conditionalFormatting>
  <conditionalFormatting sqref="Y127">
    <cfRule type="expression" dxfId="35" priority="2069">
      <formula>IF(RIGHT(TEXT(Y127,"0.#"),1)=".",FALSE,TRUE)</formula>
    </cfRule>
    <cfRule type="expression" dxfId="34" priority="2070">
      <formula>IF(RIGHT(TEXT(Y127,"0.#"),1)=".",TRUE,FALSE)</formula>
    </cfRule>
  </conditionalFormatting>
  <conditionalFormatting sqref="Y131">
    <cfRule type="expression" dxfId="33" priority="2057">
      <formula>IF(RIGHT(TEXT(Y131,"0.#"),1)=".",FALSE,TRUE)</formula>
    </cfRule>
    <cfRule type="expression" dxfId="32" priority="2058">
      <formula>IF(RIGHT(TEXT(Y131,"0.#"),1)=".",TRUE,FALSE)</formula>
    </cfRule>
  </conditionalFormatting>
  <conditionalFormatting sqref="W23">
    <cfRule type="expression" dxfId="31" priority="2311">
      <formula>IF(RIGHT(TEXT(W23,"0.#"),1)=".",FALSE,TRUE)</formula>
    </cfRule>
    <cfRule type="expression" dxfId="30" priority="2312">
      <formula>IF(RIGHT(TEXT(W23,"0.#"),1)=".",TRUE,FALSE)</formula>
    </cfRule>
  </conditionalFormatting>
  <conditionalFormatting sqref="P23">
    <cfRule type="expression" dxfId="29" priority="2299">
      <formula>IF(RIGHT(TEXT(P23,"0.#"),1)=".",FALSE,TRUE)</formula>
    </cfRule>
    <cfRule type="expression" dxfId="28" priority="2300">
      <formula>IF(RIGHT(TEXT(P23,"0.#"),1)=".",TRUE,FALSE)</formula>
    </cfRule>
  </conditionalFormatting>
  <conditionalFormatting sqref="AQ49">
    <cfRule type="expression" dxfId="27" priority="2293">
      <formula>IF(RIGHT(TEXT(AQ49,"0.#"),1)=".",FALSE,TRUE)</formula>
    </cfRule>
    <cfRule type="expression" dxfId="26" priority="2294">
      <formula>IF(RIGHT(TEXT(AQ49,"0.#"),1)=".",TRUE,FALSE)</formula>
    </cfRule>
  </conditionalFormatting>
  <conditionalFormatting sqref="AQ50">
    <cfRule type="expression" dxfId="25" priority="2291">
      <formula>IF(RIGHT(TEXT(AQ50,"0.#"),1)=".",FALSE,TRUE)</formula>
    </cfRule>
    <cfRule type="expression" dxfId="24" priority="2292">
      <formula>IF(RIGHT(TEXT(AQ50,"0.#"),1)=".",TRUE,FALSE)</formula>
    </cfRule>
  </conditionalFormatting>
  <conditionalFormatting sqref="AL127:AO127">
    <cfRule type="expression" dxfId="23" priority="2071">
      <formula>IF(AND(AL127&gt;=0, RIGHT(TEXT(AL127,"0.#"),1)&lt;&gt;"."),TRUE,FALSE)</formula>
    </cfRule>
    <cfRule type="expression" dxfId="22" priority="2072">
      <formula>IF(AND(AL127&gt;=0, RIGHT(TEXT(AL127,"0.#"),1)="."),TRUE,FALSE)</formula>
    </cfRule>
    <cfRule type="expression" dxfId="21" priority="2073">
      <formula>IF(AND(AL127&lt;0, RIGHT(TEXT(AL127,"0.#"),1)&lt;&gt;"."),TRUE,FALSE)</formula>
    </cfRule>
    <cfRule type="expression" dxfId="20" priority="2074">
      <formula>IF(AND(AL127&lt;0, RIGHT(TEXT(AL127,"0.#"),1)="."),TRUE,FALSE)</formula>
    </cfRule>
  </conditionalFormatting>
  <conditionalFormatting sqref="AL131:AO131">
    <cfRule type="expression" dxfId="19" priority="2059">
      <formula>IF(AND(AL131&gt;=0, RIGHT(TEXT(AL131,"0.#"),1)&lt;&gt;"."),TRUE,FALSE)</formula>
    </cfRule>
    <cfRule type="expression" dxfId="18" priority="2060">
      <formula>IF(AND(AL131&gt;=0, RIGHT(TEXT(AL131,"0.#"),1)="."),TRUE,FALSE)</formula>
    </cfRule>
    <cfRule type="expression" dxfId="17" priority="2061">
      <formula>IF(AND(AL131&lt;0, RIGHT(TEXT(AL131,"0.#"),1)&lt;&gt;"."),TRUE,FALSE)</formula>
    </cfRule>
    <cfRule type="expression" dxfId="16" priority="2062">
      <formula>IF(AND(AL131&lt;0, RIGHT(TEXT(AL131,"0.#"),1)="."),TRUE,FALSE)</formula>
    </cfRule>
  </conditionalFormatting>
  <conditionalFormatting sqref="AU46">
    <cfRule type="expression" dxfId="15" priority="463">
      <formula>IF(RIGHT(TEXT(AU46,"0.#"),1)=".",FALSE,TRUE)</formula>
    </cfRule>
    <cfRule type="expression" dxfId="14" priority="464">
      <formula>IF(RIGHT(TEXT(AU46,"0.#"),1)=".",TRUE,FALSE)</formula>
    </cfRule>
  </conditionalFormatting>
  <conditionalFormatting sqref="AU47">
    <cfRule type="expression" dxfId="13" priority="461">
      <formula>IF(RIGHT(TEXT(AU47,"0.#"),1)=".",FALSE,TRUE)</formula>
    </cfRule>
    <cfRule type="expression" dxfId="12" priority="462">
      <formula>IF(RIGHT(TEXT(AU47,"0.#"),1)=".",TRUE,FALSE)</formula>
    </cfRule>
  </conditionalFormatting>
  <conditionalFormatting sqref="AU49">
    <cfRule type="expression" dxfId="11" priority="457">
      <formula>IF(RIGHT(TEXT(AU49,"0.#"),1)=".",FALSE,TRUE)</formula>
    </cfRule>
    <cfRule type="expression" dxfId="10" priority="458">
      <formula>IF(RIGHT(TEXT(AU49,"0.#"),1)=".",TRUE,FALSE)</formula>
    </cfRule>
  </conditionalFormatting>
  <conditionalFormatting sqref="AU50">
    <cfRule type="expression" dxfId="9" priority="455">
      <formula>IF(RIGHT(TEXT(AU50,"0.#"),1)=".",FALSE,TRUE)</formula>
    </cfRule>
    <cfRule type="expression" dxfId="8" priority="456">
      <formula>IF(RIGHT(TEXT(AU50,"0.#"),1)=".",TRUE,FALSE)</formula>
    </cfRule>
  </conditionalFormatting>
  <conditionalFormatting sqref="P24:AC24">
    <cfRule type="expression" dxfId="7" priority="7">
      <formula>IF(RIGHT(TEXT(P24,"0.#"),1)=".",FALSE,TRUE)</formula>
    </cfRule>
    <cfRule type="expression" dxfId="6" priority="8">
      <formula>IF(RIGHT(TEXT(P24,"0.#"),1)=".",TRUE,FALSE)</formula>
    </cfRule>
  </conditionalFormatting>
  <conditionalFormatting sqref="AM39">
    <cfRule type="expression" dxfId="5" priority="5">
      <formula>IF(RIGHT(TEXT(AM39,"0.#"),1)=".",FALSE,TRUE)</formula>
    </cfRule>
    <cfRule type="expression" dxfId="4" priority="6">
      <formula>IF(RIGHT(TEXT(AM39,"0.#"),1)=".",TRUE,FALSE)</formula>
    </cfRule>
  </conditionalFormatting>
  <conditionalFormatting sqref="AI39">
    <cfRule type="expression" dxfId="3" priority="3">
      <formula>IF(RIGHT(TEXT(AI39,"0.#"),1)=".",FALSE,TRUE)</formula>
    </cfRule>
    <cfRule type="expression" dxfId="2" priority="4">
      <formula>IF(RIGHT(TEXT(AI39,"0.#"),1)=".",TRUE,FALSE)</formula>
    </cfRule>
  </conditionalFormatting>
  <conditionalFormatting sqref="AE39">
    <cfRule type="expression" dxfId="1" priority="1">
      <formula>IF(RIGHT(TEXT(AE39,"0.#"),1)=".",FALSE,TRUE)</formula>
    </cfRule>
    <cfRule type="expression" dxfId="0" priority="2">
      <formula>IF(RIGHT(TEXT(AE39,"0.#"),1)=".",TRUE,FALSE)</formula>
    </cfRule>
  </conditionalFormatting>
  <dataValidations count="15">
    <dataValidation type="custom" imeMode="disabled" allowBlank="1" showInputMessage="1" showErrorMessage="1" sqref="AY23 P13:AX13 AR15:AX15 P14:AQ18 AR18:AX18 P19:AJ19 AQ31:AR31 AU31:AX31 AE32:AX34 AQ36:AR36 AU36:AX36 AE37:AX39 AQ41:AR41 AU41:AX41 AE42:AX44 AE46:AX47 AE49:AX50 AE52:AX52 Y114:AB116 AU114:AX116 Y124:AB124 AL124:AO124 Y127:AB127 AL127:AO127 Y131:AB131 AL131:AO131 P23:AC24">
      <formula1>OR(ISNUMBER(P13), P13="-")</formula1>
    </dataValidation>
    <dataValidation type="list" allowBlank="1" showInputMessage="1" showErrorMessage="1" sqref="S5:X5">
      <formula1>T終了年度</formula1>
    </dataValidation>
    <dataValidation type="list" allowBlank="1" showInputMessage="1" showErrorMessage="1" sqref="AO118">
      <formula1>"　, ☑"</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sqref="A83:E83">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24:O124 J127:O127 J131:O131">
      <formula1>OR(ISNUMBER(J124), J124="-")</formula1>
    </dataValidation>
    <dataValidation type="custom" imeMode="disabled" allowBlank="1" showInputMessage="1" showErrorMessage="1" sqref="AH124:AK124 AH127:AK127 AH131:AK131">
      <formula1>OR(AND(MOD(IF(ISNUMBER(AH124), AH124, 0.5),1)=0, 0&lt;=AH124), AH124="-")</formula1>
    </dataValidation>
    <dataValidation type="list" allowBlank="1" showInputMessage="1" showErrorMessage="1" sqref="A81:E8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6:M97 X96:Y97 AJ96:AK97 AU96:AV97">
      <formula1>0</formula1>
      <formula2>9999</formula2>
    </dataValidation>
    <dataValidation type="whole" allowBlank="1" showInputMessage="1" showErrorMessage="1" sqref="O96:P97 AA96:AB97 AM96:AN97 AX96:AX9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copies="2" r:id="rId1"/>
  <headerFooter differentFirst="1" alignWithMargins="0"/>
  <rowBreaks count="3" manualBreakCount="3">
    <brk id="39" max="49" man="1"/>
    <brk id="70" max="49" man="1"/>
    <brk id="97"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AO97 E96:G97 Q96:S97 AC96:AE97 AO96:AP96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AC124:AG124 AC127:AG127 AC131:AG131</xm:sqref>
        </x14:dataValidation>
        <x14:dataValidation type="list" allowBlank="1" showInputMessage="1" showErrorMessage="1">
          <x14:formula1>
            <xm:f>入力規則等!$U$37:$U$39</xm:f>
          </x14:formula1>
          <xm:sqref>I96:J96 U96:V96 AG96:AH96 AR96:AS96</xm:sqref>
        </x14:dataValidation>
        <x14:dataValidation type="list" allowBlank="1" showInputMessage="1" showErrorMessage="1">
          <x14:formula1>
            <xm:f>入力規則等!$U$7:$U$9</xm:f>
          </x14:formula1>
          <xm:sqref>I97:J97 U97:V97 AG97:AH97 AR97:AS97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79</v>
      </c>
      <c r="B1" s="25" t="s">
        <v>80</v>
      </c>
      <c r="F1" s="26" t="s">
        <v>4</v>
      </c>
      <c r="G1" s="26" t="s">
        <v>69</v>
      </c>
      <c r="K1" s="27" t="s">
        <v>98</v>
      </c>
      <c r="L1" s="25" t="s">
        <v>80</v>
      </c>
      <c r="O1" s="13"/>
      <c r="P1" s="26" t="s">
        <v>5</v>
      </c>
      <c r="Q1" s="26" t="s">
        <v>69</v>
      </c>
      <c r="T1" s="13"/>
      <c r="U1" s="29" t="s">
        <v>164</v>
      </c>
      <c r="W1" s="29" t="s">
        <v>163</v>
      </c>
      <c r="Y1" s="29" t="s">
        <v>77</v>
      </c>
      <c r="Z1" s="29" t="s">
        <v>397</v>
      </c>
      <c r="AA1" s="29" t="s">
        <v>78</v>
      </c>
      <c r="AB1" s="29" t="s">
        <v>398</v>
      </c>
      <c r="AC1" s="29" t="s">
        <v>31</v>
      </c>
      <c r="AD1" s="28"/>
      <c r="AE1" s="29" t="s">
        <v>43</v>
      </c>
      <c r="AF1" s="30"/>
      <c r="AG1" s="42" t="s">
        <v>177</v>
      </c>
      <c r="AI1" s="42" t="s">
        <v>179</v>
      </c>
      <c r="AK1" s="42" t="s">
        <v>183</v>
      </c>
      <c r="AM1" s="54"/>
      <c r="AN1" s="54"/>
      <c r="AP1" s="28" t="s">
        <v>224</v>
      </c>
    </row>
    <row r="2" spans="1:42" ht="13.5" customHeight="1" x14ac:dyDescent="0.15">
      <c r="A2" s="14" t="s">
        <v>81</v>
      </c>
      <c r="B2" s="15"/>
      <c r="C2" s="13" t="str">
        <f>IF(B2="","",A2)</f>
        <v/>
      </c>
      <c r="D2" s="13" t="str">
        <f>IF(C2="","",IF(D1&lt;&gt;"",CONCATENATE(D1,"、",C2),C2))</f>
        <v/>
      </c>
      <c r="F2" s="12" t="s">
        <v>68</v>
      </c>
      <c r="G2" s="17" t="s">
        <v>575</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70">
        <v>20</v>
      </c>
      <c r="W2" s="32" t="s">
        <v>169</v>
      </c>
      <c r="Y2" s="32" t="s">
        <v>64</v>
      </c>
      <c r="Z2" s="32" t="s">
        <v>64</v>
      </c>
      <c r="AA2" s="63" t="s">
        <v>264</v>
      </c>
      <c r="AB2" s="63" t="s">
        <v>492</v>
      </c>
      <c r="AC2" s="64" t="s">
        <v>131</v>
      </c>
      <c r="AD2" s="28"/>
      <c r="AE2" s="34" t="s">
        <v>165</v>
      </c>
      <c r="AF2" s="30"/>
      <c r="AG2" s="43" t="s">
        <v>232</v>
      </c>
      <c r="AI2" s="42" t="s">
        <v>261</v>
      </c>
      <c r="AK2" s="42" t="s">
        <v>184</v>
      </c>
      <c r="AM2" s="54"/>
      <c r="AN2" s="54"/>
      <c r="AP2" s="43" t="s">
        <v>232</v>
      </c>
    </row>
    <row r="3" spans="1:42" ht="13.5" customHeight="1" x14ac:dyDescent="0.15">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575</v>
      </c>
      <c r="R3" s="13" t="str">
        <f t="shared" ref="R3:R8" si="3">IF(Q3="","",P3)</f>
        <v>委託・請負</v>
      </c>
      <c r="S3" s="13" t="str">
        <f t="shared" ref="S3:S8" si="4">IF(R3="",S2,IF(S2&lt;&gt;"",CONCATENATE(S2,"、",R3),R3))</f>
        <v>委託・請負</v>
      </c>
      <c r="T3" s="13"/>
      <c r="U3" s="32" t="s">
        <v>523</v>
      </c>
      <c r="W3" s="32" t="s">
        <v>144</v>
      </c>
      <c r="Y3" s="32" t="s">
        <v>65</v>
      </c>
      <c r="Z3" s="32" t="s">
        <v>399</v>
      </c>
      <c r="AA3" s="63" t="s">
        <v>364</v>
      </c>
      <c r="AB3" s="63" t="s">
        <v>493</v>
      </c>
      <c r="AC3" s="64" t="s">
        <v>132</v>
      </c>
      <c r="AD3" s="28"/>
      <c r="AE3" s="34" t="s">
        <v>166</v>
      </c>
      <c r="AF3" s="30"/>
      <c r="AG3" s="43" t="s">
        <v>233</v>
      </c>
      <c r="AI3" s="42" t="s">
        <v>178</v>
      </c>
      <c r="AK3" s="42" t="str">
        <f>CHAR(CODE(AK2)+1)</f>
        <v>B</v>
      </c>
      <c r="AM3" s="54"/>
      <c r="AN3" s="54"/>
      <c r="AP3" s="43" t="s">
        <v>233</v>
      </c>
    </row>
    <row r="4" spans="1:42" ht="13.5" customHeight="1" x14ac:dyDescent="0.15">
      <c r="A4" s="14" t="s">
        <v>83</v>
      </c>
      <c r="B4" s="15" t="s">
        <v>575</v>
      </c>
      <c r="C4" s="13" t="str">
        <f t="shared" si="0"/>
        <v>沖縄振興</v>
      </c>
      <c r="D4" s="13" t="str">
        <f>IF(C4="",D3,IF(D3&lt;&gt;"",CONCATENATE(D3,"、",C4),C4))</f>
        <v>沖縄振興</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524</v>
      </c>
      <c r="W4" s="32" t="s">
        <v>145</v>
      </c>
      <c r="Y4" s="32" t="s">
        <v>271</v>
      </c>
      <c r="Z4" s="32" t="s">
        <v>400</v>
      </c>
      <c r="AA4" s="63" t="s">
        <v>365</v>
      </c>
      <c r="AB4" s="63" t="s">
        <v>494</v>
      </c>
      <c r="AC4" s="63" t="s">
        <v>133</v>
      </c>
      <c r="AD4" s="28"/>
      <c r="AE4" s="34" t="s">
        <v>167</v>
      </c>
      <c r="AF4" s="30"/>
      <c r="AG4" s="43" t="s">
        <v>234</v>
      </c>
      <c r="AI4" s="42" t="s">
        <v>180</v>
      </c>
      <c r="AK4" s="42" t="str">
        <f t="shared" ref="AK4:AK49" si="7">CHAR(CODE(AK3)+1)</f>
        <v>C</v>
      </c>
      <c r="AM4" s="54"/>
      <c r="AN4" s="54"/>
      <c r="AP4" s="43" t="s">
        <v>234</v>
      </c>
    </row>
    <row r="5" spans="1:42" ht="13.5" customHeight="1" x14ac:dyDescent="0.15">
      <c r="A5" s="14" t="s">
        <v>84</v>
      </c>
      <c r="B5" s="15"/>
      <c r="C5" s="13" t="str">
        <f t="shared" si="0"/>
        <v/>
      </c>
      <c r="D5" s="13" t="str">
        <f>IF(C5="",D4,IF(D4&lt;&gt;"",CONCATENATE(D4,"、",C5),C5))</f>
        <v>沖縄振興</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548</v>
      </c>
      <c r="Y5" s="32" t="s">
        <v>272</v>
      </c>
      <c r="Z5" s="32" t="s">
        <v>401</v>
      </c>
      <c r="AA5" s="63" t="s">
        <v>366</v>
      </c>
      <c r="AB5" s="63" t="s">
        <v>495</v>
      </c>
      <c r="AC5" s="63" t="s">
        <v>168</v>
      </c>
      <c r="AD5" s="31"/>
      <c r="AE5" s="34" t="s">
        <v>243</v>
      </c>
      <c r="AF5" s="30"/>
      <c r="AG5" s="43" t="s">
        <v>235</v>
      </c>
      <c r="AI5" s="42" t="s">
        <v>268</v>
      </c>
      <c r="AK5" s="42" t="str">
        <f t="shared" si="7"/>
        <v>D</v>
      </c>
      <c r="AP5" s="43" t="s">
        <v>235</v>
      </c>
    </row>
    <row r="6" spans="1:42" ht="13.5" customHeight="1" x14ac:dyDescent="0.15">
      <c r="A6" s="14" t="s">
        <v>85</v>
      </c>
      <c r="B6" s="15"/>
      <c r="C6" s="13" t="str">
        <f t="shared" si="0"/>
        <v/>
      </c>
      <c r="D6" s="13" t="str">
        <f t="shared" ref="D6:D21" si="8">IF(C6="",D5,IF(D5&lt;&gt;"",CONCATENATE(D5,"、",C6),C6))</f>
        <v>沖縄振興</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245</v>
      </c>
      <c r="W6" s="32" t="s">
        <v>146</v>
      </c>
      <c r="Y6" s="32" t="s">
        <v>273</v>
      </c>
      <c r="Z6" s="32" t="s">
        <v>402</v>
      </c>
      <c r="AA6" s="63" t="s">
        <v>367</v>
      </c>
      <c r="AB6" s="63" t="s">
        <v>496</v>
      </c>
      <c r="AC6" s="63" t="s">
        <v>134</v>
      </c>
      <c r="AD6" s="31"/>
      <c r="AE6" s="34" t="s">
        <v>241</v>
      </c>
      <c r="AF6" s="30"/>
      <c r="AG6" s="43" t="s">
        <v>236</v>
      </c>
      <c r="AI6" s="42" t="s">
        <v>269</v>
      </c>
      <c r="AK6" s="42" t="str">
        <f>CHAR(CODE(AK5)+1)</f>
        <v>E</v>
      </c>
      <c r="AP6" s="43" t="s">
        <v>236</v>
      </c>
    </row>
    <row r="7" spans="1:42" ht="13.5" customHeight="1" x14ac:dyDescent="0.15">
      <c r="A7" s="14" t="s">
        <v>86</v>
      </c>
      <c r="B7" s="15"/>
      <c r="C7" s="13" t="str">
        <f t="shared" si="0"/>
        <v/>
      </c>
      <c r="D7" s="13" t="str">
        <f t="shared" si="8"/>
        <v>沖縄振興</v>
      </c>
      <c r="F7" s="18" t="s">
        <v>191</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147</v>
      </c>
      <c r="Y7" s="32" t="s">
        <v>274</v>
      </c>
      <c r="Z7" s="32" t="s">
        <v>403</v>
      </c>
      <c r="AA7" s="63" t="s">
        <v>368</v>
      </c>
      <c r="AB7" s="63" t="s">
        <v>497</v>
      </c>
      <c r="AC7" s="31"/>
      <c r="AD7" s="31"/>
      <c r="AE7" s="32" t="s">
        <v>134</v>
      </c>
      <c r="AF7" s="30"/>
      <c r="AG7" s="43" t="s">
        <v>237</v>
      </c>
      <c r="AH7" s="57"/>
      <c r="AI7" s="43" t="s">
        <v>257</v>
      </c>
      <c r="AK7" s="42" t="str">
        <f>CHAR(CODE(AK6)+1)</f>
        <v>F</v>
      </c>
      <c r="AP7" s="43" t="s">
        <v>237</v>
      </c>
    </row>
    <row r="8" spans="1:42" ht="13.5" customHeight="1" x14ac:dyDescent="0.15">
      <c r="A8" s="14" t="s">
        <v>87</v>
      </c>
      <c r="B8" s="15"/>
      <c r="C8" s="13" t="str">
        <f t="shared" si="0"/>
        <v/>
      </c>
      <c r="D8" s="13" t="str">
        <f t="shared" si="8"/>
        <v>沖縄振興</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266</v>
      </c>
      <c r="W8" s="32" t="s">
        <v>148</v>
      </c>
      <c r="Y8" s="32" t="s">
        <v>275</v>
      </c>
      <c r="Z8" s="32" t="s">
        <v>404</v>
      </c>
      <c r="AA8" s="63" t="s">
        <v>369</v>
      </c>
      <c r="AB8" s="63" t="s">
        <v>498</v>
      </c>
      <c r="AC8" s="31"/>
      <c r="AD8" s="31"/>
      <c r="AE8" s="31"/>
      <c r="AF8" s="30"/>
      <c r="AG8" s="43" t="s">
        <v>238</v>
      </c>
      <c r="AI8" s="42" t="s">
        <v>258</v>
      </c>
      <c r="AK8" s="42" t="str">
        <f t="shared" si="7"/>
        <v>G</v>
      </c>
      <c r="AP8" s="43" t="s">
        <v>238</v>
      </c>
    </row>
    <row r="9" spans="1:42" ht="13.5" customHeight="1" x14ac:dyDescent="0.15">
      <c r="A9" s="14" t="s">
        <v>88</v>
      </c>
      <c r="B9" s="15"/>
      <c r="C9" s="13" t="str">
        <f t="shared" si="0"/>
        <v/>
      </c>
      <c r="D9" s="13" t="str">
        <f t="shared" si="8"/>
        <v>沖縄振興</v>
      </c>
      <c r="F9" s="18" t="s">
        <v>192</v>
      </c>
      <c r="G9" s="17"/>
      <c r="H9" s="13" t="str">
        <f t="shared" si="1"/>
        <v/>
      </c>
      <c r="I9" s="13" t="str">
        <f t="shared" si="5"/>
        <v>一般会計</v>
      </c>
      <c r="K9" s="14" t="s">
        <v>106</v>
      </c>
      <c r="L9" s="15"/>
      <c r="M9" s="13" t="str">
        <f t="shared" si="2"/>
        <v/>
      </c>
      <c r="N9" s="13" t="str">
        <f t="shared" si="6"/>
        <v/>
      </c>
      <c r="O9" s="13"/>
      <c r="P9" s="13"/>
      <c r="Q9" s="19"/>
      <c r="T9" s="13"/>
      <c r="U9" s="32" t="s">
        <v>267</v>
      </c>
      <c r="W9" s="32" t="s">
        <v>149</v>
      </c>
      <c r="Y9" s="32" t="s">
        <v>276</v>
      </c>
      <c r="Z9" s="32" t="s">
        <v>405</v>
      </c>
      <c r="AA9" s="63" t="s">
        <v>370</v>
      </c>
      <c r="AB9" s="63" t="s">
        <v>499</v>
      </c>
      <c r="AC9" s="31"/>
      <c r="AD9" s="31"/>
      <c r="AE9" s="31"/>
      <c r="AF9" s="30"/>
      <c r="AG9" s="43" t="s">
        <v>239</v>
      </c>
      <c r="AI9" s="53"/>
      <c r="AK9" s="42" t="str">
        <f t="shared" si="7"/>
        <v>H</v>
      </c>
      <c r="AP9" s="43" t="s">
        <v>239</v>
      </c>
    </row>
    <row r="10" spans="1:42" ht="13.5" customHeight="1" x14ac:dyDescent="0.15">
      <c r="A10" s="14" t="s">
        <v>210</v>
      </c>
      <c r="B10" s="15"/>
      <c r="C10" s="13" t="str">
        <f t="shared" si="0"/>
        <v/>
      </c>
      <c r="D10" s="13" t="str">
        <f t="shared" si="8"/>
        <v>沖縄振興</v>
      </c>
      <c r="F10" s="18" t="s">
        <v>113</v>
      </c>
      <c r="G10" s="17"/>
      <c r="H10" s="13" t="str">
        <f t="shared" si="1"/>
        <v/>
      </c>
      <c r="I10" s="13" t="str">
        <f t="shared" si="5"/>
        <v>一般会計</v>
      </c>
      <c r="K10" s="14" t="s">
        <v>211</v>
      </c>
      <c r="L10" s="15"/>
      <c r="M10" s="13" t="str">
        <f t="shared" si="2"/>
        <v/>
      </c>
      <c r="N10" s="13" t="str">
        <f t="shared" si="6"/>
        <v/>
      </c>
      <c r="O10" s="13"/>
      <c r="P10" s="13" t="str">
        <f>S8</f>
        <v>委託・請負</v>
      </c>
      <c r="Q10" s="19"/>
      <c r="T10" s="13"/>
      <c r="W10" s="32" t="s">
        <v>150</v>
      </c>
      <c r="Y10" s="32" t="s">
        <v>277</v>
      </c>
      <c r="Z10" s="32" t="s">
        <v>406</v>
      </c>
      <c r="AA10" s="63" t="s">
        <v>371</v>
      </c>
      <c r="AB10" s="63" t="s">
        <v>500</v>
      </c>
      <c r="AC10" s="31"/>
      <c r="AD10" s="31"/>
      <c r="AE10" s="31"/>
      <c r="AF10" s="30"/>
      <c r="AG10" s="43" t="s">
        <v>227</v>
      </c>
      <c r="AK10" s="42" t="str">
        <f t="shared" si="7"/>
        <v>I</v>
      </c>
      <c r="AP10" s="42" t="s">
        <v>225</v>
      </c>
    </row>
    <row r="11" spans="1:42" ht="13.5" customHeight="1" x14ac:dyDescent="0.15">
      <c r="A11" s="14" t="s">
        <v>89</v>
      </c>
      <c r="B11" s="15"/>
      <c r="C11" s="13" t="str">
        <f t="shared" si="0"/>
        <v/>
      </c>
      <c r="D11" s="13" t="str">
        <f t="shared" si="8"/>
        <v>沖縄振興</v>
      </c>
      <c r="F11" s="18" t="s">
        <v>114</v>
      </c>
      <c r="G11" s="17"/>
      <c r="H11" s="13" t="str">
        <f t="shared" si="1"/>
        <v/>
      </c>
      <c r="I11" s="13" t="str">
        <f t="shared" si="5"/>
        <v>一般会計</v>
      </c>
      <c r="K11" s="14" t="s">
        <v>107</v>
      </c>
      <c r="L11" s="15" t="s">
        <v>575</v>
      </c>
      <c r="M11" s="13" t="str">
        <f t="shared" si="2"/>
        <v>その他の事項経費</v>
      </c>
      <c r="N11" s="13" t="str">
        <f t="shared" si="6"/>
        <v>その他の事項経費</v>
      </c>
      <c r="O11" s="13"/>
      <c r="P11" s="13"/>
      <c r="Q11" s="19"/>
      <c r="T11" s="13"/>
      <c r="W11" s="32" t="s">
        <v>151</v>
      </c>
      <c r="Y11" s="32" t="s">
        <v>278</v>
      </c>
      <c r="Z11" s="32" t="s">
        <v>407</v>
      </c>
      <c r="AA11" s="63" t="s">
        <v>372</v>
      </c>
      <c r="AB11" s="63" t="s">
        <v>501</v>
      </c>
      <c r="AC11" s="31"/>
      <c r="AD11" s="31"/>
      <c r="AE11" s="31"/>
      <c r="AF11" s="30"/>
      <c r="AG11" s="42" t="s">
        <v>230</v>
      </c>
      <c r="AK11" s="42" t="str">
        <f t="shared" si="7"/>
        <v>J</v>
      </c>
    </row>
    <row r="12" spans="1:42" ht="13.5" customHeight="1" x14ac:dyDescent="0.15">
      <c r="A12" s="14" t="s">
        <v>90</v>
      </c>
      <c r="B12" s="15"/>
      <c r="C12" s="13" t="str">
        <f t="shared" ref="C12:C24" si="9">IF(B12="","",A12)</f>
        <v/>
      </c>
      <c r="D12" s="13" t="str">
        <f t="shared" si="8"/>
        <v>沖縄振興</v>
      </c>
      <c r="F12" s="18" t="s">
        <v>115</v>
      </c>
      <c r="G12" s="17"/>
      <c r="H12" s="13" t="str">
        <f t="shared" si="1"/>
        <v/>
      </c>
      <c r="I12" s="13" t="str">
        <f t="shared" si="5"/>
        <v>一般会計</v>
      </c>
      <c r="K12" s="13"/>
      <c r="L12" s="13"/>
      <c r="O12" s="13"/>
      <c r="P12" s="13"/>
      <c r="Q12" s="19"/>
      <c r="T12" s="13"/>
      <c r="U12" s="29" t="s">
        <v>525</v>
      </c>
      <c r="W12" s="32" t="s">
        <v>152</v>
      </c>
      <c r="Y12" s="32" t="s">
        <v>279</v>
      </c>
      <c r="Z12" s="32" t="s">
        <v>408</v>
      </c>
      <c r="AA12" s="63" t="s">
        <v>373</v>
      </c>
      <c r="AB12" s="63" t="s">
        <v>502</v>
      </c>
      <c r="AC12" s="31"/>
      <c r="AD12" s="31"/>
      <c r="AE12" s="31"/>
      <c r="AF12" s="30"/>
      <c r="AG12" s="42" t="s">
        <v>228</v>
      </c>
      <c r="AK12" s="42" t="str">
        <f t="shared" si="7"/>
        <v>K</v>
      </c>
    </row>
    <row r="13" spans="1:42" ht="13.5" customHeight="1" x14ac:dyDescent="0.15">
      <c r="A13" s="14" t="s">
        <v>91</v>
      </c>
      <c r="B13" s="15"/>
      <c r="C13" s="13" t="str">
        <f t="shared" si="9"/>
        <v/>
      </c>
      <c r="D13" s="13" t="str">
        <f t="shared" si="8"/>
        <v>沖縄振興</v>
      </c>
      <c r="F13" s="18" t="s">
        <v>116</v>
      </c>
      <c r="G13" s="17"/>
      <c r="H13" s="13" t="str">
        <f t="shared" si="1"/>
        <v/>
      </c>
      <c r="I13" s="13" t="str">
        <f t="shared" si="5"/>
        <v>一般会計</v>
      </c>
      <c r="K13" s="13" t="str">
        <f>N11</f>
        <v>その他の事項経費</v>
      </c>
      <c r="L13" s="13"/>
      <c r="O13" s="13"/>
      <c r="P13" s="13"/>
      <c r="Q13" s="19"/>
      <c r="T13" s="13"/>
      <c r="U13" s="32" t="s">
        <v>169</v>
      </c>
      <c r="W13" s="32" t="s">
        <v>153</v>
      </c>
      <c r="Y13" s="32" t="s">
        <v>280</v>
      </c>
      <c r="Z13" s="32" t="s">
        <v>409</v>
      </c>
      <c r="AA13" s="63" t="s">
        <v>374</v>
      </c>
      <c r="AB13" s="63" t="s">
        <v>503</v>
      </c>
      <c r="AC13" s="31"/>
      <c r="AD13" s="31"/>
      <c r="AE13" s="31"/>
      <c r="AF13" s="30"/>
      <c r="AG13" s="42" t="s">
        <v>229</v>
      </c>
      <c r="AK13" s="42" t="str">
        <f t="shared" si="7"/>
        <v>L</v>
      </c>
    </row>
    <row r="14" spans="1:42" ht="13.5" customHeight="1" x14ac:dyDescent="0.15">
      <c r="A14" s="14" t="s">
        <v>92</v>
      </c>
      <c r="B14" s="15"/>
      <c r="C14" s="13" t="str">
        <f t="shared" si="9"/>
        <v/>
      </c>
      <c r="D14" s="13" t="str">
        <f t="shared" si="8"/>
        <v>沖縄振興</v>
      </c>
      <c r="F14" s="18" t="s">
        <v>117</v>
      </c>
      <c r="G14" s="17"/>
      <c r="H14" s="13" t="str">
        <f t="shared" si="1"/>
        <v/>
      </c>
      <c r="I14" s="13" t="str">
        <f t="shared" si="5"/>
        <v>一般会計</v>
      </c>
      <c r="K14" s="13"/>
      <c r="L14" s="13"/>
      <c r="O14" s="13"/>
      <c r="P14" s="13"/>
      <c r="Q14" s="19"/>
      <c r="T14" s="13"/>
      <c r="U14" s="32" t="s">
        <v>526</v>
      </c>
      <c r="W14" s="32" t="s">
        <v>154</v>
      </c>
      <c r="Y14" s="32" t="s">
        <v>281</v>
      </c>
      <c r="Z14" s="32" t="s">
        <v>410</v>
      </c>
      <c r="AA14" s="63" t="s">
        <v>375</v>
      </c>
      <c r="AB14" s="63" t="s">
        <v>504</v>
      </c>
      <c r="AC14" s="31"/>
      <c r="AD14" s="31"/>
      <c r="AE14" s="31"/>
      <c r="AF14" s="30"/>
      <c r="AG14" s="53"/>
      <c r="AK14" s="42" t="str">
        <f t="shared" si="7"/>
        <v>M</v>
      </c>
    </row>
    <row r="15" spans="1:42" ht="13.5" customHeight="1" x14ac:dyDescent="0.15">
      <c r="A15" s="14" t="s">
        <v>93</v>
      </c>
      <c r="B15" s="15"/>
      <c r="C15" s="13" t="str">
        <f t="shared" si="9"/>
        <v/>
      </c>
      <c r="D15" s="13" t="str">
        <f t="shared" si="8"/>
        <v>沖縄振興</v>
      </c>
      <c r="F15" s="18" t="s">
        <v>118</v>
      </c>
      <c r="G15" s="17"/>
      <c r="H15" s="13" t="str">
        <f t="shared" si="1"/>
        <v/>
      </c>
      <c r="I15" s="13" t="str">
        <f t="shared" si="5"/>
        <v>一般会計</v>
      </c>
      <c r="K15" s="13"/>
      <c r="L15" s="13"/>
      <c r="O15" s="13"/>
      <c r="P15" s="13"/>
      <c r="Q15" s="19"/>
      <c r="T15" s="13"/>
      <c r="U15" s="32" t="s">
        <v>527</v>
      </c>
      <c r="W15" s="32" t="s">
        <v>155</v>
      </c>
      <c r="Y15" s="32" t="s">
        <v>282</v>
      </c>
      <c r="Z15" s="32" t="s">
        <v>411</v>
      </c>
      <c r="AA15" s="63" t="s">
        <v>376</v>
      </c>
      <c r="AB15" s="63" t="s">
        <v>505</v>
      </c>
      <c r="AC15" s="31"/>
      <c r="AD15" s="31"/>
      <c r="AE15" s="31"/>
      <c r="AF15" s="30"/>
      <c r="AG15" s="54"/>
      <c r="AK15" s="42" t="str">
        <f t="shared" si="7"/>
        <v>N</v>
      </c>
    </row>
    <row r="16" spans="1:42" ht="13.5" customHeight="1" x14ac:dyDescent="0.15">
      <c r="A16" s="14" t="s">
        <v>94</v>
      </c>
      <c r="B16" s="15"/>
      <c r="C16" s="13" t="str">
        <f t="shared" si="9"/>
        <v/>
      </c>
      <c r="D16" s="13" t="str">
        <f t="shared" si="8"/>
        <v>沖縄振興</v>
      </c>
      <c r="F16" s="18" t="s">
        <v>119</v>
      </c>
      <c r="G16" s="17"/>
      <c r="H16" s="13" t="str">
        <f t="shared" si="1"/>
        <v/>
      </c>
      <c r="I16" s="13" t="str">
        <f t="shared" si="5"/>
        <v>一般会計</v>
      </c>
      <c r="K16" s="13"/>
      <c r="L16" s="13"/>
      <c r="O16" s="13"/>
      <c r="P16" s="13"/>
      <c r="Q16" s="19"/>
      <c r="T16" s="13"/>
      <c r="U16" s="32" t="s">
        <v>528</v>
      </c>
      <c r="W16" s="32" t="s">
        <v>156</v>
      </c>
      <c r="Y16" s="32" t="s">
        <v>283</v>
      </c>
      <c r="Z16" s="32" t="s">
        <v>412</v>
      </c>
      <c r="AA16" s="63" t="s">
        <v>377</v>
      </c>
      <c r="AB16" s="63" t="s">
        <v>506</v>
      </c>
      <c r="AC16" s="31"/>
      <c r="AD16" s="31"/>
      <c r="AE16" s="31"/>
      <c r="AF16" s="30"/>
      <c r="AG16" s="54"/>
      <c r="AK16" s="42" t="str">
        <f t="shared" si="7"/>
        <v>O</v>
      </c>
    </row>
    <row r="17" spans="1:37" ht="13.5" customHeight="1" x14ac:dyDescent="0.15">
      <c r="A17" s="14" t="s">
        <v>95</v>
      </c>
      <c r="B17" s="15"/>
      <c r="C17" s="13" t="str">
        <f t="shared" si="9"/>
        <v/>
      </c>
      <c r="D17" s="13" t="str">
        <f t="shared" si="8"/>
        <v>沖縄振興</v>
      </c>
      <c r="F17" s="18" t="s">
        <v>120</v>
      </c>
      <c r="G17" s="17"/>
      <c r="H17" s="13" t="str">
        <f t="shared" si="1"/>
        <v/>
      </c>
      <c r="I17" s="13" t="str">
        <f t="shared" si="5"/>
        <v>一般会計</v>
      </c>
      <c r="K17" s="13"/>
      <c r="L17" s="13"/>
      <c r="O17" s="13"/>
      <c r="P17" s="13"/>
      <c r="Q17" s="19"/>
      <c r="T17" s="13"/>
      <c r="U17" s="32" t="s">
        <v>529</v>
      </c>
      <c r="W17" s="32" t="s">
        <v>157</v>
      </c>
      <c r="Y17" s="32" t="s">
        <v>284</v>
      </c>
      <c r="Z17" s="32" t="s">
        <v>413</v>
      </c>
      <c r="AA17" s="63" t="s">
        <v>378</v>
      </c>
      <c r="AB17" s="63" t="s">
        <v>507</v>
      </c>
      <c r="AC17" s="31"/>
      <c r="AD17" s="31"/>
      <c r="AE17" s="31"/>
      <c r="AF17" s="30"/>
      <c r="AG17" s="54"/>
      <c r="AK17" s="42" t="str">
        <f t="shared" si="7"/>
        <v>P</v>
      </c>
    </row>
    <row r="18" spans="1:37" ht="13.5" customHeight="1" x14ac:dyDescent="0.15">
      <c r="A18" s="14" t="s">
        <v>96</v>
      </c>
      <c r="B18" s="15"/>
      <c r="C18" s="13" t="str">
        <f t="shared" si="9"/>
        <v/>
      </c>
      <c r="D18" s="13" t="str">
        <f t="shared" si="8"/>
        <v>沖縄振興</v>
      </c>
      <c r="F18" s="18" t="s">
        <v>121</v>
      </c>
      <c r="G18" s="17"/>
      <c r="H18" s="13" t="str">
        <f t="shared" si="1"/>
        <v/>
      </c>
      <c r="I18" s="13" t="str">
        <f t="shared" si="5"/>
        <v>一般会計</v>
      </c>
      <c r="K18" s="13"/>
      <c r="L18" s="13"/>
      <c r="O18" s="13"/>
      <c r="P18" s="13"/>
      <c r="Q18" s="19"/>
      <c r="T18" s="13"/>
      <c r="U18" s="32" t="s">
        <v>530</v>
      </c>
      <c r="W18" s="32" t="s">
        <v>158</v>
      </c>
      <c r="Y18" s="32" t="s">
        <v>285</v>
      </c>
      <c r="Z18" s="32" t="s">
        <v>414</v>
      </c>
      <c r="AA18" s="63" t="s">
        <v>379</v>
      </c>
      <c r="AB18" s="63" t="s">
        <v>508</v>
      </c>
      <c r="AC18" s="31"/>
      <c r="AD18" s="31"/>
      <c r="AE18" s="31"/>
      <c r="AF18" s="30"/>
      <c r="AK18" s="42" t="str">
        <f t="shared" si="7"/>
        <v>Q</v>
      </c>
    </row>
    <row r="19" spans="1:37" ht="13.5" customHeight="1" x14ac:dyDescent="0.15">
      <c r="A19" s="14" t="s">
        <v>97</v>
      </c>
      <c r="B19" s="15"/>
      <c r="C19" s="13" t="str">
        <f t="shared" si="9"/>
        <v/>
      </c>
      <c r="D19" s="13" t="str">
        <f t="shared" si="8"/>
        <v>沖縄振興</v>
      </c>
      <c r="F19" s="18" t="s">
        <v>122</v>
      </c>
      <c r="G19" s="17"/>
      <c r="H19" s="13" t="str">
        <f t="shared" si="1"/>
        <v/>
      </c>
      <c r="I19" s="13" t="str">
        <f t="shared" si="5"/>
        <v>一般会計</v>
      </c>
      <c r="K19" s="13"/>
      <c r="L19" s="13"/>
      <c r="O19" s="13"/>
      <c r="P19" s="13"/>
      <c r="Q19" s="19"/>
      <c r="T19" s="13"/>
      <c r="U19" s="32" t="s">
        <v>531</v>
      </c>
      <c r="W19" s="32" t="s">
        <v>159</v>
      </c>
      <c r="Y19" s="32" t="s">
        <v>286</v>
      </c>
      <c r="Z19" s="32" t="s">
        <v>415</v>
      </c>
      <c r="AA19" s="63" t="s">
        <v>380</v>
      </c>
      <c r="AB19" s="63" t="s">
        <v>509</v>
      </c>
      <c r="AC19" s="31"/>
      <c r="AD19" s="31"/>
      <c r="AE19" s="31"/>
      <c r="AF19" s="30"/>
      <c r="AK19" s="42" t="str">
        <f t="shared" si="7"/>
        <v>R</v>
      </c>
    </row>
    <row r="20" spans="1:37" ht="13.5" customHeight="1" x14ac:dyDescent="0.15">
      <c r="A20" s="14" t="s">
        <v>202</v>
      </c>
      <c r="B20" s="15"/>
      <c r="C20" s="13" t="str">
        <f t="shared" si="9"/>
        <v/>
      </c>
      <c r="D20" s="13" t="str">
        <f t="shared" si="8"/>
        <v>沖縄振興</v>
      </c>
      <c r="F20" s="18" t="s">
        <v>201</v>
      </c>
      <c r="G20" s="17"/>
      <c r="H20" s="13" t="str">
        <f t="shared" si="1"/>
        <v/>
      </c>
      <c r="I20" s="13" t="str">
        <f t="shared" si="5"/>
        <v>一般会計</v>
      </c>
      <c r="K20" s="13"/>
      <c r="L20" s="13"/>
      <c r="O20" s="13"/>
      <c r="P20" s="13"/>
      <c r="Q20" s="19"/>
      <c r="T20" s="13"/>
      <c r="U20" s="32" t="s">
        <v>532</v>
      </c>
      <c r="W20" s="32" t="s">
        <v>160</v>
      </c>
      <c r="Y20" s="32" t="s">
        <v>287</v>
      </c>
      <c r="Z20" s="32" t="s">
        <v>416</v>
      </c>
      <c r="AA20" s="63" t="s">
        <v>381</v>
      </c>
      <c r="AB20" s="63" t="s">
        <v>510</v>
      </c>
      <c r="AC20" s="31"/>
      <c r="AD20" s="31"/>
      <c r="AE20" s="31"/>
      <c r="AF20" s="30"/>
      <c r="AK20" s="42" t="str">
        <f t="shared" si="7"/>
        <v>S</v>
      </c>
    </row>
    <row r="21" spans="1:37" ht="13.5" customHeight="1" x14ac:dyDescent="0.15">
      <c r="A21" s="14" t="s">
        <v>203</v>
      </c>
      <c r="B21" s="15" t="s">
        <v>575</v>
      </c>
      <c r="C21" s="13" t="str">
        <f t="shared" si="9"/>
        <v>地方創生</v>
      </c>
      <c r="D21" s="13" t="str">
        <f t="shared" si="8"/>
        <v>沖縄振興、地方創生</v>
      </c>
      <c r="F21" s="18" t="s">
        <v>123</v>
      </c>
      <c r="G21" s="17"/>
      <c r="H21" s="13" t="str">
        <f t="shared" si="1"/>
        <v/>
      </c>
      <c r="I21" s="13" t="str">
        <f t="shared" si="5"/>
        <v>一般会計</v>
      </c>
      <c r="K21" s="13"/>
      <c r="L21" s="13"/>
      <c r="O21" s="13"/>
      <c r="P21" s="13"/>
      <c r="Q21" s="19"/>
      <c r="T21" s="13"/>
      <c r="U21" s="32" t="s">
        <v>533</v>
      </c>
      <c r="W21" s="32" t="s">
        <v>161</v>
      </c>
      <c r="Y21" s="32" t="s">
        <v>288</v>
      </c>
      <c r="Z21" s="32" t="s">
        <v>417</v>
      </c>
      <c r="AA21" s="63" t="s">
        <v>382</v>
      </c>
      <c r="AB21" s="63" t="s">
        <v>511</v>
      </c>
      <c r="AC21" s="31"/>
      <c r="AD21" s="31"/>
      <c r="AE21" s="31"/>
      <c r="AF21" s="30"/>
      <c r="AK21" s="42" t="str">
        <f t="shared" si="7"/>
        <v>T</v>
      </c>
    </row>
    <row r="22" spans="1:37" ht="13.5" customHeight="1" x14ac:dyDescent="0.15">
      <c r="A22" s="14" t="s">
        <v>204</v>
      </c>
      <c r="B22" s="15"/>
      <c r="C22" s="13" t="str">
        <f t="shared" si="9"/>
        <v/>
      </c>
      <c r="D22" s="13" t="str">
        <f>IF(C22="",D21,IF(D21&lt;&gt;"",CONCATENATE(D21,"、",C22),C22))</f>
        <v>沖縄振興、地方創生</v>
      </c>
      <c r="F22" s="18" t="s">
        <v>124</v>
      </c>
      <c r="G22" s="17"/>
      <c r="H22" s="13" t="str">
        <f t="shared" si="1"/>
        <v/>
      </c>
      <c r="I22" s="13" t="str">
        <f t="shared" si="5"/>
        <v>一般会計</v>
      </c>
      <c r="K22" s="13"/>
      <c r="L22" s="13"/>
      <c r="O22" s="13"/>
      <c r="P22" s="13"/>
      <c r="Q22" s="19"/>
      <c r="T22" s="13"/>
      <c r="U22" s="32" t="s">
        <v>534</v>
      </c>
      <c r="W22" s="32" t="s">
        <v>162</v>
      </c>
      <c r="Y22" s="32" t="s">
        <v>289</v>
      </c>
      <c r="Z22" s="32" t="s">
        <v>418</v>
      </c>
      <c r="AA22" s="63" t="s">
        <v>383</v>
      </c>
      <c r="AB22" s="63" t="s">
        <v>512</v>
      </c>
      <c r="AC22" s="31"/>
      <c r="AD22" s="31"/>
      <c r="AE22" s="31"/>
      <c r="AF22" s="30"/>
      <c r="AK22" s="42" t="str">
        <f t="shared" si="7"/>
        <v>U</v>
      </c>
    </row>
    <row r="23" spans="1:37" ht="13.5" customHeight="1" x14ac:dyDescent="0.15">
      <c r="A23" s="14" t="s">
        <v>205</v>
      </c>
      <c r="B23" s="15"/>
      <c r="C23" s="13" t="str">
        <f t="shared" si="9"/>
        <v/>
      </c>
      <c r="D23" s="13" t="str">
        <f>IF(C23="",D22,IF(D22&lt;&gt;"",CONCATENATE(D22,"、",C23),C23))</f>
        <v>沖縄振興、地方創生</v>
      </c>
      <c r="F23" s="18" t="s">
        <v>125</v>
      </c>
      <c r="G23" s="17"/>
      <c r="H23" s="13" t="str">
        <f t="shared" si="1"/>
        <v/>
      </c>
      <c r="I23" s="13" t="str">
        <f t="shared" si="5"/>
        <v>一般会計</v>
      </c>
      <c r="K23" s="13"/>
      <c r="L23" s="13"/>
      <c r="O23" s="13"/>
      <c r="P23" s="13"/>
      <c r="Q23" s="19"/>
      <c r="T23" s="13"/>
      <c r="U23" s="32" t="s">
        <v>535</v>
      </c>
      <c r="W23" s="32" t="s">
        <v>551</v>
      </c>
      <c r="Y23" s="32" t="s">
        <v>290</v>
      </c>
      <c r="Z23" s="32" t="s">
        <v>419</v>
      </c>
      <c r="AA23" s="63" t="s">
        <v>384</v>
      </c>
      <c r="AB23" s="63" t="s">
        <v>513</v>
      </c>
      <c r="AC23" s="31"/>
      <c r="AD23" s="31"/>
      <c r="AE23" s="31"/>
      <c r="AF23" s="30"/>
      <c r="AK23" s="42" t="str">
        <f t="shared" si="7"/>
        <v>V</v>
      </c>
    </row>
    <row r="24" spans="1:37" ht="13.5" customHeight="1" x14ac:dyDescent="0.15">
      <c r="A24" s="60" t="s">
        <v>259</v>
      </c>
      <c r="B24" s="15"/>
      <c r="C24" s="13" t="str">
        <f t="shared" si="9"/>
        <v/>
      </c>
      <c r="D24" s="13" t="str">
        <f>IF(C24="",D23,IF(D23&lt;&gt;"",CONCATENATE(D23,"、",C24),C24))</f>
        <v>沖縄振興、地方創生</v>
      </c>
      <c r="F24" s="18" t="s">
        <v>262</v>
      </c>
      <c r="G24" s="17"/>
      <c r="H24" s="13" t="str">
        <f t="shared" si="1"/>
        <v/>
      </c>
      <c r="I24" s="13" t="str">
        <f t="shared" si="5"/>
        <v>一般会計</v>
      </c>
      <c r="K24" s="13"/>
      <c r="L24" s="13"/>
      <c r="O24" s="13"/>
      <c r="P24" s="13"/>
      <c r="Q24" s="19"/>
      <c r="T24" s="13"/>
      <c r="U24" s="32" t="s">
        <v>536</v>
      </c>
      <c r="Y24" s="32" t="s">
        <v>291</v>
      </c>
      <c r="Z24" s="32" t="s">
        <v>420</v>
      </c>
      <c r="AA24" s="63" t="s">
        <v>385</v>
      </c>
      <c r="AB24" s="63" t="s">
        <v>514</v>
      </c>
      <c r="AC24" s="31"/>
      <c r="AD24" s="31"/>
      <c r="AE24" s="31"/>
      <c r="AF24" s="30"/>
      <c r="AK24" s="42" t="str">
        <f>CHAR(CODE(AK23)+1)</f>
        <v>W</v>
      </c>
    </row>
    <row r="25" spans="1:37" ht="13.5" customHeight="1" x14ac:dyDescent="0.15">
      <c r="A25" s="62"/>
      <c r="B25" s="61"/>
      <c r="F25" s="18" t="s">
        <v>126</v>
      </c>
      <c r="G25" s="17"/>
      <c r="H25" s="13" t="str">
        <f t="shared" si="1"/>
        <v/>
      </c>
      <c r="I25" s="13" t="str">
        <f t="shared" si="5"/>
        <v>一般会計</v>
      </c>
      <c r="K25" s="13"/>
      <c r="L25" s="13"/>
      <c r="O25" s="13"/>
      <c r="P25" s="13"/>
      <c r="Q25" s="19"/>
      <c r="T25" s="13"/>
      <c r="U25" s="32" t="s">
        <v>537</v>
      </c>
      <c r="Y25" s="32" t="s">
        <v>292</v>
      </c>
      <c r="Z25" s="32" t="s">
        <v>421</v>
      </c>
      <c r="AA25" s="63" t="s">
        <v>386</v>
      </c>
      <c r="AB25" s="63" t="s">
        <v>515</v>
      </c>
      <c r="AC25" s="31"/>
      <c r="AD25" s="31"/>
      <c r="AE25" s="31"/>
      <c r="AF25" s="30"/>
      <c r="AK25" s="42" t="str">
        <f t="shared" si="7"/>
        <v>X</v>
      </c>
    </row>
    <row r="26" spans="1:37" ht="13.5" customHeight="1" x14ac:dyDescent="0.15">
      <c r="A26" s="59"/>
      <c r="B26" s="58"/>
      <c r="F26" s="18" t="s">
        <v>127</v>
      </c>
      <c r="G26" s="17"/>
      <c r="H26" s="13" t="str">
        <f t="shared" si="1"/>
        <v/>
      </c>
      <c r="I26" s="13" t="str">
        <f t="shared" si="5"/>
        <v>一般会計</v>
      </c>
      <c r="K26" s="13"/>
      <c r="L26" s="13"/>
      <c r="O26" s="13"/>
      <c r="P26" s="13"/>
      <c r="Q26" s="19"/>
      <c r="T26" s="13"/>
      <c r="U26" s="32" t="s">
        <v>538</v>
      </c>
      <c r="Y26" s="32" t="s">
        <v>293</v>
      </c>
      <c r="Z26" s="32" t="s">
        <v>422</v>
      </c>
      <c r="AA26" s="63" t="s">
        <v>387</v>
      </c>
      <c r="AB26" s="63" t="s">
        <v>516</v>
      </c>
      <c r="AC26" s="31"/>
      <c r="AD26" s="31"/>
      <c r="AE26" s="31"/>
      <c r="AF26" s="30"/>
      <c r="AK26" s="42" t="str">
        <f t="shared" si="7"/>
        <v>Y</v>
      </c>
    </row>
    <row r="27" spans="1:37" ht="13.5" customHeight="1" x14ac:dyDescent="0.15">
      <c r="A27" s="13" t="str">
        <f>IF(D24="", "-", D24)</f>
        <v>沖縄振興、地方創生</v>
      </c>
      <c r="B27" s="13"/>
      <c r="F27" s="18" t="s">
        <v>128</v>
      </c>
      <c r="G27" s="17"/>
      <c r="H27" s="13" t="str">
        <f t="shared" si="1"/>
        <v/>
      </c>
      <c r="I27" s="13" t="str">
        <f t="shared" si="5"/>
        <v>一般会計</v>
      </c>
      <c r="K27" s="13"/>
      <c r="L27" s="13"/>
      <c r="O27" s="13"/>
      <c r="P27" s="13"/>
      <c r="Q27" s="19"/>
      <c r="T27" s="13"/>
      <c r="U27" s="32" t="s">
        <v>539</v>
      </c>
      <c r="Y27" s="32" t="s">
        <v>294</v>
      </c>
      <c r="Z27" s="32" t="s">
        <v>423</v>
      </c>
      <c r="AA27" s="63" t="s">
        <v>388</v>
      </c>
      <c r="AB27" s="63" t="s">
        <v>517</v>
      </c>
      <c r="AC27" s="31"/>
      <c r="AD27" s="31"/>
      <c r="AE27" s="31"/>
      <c r="AF27" s="30"/>
      <c r="AK27" s="42" t="str">
        <f>CHAR(CODE(AK26)+1)</f>
        <v>Z</v>
      </c>
    </row>
    <row r="28" spans="1:37" ht="13.5" customHeight="1" x14ac:dyDescent="0.15">
      <c r="B28" s="13"/>
      <c r="F28" s="18" t="s">
        <v>129</v>
      </c>
      <c r="G28" s="17"/>
      <c r="H28" s="13" t="str">
        <f t="shared" si="1"/>
        <v/>
      </c>
      <c r="I28" s="13" t="str">
        <f t="shared" si="5"/>
        <v>一般会計</v>
      </c>
      <c r="K28" s="13"/>
      <c r="L28" s="13"/>
      <c r="O28" s="13"/>
      <c r="P28" s="13"/>
      <c r="Q28" s="19"/>
      <c r="T28" s="13"/>
      <c r="U28" s="32" t="s">
        <v>540</v>
      </c>
      <c r="Y28" s="32" t="s">
        <v>295</v>
      </c>
      <c r="Z28" s="32" t="s">
        <v>424</v>
      </c>
      <c r="AA28" s="63" t="s">
        <v>389</v>
      </c>
      <c r="AB28" s="63" t="s">
        <v>518</v>
      </c>
      <c r="AC28" s="31"/>
      <c r="AD28" s="31"/>
      <c r="AE28" s="31"/>
      <c r="AF28" s="30"/>
      <c r="AK28" s="42" t="s">
        <v>185</v>
      </c>
    </row>
    <row r="29" spans="1:37" ht="13.5" customHeight="1" x14ac:dyDescent="0.15">
      <c r="A29" s="13"/>
      <c r="B29" s="13"/>
      <c r="F29" s="18" t="s">
        <v>193</v>
      </c>
      <c r="G29" s="17"/>
      <c r="H29" s="13" t="str">
        <f t="shared" si="1"/>
        <v/>
      </c>
      <c r="I29" s="13" t="str">
        <f t="shared" si="5"/>
        <v>一般会計</v>
      </c>
      <c r="K29" s="13"/>
      <c r="L29" s="13"/>
      <c r="O29" s="13"/>
      <c r="P29" s="13"/>
      <c r="Q29" s="19"/>
      <c r="T29" s="13"/>
      <c r="U29" s="32" t="s">
        <v>541</v>
      </c>
      <c r="Y29" s="32" t="s">
        <v>296</v>
      </c>
      <c r="Z29" s="32" t="s">
        <v>425</v>
      </c>
      <c r="AA29" s="63" t="s">
        <v>390</v>
      </c>
      <c r="AB29" s="63" t="s">
        <v>519</v>
      </c>
      <c r="AC29" s="31"/>
      <c r="AD29" s="31"/>
      <c r="AE29" s="31"/>
      <c r="AF29" s="30"/>
      <c r="AK29" s="42" t="str">
        <f t="shared" si="7"/>
        <v>b</v>
      </c>
    </row>
    <row r="30" spans="1:37" ht="13.5" customHeight="1" x14ac:dyDescent="0.15">
      <c r="A30" s="13"/>
      <c r="B30" s="13"/>
      <c r="F30" s="18" t="s">
        <v>194</v>
      </c>
      <c r="G30" s="17"/>
      <c r="H30" s="13" t="str">
        <f t="shared" si="1"/>
        <v/>
      </c>
      <c r="I30" s="13" t="str">
        <f t="shared" si="5"/>
        <v>一般会計</v>
      </c>
      <c r="K30" s="13"/>
      <c r="L30" s="13"/>
      <c r="O30" s="13"/>
      <c r="P30" s="13"/>
      <c r="Q30" s="19"/>
      <c r="T30" s="13"/>
      <c r="U30" s="32" t="s">
        <v>542</v>
      </c>
      <c r="Y30" s="32" t="s">
        <v>297</v>
      </c>
      <c r="Z30" s="32" t="s">
        <v>426</v>
      </c>
      <c r="AA30" s="63" t="s">
        <v>391</v>
      </c>
      <c r="AB30" s="63" t="s">
        <v>520</v>
      </c>
      <c r="AC30" s="31"/>
      <c r="AD30" s="31"/>
      <c r="AE30" s="31"/>
      <c r="AF30" s="30"/>
      <c r="AK30" s="42" t="str">
        <f t="shared" si="7"/>
        <v>c</v>
      </c>
    </row>
    <row r="31" spans="1:37" ht="13.5" customHeight="1" x14ac:dyDescent="0.15">
      <c r="A31" s="13"/>
      <c r="B31" s="13"/>
      <c r="F31" s="18" t="s">
        <v>195</v>
      </c>
      <c r="G31" s="17"/>
      <c r="H31" s="13" t="str">
        <f t="shared" si="1"/>
        <v/>
      </c>
      <c r="I31" s="13" t="str">
        <f t="shared" si="5"/>
        <v>一般会計</v>
      </c>
      <c r="K31" s="13"/>
      <c r="L31" s="13"/>
      <c r="O31" s="13"/>
      <c r="P31" s="13"/>
      <c r="Q31" s="19"/>
      <c r="T31" s="13"/>
      <c r="U31" s="32" t="s">
        <v>543</v>
      </c>
      <c r="Y31" s="32" t="s">
        <v>298</v>
      </c>
      <c r="Z31" s="32" t="s">
        <v>427</v>
      </c>
      <c r="AA31" s="63" t="s">
        <v>392</v>
      </c>
      <c r="AB31" s="63" t="s">
        <v>521</v>
      </c>
      <c r="AC31" s="31"/>
      <c r="AD31" s="31"/>
      <c r="AE31" s="31"/>
      <c r="AF31" s="30"/>
      <c r="AK31" s="42" t="str">
        <f t="shared" si="7"/>
        <v>d</v>
      </c>
    </row>
    <row r="32" spans="1:37" ht="13.5" customHeight="1" x14ac:dyDescent="0.15">
      <c r="A32" s="13"/>
      <c r="B32" s="13"/>
      <c r="F32" s="18" t="s">
        <v>196</v>
      </c>
      <c r="G32" s="17"/>
      <c r="H32" s="13" t="str">
        <f t="shared" si="1"/>
        <v/>
      </c>
      <c r="I32" s="13" t="str">
        <f t="shared" si="5"/>
        <v>一般会計</v>
      </c>
      <c r="K32" s="13"/>
      <c r="L32" s="13"/>
      <c r="O32" s="13"/>
      <c r="P32" s="13"/>
      <c r="Q32" s="19"/>
      <c r="T32" s="13"/>
      <c r="U32" s="32" t="s">
        <v>544</v>
      </c>
      <c r="Y32" s="32" t="s">
        <v>299</v>
      </c>
      <c r="Z32" s="32" t="s">
        <v>428</v>
      </c>
      <c r="AA32" s="63" t="s">
        <v>66</v>
      </c>
      <c r="AB32" s="63" t="s">
        <v>66</v>
      </c>
      <c r="AC32" s="31"/>
      <c r="AD32" s="31"/>
      <c r="AE32" s="31"/>
      <c r="AF32" s="30"/>
      <c r="AK32" s="42" t="str">
        <f t="shared" si="7"/>
        <v>e</v>
      </c>
    </row>
    <row r="33" spans="1:37" ht="13.5" customHeight="1" x14ac:dyDescent="0.15">
      <c r="A33" s="13"/>
      <c r="B33" s="13"/>
      <c r="F33" s="18" t="s">
        <v>197</v>
      </c>
      <c r="G33" s="17"/>
      <c r="H33" s="13" t="str">
        <f t="shared" si="1"/>
        <v/>
      </c>
      <c r="I33" s="13" t="str">
        <f t="shared" si="5"/>
        <v>一般会計</v>
      </c>
      <c r="K33" s="13"/>
      <c r="L33" s="13"/>
      <c r="O33" s="13"/>
      <c r="P33" s="13"/>
      <c r="Q33" s="19"/>
      <c r="T33" s="13"/>
      <c r="U33" s="32" t="s">
        <v>545</v>
      </c>
      <c r="Y33" s="32" t="s">
        <v>300</v>
      </c>
      <c r="Z33" s="32" t="s">
        <v>429</v>
      </c>
      <c r="AA33" s="52"/>
      <c r="AB33" s="31"/>
      <c r="AC33" s="31"/>
      <c r="AD33" s="31"/>
      <c r="AE33" s="31"/>
      <c r="AF33" s="30"/>
      <c r="AK33" s="42" t="str">
        <f t="shared" si="7"/>
        <v>f</v>
      </c>
    </row>
    <row r="34" spans="1:37" ht="13.5" customHeight="1" x14ac:dyDescent="0.15">
      <c r="A34" s="13"/>
      <c r="B34" s="13"/>
      <c r="F34" s="18" t="s">
        <v>198</v>
      </c>
      <c r="G34" s="17"/>
      <c r="H34" s="13" t="str">
        <f t="shared" si="1"/>
        <v/>
      </c>
      <c r="I34" s="13" t="str">
        <f t="shared" si="5"/>
        <v>一般会計</v>
      </c>
      <c r="K34" s="13"/>
      <c r="L34" s="13"/>
      <c r="O34" s="13"/>
      <c r="P34" s="13"/>
      <c r="Q34" s="19"/>
      <c r="T34" s="13"/>
      <c r="U34" s="32" t="s">
        <v>546</v>
      </c>
      <c r="Y34" s="32" t="s">
        <v>301</v>
      </c>
      <c r="Z34" s="32" t="s">
        <v>430</v>
      </c>
      <c r="AB34" s="31"/>
      <c r="AC34" s="31"/>
      <c r="AD34" s="31"/>
      <c r="AE34" s="31"/>
      <c r="AF34" s="30"/>
      <c r="AK34" s="42" t="str">
        <f t="shared" si="7"/>
        <v>g</v>
      </c>
    </row>
    <row r="35" spans="1:37" ht="13.5" customHeight="1" x14ac:dyDescent="0.15">
      <c r="A35" s="13"/>
      <c r="B35" s="13"/>
      <c r="F35" s="18" t="s">
        <v>199</v>
      </c>
      <c r="G35" s="17"/>
      <c r="H35" s="13" t="str">
        <f t="shared" si="1"/>
        <v/>
      </c>
      <c r="I35" s="13" t="str">
        <f t="shared" si="5"/>
        <v>一般会計</v>
      </c>
      <c r="K35" s="13"/>
      <c r="L35" s="13"/>
      <c r="O35" s="13"/>
      <c r="P35" s="13"/>
      <c r="Q35" s="19"/>
      <c r="T35" s="13"/>
      <c r="Y35" s="32" t="s">
        <v>302</v>
      </c>
      <c r="Z35" s="32" t="s">
        <v>431</v>
      </c>
      <c r="AC35" s="31"/>
      <c r="AF35" s="30"/>
      <c r="AK35" s="42" t="str">
        <f t="shared" si="7"/>
        <v>h</v>
      </c>
    </row>
    <row r="36" spans="1:37" ht="13.5" customHeight="1" x14ac:dyDescent="0.15">
      <c r="A36" s="13"/>
      <c r="B36" s="13"/>
      <c r="F36" s="18" t="s">
        <v>200</v>
      </c>
      <c r="G36" s="17"/>
      <c r="H36" s="13" t="str">
        <f t="shared" si="1"/>
        <v/>
      </c>
      <c r="I36" s="13" t="str">
        <f t="shared" si="5"/>
        <v>一般会計</v>
      </c>
      <c r="K36" s="13"/>
      <c r="L36" s="13"/>
      <c r="O36" s="13"/>
      <c r="P36" s="13"/>
      <c r="Q36" s="19"/>
      <c r="T36" s="13"/>
      <c r="U36" s="32" t="s">
        <v>547</v>
      </c>
      <c r="Y36" s="32" t="s">
        <v>303</v>
      </c>
      <c r="Z36" s="32" t="s">
        <v>432</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304</v>
      </c>
      <c r="Z37" s="32" t="s">
        <v>433</v>
      </c>
      <c r="AF37" s="30"/>
      <c r="AK37" s="42" t="str">
        <f t="shared" si="7"/>
        <v>j</v>
      </c>
    </row>
    <row r="38" spans="1:37" x14ac:dyDescent="0.15">
      <c r="A38" s="13"/>
      <c r="B38" s="13"/>
      <c r="F38" s="13"/>
      <c r="G38" s="19"/>
      <c r="K38" s="13"/>
      <c r="L38" s="13"/>
      <c r="O38" s="13"/>
      <c r="P38" s="13"/>
      <c r="Q38" s="19"/>
      <c r="T38" s="13"/>
      <c r="U38" s="32" t="s">
        <v>246</v>
      </c>
      <c r="Y38" s="32" t="s">
        <v>305</v>
      </c>
      <c r="Z38" s="32" t="s">
        <v>434</v>
      </c>
      <c r="AF38" s="30"/>
      <c r="AK38" s="42" t="str">
        <f t="shared" si="7"/>
        <v>k</v>
      </c>
    </row>
    <row r="39" spans="1:37" x14ac:dyDescent="0.15">
      <c r="A39" s="13"/>
      <c r="B39" s="13"/>
      <c r="F39" s="13" t="str">
        <f>I37</f>
        <v>一般会計</v>
      </c>
      <c r="G39" s="19"/>
      <c r="K39" s="13"/>
      <c r="L39" s="13"/>
      <c r="O39" s="13"/>
      <c r="P39" s="13"/>
      <c r="Q39" s="19"/>
      <c r="T39" s="13"/>
      <c r="U39" s="32" t="s">
        <v>256</v>
      </c>
      <c r="Y39" s="32" t="s">
        <v>306</v>
      </c>
      <c r="Z39" s="32" t="s">
        <v>435</v>
      </c>
      <c r="AF39" s="30"/>
      <c r="AK39" s="42" t="str">
        <f t="shared" si="7"/>
        <v>l</v>
      </c>
    </row>
    <row r="40" spans="1:37" x14ac:dyDescent="0.15">
      <c r="A40" s="13"/>
      <c r="B40" s="13"/>
      <c r="F40" s="13"/>
      <c r="G40" s="19"/>
      <c r="K40" s="13"/>
      <c r="L40" s="13"/>
      <c r="O40" s="13"/>
      <c r="P40" s="13"/>
      <c r="Q40" s="19"/>
      <c r="T40" s="13"/>
      <c r="Y40" s="32" t="s">
        <v>307</v>
      </c>
      <c r="Z40" s="32" t="s">
        <v>436</v>
      </c>
      <c r="AF40" s="30"/>
      <c r="AK40" s="42" t="str">
        <f t="shared" si="7"/>
        <v>m</v>
      </c>
    </row>
    <row r="41" spans="1:37" x14ac:dyDescent="0.15">
      <c r="A41" s="13"/>
      <c r="B41" s="13"/>
      <c r="F41" s="13"/>
      <c r="G41" s="19"/>
      <c r="K41" s="13"/>
      <c r="L41" s="13"/>
      <c r="O41" s="13"/>
      <c r="P41" s="13"/>
      <c r="Q41" s="19"/>
      <c r="T41" s="13"/>
      <c r="Y41" s="32" t="s">
        <v>308</v>
      </c>
      <c r="Z41" s="32" t="s">
        <v>437</v>
      </c>
      <c r="AF41" s="30"/>
      <c r="AK41" s="42" t="str">
        <f t="shared" si="7"/>
        <v>n</v>
      </c>
    </row>
    <row r="42" spans="1:37" x14ac:dyDescent="0.15">
      <c r="A42" s="13"/>
      <c r="B42" s="13"/>
      <c r="F42" s="13"/>
      <c r="G42" s="19"/>
      <c r="K42" s="13"/>
      <c r="L42" s="13"/>
      <c r="O42" s="13"/>
      <c r="P42" s="13"/>
      <c r="Q42" s="19"/>
      <c r="T42" s="13"/>
      <c r="Y42" s="32" t="s">
        <v>309</v>
      </c>
      <c r="Z42" s="32" t="s">
        <v>438</v>
      </c>
      <c r="AF42" s="30"/>
      <c r="AK42" s="42" t="str">
        <f t="shared" si="7"/>
        <v>o</v>
      </c>
    </row>
    <row r="43" spans="1:37" x14ac:dyDescent="0.15">
      <c r="A43" s="13"/>
      <c r="B43" s="13"/>
      <c r="F43" s="13"/>
      <c r="G43" s="19"/>
      <c r="K43" s="13"/>
      <c r="L43" s="13"/>
      <c r="O43" s="13"/>
      <c r="P43" s="13"/>
      <c r="Q43" s="19"/>
      <c r="T43" s="13"/>
      <c r="Y43" s="32" t="s">
        <v>310</v>
      </c>
      <c r="Z43" s="32" t="s">
        <v>439</v>
      </c>
      <c r="AF43" s="30"/>
      <c r="AK43" s="42" t="str">
        <f t="shared" si="7"/>
        <v>p</v>
      </c>
    </row>
    <row r="44" spans="1:37" x14ac:dyDescent="0.15">
      <c r="A44" s="13"/>
      <c r="B44" s="13"/>
      <c r="F44" s="13"/>
      <c r="G44" s="19"/>
      <c r="K44" s="13"/>
      <c r="L44" s="13"/>
      <c r="O44" s="13"/>
      <c r="P44" s="13"/>
      <c r="Q44" s="19"/>
      <c r="T44" s="13"/>
      <c r="Y44" s="32" t="s">
        <v>311</v>
      </c>
      <c r="Z44" s="32" t="s">
        <v>440</v>
      </c>
      <c r="AF44" s="30"/>
      <c r="AK44" s="42" t="str">
        <f t="shared" si="7"/>
        <v>q</v>
      </c>
    </row>
    <row r="45" spans="1:37" x14ac:dyDescent="0.15">
      <c r="A45" s="13"/>
      <c r="B45" s="13"/>
      <c r="F45" s="13"/>
      <c r="G45" s="19"/>
      <c r="K45" s="13"/>
      <c r="L45" s="13"/>
      <c r="O45" s="13"/>
      <c r="P45" s="13"/>
      <c r="Q45" s="19"/>
      <c r="T45" s="13"/>
      <c r="Y45" s="32" t="s">
        <v>312</v>
      </c>
      <c r="Z45" s="32" t="s">
        <v>441</v>
      </c>
      <c r="AF45" s="30"/>
      <c r="AK45" s="42" t="str">
        <f t="shared" si="7"/>
        <v>r</v>
      </c>
    </row>
    <row r="46" spans="1:37" x14ac:dyDescent="0.15">
      <c r="A46" s="13"/>
      <c r="B46" s="13"/>
      <c r="F46" s="13"/>
      <c r="G46" s="19"/>
      <c r="K46" s="13"/>
      <c r="L46" s="13"/>
      <c r="O46" s="13"/>
      <c r="P46" s="13"/>
      <c r="Q46" s="19"/>
      <c r="T46" s="13"/>
      <c r="Y46" s="32" t="s">
        <v>313</v>
      </c>
      <c r="Z46" s="32" t="s">
        <v>442</v>
      </c>
      <c r="AF46" s="30"/>
      <c r="AK46" s="42" t="str">
        <f t="shared" si="7"/>
        <v>s</v>
      </c>
    </row>
    <row r="47" spans="1:37" x14ac:dyDescent="0.15">
      <c r="A47" s="13"/>
      <c r="B47" s="13"/>
      <c r="F47" s="13"/>
      <c r="G47" s="19"/>
      <c r="K47" s="13"/>
      <c r="L47" s="13"/>
      <c r="O47" s="13"/>
      <c r="P47" s="13"/>
      <c r="Q47" s="19"/>
      <c r="T47" s="13"/>
      <c r="Y47" s="32" t="s">
        <v>314</v>
      </c>
      <c r="Z47" s="32" t="s">
        <v>443</v>
      </c>
      <c r="AF47" s="30"/>
      <c r="AK47" s="42" t="str">
        <f t="shared" si="7"/>
        <v>t</v>
      </c>
    </row>
    <row r="48" spans="1:37" x14ac:dyDescent="0.15">
      <c r="A48" s="13"/>
      <c r="B48" s="13"/>
      <c r="F48" s="13"/>
      <c r="G48" s="19"/>
      <c r="K48" s="13"/>
      <c r="L48" s="13"/>
      <c r="O48" s="13"/>
      <c r="P48" s="13"/>
      <c r="Q48" s="19"/>
      <c r="T48" s="13"/>
      <c r="Y48" s="32" t="s">
        <v>315</v>
      </c>
      <c r="Z48" s="32" t="s">
        <v>444</v>
      </c>
      <c r="AF48" s="30"/>
      <c r="AK48" s="42" t="str">
        <f t="shared" si="7"/>
        <v>u</v>
      </c>
    </row>
    <row r="49" spans="1:37" x14ac:dyDescent="0.15">
      <c r="A49" s="13"/>
      <c r="B49" s="13"/>
      <c r="F49" s="13"/>
      <c r="G49" s="19"/>
      <c r="K49" s="13"/>
      <c r="L49" s="13"/>
      <c r="O49" s="13"/>
      <c r="P49" s="13"/>
      <c r="Q49" s="19"/>
      <c r="T49" s="13"/>
      <c r="Y49" s="32" t="s">
        <v>316</v>
      </c>
      <c r="Z49" s="32" t="s">
        <v>445</v>
      </c>
      <c r="AF49" s="30"/>
      <c r="AK49" s="42" t="str">
        <f t="shared" si="7"/>
        <v>v</v>
      </c>
    </row>
    <row r="50" spans="1:37" x14ac:dyDescent="0.15">
      <c r="A50" s="13"/>
      <c r="B50" s="13"/>
      <c r="F50" s="13"/>
      <c r="G50" s="19"/>
      <c r="K50" s="13"/>
      <c r="L50" s="13"/>
      <c r="O50" s="13"/>
      <c r="P50" s="13"/>
      <c r="Q50" s="19"/>
      <c r="T50" s="13"/>
      <c r="Y50" s="32" t="s">
        <v>317</v>
      </c>
      <c r="Z50" s="32" t="s">
        <v>446</v>
      </c>
      <c r="AF50" s="30"/>
    </row>
    <row r="51" spans="1:37" x14ac:dyDescent="0.15">
      <c r="A51" s="13"/>
      <c r="B51" s="13"/>
      <c r="F51" s="13"/>
      <c r="G51" s="19"/>
      <c r="K51" s="13"/>
      <c r="L51" s="13"/>
      <c r="O51" s="13"/>
      <c r="P51" s="13"/>
      <c r="Q51" s="19"/>
      <c r="T51" s="13"/>
      <c r="Y51" s="32" t="s">
        <v>318</v>
      </c>
      <c r="Z51" s="32" t="s">
        <v>447</v>
      </c>
      <c r="AF51" s="30"/>
    </row>
    <row r="52" spans="1:37" x14ac:dyDescent="0.15">
      <c r="A52" s="13"/>
      <c r="B52" s="13"/>
      <c r="F52" s="13"/>
      <c r="G52" s="19"/>
      <c r="K52" s="13"/>
      <c r="L52" s="13"/>
      <c r="O52" s="13"/>
      <c r="P52" s="13"/>
      <c r="Q52" s="19"/>
      <c r="T52" s="13"/>
      <c r="Y52" s="32" t="s">
        <v>319</v>
      </c>
      <c r="Z52" s="32" t="s">
        <v>448</v>
      </c>
      <c r="AF52" s="30"/>
    </row>
    <row r="53" spans="1:37" x14ac:dyDescent="0.15">
      <c r="A53" s="13"/>
      <c r="B53" s="13"/>
      <c r="F53" s="13"/>
      <c r="G53" s="19"/>
      <c r="K53" s="13"/>
      <c r="L53" s="13"/>
      <c r="O53" s="13"/>
      <c r="P53" s="13"/>
      <c r="Q53" s="19"/>
      <c r="T53" s="13"/>
      <c r="Y53" s="32" t="s">
        <v>320</v>
      </c>
      <c r="Z53" s="32" t="s">
        <v>449</v>
      </c>
      <c r="AF53" s="30"/>
    </row>
    <row r="54" spans="1:37" x14ac:dyDescent="0.15">
      <c r="A54" s="13"/>
      <c r="B54" s="13"/>
      <c r="F54" s="13"/>
      <c r="G54" s="19"/>
      <c r="K54" s="13"/>
      <c r="L54" s="13"/>
      <c r="O54" s="13"/>
      <c r="P54" s="20"/>
      <c r="Q54" s="19"/>
      <c r="T54" s="13"/>
      <c r="Y54" s="32" t="s">
        <v>321</v>
      </c>
      <c r="Z54" s="32" t="s">
        <v>450</v>
      </c>
      <c r="AF54" s="30"/>
    </row>
    <row r="55" spans="1:37" x14ac:dyDescent="0.15">
      <c r="A55" s="13"/>
      <c r="B55" s="13"/>
      <c r="F55" s="13"/>
      <c r="G55" s="19"/>
      <c r="K55" s="13"/>
      <c r="L55" s="13"/>
      <c r="O55" s="13"/>
      <c r="P55" s="13"/>
      <c r="Q55" s="19"/>
      <c r="T55" s="13"/>
      <c r="Y55" s="32" t="s">
        <v>322</v>
      </c>
      <c r="Z55" s="32" t="s">
        <v>451</v>
      </c>
      <c r="AF55" s="30"/>
    </row>
    <row r="56" spans="1:37" x14ac:dyDescent="0.15">
      <c r="A56" s="13"/>
      <c r="B56" s="13"/>
      <c r="F56" s="13"/>
      <c r="G56" s="19"/>
      <c r="K56" s="13"/>
      <c r="L56" s="13"/>
      <c r="O56" s="13"/>
      <c r="P56" s="13"/>
      <c r="Q56" s="19"/>
      <c r="T56" s="13"/>
      <c r="Y56" s="32" t="s">
        <v>323</v>
      </c>
      <c r="Z56" s="32" t="s">
        <v>452</v>
      </c>
      <c r="AF56" s="30"/>
    </row>
    <row r="57" spans="1:37" x14ac:dyDescent="0.15">
      <c r="A57" s="13"/>
      <c r="B57" s="13"/>
      <c r="F57" s="13"/>
      <c r="G57" s="19"/>
      <c r="K57" s="13"/>
      <c r="L57" s="13"/>
      <c r="O57" s="13"/>
      <c r="P57" s="13"/>
      <c r="Q57" s="19"/>
      <c r="T57" s="13"/>
      <c r="Y57" s="32" t="s">
        <v>324</v>
      </c>
      <c r="Z57" s="32" t="s">
        <v>453</v>
      </c>
      <c r="AF57" s="30"/>
    </row>
    <row r="58" spans="1:37" x14ac:dyDescent="0.15">
      <c r="A58" s="13"/>
      <c r="B58" s="13"/>
      <c r="F58" s="13"/>
      <c r="G58" s="19"/>
      <c r="K58" s="13"/>
      <c r="L58" s="13"/>
      <c r="O58" s="13"/>
      <c r="P58" s="13"/>
      <c r="Q58" s="19"/>
      <c r="T58" s="13"/>
      <c r="Y58" s="32" t="s">
        <v>325</v>
      </c>
      <c r="Z58" s="32" t="s">
        <v>454</v>
      </c>
      <c r="AF58" s="30"/>
    </row>
    <row r="59" spans="1:37" x14ac:dyDescent="0.15">
      <c r="A59" s="13"/>
      <c r="B59" s="13"/>
      <c r="F59" s="13"/>
      <c r="G59" s="19"/>
      <c r="K59" s="13"/>
      <c r="L59" s="13"/>
      <c r="O59" s="13"/>
      <c r="P59" s="13"/>
      <c r="Q59" s="19"/>
      <c r="T59" s="13"/>
      <c r="Y59" s="32" t="s">
        <v>326</v>
      </c>
      <c r="Z59" s="32" t="s">
        <v>455</v>
      </c>
      <c r="AF59" s="30"/>
    </row>
    <row r="60" spans="1:37" x14ac:dyDescent="0.15">
      <c r="A60" s="13"/>
      <c r="B60" s="13"/>
      <c r="F60" s="13"/>
      <c r="G60" s="19"/>
      <c r="K60" s="13"/>
      <c r="L60" s="13"/>
      <c r="O60" s="13"/>
      <c r="P60" s="13"/>
      <c r="Q60" s="19"/>
      <c r="T60" s="13"/>
      <c r="Y60" s="32" t="s">
        <v>327</v>
      </c>
      <c r="Z60" s="32" t="s">
        <v>456</v>
      </c>
      <c r="AF60" s="30"/>
    </row>
    <row r="61" spans="1:37" x14ac:dyDescent="0.15">
      <c r="A61" s="13"/>
      <c r="B61" s="13"/>
      <c r="F61" s="13"/>
      <c r="G61" s="19"/>
      <c r="K61" s="13"/>
      <c r="L61" s="13"/>
      <c r="O61" s="13"/>
      <c r="P61" s="13"/>
      <c r="Q61" s="19"/>
      <c r="T61" s="13"/>
      <c r="Y61" s="32" t="s">
        <v>328</v>
      </c>
      <c r="Z61" s="32" t="s">
        <v>457</v>
      </c>
      <c r="AF61" s="30"/>
    </row>
    <row r="62" spans="1:37" x14ac:dyDescent="0.15">
      <c r="A62" s="13"/>
      <c r="B62" s="13"/>
      <c r="F62" s="13"/>
      <c r="G62" s="19"/>
      <c r="K62" s="13"/>
      <c r="L62" s="13"/>
      <c r="O62" s="13"/>
      <c r="P62" s="13"/>
      <c r="Q62" s="19"/>
      <c r="T62" s="13"/>
      <c r="Y62" s="32" t="s">
        <v>329</v>
      </c>
      <c r="Z62" s="32" t="s">
        <v>458</v>
      </c>
      <c r="AF62" s="30"/>
    </row>
    <row r="63" spans="1:37" x14ac:dyDescent="0.15">
      <c r="A63" s="13"/>
      <c r="B63" s="13"/>
      <c r="F63" s="13"/>
      <c r="G63" s="19"/>
      <c r="K63" s="13"/>
      <c r="L63" s="13"/>
      <c r="O63" s="13"/>
      <c r="P63" s="13"/>
      <c r="Q63" s="19"/>
      <c r="T63" s="13"/>
      <c r="Y63" s="32" t="s">
        <v>330</v>
      </c>
      <c r="Z63" s="32" t="s">
        <v>459</v>
      </c>
      <c r="AF63" s="30"/>
    </row>
    <row r="64" spans="1:37" x14ac:dyDescent="0.15">
      <c r="A64" s="13"/>
      <c r="B64" s="13"/>
      <c r="F64" s="13"/>
      <c r="G64" s="19"/>
      <c r="K64" s="13"/>
      <c r="L64" s="13"/>
      <c r="O64" s="13"/>
      <c r="P64" s="13"/>
      <c r="Q64" s="19"/>
      <c r="T64" s="13"/>
      <c r="Y64" s="32" t="s">
        <v>331</v>
      </c>
      <c r="Z64" s="32" t="s">
        <v>460</v>
      </c>
      <c r="AF64" s="30"/>
    </row>
    <row r="65" spans="1:32" x14ac:dyDescent="0.15">
      <c r="A65" s="13"/>
      <c r="B65" s="13"/>
      <c r="F65" s="13"/>
      <c r="G65" s="19"/>
      <c r="K65" s="13"/>
      <c r="L65" s="13"/>
      <c r="O65" s="13"/>
      <c r="P65" s="13"/>
      <c r="Q65" s="19"/>
      <c r="T65" s="13"/>
      <c r="Y65" s="32" t="s">
        <v>332</v>
      </c>
      <c r="Z65" s="32" t="s">
        <v>461</v>
      </c>
      <c r="AF65" s="30"/>
    </row>
    <row r="66" spans="1:32" x14ac:dyDescent="0.15">
      <c r="A66" s="13"/>
      <c r="B66" s="13"/>
      <c r="F66" s="13"/>
      <c r="G66" s="19"/>
      <c r="K66" s="13"/>
      <c r="L66" s="13"/>
      <c r="O66" s="13"/>
      <c r="P66" s="13"/>
      <c r="Q66" s="19"/>
      <c r="T66" s="13"/>
      <c r="Y66" s="32" t="s">
        <v>67</v>
      </c>
      <c r="Z66" s="32" t="s">
        <v>462</v>
      </c>
      <c r="AF66" s="30"/>
    </row>
    <row r="67" spans="1:32" x14ac:dyDescent="0.15">
      <c r="A67" s="13"/>
      <c r="B67" s="13"/>
      <c r="F67" s="13"/>
      <c r="G67" s="19"/>
      <c r="K67" s="13"/>
      <c r="L67" s="13"/>
      <c r="O67" s="13"/>
      <c r="P67" s="13"/>
      <c r="Q67" s="19"/>
      <c r="T67" s="13"/>
      <c r="Y67" s="32" t="s">
        <v>333</v>
      </c>
      <c r="Z67" s="32" t="s">
        <v>463</v>
      </c>
      <c r="AF67" s="30"/>
    </row>
    <row r="68" spans="1:32" x14ac:dyDescent="0.15">
      <c r="A68" s="13"/>
      <c r="B68" s="13"/>
      <c r="F68" s="13"/>
      <c r="G68" s="19"/>
      <c r="K68" s="13"/>
      <c r="L68" s="13"/>
      <c r="O68" s="13"/>
      <c r="P68" s="13"/>
      <c r="Q68" s="19"/>
      <c r="T68" s="13"/>
      <c r="Y68" s="32" t="s">
        <v>334</v>
      </c>
      <c r="Z68" s="32" t="s">
        <v>464</v>
      </c>
      <c r="AF68" s="30"/>
    </row>
    <row r="69" spans="1:32" x14ac:dyDescent="0.15">
      <c r="A69" s="13"/>
      <c r="B69" s="13"/>
      <c r="F69" s="13"/>
      <c r="G69" s="19"/>
      <c r="K69" s="13"/>
      <c r="L69" s="13"/>
      <c r="O69" s="13"/>
      <c r="P69" s="13"/>
      <c r="Q69" s="19"/>
      <c r="T69" s="13"/>
      <c r="Y69" s="32" t="s">
        <v>335</v>
      </c>
      <c r="Z69" s="32" t="s">
        <v>465</v>
      </c>
      <c r="AF69" s="30"/>
    </row>
    <row r="70" spans="1:32" x14ac:dyDescent="0.15">
      <c r="A70" s="13"/>
      <c r="B70" s="13"/>
      <c r="Y70" s="32" t="s">
        <v>336</v>
      </c>
      <c r="Z70" s="32" t="s">
        <v>466</v>
      </c>
    </row>
    <row r="71" spans="1:32" x14ac:dyDescent="0.15">
      <c r="Y71" s="32" t="s">
        <v>337</v>
      </c>
      <c r="Z71" s="32" t="s">
        <v>467</v>
      </c>
    </row>
    <row r="72" spans="1:32" x14ac:dyDescent="0.15">
      <c r="Y72" s="32" t="s">
        <v>338</v>
      </c>
      <c r="Z72" s="32" t="s">
        <v>468</v>
      </c>
    </row>
    <row r="73" spans="1:32" x14ac:dyDescent="0.15">
      <c r="Y73" s="32" t="s">
        <v>339</v>
      </c>
      <c r="Z73" s="32" t="s">
        <v>469</v>
      </c>
    </row>
    <row r="74" spans="1:32" x14ac:dyDescent="0.15">
      <c r="Y74" s="32" t="s">
        <v>340</v>
      </c>
      <c r="Z74" s="32" t="s">
        <v>470</v>
      </c>
    </row>
    <row r="75" spans="1:32" x14ac:dyDescent="0.15">
      <c r="Y75" s="32" t="s">
        <v>341</v>
      </c>
      <c r="Z75" s="32" t="s">
        <v>471</v>
      </c>
    </row>
    <row r="76" spans="1:32" x14ac:dyDescent="0.15">
      <c r="Y76" s="32" t="s">
        <v>342</v>
      </c>
      <c r="Z76" s="32" t="s">
        <v>472</v>
      </c>
    </row>
    <row r="77" spans="1:32" x14ac:dyDescent="0.15">
      <c r="Y77" s="32" t="s">
        <v>343</v>
      </c>
      <c r="Z77" s="32" t="s">
        <v>473</v>
      </c>
    </row>
    <row r="78" spans="1:32" x14ac:dyDescent="0.15">
      <c r="Y78" s="32" t="s">
        <v>344</v>
      </c>
      <c r="Z78" s="32" t="s">
        <v>474</v>
      </c>
    </row>
    <row r="79" spans="1:32" x14ac:dyDescent="0.15">
      <c r="Y79" s="32" t="s">
        <v>345</v>
      </c>
      <c r="Z79" s="32" t="s">
        <v>475</v>
      </c>
    </row>
    <row r="80" spans="1:32" x14ac:dyDescent="0.15">
      <c r="Y80" s="32" t="s">
        <v>346</v>
      </c>
      <c r="Z80" s="32" t="s">
        <v>476</v>
      </c>
    </row>
    <row r="81" spans="25:26" x14ac:dyDescent="0.15">
      <c r="Y81" s="32" t="s">
        <v>347</v>
      </c>
      <c r="Z81" s="32" t="s">
        <v>477</v>
      </c>
    </row>
    <row r="82" spans="25:26" x14ac:dyDescent="0.15">
      <c r="Y82" s="32" t="s">
        <v>348</v>
      </c>
      <c r="Z82" s="32" t="s">
        <v>478</v>
      </c>
    </row>
    <row r="83" spans="25:26" x14ac:dyDescent="0.15">
      <c r="Y83" s="32" t="s">
        <v>349</v>
      </c>
      <c r="Z83" s="32" t="s">
        <v>479</v>
      </c>
    </row>
    <row r="84" spans="25:26" x14ac:dyDescent="0.15">
      <c r="Y84" s="32" t="s">
        <v>350</v>
      </c>
      <c r="Z84" s="32" t="s">
        <v>480</v>
      </c>
    </row>
    <row r="85" spans="25:26" x14ac:dyDescent="0.15">
      <c r="Y85" s="32" t="s">
        <v>351</v>
      </c>
      <c r="Z85" s="32" t="s">
        <v>481</v>
      </c>
    </row>
    <row r="86" spans="25:26" x14ac:dyDescent="0.15">
      <c r="Y86" s="32" t="s">
        <v>352</v>
      </c>
      <c r="Z86" s="32" t="s">
        <v>482</v>
      </c>
    </row>
    <row r="87" spans="25:26" x14ac:dyDescent="0.15">
      <c r="Y87" s="32" t="s">
        <v>353</v>
      </c>
      <c r="Z87" s="32" t="s">
        <v>483</v>
      </c>
    </row>
    <row r="88" spans="25:26" x14ac:dyDescent="0.15">
      <c r="Y88" s="32" t="s">
        <v>354</v>
      </c>
      <c r="Z88" s="32" t="s">
        <v>484</v>
      </c>
    </row>
    <row r="89" spans="25:26" x14ac:dyDescent="0.15">
      <c r="Y89" s="32" t="s">
        <v>355</v>
      </c>
      <c r="Z89" s="32" t="s">
        <v>485</v>
      </c>
    </row>
    <row r="90" spans="25:26" x14ac:dyDescent="0.15">
      <c r="Y90" s="32" t="s">
        <v>356</v>
      </c>
      <c r="Z90" s="32" t="s">
        <v>486</v>
      </c>
    </row>
    <row r="91" spans="25:26" x14ac:dyDescent="0.15">
      <c r="Y91" s="32" t="s">
        <v>357</v>
      </c>
      <c r="Z91" s="32" t="s">
        <v>487</v>
      </c>
    </row>
    <row r="92" spans="25:26" x14ac:dyDescent="0.15">
      <c r="Y92" s="32" t="s">
        <v>358</v>
      </c>
      <c r="Z92" s="32" t="s">
        <v>488</v>
      </c>
    </row>
    <row r="93" spans="25:26" x14ac:dyDescent="0.15">
      <c r="Y93" s="32" t="s">
        <v>359</v>
      </c>
      <c r="Z93" s="32" t="s">
        <v>489</v>
      </c>
    </row>
    <row r="94" spans="25:26" x14ac:dyDescent="0.15">
      <c r="Y94" s="32" t="s">
        <v>360</v>
      </c>
      <c r="Z94" s="32" t="s">
        <v>490</v>
      </c>
    </row>
    <row r="95" spans="25:26" x14ac:dyDescent="0.15">
      <c r="Y95" s="32" t="s">
        <v>361</v>
      </c>
      <c r="Z95" s="32" t="s">
        <v>491</v>
      </c>
    </row>
    <row r="96" spans="25:26" x14ac:dyDescent="0.15">
      <c r="Y96" s="32" t="s">
        <v>263</v>
      </c>
      <c r="Z96" s="32" t="s">
        <v>492</v>
      </c>
    </row>
    <row r="97" spans="25:26" x14ac:dyDescent="0.15">
      <c r="Y97" s="32" t="s">
        <v>362</v>
      </c>
      <c r="Z97" s="32" t="s">
        <v>493</v>
      </c>
    </row>
    <row r="98" spans="25:26" x14ac:dyDescent="0.15">
      <c r="Y98" s="32" t="s">
        <v>363</v>
      </c>
      <c r="Z98" s="32" t="s">
        <v>494</v>
      </c>
    </row>
    <row r="99" spans="25:26" x14ac:dyDescent="0.15">
      <c r="Y99" s="32" t="s">
        <v>393</v>
      </c>
      <c r="Z99" s="32" t="s">
        <v>495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2021-09-01T16:54:39Z</dcterms:created>
  <dcterms:modified xsi:type="dcterms:W3CDTF">2021-09-06T10:34:21Z</dcterms:modified>
  <cp:contentStatus/>
</cp:coreProperties>
</file>