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8736"/>
  </bookViews>
  <sheets>
    <sheet name="行政事業レビューシート" sheetId="3" r:id="rId1"/>
    <sheet name="入力規則等" sheetId="4" r:id="rId2"/>
    <sheet name="別紙2" sheetId="6" r:id="rId3"/>
    <sheet name="別紙3" sheetId="7" r:id="rId4"/>
  </sheets>
  <definedNames>
    <definedName name="_xlnm._FilterDatabase" localSheetId="3" hidden="1">別紙3!$BF$1:$BF$22</definedName>
    <definedName name="_xlnm.Print_Area" localSheetId="0">行政事業レビューシート!$A$1:$AX$184</definedName>
    <definedName name="_xlnm.Print_Area" localSheetId="2">別紙2!$A$1:$AX$9</definedName>
    <definedName name="_xlnm.Print_Area" localSheetId="3">別紙3!$A$1:$AX$22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M34" i="3" l="1"/>
  <c r="AY184" i="3" l="1"/>
  <c r="AY180" i="3"/>
  <c r="AY182" i="3" s="1"/>
  <c r="AY176" i="3"/>
  <c r="AY177" i="3" s="1"/>
  <c r="AY175" i="3"/>
  <c r="AY174" i="3"/>
  <c r="AY173" i="3"/>
  <c r="AY172" i="3"/>
  <c r="AY171" i="3"/>
  <c r="AY170" i="3"/>
  <c r="AY169" i="3"/>
  <c r="AY168" i="3"/>
  <c r="AY167" i="3"/>
  <c r="AY163" i="3"/>
  <c r="AY164" i="3" s="1"/>
  <c r="AY159" i="3"/>
  <c r="AY160" i="3" s="1"/>
  <c r="AY155" i="3"/>
  <c r="AY158" i="3" s="1"/>
  <c r="AY151" i="3"/>
  <c r="AY152" i="3" s="1"/>
  <c r="AY147" i="3"/>
  <c r="AY148" i="3" s="1"/>
  <c r="AY140" i="3"/>
  <c r="AY136" i="3"/>
  <c r="AY132" i="3"/>
  <c r="AY135" i="3" s="1"/>
  <c r="AY128" i="3"/>
  <c r="AY46" i="3"/>
  <c r="AY47" i="3" s="1"/>
  <c r="AY35" i="3"/>
  <c r="AY38" i="3" s="1"/>
  <c r="AY25" i="3"/>
  <c r="AY30" i="3" s="1"/>
  <c r="AY181" i="3" l="1"/>
  <c r="AY150" i="3"/>
  <c r="AY161" i="3"/>
  <c r="AY149" i="3"/>
  <c r="AY153" i="3"/>
  <c r="AY166" i="3"/>
  <c r="AY39" i="3"/>
  <c r="AY157" i="3"/>
  <c r="AY162" i="3"/>
  <c r="AY29" i="3"/>
  <c r="AY31" i="3"/>
  <c r="AY36" i="3"/>
  <c r="AY133" i="3"/>
  <c r="AY37" i="3"/>
  <c r="AY134" i="3"/>
  <c r="AY32" i="3"/>
  <c r="AY26" i="3"/>
  <c r="AY33" i="3"/>
  <c r="AY130" i="3"/>
  <c r="AY138" i="3"/>
  <c r="AY27" i="3"/>
  <c r="AY34" i="3"/>
  <c r="AY28" i="3"/>
  <c r="AY129" i="3"/>
  <c r="AY131" i="3"/>
  <c r="AY137" i="3"/>
  <c r="AY139" i="3"/>
  <c r="AY154" i="3"/>
  <c r="AY156" i="3"/>
  <c r="AY165" i="3"/>
  <c r="AY183" i="3"/>
  <c r="AY178" i="3"/>
  <c r="AY179" i="3"/>
  <c r="AW89" i="3"/>
  <c r="AT89" i="3"/>
  <c r="AQ89" i="3"/>
  <c r="AL89" i="3"/>
  <c r="AI89" i="3"/>
  <c r="AF89" i="3"/>
  <c r="Z89" i="3"/>
  <c r="W89" i="3"/>
  <c r="T89" i="3"/>
  <c r="N89" i="3"/>
  <c r="K89" i="3"/>
  <c r="H89" i="3"/>
  <c r="AW88" i="3"/>
  <c r="AT88" i="3"/>
  <c r="AQ88" i="3"/>
  <c r="AL88" i="3"/>
  <c r="AI88" i="3"/>
  <c r="AF88" i="3"/>
  <c r="Z88" i="3"/>
  <c r="W88" i="3"/>
  <c r="T88" i="3"/>
  <c r="N88" i="3"/>
  <c r="K88" i="3"/>
  <c r="H88" i="3"/>
  <c r="AV2" i="3" l="1"/>
  <c r="AY22" i="7" l="1"/>
  <c r="AY21" i="7"/>
  <c r="AY20" i="7"/>
  <c r="AY19" i="7"/>
  <c r="AY18" i="7"/>
  <c r="AY17" i="7"/>
  <c r="AY16" i="7"/>
  <c r="AY15" i="7"/>
  <c r="AY14" i="7"/>
  <c r="AY13" i="7"/>
  <c r="AY9" i="7"/>
  <c r="AY10" i="7" s="1"/>
  <c r="AY11" i="7" l="1"/>
  <c r="AY12" i="7" l="1"/>
  <c r="AY5" i="7"/>
  <c r="AY6" i="7" s="1"/>
  <c r="AY2" i="7"/>
  <c r="AY4" i="7" s="1"/>
  <c r="AY6" i="6"/>
  <c r="AY8" i="6" s="1"/>
  <c r="AY2" i="6"/>
  <c r="AY7" i="6" l="1"/>
  <c r="AY9" i="6"/>
  <c r="AY3" i="7"/>
  <c r="AY7" i="7"/>
  <c r="AY8" i="7"/>
  <c r="AY4" i="6"/>
  <c r="AY3" i="6"/>
  <c r="AY5" i="6"/>
  <c r="C12" i="4" l="1"/>
  <c r="W24" i="3" l="1"/>
  <c r="C23" i="4" l="1"/>
  <c r="C24" i="4"/>
  <c r="W21" i="3" l="1"/>
  <c r="AD21" i="3"/>
  <c r="P21" i="3"/>
  <c r="P18" i="3" l="1"/>
  <c r="P20" i="3" s="1"/>
  <c r="W18" i="3"/>
  <c r="W20" i="3" s="1"/>
  <c r="AU9" i="6"/>
  <c r="Y9" i="6"/>
  <c r="Y5" i="6"/>
  <c r="Y139" i="3"/>
  <c r="AU139" i="3"/>
  <c r="Y135" i="3"/>
  <c r="AU135" i="3"/>
  <c r="Y131" i="3"/>
  <c r="AU131" i="3"/>
  <c r="AU127" i="3"/>
  <c r="Y12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<sst xmlns="http://schemas.openxmlformats.org/spreadsheetml/2006/main" count="1102" uniqueCount="699">
  <si>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</si>
  <si>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</si>
  <si>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</si>
  <si>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</si>
  <si>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</si>
  <si>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</si>
  <si>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</si>
  <si>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</si>
  <si>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</si>
  <si>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</si>
  <si>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</si>
  <si>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</si>
  <si>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</si>
  <si>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</si>
  <si>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</si>
  <si>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</si>
  <si>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</si>
  <si>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</si>
  <si>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</si>
  <si>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</si>
  <si>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</si>
  <si>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</si>
  <si>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</si>
  <si>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</si>
  <si>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</si>
  <si>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</si>
  <si>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</si>
  <si>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</si>
  <si>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</si>
  <si>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</si>
  <si>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</si>
  <si>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</si>
  <si>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</si>
  <si>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</si>
  <si>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</si>
  <si>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</si>
  <si>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</si>
  <si>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</si>
  <si>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</si>
  <si>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</si>
  <si>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</si>
  <si>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</si>
  <si>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</si>
  <si>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</si>
  <si>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</si>
  <si>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</si>
  <si>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</si>
  <si>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</si>
  <si>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</si>
  <si>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</si>
  <si>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</si>
  <si>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</si>
  <si>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</si>
  <si>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</si>
  <si>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</si>
  <si>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</si>
  <si>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</si>
  <si>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</si>
  <si>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</si>
  <si>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</si>
  <si>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</si>
  <si>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</si>
  <si>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</si>
  <si>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</si>
  <si>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</si>
  <si>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</si>
  <si>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</si>
  <si>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</si>
  <si>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</si>
  <si>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</si>
  <si>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</si>
  <si>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</si>
  <si>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</si>
  <si>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</si>
  <si>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</si>
  <si>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</si>
  <si>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</si>
  <si>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</si>
  <si>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</si>
  <si>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</si>
  <si>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</si>
  <si>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</si>
  <si>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</si>
  <si>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</si>
  <si>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</si>
  <si>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</si>
  <si>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</si>
  <si>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</si>
  <si>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</si>
  <si>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</si>
  <si>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</si>
  <si>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</si>
  <si>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</si>
  <si>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</si>
  <si>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</si>
  <si>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</si>
  <si>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</si>
  <si>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</si>
  <si>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</si>
  <si>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</si>
  <si>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</si>
  <si>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</si>
  <si>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</si>
  <si>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</si>
  <si>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</si>
  <si>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</si>
  <si>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</si>
  <si>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</si>
  <si>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</si>
  <si>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</si>
  <si>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</si>
  <si>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</si>
  <si>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</si>
  <si>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</si>
  <si>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</si>
  <si>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</si>
  <si>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</si>
  <si>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</si>
  <si>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</si>
  <si>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</si>
  <si>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</si>
  <si>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</si>
  <si>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</si>
  <si>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</si>
  <si>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</si>
  <si>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</si>
  <si>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</si>
  <si>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</si>
  <si>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</si>
  <si>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</si>
  <si>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</si>
  <si>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</si>
  <si>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</si>
  <si>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</si>
  <si>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</si>
  <si>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</si>
  <si>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</si>
  <si>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</si>
  <si>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</si>
  <si>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</si>
  <si>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</si>
  <si>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</si>
  <si>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</si>
  <si>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</si>
  <si>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</si>
  <si>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</si>
  <si>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</si>
  <si>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</si>
  <si>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</si>
  <si>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</si>
  <si>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</si>
  <si>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</si>
  <si>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</si>
  <si>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</si>
  <si>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</si>
  <si>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</si>
  <si>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</si>
  <si>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</si>
  <si>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</si>
  <si>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</si>
  <si>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</si>
  <si>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</si>
  <si>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</si>
  <si>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</si>
  <si>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</si>
  <si>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</si>
  <si>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</si>
  <si>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</si>
  <si>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</si>
  <si>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</si>
  <si>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</si>
  <si>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</si>
  <si>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</si>
  <si>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</si>
  <si>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</si>
  <si>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</si>
  <si>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</si>
  <si>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</si>
  <si>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</si>
  <si>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K</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</si>
  <si>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</si>
  <si>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</si>
  <si>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</si>
  <si>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</si>
  <si>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</si>
  <si>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</si>
  <si>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</si>
  <si>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</si>
  <si>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</si>
  <si>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</si>
  <si>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</si>
  <si>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</si>
  <si>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</si>
  <si>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</si>
  <si>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</si>
  <si>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施策</t>
    <phoneticPr fontId="6"/>
  </si>
  <si>
    <t>政策</t>
    <rPh sb="0" eb="2">
      <t>セイサク</t>
    </rPh>
    <phoneticPr fontId="6"/>
  </si>
  <si>
    <t>L.</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</si>
  <si>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</si>
  <si>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</si>
  <si>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</si>
  <si>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</si>
  <si>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</si>
  <si>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</si>
  <si>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</si>
  <si>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</si>
  <si>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</si>
  <si>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</si>
  <si>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</si>
  <si>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</si>
  <si>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</si>
  <si>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</si>
  <si>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</si>
  <si>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</si>
  <si>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</si>
  <si>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</si>
  <si>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</si>
  <si>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</si>
  <si>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</si>
  <si>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</si>
  <si>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</si>
  <si>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</si>
  <si>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</si>
  <si>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</si>
  <si>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</si>
  <si>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</si>
  <si>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</si>
  <si>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</si>
  <si>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</si>
  <si>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定量的な目標が設定できない理由及び定性的な成果目標</t>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</si>
  <si>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</si>
  <si>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</si>
  <si>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</si>
  <si>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</si>
  <si>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</si>
  <si>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</si>
  <si>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</si>
  <si>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</si>
  <si>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</si>
  <si>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</si>
  <si>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</si>
  <si>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</si>
  <si>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</si>
  <si>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</si>
  <si>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</si>
  <si>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</si>
  <si>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</si>
  <si>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</si>
  <si>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</si>
  <si>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</si>
  <si>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</si>
  <si>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</si>
  <si>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</si>
  <si>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</si>
  <si>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</si>
  <si>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</si>
  <si>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</si>
  <si>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</si>
  <si>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</si>
  <si>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</si>
  <si>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</si>
  <si>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</si>
  <si>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</si>
  <si>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</si>
  <si>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</si>
  <si>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</si>
  <si>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</si>
  <si>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</si>
  <si>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</si>
  <si>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</si>
  <si>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</si>
  <si>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</si>
  <si>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</si>
  <si>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</si>
  <si>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</si>
  <si>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</si>
  <si>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</si>
  <si>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</si>
  <si>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</si>
  <si>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</si>
  <si>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</si>
  <si>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</si>
  <si>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</si>
  <si>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</si>
  <si>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</si>
  <si>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</si>
  <si>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</si>
  <si>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</si>
  <si>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</si>
  <si>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</si>
  <si>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</si>
  <si>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</si>
  <si>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</si>
  <si>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</si>
  <si>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</si>
  <si>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</si>
  <si>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</si>
  <si>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</si>
  <si>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</si>
  <si>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</si>
  <si>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</si>
  <si>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</si>
  <si>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</si>
  <si>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</si>
  <si>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</si>
  <si>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</si>
  <si>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</si>
  <si>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</si>
  <si>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</si>
  <si>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</si>
  <si>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</si>
  <si>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</si>
  <si>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</si>
  <si>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</si>
  <si>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</si>
  <si>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</si>
  <si>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</si>
  <si>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</si>
  <si>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</si>
  <si>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</si>
  <si>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</si>
  <si>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</si>
  <si>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</si>
  <si>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</si>
  <si>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</si>
  <si>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</si>
  <si>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</si>
  <si>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</si>
  <si>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</si>
  <si>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</si>
  <si>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</si>
  <si>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</si>
  <si>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</si>
  <si>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</si>
  <si>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</si>
  <si>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</si>
  <si>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</si>
  <si>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</si>
  <si>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</si>
  <si>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</si>
  <si>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</si>
  <si>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</si>
  <si>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</si>
  <si>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</si>
  <si>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</si>
  <si>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</si>
  <si>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</si>
  <si>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</si>
  <si>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</si>
  <si>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</si>
  <si>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</si>
  <si>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</si>
  <si>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</si>
  <si>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</si>
  <si>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</si>
  <si>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</si>
  <si>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</si>
  <si>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</si>
  <si>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</si>
  <si>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</si>
  <si>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</si>
  <si>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</si>
  <si>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</si>
  <si>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</si>
  <si>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</si>
  <si>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</si>
  <si>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</si>
  <si>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</si>
  <si>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</si>
  <si>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</si>
  <si>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</si>
  <si>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</si>
  <si>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</si>
  <si>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</si>
  <si>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</si>
  <si>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</si>
  <si>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</si>
  <si>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</si>
  <si>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</si>
  <si>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</si>
  <si>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</si>
  <si>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</si>
  <si>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</si>
  <si>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</si>
  <si>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</si>
  <si>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</si>
  <si>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</si>
  <si>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</si>
  <si>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</si>
  <si>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</si>
  <si>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</si>
  <si>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</si>
  <si>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</si>
  <si>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</si>
  <si>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</si>
  <si>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</si>
  <si>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</si>
  <si>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</si>
  <si>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</si>
  <si>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</si>
  <si>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</si>
  <si>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</si>
  <si>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</si>
  <si>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</si>
  <si>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</si>
  <si>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</si>
  <si>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</si>
  <si>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</si>
  <si>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</si>
  <si>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</si>
  <si>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</si>
  <si>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</si>
  <si>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</si>
  <si>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</si>
  <si>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</si>
  <si>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</si>
  <si>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</si>
  <si>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</si>
  <si>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</si>
  <si>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</si>
  <si>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</si>
  <si>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</si>
  <si>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</si>
  <si>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</si>
  <si>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</si>
  <si>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</si>
  <si>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</si>
  <si>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</si>
  <si>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</si>
  <si>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</si>
  <si>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</si>
  <si>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</si>
  <si>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</si>
  <si>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</si>
  <si>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</si>
  <si>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</si>
  <si>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</si>
  <si>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</si>
  <si>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</si>
  <si>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</si>
  <si>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</si>
  <si>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</si>
  <si>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</si>
  <si>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</si>
  <si>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</si>
  <si>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</si>
  <si>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</si>
  <si>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</si>
  <si>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</si>
  <si>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</si>
  <si>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</si>
  <si>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</si>
  <si>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</si>
  <si>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</si>
  <si>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</si>
  <si>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</si>
  <si>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</si>
  <si>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</si>
  <si>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</si>
  <si>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</si>
  <si>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</si>
  <si>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</si>
  <si>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</si>
  <si>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</si>
  <si>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</si>
  <si>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</si>
  <si>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</si>
  <si>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</si>
  <si>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</si>
  <si>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</si>
  <si>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</si>
  <si>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</si>
  <si>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</si>
  <si>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</si>
  <si>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</si>
  <si>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</si>
  <si>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</si>
  <si>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</si>
  <si>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</si>
  <si>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</si>
  <si>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</si>
  <si>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</si>
  <si>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</si>
  <si>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</si>
  <si>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</si>
  <si>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</si>
  <si>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</si>
  <si>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</si>
  <si>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</si>
  <si>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</si>
  <si>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</si>
  <si>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</si>
  <si>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</si>
  <si>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</si>
  <si>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</si>
  <si>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</si>
  <si>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</si>
  <si>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</si>
  <si>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</si>
  <si>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</si>
  <si>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</si>
  <si>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</si>
  <si>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</si>
  <si>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</si>
  <si>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</si>
  <si>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</si>
  <si>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</si>
  <si>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</si>
  <si>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</si>
  <si>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</si>
  <si>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</si>
  <si>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</si>
  <si>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</si>
  <si>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</si>
  <si>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</si>
  <si>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</si>
  <si>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</si>
  <si>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</si>
  <si>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</si>
  <si>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</si>
  <si>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</si>
  <si>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</si>
  <si>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</si>
  <si>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</si>
  <si>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</si>
  <si>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</si>
  <si>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</si>
  <si>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</si>
  <si>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</si>
  <si>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</si>
  <si>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</si>
  <si>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</si>
  <si>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</si>
  <si>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</si>
  <si>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</si>
  <si>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</si>
  <si>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</si>
  <si>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</si>
  <si>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</si>
  <si>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</si>
  <si>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</si>
  <si>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</si>
  <si>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</si>
  <si>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</si>
  <si>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</si>
  <si>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</si>
  <si>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</si>
  <si>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</si>
  <si>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</si>
  <si>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</si>
  <si>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</si>
  <si>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</si>
  <si>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</si>
  <si>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</si>
  <si>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</si>
  <si>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</si>
  <si>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</si>
  <si>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</si>
  <si>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</si>
  <si>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</si>
  <si>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</si>
  <si>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</si>
  <si>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</si>
  <si>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</si>
  <si>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</si>
  <si>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</si>
  <si>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</si>
  <si>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</si>
  <si>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</si>
  <si>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</si>
  <si>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</si>
  <si>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</si>
  <si>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</si>
  <si>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</si>
  <si>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沖縄・地域安全パトロール事業</t>
  </si>
  <si>
    <t>政策統括官（沖縄政策担当）</t>
  </si>
  <si>
    <t>参事官　馬場　純郎</t>
  </si>
  <si>
    <t>平成28年度</t>
  </si>
  <si>
    <t>終了予定なし</t>
  </si>
  <si>
    <t>総括担当参事官室</t>
  </si>
  <si>
    <t>-</t>
  </si>
  <si>
    <t>沖縄県における犯罪抑止に関する対策について（平成28年6月3日　沖縄県における犯罪抑止対策推進チーム）</t>
  </si>
  <si>
    <t>沖縄県における犯罪を抑止し、沖縄県民の安全・安心を確保することを目的とする。</t>
  </si>
  <si>
    <t>沖縄安全対策業務庁費</t>
  </si>
  <si>
    <t>犯罪抑止については、事に至らないために何ができるかという点が眼目であるため。</t>
  </si>
  <si>
    <t>犯罪を抑止し、沖縄県民の安全・安心の確保を図る。</t>
  </si>
  <si>
    <t>防犯パトロールの実施日数</t>
  </si>
  <si>
    <t>日</t>
  </si>
  <si>
    <t>執行額／実施日数　　　　　　　　　　　　　　</t>
    <phoneticPr fontId="6"/>
  </si>
  <si>
    <t>百万円</t>
  </si>
  <si>
    <t>執行額/実施日数</t>
    <phoneticPr fontId="6"/>
  </si>
  <si>
    <t>846/365</t>
  </si>
  <si>
    <t>769/366</t>
  </si>
  <si>
    <t>新29-0006</t>
  </si>
  <si>
    <t>0082</t>
  </si>
  <si>
    <t>○</t>
  </si>
  <si>
    <t>平成28年に沖縄県で発生した米軍関係者による事件を受け、このような悲惨な事件を繰り返さないため設置された「沖縄県における犯罪抑止対策推進チーム」により、沖縄県における犯罪抑止に関する対策の一環として実施が決定。沖縄県における犯罪を抑止し、沖縄県民の安全・安心を確保するため、沖縄総合事務局に創設した青色パトカー100台規模の「沖縄・地域安全パトロール隊」による防犯パトロール等を行う。</t>
    <phoneticPr fontId="6"/>
  </si>
  <si>
    <t>悲惨な事件を繰り返さないため、犯罪を抑止するための徹底した対策を推進する必要がある。</t>
    <rPh sb="0" eb="2">
      <t>ヒサン</t>
    </rPh>
    <rPh sb="3" eb="5">
      <t>ジケン</t>
    </rPh>
    <rPh sb="6" eb="7">
      <t>ク</t>
    </rPh>
    <rPh sb="8" eb="9">
      <t>カエ</t>
    </rPh>
    <rPh sb="15" eb="17">
      <t>ハンザイ</t>
    </rPh>
    <rPh sb="18" eb="20">
      <t>ヨクシ</t>
    </rPh>
    <rPh sb="25" eb="27">
      <t>テッテイ</t>
    </rPh>
    <rPh sb="29" eb="31">
      <t>タイサク</t>
    </rPh>
    <rPh sb="32" eb="34">
      <t>スイシン</t>
    </rPh>
    <rPh sb="36" eb="38">
      <t>ヒツヨウ</t>
    </rPh>
    <phoneticPr fontId="6"/>
  </si>
  <si>
    <t>・原則として、一般競争入札の方法によって適正に支出先を選定し、競争性を確保している。
・一部の案件に置いて、事前見積もり段階では複数社から見積もりの提示があったものの、応札者の判断により、最終的な入札時には１社となった。
・パトロール車両の燃料等の調達において随意契約となったものがあるが、審査委員会等で厳格な審査を行った上で選定しており、選定方法は妥当である。</t>
    <rPh sb="1" eb="3">
      <t>ゲンソク</t>
    </rPh>
    <rPh sb="7" eb="9">
      <t>イッパン</t>
    </rPh>
    <rPh sb="9" eb="11">
      <t>キョウソウ</t>
    </rPh>
    <rPh sb="11" eb="13">
      <t>ニュウサツ</t>
    </rPh>
    <rPh sb="14" eb="16">
      <t>ホウホウ</t>
    </rPh>
    <rPh sb="20" eb="22">
      <t>テキセイ</t>
    </rPh>
    <rPh sb="23" eb="25">
      <t>シシュツ</t>
    </rPh>
    <rPh sb="25" eb="26">
      <t>サキ</t>
    </rPh>
    <rPh sb="27" eb="29">
      <t>センテイ</t>
    </rPh>
    <rPh sb="31" eb="34">
      <t>キョウソウセイ</t>
    </rPh>
    <rPh sb="35" eb="37">
      <t>カクホ</t>
    </rPh>
    <rPh sb="44" eb="46">
      <t>イチブ</t>
    </rPh>
    <rPh sb="47" eb="49">
      <t>アンケン</t>
    </rPh>
    <rPh sb="50" eb="51">
      <t>オ</t>
    </rPh>
    <rPh sb="54" eb="56">
      <t>ジゼン</t>
    </rPh>
    <rPh sb="56" eb="58">
      <t>ミツ</t>
    </rPh>
    <rPh sb="60" eb="62">
      <t>ダンカイ</t>
    </rPh>
    <rPh sb="64" eb="66">
      <t>フクスウ</t>
    </rPh>
    <rPh sb="66" eb="67">
      <t>シャ</t>
    </rPh>
    <rPh sb="69" eb="71">
      <t>ミツ</t>
    </rPh>
    <rPh sb="74" eb="76">
      <t>テイジ</t>
    </rPh>
    <rPh sb="84" eb="86">
      <t>オウサツ</t>
    </rPh>
    <rPh sb="86" eb="87">
      <t>シャ</t>
    </rPh>
    <rPh sb="88" eb="90">
      <t>ハンダン</t>
    </rPh>
    <rPh sb="94" eb="97">
      <t>サイシュウテキ</t>
    </rPh>
    <rPh sb="98" eb="100">
      <t>ニュウサツ</t>
    </rPh>
    <rPh sb="100" eb="101">
      <t>ジ</t>
    </rPh>
    <rPh sb="104" eb="105">
      <t>シャ</t>
    </rPh>
    <rPh sb="117" eb="119">
      <t>シャリョウ</t>
    </rPh>
    <rPh sb="120" eb="122">
      <t>ネンリョウ</t>
    </rPh>
    <rPh sb="122" eb="123">
      <t>ナド</t>
    </rPh>
    <rPh sb="124" eb="126">
      <t>チョウタツ</t>
    </rPh>
    <rPh sb="130" eb="132">
      <t>ズイイ</t>
    </rPh>
    <rPh sb="132" eb="134">
      <t>ケイヤク</t>
    </rPh>
    <rPh sb="145" eb="147">
      <t>シンサ</t>
    </rPh>
    <rPh sb="147" eb="150">
      <t>イインカイ</t>
    </rPh>
    <rPh sb="150" eb="151">
      <t>ナド</t>
    </rPh>
    <rPh sb="152" eb="154">
      <t>ゲンカク</t>
    </rPh>
    <rPh sb="155" eb="157">
      <t>シンサ</t>
    </rPh>
    <rPh sb="158" eb="159">
      <t>オコナ</t>
    </rPh>
    <rPh sb="161" eb="162">
      <t>ウエ</t>
    </rPh>
    <rPh sb="163" eb="165">
      <t>センテイ</t>
    </rPh>
    <rPh sb="170" eb="172">
      <t>センテイ</t>
    </rPh>
    <rPh sb="172" eb="174">
      <t>ホウホウ</t>
    </rPh>
    <rPh sb="175" eb="177">
      <t>ダトウ</t>
    </rPh>
    <phoneticPr fontId="6"/>
  </si>
  <si>
    <t>有</t>
  </si>
  <si>
    <t>‐</t>
  </si>
  <si>
    <t>上記必要性の下、執行額の大半において、競争の結果得られた対価でコストを賄っている。</t>
    <rPh sb="0" eb="2">
      <t>ジョウキ</t>
    </rPh>
    <rPh sb="2" eb="5">
      <t>ヒツヨウセイ</t>
    </rPh>
    <rPh sb="6" eb="7">
      <t>シタ</t>
    </rPh>
    <rPh sb="8" eb="10">
      <t>シッコウ</t>
    </rPh>
    <rPh sb="10" eb="11">
      <t>ガク</t>
    </rPh>
    <rPh sb="12" eb="14">
      <t>タイハン</t>
    </rPh>
    <rPh sb="19" eb="21">
      <t>キョウソウ</t>
    </rPh>
    <rPh sb="22" eb="24">
      <t>ケッカ</t>
    </rPh>
    <rPh sb="24" eb="25">
      <t>エ</t>
    </rPh>
    <rPh sb="28" eb="30">
      <t>タイカ</t>
    </rPh>
    <rPh sb="35" eb="36">
      <t>マカナ</t>
    </rPh>
    <phoneticPr fontId="6"/>
  </si>
  <si>
    <t>事業実施に当たり、十分に精査した上で調達を行っている。</t>
    <rPh sb="0" eb="2">
      <t>ジギョウ</t>
    </rPh>
    <rPh sb="2" eb="4">
      <t>ジッシ</t>
    </rPh>
    <rPh sb="5" eb="6">
      <t>ア</t>
    </rPh>
    <rPh sb="9" eb="11">
      <t>ジュウブン</t>
    </rPh>
    <rPh sb="12" eb="14">
      <t>セイサ</t>
    </rPh>
    <rPh sb="16" eb="17">
      <t>ウエ</t>
    </rPh>
    <rPh sb="18" eb="20">
      <t>チョウタツ</t>
    </rPh>
    <rPh sb="21" eb="22">
      <t>オコナ</t>
    </rPh>
    <phoneticPr fontId="6"/>
  </si>
  <si>
    <t>目標に見合った実績を上げている。</t>
    <rPh sb="0" eb="2">
      <t>モクヒョウ</t>
    </rPh>
    <rPh sb="3" eb="5">
      <t>ミア</t>
    </rPh>
    <rPh sb="7" eb="9">
      <t>ジッセキ</t>
    </rPh>
    <rPh sb="10" eb="11">
      <t>ア</t>
    </rPh>
    <phoneticPr fontId="6"/>
  </si>
  <si>
    <t>見込み通りである。</t>
    <rPh sb="0" eb="2">
      <t>ミコ</t>
    </rPh>
    <rPh sb="3" eb="4">
      <t>トオ</t>
    </rPh>
    <phoneticPr fontId="6"/>
  </si>
  <si>
    <t>平成28年に沖縄県で発生した米軍関係者による事件を受け、政府として沖縄県民の安心・安全を確保する必要性は高い。</t>
    <rPh sb="0" eb="2">
      <t>ヘイセイ</t>
    </rPh>
    <rPh sb="4" eb="5">
      <t>ネン</t>
    </rPh>
    <rPh sb="6" eb="9">
      <t>オキナワケン</t>
    </rPh>
    <rPh sb="14" eb="16">
      <t>ベイグン</t>
    </rPh>
    <rPh sb="16" eb="19">
      <t>カンケイシャ</t>
    </rPh>
    <rPh sb="22" eb="24">
      <t>ジケン</t>
    </rPh>
    <rPh sb="25" eb="26">
      <t>ウ</t>
    </rPh>
    <rPh sb="28" eb="30">
      <t>セイフ</t>
    </rPh>
    <rPh sb="33" eb="36">
      <t>オキナワケン</t>
    </rPh>
    <rPh sb="36" eb="37">
      <t>ミン</t>
    </rPh>
    <rPh sb="38" eb="40">
      <t>アンシン</t>
    </rPh>
    <rPh sb="41" eb="43">
      <t>アンゼン</t>
    </rPh>
    <rPh sb="44" eb="46">
      <t>カクホ</t>
    </rPh>
    <rPh sb="48" eb="51">
      <t>ヒツヨウセイ</t>
    </rPh>
    <rPh sb="52" eb="53">
      <t>タカ</t>
    </rPh>
    <phoneticPr fontId="6"/>
  </si>
  <si>
    <t>適切に業務を遂行し、効率的に予算を執行した。
防犯パトロールに当たっては、県警とも相談し、地域の声を踏まえつつ巡回地域を決め、また、県警からの情報提供を受けて犯罪多発箇所を重点的に巡回するなど、効果的な実施に努めた。</t>
    <rPh sb="0" eb="2">
      <t>テキセツ</t>
    </rPh>
    <rPh sb="3" eb="5">
      <t>ギョウム</t>
    </rPh>
    <rPh sb="6" eb="8">
      <t>スイコウ</t>
    </rPh>
    <rPh sb="10" eb="13">
      <t>コウリツテキ</t>
    </rPh>
    <rPh sb="14" eb="16">
      <t>ヨサン</t>
    </rPh>
    <rPh sb="17" eb="19">
      <t>シッコウ</t>
    </rPh>
    <rPh sb="23" eb="25">
      <t>ボウハン</t>
    </rPh>
    <rPh sb="31" eb="32">
      <t>ア</t>
    </rPh>
    <rPh sb="37" eb="39">
      <t>ケンケイ</t>
    </rPh>
    <rPh sb="41" eb="43">
      <t>ソウダン</t>
    </rPh>
    <rPh sb="45" eb="47">
      <t>チイキ</t>
    </rPh>
    <rPh sb="48" eb="49">
      <t>コエ</t>
    </rPh>
    <rPh sb="50" eb="51">
      <t>フ</t>
    </rPh>
    <rPh sb="55" eb="57">
      <t>ジュンカイ</t>
    </rPh>
    <rPh sb="57" eb="59">
      <t>チイキ</t>
    </rPh>
    <rPh sb="60" eb="61">
      <t>キ</t>
    </rPh>
    <rPh sb="66" eb="68">
      <t>ケンケイ</t>
    </rPh>
    <rPh sb="71" eb="73">
      <t>ジョウホウ</t>
    </rPh>
    <rPh sb="73" eb="75">
      <t>テイキョウ</t>
    </rPh>
    <rPh sb="76" eb="77">
      <t>ウ</t>
    </rPh>
    <rPh sb="79" eb="81">
      <t>ハンザイ</t>
    </rPh>
    <rPh sb="81" eb="83">
      <t>タハツ</t>
    </rPh>
    <rPh sb="83" eb="85">
      <t>カショ</t>
    </rPh>
    <rPh sb="86" eb="89">
      <t>ジュウテンテキ</t>
    </rPh>
    <rPh sb="90" eb="92">
      <t>ジュンカイ</t>
    </rPh>
    <rPh sb="97" eb="100">
      <t>コウカテキ</t>
    </rPh>
    <rPh sb="101" eb="103">
      <t>ジッシ</t>
    </rPh>
    <rPh sb="104" eb="105">
      <t>ツト</t>
    </rPh>
    <phoneticPr fontId="6"/>
  </si>
  <si>
    <t>関係機関との連携を密にし、防犯パトロールにおける課題に対し適切に対処し、より効果的な防犯パトロールを実施する。</t>
    <rPh sb="0" eb="2">
      <t>カンケイ</t>
    </rPh>
    <rPh sb="2" eb="4">
      <t>キカン</t>
    </rPh>
    <rPh sb="6" eb="8">
      <t>レンケイ</t>
    </rPh>
    <rPh sb="9" eb="10">
      <t>ミツ</t>
    </rPh>
    <rPh sb="13" eb="15">
      <t>ボウハン</t>
    </rPh>
    <rPh sb="24" eb="26">
      <t>カダイ</t>
    </rPh>
    <rPh sb="27" eb="28">
      <t>タイ</t>
    </rPh>
    <rPh sb="29" eb="31">
      <t>テキセツ</t>
    </rPh>
    <rPh sb="32" eb="34">
      <t>タイショ</t>
    </rPh>
    <rPh sb="38" eb="41">
      <t>コウカテキ</t>
    </rPh>
    <rPh sb="42" eb="44">
      <t>ボウハン</t>
    </rPh>
    <rPh sb="50" eb="52">
      <t>ジッシ</t>
    </rPh>
    <phoneticPr fontId="6"/>
  </si>
  <si>
    <t>A.日本パーキング株式会社</t>
    <phoneticPr fontId="6"/>
  </si>
  <si>
    <t>借料</t>
    <rPh sb="0" eb="2">
      <t>シャクリョウ</t>
    </rPh>
    <phoneticPr fontId="6"/>
  </si>
  <si>
    <t>「沖縄・地域安全パトロール隊」に係る駐車場借上げ</t>
    <rPh sb="1" eb="3">
      <t>オキナワ</t>
    </rPh>
    <rPh sb="4" eb="6">
      <t>チイキ</t>
    </rPh>
    <rPh sb="6" eb="8">
      <t>アンゼン</t>
    </rPh>
    <rPh sb="13" eb="14">
      <t>タイ</t>
    </rPh>
    <rPh sb="16" eb="17">
      <t>カカ</t>
    </rPh>
    <rPh sb="18" eb="21">
      <t>チュウシャジョウ</t>
    </rPh>
    <rPh sb="21" eb="23">
      <t>カリア</t>
    </rPh>
    <phoneticPr fontId="6"/>
  </si>
  <si>
    <t>雑役務費</t>
    <phoneticPr fontId="6"/>
  </si>
  <si>
    <t>「沖縄・地域安全パトロール隊」に係る道路巡回要員派遣業務</t>
    <phoneticPr fontId="6"/>
  </si>
  <si>
    <t>C.株式会社トヨタレンタリース沖縄</t>
    <rPh sb="15" eb="17">
      <t>オキナワ</t>
    </rPh>
    <phoneticPr fontId="6"/>
  </si>
  <si>
    <t>「沖縄・地域安全パトロール隊」に係る道路巡回用車両借上げ</t>
    <phoneticPr fontId="6"/>
  </si>
  <si>
    <t>雑役務費</t>
    <rPh sb="0" eb="1">
      <t>ザツ</t>
    </rPh>
    <rPh sb="1" eb="4">
      <t>エキムヒ</t>
    </rPh>
    <phoneticPr fontId="6"/>
  </si>
  <si>
    <t>「沖縄・地域安全パトロール隊」に係る道路巡回業務</t>
    <phoneticPr fontId="6"/>
  </si>
  <si>
    <t>E.沖縄県石油業協同組合</t>
    <phoneticPr fontId="6"/>
  </si>
  <si>
    <t>燃料費</t>
    <rPh sb="0" eb="3">
      <t>ネンリョウヒ</t>
    </rPh>
    <phoneticPr fontId="6"/>
  </si>
  <si>
    <t>「沖縄・地域安全パトロール隊」に係る道路巡回車両の燃料費</t>
    <rPh sb="22" eb="24">
      <t>シャリョウ</t>
    </rPh>
    <rPh sb="25" eb="28">
      <t>ネンリョウヒ</t>
    </rPh>
    <phoneticPr fontId="6"/>
  </si>
  <si>
    <t>F. 個人９０名(賃金)</t>
    <rPh sb="3" eb="5">
      <t>コジン</t>
    </rPh>
    <rPh sb="7" eb="8">
      <t>メイ</t>
    </rPh>
    <rPh sb="9" eb="11">
      <t>チンギン</t>
    </rPh>
    <phoneticPr fontId="6"/>
  </si>
  <si>
    <t>賃金</t>
    <rPh sb="0" eb="2">
      <t>チンギン</t>
    </rPh>
    <phoneticPr fontId="6"/>
  </si>
  <si>
    <t>「沖縄・地域安全パトロール隊」として道路巡回を実施する非常勤職員への賃金</t>
    <rPh sb="1" eb="3">
      <t>オキナワ</t>
    </rPh>
    <rPh sb="4" eb="6">
      <t>チイキ</t>
    </rPh>
    <rPh sb="6" eb="8">
      <t>アンゼン</t>
    </rPh>
    <rPh sb="13" eb="14">
      <t>タイ</t>
    </rPh>
    <rPh sb="18" eb="20">
      <t>ドウロ</t>
    </rPh>
    <rPh sb="20" eb="22">
      <t>ジュンカイ</t>
    </rPh>
    <rPh sb="23" eb="25">
      <t>ジッシ</t>
    </rPh>
    <rPh sb="27" eb="30">
      <t>ヒジョウキン</t>
    </rPh>
    <rPh sb="30" eb="32">
      <t>ショクイン</t>
    </rPh>
    <rPh sb="34" eb="36">
      <t>チンギン</t>
    </rPh>
    <phoneticPr fontId="6"/>
  </si>
  <si>
    <t>G.株式会社国建システム</t>
    <phoneticPr fontId="6"/>
  </si>
  <si>
    <t>備品費</t>
    <rPh sb="0" eb="3">
      <t>ビヒンヒ</t>
    </rPh>
    <phoneticPr fontId="6"/>
  </si>
  <si>
    <t>防犯通信車載機器の購入</t>
    <rPh sb="0" eb="2">
      <t>ボウハン</t>
    </rPh>
    <rPh sb="2" eb="4">
      <t>ツウシン</t>
    </rPh>
    <rPh sb="4" eb="6">
      <t>シャサイ</t>
    </rPh>
    <rPh sb="6" eb="8">
      <t>キキ</t>
    </rPh>
    <rPh sb="9" eb="11">
      <t>コウニュウ</t>
    </rPh>
    <phoneticPr fontId="6"/>
  </si>
  <si>
    <t>H.株式会社琉球人材派遣センター</t>
    <phoneticPr fontId="6"/>
  </si>
  <si>
    <t>☑</t>
  </si>
  <si>
    <t>I.株式会社トヨタレンタリース沖縄</t>
    <phoneticPr fontId="6"/>
  </si>
  <si>
    <t>「沖縄・地域安全パトロール隊」に係る道路巡回用車両借上げ</t>
    <phoneticPr fontId="6"/>
  </si>
  <si>
    <t>J.株式会社宮健商事</t>
    <phoneticPr fontId="6"/>
  </si>
  <si>
    <t>B.株式会社JOBBANK</t>
    <rPh sb="2" eb="4">
      <t>カブシキ</t>
    </rPh>
    <rPh sb="4" eb="6">
      <t>カイシャ</t>
    </rPh>
    <phoneticPr fontId="6"/>
  </si>
  <si>
    <t>D.東洋ワークセキュリティ沖縄株式会社</t>
    <rPh sb="2" eb="4">
      <t>トウヨウ</t>
    </rPh>
    <rPh sb="13" eb="15">
      <t>オキナワ</t>
    </rPh>
    <rPh sb="15" eb="19">
      <t>カブシキガイシャ</t>
    </rPh>
    <phoneticPr fontId="6"/>
  </si>
  <si>
    <t>日本パーキング株式会社</t>
    <phoneticPr fontId="6"/>
  </si>
  <si>
    <t>「沖縄・地域安全パトロール隊」に係る駐車場貸与</t>
    <rPh sb="1" eb="3">
      <t>オキナワ</t>
    </rPh>
    <rPh sb="4" eb="6">
      <t>チイキ</t>
    </rPh>
    <rPh sb="6" eb="8">
      <t>アンゼン</t>
    </rPh>
    <rPh sb="13" eb="14">
      <t>タイ</t>
    </rPh>
    <rPh sb="16" eb="17">
      <t>カカ</t>
    </rPh>
    <rPh sb="18" eb="21">
      <t>チュウシャジョウ</t>
    </rPh>
    <rPh sb="21" eb="23">
      <t>タイヨ</t>
    </rPh>
    <phoneticPr fontId="6"/>
  </si>
  <si>
    <t>予定価格が類推されることから、落札率は未記載とする。</t>
    <rPh sb="0" eb="2">
      <t>ヨテイ</t>
    </rPh>
    <rPh sb="2" eb="4">
      <t>カカク</t>
    </rPh>
    <rPh sb="5" eb="7">
      <t>ルイスイ</t>
    </rPh>
    <rPh sb="15" eb="17">
      <t>ラクサツ</t>
    </rPh>
    <rPh sb="17" eb="18">
      <t>リツ</t>
    </rPh>
    <rPh sb="19" eb="22">
      <t>ミキサイ</t>
    </rPh>
    <phoneticPr fontId="6"/>
  </si>
  <si>
    <t>株式会社JOBBANK</t>
    <phoneticPr fontId="6"/>
  </si>
  <si>
    <t>-</t>
    <phoneticPr fontId="6"/>
  </si>
  <si>
    <t>株式会社トヨタレンタリース沖縄</t>
    <rPh sb="13" eb="15">
      <t>オキナワ</t>
    </rPh>
    <phoneticPr fontId="6"/>
  </si>
  <si>
    <t>「沖縄・地域安全パトロール隊」に係る道路巡回用車両貸与</t>
    <phoneticPr fontId="6"/>
  </si>
  <si>
    <t>-</t>
    <phoneticPr fontId="6"/>
  </si>
  <si>
    <t>「沖縄・地域安全パトロール隊」に係る道路巡回業務（深夜帯）</t>
    <phoneticPr fontId="6"/>
  </si>
  <si>
    <t>-</t>
    <phoneticPr fontId="6"/>
  </si>
  <si>
    <t>東洋ワークセキュリティ沖縄株式会社</t>
    <rPh sb="0" eb="2">
      <t>トウヨウ</t>
    </rPh>
    <rPh sb="11" eb="13">
      <t>オキナワ</t>
    </rPh>
    <rPh sb="13" eb="17">
      <t>カブシキガイシャ</t>
    </rPh>
    <phoneticPr fontId="6"/>
  </si>
  <si>
    <t>沖縄県石油業協同組合</t>
    <phoneticPr fontId="6"/>
  </si>
  <si>
    <t>「沖縄・地域安全パトロール隊」に係る道路巡回車両の燃料販売</t>
    <phoneticPr fontId="6"/>
  </si>
  <si>
    <t>Ａ氏</t>
    <rPh sb="1" eb="2">
      <t>シ</t>
    </rPh>
    <phoneticPr fontId="6"/>
  </si>
  <si>
    <t>-</t>
    <phoneticPr fontId="6"/>
  </si>
  <si>
    <t>「沖縄・地域安全パトロール隊」として道路巡回を実施する非常勤職員（賃金雇用）</t>
    <phoneticPr fontId="6"/>
  </si>
  <si>
    <t>-</t>
    <phoneticPr fontId="6"/>
  </si>
  <si>
    <t>-</t>
    <phoneticPr fontId="6"/>
  </si>
  <si>
    <t>Ｂ氏</t>
    <rPh sb="1" eb="2">
      <t>シ</t>
    </rPh>
    <phoneticPr fontId="6"/>
  </si>
  <si>
    <t>「沖縄・地域安全パトロール隊」として道路巡回を実施する非常勤職員（賃金雇用）</t>
    <phoneticPr fontId="6"/>
  </si>
  <si>
    <t>-</t>
    <phoneticPr fontId="6"/>
  </si>
  <si>
    <t>Ｃ氏</t>
    <rPh sb="1" eb="2">
      <t>シ</t>
    </rPh>
    <phoneticPr fontId="6"/>
  </si>
  <si>
    <t>「沖縄・地域安全パトロール隊」として道路巡回を実施する非常勤職員（賃金雇用）</t>
    <phoneticPr fontId="6"/>
  </si>
  <si>
    <t>Ｄ氏</t>
    <rPh sb="1" eb="2">
      <t>シ</t>
    </rPh>
    <phoneticPr fontId="6"/>
  </si>
  <si>
    <t>「沖縄・地域安全パトロール隊」として道路巡回を実施する非常勤職員（賃金雇用）</t>
    <phoneticPr fontId="6"/>
  </si>
  <si>
    <t>Ｅ氏</t>
    <rPh sb="1" eb="2">
      <t>シ</t>
    </rPh>
    <phoneticPr fontId="6"/>
  </si>
  <si>
    <t>-</t>
    <phoneticPr fontId="6"/>
  </si>
  <si>
    <t>Ｆ氏</t>
    <rPh sb="1" eb="2">
      <t>シ</t>
    </rPh>
    <phoneticPr fontId="6"/>
  </si>
  <si>
    <t>「沖縄・地域安全パトロール隊」として道路巡回を実施する非常勤職員（賃金雇用）</t>
    <phoneticPr fontId="6"/>
  </si>
  <si>
    <t>Ｇ氏</t>
    <rPh sb="1" eb="2">
      <t>シ</t>
    </rPh>
    <phoneticPr fontId="6"/>
  </si>
  <si>
    <t>-</t>
    <phoneticPr fontId="6"/>
  </si>
  <si>
    <t>Ｈ氏</t>
    <rPh sb="1" eb="2">
      <t>シ</t>
    </rPh>
    <phoneticPr fontId="6"/>
  </si>
  <si>
    <t>Ｉ氏</t>
    <rPh sb="1" eb="2">
      <t>シ</t>
    </rPh>
    <phoneticPr fontId="6"/>
  </si>
  <si>
    <t>Ｊ氏</t>
    <rPh sb="1" eb="2">
      <t>シ</t>
    </rPh>
    <phoneticPr fontId="6"/>
  </si>
  <si>
    <t>「沖縄・地域安全パトロール隊」として道路巡回を実施する非常勤職員（賃金雇用）</t>
    <phoneticPr fontId="6"/>
  </si>
  <si>
    <t>株式会社国建システム</t>
    <rPh sb="0" eb="2">
      <t>カブシキ</t>
    </rPh>
    <rPh sb="2" eb="4">
      <t>カイシャ</t>
    </rPh>
    <rPh sb="4" eb="5">
      <t>クニ</t>
    </rPh>
    <rPh sb="5" eb="6">
      <t>ケン</t>
    </rPh>
    <phoneticPr fontId="6"/>
  </si>
  <si>
    <t>防犯通信車載機器の販売</t>
    <rPh sb="9" eb="11">
      <t>ハンバイ</t>
    </rPh>
    <phoneticPr fontId="6"/>
  </si>
  <si>
    <t>株式会社琉球人材派遣センター</t>
    <rPh sb="0" eb="2">
      <t>カブシキ</t>
    </rPh>
    <rPh sb="2" eb="4">
      <t>カイシャ</t>
    </rPh>
    <phoneticPr fontId="6"/>
  </si>
  <si>
    <t>「沖縄・地域安全パトロール隊」に係る道路巡回要員派遣業務</t>
    <phoneticPr fontId="6"/>
  </si>
  <si>
    <t>「沖縄・地域安全パトロール隊」に係る道路巡回用車両貸与</t>
    <phoneticPr fontId="6"/>
  </si>
  <si>
    <t>-</t>
    <phoneticPr fontId="6"/>
  </si>
  <si>
    <t>株式会社宮健商事</t>
    <rPh sb="0" eb="2">
      <t>カブシキ</t>
    </rPh>
    <rPh sb="2" eb="4">
      <t>カイシャ</t>
    </rPh>
    <phoneticPr fontId="6"/>
  </si>
  <si>
    <t>「沖縄・地域安全パトロール隊」に係る道路巡回車両の燃料販売</t>
    <phoneticPr fontId="6"/>
  </si>
  <si>
    <t>-</t>
    <phoneticPr fontId="6"/>
  </si>
  <si>
    <t>-</t>
    <phoneticPr fontId="6"/>
  </si>
  <si>
    <t>-</t>
    <phoneticPr fontId="6"/>
  </si>
  <si>
    <t>-</t>
    <phoneticPr fontId="6"/>
  </si>
  <si>
    <t>「沖縄・地域安全パトロール隊」として道路巡回を実施する非常勤職員（賃金雇用）</t>
    <phoneticPr fontId="6"/>
  </si>
  <si>
    <t>-</t>
    <phoneticPr fontId="6"/>
  </si>
  <si>
    <t>「沖縄・地域安全パトロール隊」として道路巡回を実施する非常勤職員（賃金雇用）</t>
    <phoneticPr fontId="6"/>
  </si>
  <si>
    <t>-</t>
    <phoneticPr fontId="6"/>
  </si>
  <si>
    <t>「沖縄・地域安全パトロール隊」として道路巡回を実施する非常勤職員（賃金雇用）</t>
    <phoneticPr fontId="6"/>
  </si>
  <si>
    <t>K.個人５４名(賃金)</t>
    <phoneticPr fontId="6"/>
  </si>
  <si>
    <t>852/363</t>
    <phoneticPr fontId="6"/>
  </si>
  <si>
    <t>府</t>
  </si>
  <si>
    <t>青色パトカー100台体制で緊急防犯パトロールを行うことによって、犯罪を抑止し、沖縄県民の安全・安心の確保に寄与することを目標とする。平成28年６月より沖縄・地域安全パトロール隊による緊急防犯パトロールを開始し、同年12月より青色パトカー100台体制で深夜帯を含めて市内の繁華街等の見回りを実施。</t>
    <phoneticPr fontId="6"/>
  </si>
  <si>
    <t>件</t>
    <rPh sb="0" eb="1">
      <t>ケン</t>
    </rPh>
    <phoneticPr fontId="6"/>
  </si>
  <si>
    <t>９．沖縄政策</t>
  </si>
  <si>
    <t>９．沖縄振興に関する施策の推進</t>
  </si>
  <si>
    <t>-</t>
    <phoneticPr fontId="6"/>
  </si>
  <si>
    <t>声掛け又は通報を行った件数（1日当たり・年度平均）</t>
  </si>
  <si>
    <t>730/365</t>
    <phoneticPr fontId="6"/>
  </si>
  <si>
    <t>点検対象外</t>
    <rPh sb="0" eb="2">
      <t>テンケン</t>
    </rPh>
    <rPh sb="2" eb="4">
      <t>タイショウ</t>
    </rPh>
    <rPh sb="4" eb="5">
      <t>ガイ</t>
    </rPh>
    <phoneticPr fontId="6"/>
  </si>
  <si>
    <t>事業の有効性・効果について適切に検証するとともに、予算の効率的執行に努め、執行実績を適切に概算要求へ反映させるべき。</t>
    <rPh sb="0" eb="2">
      <t>ジギョウ</t>
    </rPh>
    <rPh sb="3" eb="6">
      <t>ユウコウセイ</t>
    </rPh>
    <rPh sb="7" eb="9">
      <t>コウカ</t>
    </rPh>
    <rPh sb="13" eb="15">
      <t>テキセツ</t>
    </rPh>
    <rPh sb="16" eb="18">
      <t>ケンショウ</t>
    </rPh>
    <rPh sb="25" eb="27">
      <t>ヨサン</t>
    </rPh>
    <rPh sb="28" eb="31">
      <t>コウリツテキ</t>
    </rPh>
    <rPh sb="31" eb="33">
      <t>シッコウ</t>
    </rPh>
    <rPh sb="34" eb="35">
      <t>ツト</t>
    </rPh>
    <rPh sb="37" eb="39">
      <t>シッコウ</t>
    </rPh>
    <rPh sb="39" eb="41">
      <t>ジッセキ</t>
    </rPh>
    <rPh sb="42" eb="44">
      <t>テキセツ</t>
    </rPh>
    <rPh sb="45" eb="47">
      <t>ガイサン</t>
    </rPh>
    <rPh sb="47" eb="49">
      <t>ヨウキュウ</t>
    </rPh>
    <rPh sb="50" eb="52">
      <t>ハンエイ</t>
    </rPh>
    <phoneticPr fontId="6"/>
  </si>
  <si>
    <t>引き続き、事業の有効性・成果について適切に検証する（成果目標・指標についても、より適切な検証を可能とするため、代替指標を追加）。また、引き続き関係機関との連携を密にし、予算の効率的執行に努めるとともに、執行実績も踏まえ概算要求を行った。</t>
    <rPh sb="26" eb="28">
      <t>セイカ</t>
    </rPh>
    <rPh sb="28" eb="30">
      <t>モクヒョウ</t>
    </rPh>
    <rPh sb="31" eb="33">
      <t>シヒョウ</t>
    </rPh>
    <rPh sb="41" eb="43">
      <t>テキセツ</t>
    </rPh>
    <rPh sb="44" eb="46">
      <t>ケンショウ</t>
    </rPh>
    <rPh sb="47" eb="49">
      <t>カノウ</t>
    </rPh>
    <rPh sb="55" eb="57">
      <t>ダイタイ</t>
    </rPh>
    <rPh sb="57" eb="59">
      <t>シヒョウ</t>
    </rPh>
    <rPh sb="60" eb="62">
      <t>ツイカ</t>
    </rPh>
    <rPh sb="67" eb="68">
      <t>ヒ</t>
    </rPh>
    <rPh sb="69" eb="70">
      <t>ツヅ</t>
    </rPh>
    <rPh sb="71" eb="73">
      <t>カンケイ</t>
    </rPh>
    <rPh sb="73" eb="75">
      <t>キカン</t>
    </rPh>
    <rPh sb="77" eb="79">
      <t>レンケイ</t>
    </rPh>
    <rPh sb="80" eb="81">
      <t>ミツ</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</si>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</sst>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3" xfId="0" applyFont="1" applyFill="1" applyBorder="1" applyAlignment="1">
      <alignment horizontal="center" vertical="center"/>
    </xf>
    <xf numFmtId="0" fontId="4" fillId="5" borderId="9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38"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8"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38" xfId="0" applyFont="1" applyBorder="1" applyAlignment="1" applyProtection="1">
      <alignment horizontal="center" vertical="center"/>
      <protection locked="0"/>
    </xf>
    <xf numFmtId="0" fontId="24" fillId="0" borderId="38"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2"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37" xfId="0" applyNumberFormat="1"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xf numFmtId="0" fontId="10" fillId="2" borderId="41"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6" borderId="3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2" fillId="0" borderId="37" xfId="0" applyFont="1" applyBorder="1" applyAlignment="1">
      <alignment horizontal="center" vertical="center" wrapText="1"/>
    </xf>
    <xf numFmtId="0" fontId="12" fillId="0" borderId="38" xfId="0" applyFont="1" applyBorder="1" applyAlignment="1">
      <alignment horizontal="center" vertical="center"/>
    </xf>
    <xf numFmtId="0" fontId="12" fillId="0" borderId="59" xfId="0" applyFont="1" applyBorder="1" applyAlignment="1">
      <alignment horizontal="center" vertical="center"/>
    </xf>
    <xf numFmtId="0" fontId="20" fillId="0" borderId="81" xfId="0" applyFont="1" applyFill="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12" fillId="0" borderId="6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0" fillId="0" borderId="7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4" fillId="6" borderId="72"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0" fillId="0" borderId="70" xfId="0" applyFont="1" applyFill="1" applyBorder="1" applyAlignment="1">
      <alignment horizontal="center" vertical="center"/>
    </xf>
    <xf numFmtId="0" fontId="4" fillId="0" borderId="38" xfId="0" applyFont="1" applyBorder="1" applyAlignment="1">
      <alignment horizontal="center" vertical="center"/>
    </xf>
    <xf numFmtId="0" fontId="0" fillId="0" borderId="37" xfId="0" applyFont="1" applyFill="1" applyBorder="1" applyAlignment="1">
      <alignment horizontal="center"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3" xfId="0" applyFont="1" applyFill="1" applyBorder="1" applyAlignment="1">
      <alignment horizontal="center" vertical="center" wrapText="1"/>
    </xf>
    <xf numFmtId="0" fontId="14" fillId="3" borderId="128"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0" fontId="0" fillId="0" borderId="11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9" fillId="2" borderId="10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3" fillId="2" borderId="87"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9" fillId="6" borderId="35" xfId="0" applyFont="1" applyFill="1" applyBorder="1" applyAlignment="1">
      <alignment horizontal="left" vertical="center" wrapText="1"/>
    </xf>
    <xf numFmtId="0" fontId="29" fillId="6" borderId="109" xfId="0" applyFont="1" applyFill="1" applyBorder="1" applyAlignment="1">
      <alignment horizontal="left" vertical="center" wrapText="1"/>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3" fillId="0" borderId="70"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0" borderId="63"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0" fillId="0" borderId="81" xfId="0" applyFont="1" applyFill="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82"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4" fillId="2" borderId="41"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8" fillId="2" borderId="4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5" xfId="0" applyFont="1" applyFill="1" applyBorder="1" applyAlignment="1">
      <alignment vertical="center" wrapText="1"/>
    </xf>
    <xf numFmtId="0" fontId="0" fillId="5" borderId="101" xfId="0" applyFont="1" applyFill="1" applyBorder="1" applyAlignment="1">
      <alignment vertical="center" wrapText="1"/>
    </xf>
    <xf numFmtId="0" fontId="0" fillId="5" borderId="117"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2"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1" fillId="6" borderId="41"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shrinkToFit="1"/>
    </xf>
    <xf numFmtId="0" fontId="11"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0"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9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3"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4"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2"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4" fillId="2" borderId="38"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4"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17" fillId="2" borderId="37"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5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0"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17" fillId="2" borderId="24" xfId="0" applyFont="1" applyFill="1" applyBorder="1" applyAlignment="1">
      <alignment horizontal="center" vertical="center" shrinkToFit="1"/>
    </xf>
    <xf numFmtId="0" fontId="14" fillId="2" borderId="44"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30" fillId="2" borderId="87"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4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6" fillId="3" borderId="127" xfId="0" applyFont="1" applyFill="1" applyBorder="1" applyAlignment="1">
      <alignment horizontal="center" vertical="center" textRotation="255" wrapText="1"/>
    </xf>
    <xf numFmtId="0" fontId="16" fillId="3" borderId="126" xfId="0" applyFont="1" applyFill="1" applyBorder="1" applyAlignment="1">
      <alignment horizontal="center" vertical="center" textRotation="255" wrapText="1"/>
    </xf>
    <xf numFmtId="0" fontId="16" fillId="3" borderId="60" xfId="0" applyFont="1" applyFill="1" applyBorder="1" applyAlignment="1">
      <alignment horizontal="center" vertical="center" textRotation="255" wrapText="1"/>
    </xf>
    <xf numFmtId="0" fontId="16" fillId="3" borderId="86" xfId="0" applyFont="1" applyFill="1" applyBorder="1" applyAlignment="1">
      <alignment horizontal="center" vertical="center" textRotation="255" wrapText="1"/>
    </xf>
    <xf numFmtId="0" fontId="16" fillId="3" borderId="78"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92"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center" vertical="center"/>
      <protection locked="0"/>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6" xfId="0" applyFont="1" applyBorder="1" applyAlignment="1">
      <alignment horizontal="center" vertical="center" wrapText="1"/>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2" borderId="78" xfId="4" applyFont="1" applyFill="1" applyBorder="1" applyAlignment="1">
      <alignment horizontal="center" vertical="top" wrapText="1"/>
    </xf>
    <xf numFmtId="0" fontId="14" fillId="2" borderId="79" xfId="4" applyFont="1" applyFill="1" applyBorder="1" applyAlignment="1">
      <alignment horizontal="center" vertical="top" wrapText="1"/>
    </xf>
    <xf numFmtId="0" fontId="14" fillId="2" borderId="80" xfId="4" applyFont="1" applyFill="1" applyBorder="1" applyAlignment="1">
      <alignment horizontal="center" vertical="top" wrapText="1"/>
    </xf>
    <xf numFmtId="0" fontId="14" fillId="2" borderId="3" xfId="4" applyFont="1" applyFill="1" applyBorder="1" applyAlignment="1">
      <alignment horizontal="center" vertical="top" wrapText="1"/>
    </xf>
    <xf numFmtId="0" fontId="14" fillId="2" borderId="0" xfId="4" applyFont="1" applyFill="1" applyBorder="1" applyAlignment="1">
      <alignment horizontal="center" vertical="top" wrapText="1"/>
    </xf>
    <xf numFmtId="0" fontId="14" fillId="2" borderId="43" xfId="4" applyFont="1" applyFill="1" applyBorder="1" applyAlignment="1">
      <alignment horizontal="center" vertical="top" wrapText="1"/>
    </xf>
    <xf numFmtId="0" fontId="20" fillId="0" borderId="47" xfId="0" applyFont="1" applyFill="1" applyBorder="1" applyAlignment="1" applyProtection="1">
      <alignment horizontal="center" vertical="center" wrapText="1"/>
      <protection locked="0"/>
    </xf>
    <xf numFmtId="0" fontId="20" fillId="0" borderId="48"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94</xdr:row>
      <xdr:rowOff>248882</xdr:rowOff>
    </xdr:from>
    <xdr:ext cx="2019299" cy="643658"/>
    <xdr:sp macro="" textlink="">
      <xdr:nvSpPr>
        <xdr:cNvPr id="5" name="テキスト ボックス 4"/>
        <xdr:cNvSpPr txBox="1"/>
      </xdr:nvSpPr>
      <xdr:spPr>
        <a:xfrm>
          <a:off x="2809875" y="33557807"/>
          <a:ext cx="2019299" cy="643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沖縄総合事務局</a:t>
          </a:r>
          <a:endParaRPr kumimoji="1" lang="en-US" altLang="ja-JP" sz="1600"/>
        </a:p>
        <a:p>
          <a:pPr algn="ctr"/>
          <a:r>
            <a:rPr kumimoji="1" lang="ja-JP" altLang="en-US" sz="1400"/>
            <a:t>７３０百万円</a:t>
          </a:r>
        </a:p>
      </xdr:txBody>
    </xdr:sp>
    <xdr:clientData/>
  </xdr:oneCellAnchor>
  <xdr:oneCellAnchor>
    <xdr:from>
      <xdr:col>36</xdr:col>
      <xdr:colOff>191100</xdr:colOff>
      <xdr:row>94</xdr:row>
      <xdr:rowOff>233796</xdr:rowOff>
    </xdr:from>
    <xdr:ext cx="2019299" cy="649431"/>
    <xdr:sp macro="" textlink="">
      <xdr:nvSpPr>
        <xdr:cNvPr id="6" name="テキスト ボックス 5"/>
        <xdr:cNvSpPr txBox="1"/>
      </xdr:nvSpPr>
      <xdr:spPr>
        <a:xfrm>
          <a:off x="7392000" y="33542721"/>
          <a:ext cx="2019299" cy="64943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沖縄防衛局</a:t>
          </a:r>
          <a:endParaRPr kumimoji="1" lang="en-US" altLang="ja-JP" sz="1600"/>
        </a:p>
        <a:p>
          <a:pPr algn="ctr"/>
          <a:r>
            <a:rPr kumimoji="1" lang="ja-JP" altLang="en-US" sz="1400"/>
            <a:t>１２２百万円</a:t>
          </a:r>
        </a:p>
      </xdr:txBody>
    </xdr:sp>
    <xdr:clientData/>
  </xdr:oneCellAnchor>
  <xdr:twoCellAnchor>
    <xdr:from>
      <xdr:col>14</xdr:col>
      <xdr:colOff>45438</xdr:colOff>
      <xdr:row>93</xdr:row>
      <xdr:rowOff>229198</xdr:rowOff>
    </xdr:from>
    <xdr:to>
      <xdr:col>24</xdr:col>
      <xdr:colOff>16025</xdr:colOff>
      <xdr:row>94</xdr:row>
      <xdr:rowOff>254598</xdr:rowOff>
    </xdr:to>
    <xdr:sp macro="" textlink="">
      <xdr:nvSpPr>
        <xdr:cNvPr id="7" name="大かっこ 6"/>
        <xdr:cNvSpPr/>
      </xdr:nvSpPr>
      <xdr:spPr>
        <a:xfrm>
          <a:off x="2845788" y="33185698"/>
          <a:ext cx="1970837" cy="3778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支出委任</a:t>
          </a:r>
          <a:r>
            <a:rPr kumimoji="1" lang="en-US" altLang="ja-JP" sz="1400"/>
            <a:t>】</a:t>
          </a:r>
        </a:p>
      </xdr:txBody>
    </xdr:sp>
    <xdr:clientData/>
  </xdr:twoCellAnchor>
  <xdr:twoCellAnchor>
    <xdr:from>
      <xdr:col>37</xdr:col>
      <xdr:colOff>32831</xdr:colOff>
      <xdr:row>93</xdr:row>
      <xdr:rowOff>235548</xdr:rowOff>
    </xdr:from>
    <xdr:to>
      <xdr:col>46</xdr:col>
      <xdr:colOff>194092</xdr:colOff>
      <xdr:row>94</xdr:row>
      <xdr:rowOff>248248</xdr:rowOff>
    </xdr:to>
    <xdr:sp macro="" textlink="">
      <xdr:nvSpPr>
        <xdr:cNvPr id="8" name="大かっこ 7"/>
        <xdr:cNvSpPr/>
      </xdr:nvSpPr>
      <xdr:spPr>
        <a:xfrm>
          <a:off x="7433756" y="33192048"/>
          <a:ext cx="1961486" cy="3651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支出委任</a:t>
          </a:r>
          <a:r>
            <a:rPr kumimoji="1" lang="en-US" altLang="ja-JP" sz="1400"/>
            <a:t>】</a:t>
          </a:r>
        </a:p>
      </xdr:txBody>
    </xdr:sp>
    <xdr:clientData/>
  </xdr:twoCellAnchor>
  <xdr:twoCellAnchor>
    <xdr:from>
      <xdr:col>42</xdr:col>
      <xdr:colOff>9312</xdr:colOff>
      <xdr:row>106</xdr:row>
      <xdr:rowOff>385601</xdr:rowOff>
    </xdr:from>
    <xdr:to>
      <xdr:col>49</xdr:col>
      <xdr:colOff>23867</xdr:colOff>
      <xdr:row>111</xdr:row>
      <xdr:rowOff>260968</xdr:rowOff>
    </xdr:to>
    <xdr:grpSp>
      <xdr:nvGrpSpPr>
        <xdr:cNvPr id="9" name="グループ化 8"/>
        <xdr:cNvGrpSpPr/>
      </xdr:nvGrpSpPr>
      <xdr:grpSpPr>
        <a:xfrm>
          <a:off x="7690272" y="40609041"/>
          <a:ext cx="1294715" cy="2456007"/>
          <a:chOff x="8312237" y="38009368"/>
          <a:chExt cx="1398375" cy="2463015"/>
        </a:xfrm>
      </xdr:grpSpPr>
      <xdr:sp macro="" textlink="">
        <xdr:nvSpPr>
          <xdr:cNvPr id="10" name="テキスト ボックス 9"/>
          <xdr:cNvSpPr txBox="1"/>
        </xdr:nvSpPr>
        <xdr:spPr>
          <a:xfrm>
            <a:off x="8342612" y="3828870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K</a:t>
            </a:r>
          </a:p>
          <a:p>
            <a:pPr algn="ctr"/>
            <a:r>
              <a:rPr kumimoji="1" lang="ja-JP" altLang="en-US" sz="1400"/>
              <a:t>個人５４名</a:t>
            </a:r>
            <a:endParaRPr kumimoji="1" lang="en-US" altLang="ja-JP" sz="1400"/>
          </a:p>
          <a:p>
            <a:pPr algn="ct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賃金</a:t>
            </a:r>
            <a:r>
              <a:rPr kumimoji="1" lang="en-US" altLang="ja-JP" sz="1400">
                <a:solidFill>
                  <a:schemeClr val="tx1"/>
                </a:solidFill>
                <a:effectLst/>
                <a:latin typeface="+mn-ea"/>
                <a:ea typeface="+mn-ea"/>
                <a:cs typeface="+mn-cs"/>
              </a:rPr>
              <a:t>)</a:t>
            </a:r>
            <a:endParaRPr kumimoji="0" lang="en-US" altLang="ja-JP" sz="1400">
              <a:solidFill>
                <a:schemeClr val="tx1"/>
              </a:solidFill>
              <a:effectLst/>
              <a:latin typeface="+mn-ea"/>
              <a:ea typeface="+mn-ea"/>
              <a:cs typeface="+mn-cs"/>
            </a:endParaRPr>
          </a:p>
          <a:p>
            <a:pPr algn="ctr"/>
            <a:r>
              <a:rPr kumimoji="1" lang="ja-JP" altLang="en-US" sz="1400">
                <a:solidFill>
                  <a:schemeClr val="tx1"/>
                </a:solidFill>
                <a:effectLst/>
                <a:latin typeface="+mn-lt"/>
                <a:ea typeface="+mn-ea"/>
                <a:cs typeface="+mn-cs"/>
              </a:rPr>
              <a:t>４７</a:t>
            </a:r>
            <a:r>
              <a:rPr kumimoji="1" lang="ja-JP" altLang="ja-JP" sz="1400">
                <a:solidFill>
                  <a:schemeClr val="tx1"/>
                </a:solidFill>
                <a:effectLst/>
                <a:latin typeface="+mn-lt"/>
                <a:ea typeface="+mn-ea"/>
                <a:cs typeface="+mn-cs"/>
              </a:rPr>
              <a:t>百万</a:t>
            </a:r>
            <a:endParaRPr lang="ja-JP" altLang="ja-JP" sz="1400">
              <a:effectLst/>
            </a:endParaRPr>
          </a:p>
        </xdr:txBody>
      </xdr:sp>
      <xdr:sp macro="" textlink="">
        <xdr:nvSpPr>
          <xdr:cNvPr id="11" name="大かっこ 10"/>
          <xdr:cNvSpPr/>
        </xdr:nvSpPr>
        <xdr:spPr>
          <a:xfrm>
            <a:off x="8312237" y="38009368"/>
            <a:ext cx="1376632" cy="2808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直接</a:t>
            </a:r>
            <a:r>
              <a:rPr kumimoji="1" lang="en-US" altLang="ja-JP" sz="1000"/>
              <a:t>】</a:t>
            </a:r>
          </a:p>
        </xdr:txBody>
      </xdr:sp>
      <xdr:sp macro="" textlink="">
        <xdr:nvSpPr>
          <xdr:cNvPr id="12" name="大かっこ 11"/>
          <xdr:cNvSpPr/>
        </xdr:nvSpPr>
        <xdr:spPr>
          <a:xfrm>
            <a:off x="8342612" y="39754689"/>
            <a:ext cx="1368000" cy="717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パトロール業務の実施</a:t>
            </a:r>
            <a:endParaRPr kumimoji="1" lang="en-US" altLang="ja-JP" sz="1050"/>
          </a:p>
        </xdr:txBody>
      </xdr:sp>
    </xdr:grpSp>
    <xdr:clientData/>
  </xdr:twoCellAnchor>
  <xdr:twoCellAnchor>
    <xdr:from>
      <xdr:col>7</xdr:col>
      <xdr:colOff>49837</xdr:colOff>
      <xdr:row>98</xdr:row>
      <xdr:rowOff>13</xdr:rowOff>
    </xdr:from>
    <xdr:to>
      <xdr:col>15</xdr:col>
      <xdr:colOff>33413</xdr:colOff>
      <xdr:row>105</xdr:row>
      <xdr:rowOff>182478</xdr:rowOff>
    </xdr:to>
    <xdr:grpSp>
      <xdr:nvGrpSpPr>
        <xdr:cNvPr id="13" name="グループ化 12"/>
        <xdr:cNvGrpSpPr/>
      </xdr:nvGrpSpPr>
      <xdr:grpSpPr>
        <a:xfrm>
          <a:off x="1329997" y="37378653"/>
          <a:ext cx="1446616" cy="2671665"/>
          <a:chOff x="1433658" y="34820165"/>
          <a:chExt cx="1565085" cy="2633246"/>
        </a:xfrm>
      </xdr:grpSpPr>
      <xdr:sp macro="" textlink="">
        <xdr:nvSpPr>
          <xdr:cNvPr id="14" name="テキスト ボックス 13"/>
          <xdr:cNvSpPr txBox="1"/>
        </xdr:nvSpPr>
        <xdr:spPr>
          <a:xfrm>
            <a:off x="1536221"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p>
          <a:p>
            <a:pPr algn="ctr"/>
            <a:r>
              <a:rPr kumimoji="1" lang="ja-JP" altLang="en-US" sz="1400"/>
              <a:t>日本</a:t>
            </a:r>
            <a:endParaRPr kumimoji="1" lang="en-US" altLang="ja-JP" sz="1400"/>
          </a:p>
          <a:p>
            <a:pPr algn="ctr"/>
            <a:r>
              <a:rPr kumimoji="1" lang="ja-JP" altLang="en-US" sz="1400"/>
              <a:t>パーキング</a:t>
            </a:r>
            <a:endParaRPr kumimoji="1" lang="en-US" altLang="ja-JP" sz="1400"/>
          </a:p>
          <a:p>
            <a:pPr algn="ctr"/>
            <a:r>
              <a:rPr kumimoji="1" lang="ja-JP" altLang="en-US" sz="1400"/>
              <a:t>株式会社</a:t>
            </a:r>
            <a:endParaRPr kumimoji="1" lang="en-US" altLang="ja-JP" sz="1400"/>
          </a:p>
          <a:p>
            <a:pPr algn="ctr"/>
            <a:r>
              <a:rPr kumimoji="1" lang="ja-JP" altLang="en-US" sz="1400"/>
              <a:t>５百万円</a:t>
            </a:r>
            <a:endParaRPr kumimoji="1" lang="en-US" altLang="ja-JP" sz="1400"/>
          </a:p>
        </xdr:txBody>
      </xdr:sp>
      <xdr:sp macro="" textlink="">
        <xdr:nvSpPr>
          <xdr:cNvPr id="15" name="大かっこ 14"/>
          <xdr:cNvSpPr/>
        </xdr:nvSpPr>
        <xdr:spPr>
          <a:xfrm>
            <a:off x="1433658" y="34820165"/>
            <a:ext cx="1565085"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随意契約（公募）</a:t>
            </a:r>
            <a:r>
              <a:rPr kumimoji="1" lang="en-US" altLang="ja-JP" sz="1000"/>
              <a:t>】</a:t>
            </a:r>
          </a:p>
        </xdr:txBody>
      </xdr:sp>
      <xdr:sp macro="" textlink="">
        <xdr:nvSpPr>
          <xdr:cNvPr id="16" name="大かっこ 15"/>
          <xdr:cNvSpPr/>
        </xdr:nvSpPr>
        <xdr:spPr>
          <a:xfrm>
            <a:off x="1536221" y="36676033"/>
            <a:ext cx="1368000" cy="777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パトロール業務に係る車両駐車場借上げ</a:t>
            </a:r>
            <a:endParaRPr kumimoji="1" lang="en-US" altLang="ja-JP" sz="1050"/>
          </a:p>
        </xdr:txBody>
      </xdr:sp>
    </xdr:grpSp>
    <xdr:clientData/>
  </xdr:twoCellAnchor>
  <xdr:twoCellAnchor>
    <xdr:from>
      <xdr:col>18</xdr:col>
      <xdr:colOff>195262</xdr:colOff>
      <xdr:row>90</xdr:row>
      <xdr:rowOff>76190</xdr:rowOff>
    </xdr:from>
    <xdr:to>
      <xdr:col>41</xdr:col>
      <xdr:colOff>190500</xdr:colOff>
      <xdr:row>93</xdr:row>
      <xdr:rowOff>100304</xdr:rowOff>
    </xdr:to>
    <xdr:grpSp>
      <xdr:nvGrpSpPr>
        <xdr:cNvPr id="17" name="グループ化 16"/>
        <xdr:cNvGrpSpPr/>
      </xdr:nvGrpSpPr>
      <xdr:grpSpPr>
        <a:xfrm>
          <a:off x="3471862" y="34884350"/>
          <a:ext cx="4209098" cy="816594"/>
          <a:chOff x="3838575" y="31987840"/>
          <a:chExt cx="4650581" cy="1128505"/>
        </a:xfrm>
      </xdr:grpSpPr>
      <xdr:sp macro="" textlink="">
        <xdr:nvSpPr>
          <xdr:cNvPr id="18" name="テキスト ボックス 17"/>
          <xdr:cNvSpPr txBox="1"/>
        </xdr:nvSpPr>
        <xdr:spPr>
          <a:xfrm>
            <a:off x="5298281" y="31987840"/>
            <a:ext cx="1694057" cy="105317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t>内閣府</a:t>
            </a:r>
            <a:endParaRPr kumimoji="1" lang="en-US" altLang="ja-JP" sz="1800"/>
          </a:p>
          <a:p>
            <a:pPr algn="ctr"/>
            <a:r>
              <a:rPr kumimoji="1" lang="ja-JP" altLang="en-US" sz="1400"/>
              <a:t>８５２百万円</a:t>
            </a:r>
          </a:p>
        </xdr:txBody>
      </xdr:sp>
      <xdr:cxnSp macro="">
        <xdr:nvCxnSpPr>
          <xdr:cNvPr id="19" name="直線コネクタ 18"/>
          <xdr:cNvCxnSpPr>
            <a:endCxn id="18" idx="1"/>
          </xdr:cNvCxnSpPr>
        </xdr:nvCxnSpPr>
        <xdr:spPr>
          <a:xfrm>
            <a:off x="3845719" y="32454419"/>
            <a:ext cx="1452562"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3838575" y="32452470"/>
            <a:ext cx="0" cy="66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a:stCxn id="18" idx="3"/>
          </xdr:cNvCxnSpPr>
        </xdr:nvCxnSpPr>
        <xdr:spPr>
          <a:xfrm flipV="1">
            <a:off x="6992337" y="32444532"/>
            <a:ext cx="1496819"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8481213" y="32452470"/>
            <a:ext cx="0" cy="66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88900</xdr:colOff>
      <xdr:row>93</xdr:row>
      <xdr:rowOff>188702</xdr:rowOff>
    </xdr:from>
    <xdr:to>
      <xdr:col>31</xdr:col>
      <xdr:colOff>190500</xdr:colOff>
      <xdr:row>121</xdr:row>
      <xdr:rowOff>254000</xdr:rowOff>
    </xdr:to>
    <xdr:sp macro="" textlink="">
      <xdr:nvSpPr>
        <xdr:cNvPr id="23" name="正方形/長方形 22"/>
        <xdr:cNvSpPr/>
      </xdr:nvSpPr>
      <xdr:spPr>
        <a:xfrm>
          <a:off x="1289050" y="33145202"/>
          <a:ext cx="5102225" cy="10590423"/>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122806</xdr:colOff>
      <xdr:row>93</xdr:row>
      <xdr:rowOff>188702</xdr:rowOff>
    </xdr:from>
    <xdr:to>
      <xdr:col>49</xdr:col>
      <xdr:colOff>427606</xdr:colOff>
      <xdr:row>112</xdr:row>
      <xdr:rowOff>79375</xdr:rowOff>
    </xdr:to>
    <xdr:sp macro="" textlink="">
      <xdr:nvSpPr>
        <xdr:cNvPr id="24" name="正方形/長方形 23"/>
        <xdr:cNvSpPr/>
      </xdr:nvSpPr>
      <xdr:spPr>
        <a:xfrm>
          <a:off x="6523606" y="33145202"/>
          <a:ext cx="3705225" cy="7520198"/>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146844</xdr:colOff>
      <xdr:row>98</xdr:row>
      <xdr:rowOff>18</xdr:rowOff>
    </xdr:from>
    <xdr:to>
      <xdr:col>30</xdr:col>
      <xdr:colOff>183594</xdr:colOff>
      <xdr:row>105</xdr:row>
      <xdr:rowOff>218483</xdr:rowOff>
    </xdr:to>
    <xdr:grpSp>
      <xdr:nvGrpSpPr>
        <xdr:cNvPr id="25" name="グループ化 24"/>
        <xdr:cNvGrpSpPr/>
      </xdr:nvGrpSpPr>
      <xdr:grpSpPr>
        <a:xfrm>
          <a:off x="4170204" y="37378658"/>
          <a:ext cx="1499790" cy="2707665"/>
          <a:chOff x="4492874" y="34820165"/>
          <a:chExt cx="1619059" cy="2668581"/>
        </a:xfrm>
      </xdr:grpSpPr>
      <xdr:sp macro="" textlink="">
        <xdr:nvSpPr>
          <xdr:cNvPr id="26" name="テキスト ボックス 25"/>
          <xdr:cNvSpPr txBox="1"/>
        </xdr:nvSpPr>
        <xdr:spPr>
          <a:xfrm>
            <a:off x="4626216"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C</a:t>
            </a:r>
          </a:p>
          <a:p>
            <a:pPr algn="ctr"/>
            <a:r>
              <a:rPr kumimoji="1" lang="ja-JP" altLang="en-US" sz="1400"/>
              <a:t>株式会社</a:t>
            </a:r>
            <a:endParaRPr kumimoji="1" lang="en-US" altLang="ja-JP" sz="1400"/>
          </a:p>
          <a:p>
            <a:pPr algn="ctr"/>
            <a:r>
              <a:rPr kumimoji="1" lang="ja-JP" altLang="en-US" sz="1400"/>
              <a:t>トヨタレンタ</a:t>
            </a:r>
            <a:endParaRPr kumimoji="1" lang="en-US" altLang="ja-JP" sz="1400"/>
          </a:p>
          <a:p>
            <a:pPr algn="ctr"/>
            <a:r>
              <a:rPr kumimoji="1" lang="ja-JP" altLang="en-US" sz="1400"/>
              <a:t>リース沖縄</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kumimoji="1" lang="ja-JP" altLang="en-US" sz="1400"/>
              <a:t>４０百万</a:t>
            </a:r>
            <a:endParaRPr kumimoji="1" lang="en-US" altLang="ja-JP" sz="1400"/>
          </a:p>
        </xdr:txBody>
      </xdr:sp>
      <xdr:sp macro="" textlink="">
        <xdr:nvSpPr>
          <xdr:cNvPr id="27" name="大かっこ 26"/>
          <xdr:cNvSpPr/>
        </xdr:nvSpPr>
        <xdr:spPr>
          <a:xfrm>
            <a:off x="4492874" y="34820165"/>
            <a:ext cx="1619059"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一般競争入札・最低</a:t>
            </a:r>
            <a:r>
              <a:rPr kumimoji="1" lang="en-US" altLang="ja-JP" sz="1000"/>
              <a:t>】</a:t>
            </a:r>
          </a:p>
        </xdr:txBody>
      </xdr:sp>
      <xdr:sp macro="" textlink="">
        <xdr:nvSpPr>
          <xdr:cNvPr id="28" name="大かっこ 27"/>
          <xdr:cNvSpPr/>
        </xdr:nvSpPr>
        <xdr:spPr>
          <a:xfrm>
            <a:off x="4642089" y="36676033"/>
            <a:ext cx="1368000" cy="812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r>
              <a:rPr kumimoji="1" lang="ja-JP" altLang="ja-JP" sz="1050">
                <a:solidFill>
                  <a:schemeClr val="tx1"/>
                </a:solidFill>
                <a:effectLst/>
                <a:latin typeface="+mn-lt"/>
                <a:ea typeface="+mn-ea"/>
                <a:cs typeface="+mn-cs"/>
              </a:rPr>
              <a:t>パトロール業務に係る車両借上げ</a:t>
            </a:r>
            <a:endParaRPr lang="ja-JP" altLang="ja-JP" sz="1000">
              <a:effectLst/>
            </a:endParaRPr>
          </a:p>
        </xdr:txBody>
      </xdr:sp>
    </xdr:grpSp>
    <xdr:clientData/>
  </xdr:twoCellAnchor>
  <xdr:twoCellAnchor>
    <xdr:from>
      <xdr:col>33</xdr:col>
      <xdr:colOff>164522</xdr:colOff>
      <xdr:row>98</xdr:row>
      <xdr:rowOff>34649</xdr:rowOff>
    </xdr:from>
    <xdr:to>
      <xdr:col>42</xdr:col>
      <xdr:colOff>0</xdr:colOff>
      <xdr:row>105</xdr:row>
      <xdr:rowOff>218310</xdr:rowOff>
    </xdr:to>
    <xdr:grpSp>
      <xdr:nvGrpSpPr>
        <xdr:cNvPr id="29" name="グループ化 28"/>
        <xdr:cNvGrpSpPr/>
      </xdr:nvGrpSpPr>
      <xdr:grpSpPr>
        <a:xfrm>
          <a:off x="6199562" y="37413289"/>
          <a:ext cx="1481398" cy="2672861"/>
          <a:chOff x="6688248" y="34854802"/>
          <a:chExt cx="1614352" cy="2633739"/>
        </a:xfrm>
      </xdr:grpSpPr>
      <xdr:grpSp>
        <xdr:nvGrpSpPr>
          <xdr:cNvPr id="30" name="グループ化 29"/>
          <xdr:cNvGrpSpPr/>
        </xdr:nvGrpSpPr>
        <xdr:grpSpPr>
          <a:xfrm>
            <a:off x="6721415" y="35170613"/>
            <a:ext cx="1368000" cy="2317928"/>
            <a:chOff x="6721415" y="35170613"/>
            <a:chExt cx="1368000" cy="2317928"/>
          </a:xfrm>
        </xdr:grpSpPr>
        <xdr:sp macro="" textlink="">
          <xdr:nvSpPr>
            <xdr:cNvPr id="32" name="テキスト ボックス 31"/>
            <xdr:cNvSpPr txBox="1"/>
          </xdr:nvSpPr>
          <xdr:spPr>
            <a:xfrm>
              <a:off x="6721415"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H</a:t>
              </a:r>
            </a:p>
            <a:p>
              <a:pPr algn="ctr"/>
              <a:r>
                <a:rPr kumimoji="1" lang="ja-JP" altLang="en-US" sz="1400"/>
                <a:t>株式会社</a:t>
              </a:r>
              <a:endParaRPr kumimoji="1" lang="en-US" altLang="ja-JP" sz="1400"/>
            </a:p>
            <a:p>
              <a:pPr algn="ctr"/>
              <a:r>
                <a:rPr kumimoji="1" lang="ja-JP" altLang="en-US" sz="1400"/>
                <a:t>琉球人材派遣センター</a:t>
              </a:r>
              <a:endParaRPr kumimoji="1" lang="en-US" altLang="ja-JP" sz="1400"/>
            </a:p>
            <a:p>
              <a:pPr algn="ctr"/>
              <a:r>
                <a:rPr kumimoji="1" lang="ja-JP" altLang="en-US" sz="1400"/>
                <a:t>４７百万</a:t>
              </a:r>
              <a:endParaRPr kumimoji="1" lang="en-US" altLang="ja-JP" sz="1400"/>
            </a:p>
          </xdr:txBody>
        </xdr:sp>
        <xdr:sp macro="" textlink="">
          <xdr:nvSpPr>
            <xdr:cNvPr id="33" name="大かっこ 32"/>
            <xdr:cNvSpPr/>
          </xdr:nvSpPr>
          <xdr:spPr>
            <a:xfrm>
              <a:off x="6721415" y="36676038"/>
              <a:ext cx="1368000" cy="812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パトロール業務に従事する要員派遣</a:t>
              </a:r>
              <a:endParaRPr kumimoji="1" lang="en-US" altLang="ja-JP" sz="1050"/>
            </a:p>
          </xdr:txBody>
        </xdr:sp>
      </xdr:grpSp>
      <xdr:sp macro="" textlink="">
        <xdr:nvSpPr>
          <xdr:cNvPr id="31" name="大かっこ 30"/>
          <xdr:cNvSpPr/>
        </xdr:nvSpPr>
        <xdr:spPr>
          <a:xfrm>
            <a:off x="6688248" y="34854802"/>
            <a:ext cx="1614352" cy="25368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一般競争入札・最低</a:t>
            </a:r>
            <a:r>
              <a:rPr kumimoji="1" lang="en-US" altLang="ja-JP" sz="1000"/>
              <a:t>】</a:t>
            </a:r>
          </a:p>
        </xdr:txBody>
      </xdr:sp>
    </xdr:grpSp>
    <xdr:clientData/>
  </xdr:twoCellAnchor>
  <xdr:twoCellAnchor>
    <xdr:from>
      <xdr:col>41</xdr:col>
      <xdr:colOff>130971</xdr:colOff>
      <xdr:row>98</xdr:row>
      <xdr:rowOff>34648</xdr:rowOff>
    </xdr:from>
    <xdr:to>
      <xdr:col>49</xdr:col>
      <xdr:colOff>279400</xdr:colOff>
      <xdr:row>105</xdr:row>
      <xdr:rowOff>218311</xdr:rowOff>
    </xdr:to>
    <xdr:grpSp>
      <xdr:nvGrpSpPr>
        <xdr:cNvPr id="34" name="グループ化 33"/>
        <xdr:cNvGrpSpPr/>
      </xdr:nvGrpSpPr>
      <xdr:grpSpPr>
        <a:xfrm>
          <a:off x="7629051" y="37413288"/>
          <a:ext cx="1611469" cy="2672863"/>
          <a:chOff x="8233096" y="34854801"/>
          <a:chExt cx="1727488" cy="2633741"/>
        </a:xfrm>
      </xdr:grpSpPr>
      <xdr:sp macro="" textlink="">
        <xdr:nvSpPr>
          <xdr:cNvPr id="35" name="テキスト ボックス 34"/>
          <xdr:cNvSpPr txBox="1"/>
        </xdr:nvSpPr>
        <xdr:spPr>
          <a:xfrm>
            <a:off x="8342612"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I</a:t>
            </a:r>
          </a:p>
          <a:p>
            <a:pPr algn="ctr"/>
            <a:r>
              <a:rPr kumimoji="1" lang="ja-JP" altLang="en-US" sz="1400"/>
              <a:t>株式会社</a:t>
            </a:r>
            <a:endParaRPr kumimoji="1" lang="en-US" altLang="ja-JP" sz="1400"/>
          </a:p>
          <a:p>
            <a:pPr algn="ctr"/>
            <a:r>
              <a:rPr kumimoji="1" lang="ja-JP" altLang="en-US" sz="1400"/>
              <a:t>トヨタレンタ</a:t>
            </a:r>
            <a:endParaRPr kumimoji="1" lang="en-US" altLang="ja-JP" sz="1400"/>
          </a:p>
          <a:p>
            <a:pPr algn="ctr"/>
            <a:r>
              <a:rPr kumimoji="1" lang="ja-JP" altLang="en-US" sz="1400"/>
              <a:t>リース沖縄</a:t>
            </a:r>
            <a:endParaRPr kumimoji="1" lang="en-US" altLang="ja-JP" sz="1400"/>
          </a:p>
          <a:p>
            <a:pPr algn="ctr"/>
            <a:r>
              <a:rPr kumimoji="1" lang="ja-JP" altLang="en-US" sz="1400"/>
              <a:t>２１百万</a:t>
            </a:r>
            <a:endParaRPr kumimoji="1" lang="en-US" altLang="ja-JP" sz="1400"/>
          </a:p>
        </xdr:txBody>
      </xdr:sp>
      <xdr:sp macro="" textlink="">
        <xdr:nvSpPr>
          <xdr:cNvPr id="36" name="大かっこ 35"/>
          <xdr:cNvSpPr/>
        </xdr:nvSpPr>
        <xdr:spPr>
          <a:xfrm>
            <a:off x="8342612" y="36676039"/>
            <a:ext cx="1368000" cy="812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パトロール業務に係る車両借上げ</a:t>
            </a:r>
            <a:endParaRPr kumimoji="1" lang="en-US" altLang="ja-JP" sz="1050"/>
          </a:p>
        </xdr:txBody>
      </xdr:sp>
      <xdr:sp macro="" textlink="">
        <xdr:nvSpPr>
          <xdr:cNvPr id="37" name="大かっこ 36"/>
          <xdr:cNvSpPr/>
        </xdr:nvSpPr>
        <xdr:spPr>
          <a:xfrm>
            <a:off x="8233096" y="34854801"/>
            <a:ext cx="1727488" cy="22865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一般競争入札・最低</a:t>
            </a:r>
            <a:r>
              <a:rPr kumimoji="1" lang="en-US" altLang="ja-JP" sz="1000"/>
              <a:t>】</a:t>
            </a:r>
          </a:p>
        </xdr:txBody>
      </xdr:sp>
    </xdr:grpSp>
    <xdr:clientData/>
  </xdr:twoCellAnchor>
  <xdr:twoCellAnchor>
    <xdr:from>
      <xdr:col>33</xdr:col>
      <xdr:colOff>86040</xdr:colOff>
      <xdr:row>106</xdr:row>
      <xdr:rowOff>385601</xdr:rowOff>
    </xdr:from>
    <xdr:to>
      <xdr:col>41</xdr:col>
      <xdr:colOff>14790</xdr:colOff>
      <xdr:row>111</xdr:row>
      <xdr:rowOff>260968</xdr:rowOff>
    </xdr:to>
    <xdr:grpSp>
      <xdr:nvGrpSpPr>
        <xdr:cNvPr id="38" name="グループ化 37"/>
        <xdr:cNvGrpSpPr/>
      </xdr:nvGrpSpPr>
      <xdr:grpSpPr>
        <a:xfrm>
          <a:off x="6121080" y="40609041"/>
          <a:ext cx="1391790" cy="2456007"/>
          <a:chOff x="6611106" y="38009368"/>
          <a:chExt cx="1513134" cy="2463015"/>
        </a:xfrm>
      </xdr:grpSpPr>
      <xdr:sp macro="" textlink="">
        <xdr:nvSpPr>
          <xdr:cNvPr id="39" name="テキスト ボックス 38"/>
          <xdr:cNvSpPr txBox="1"/>
        </xdr:nvSpPr>
        <xdr:spPr>
          <a:xfrm>
            <a:off x="6721415"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J</a:t>
            </a:r>
          </a:p>
          <a:p>
            <a:pPr algn="ctr"/>
            <a:r>
              <a:rPr kumimoji="1" lang="ja-JP" altLang="en-US" sz="1400"/>
              <a:t>株式会社</a:t>
            </a:r>
            <a:endParaRPr kumimoji="1" lang="en-US" altLang="ja-JP" sz="1400"/>
          </a:p>
          <a:p>
            <a:pPr algn="ctr"/>
            <a:r>
              <a:rPr kumimoji="1" lang="ja-JP" altLang="en-US" sz="1400"/>
              <a:t>宮健商事</a:t>
            </a:r>
            <a:endParaRPr kumimoji="1" lang="en-US" altLang="ja-JP" sz="1400"/>
          </a:p>
          <a:p>
            <a:pPr algn="ctr"/>
            <a:r>
              <a:rPr kumimoji="1" lang="ja-JP" altLang="en-US" sz="1400"/>
              <a:t>７百万</a:t>
            </a:r>
            <a:endParaRPr kumimoji="1" lang="en-US" altLang="ja-JP" sz="1400"/>
          </a:p>
        </xdr:txBody>
      </xdr:sp>
      <xdr:sp macro="" textlink="">
        <xdr:nvSpPr>
          <xdr:cNvPr id="40" name="大かっこ 39"/>
          <xdr:cNvSpPr/>
        </xdr:nvSpPr>
        <xdr:spPr>
          <a:xfrm>
            <a:off x="6721415" y="39754689"/>
            <a:ext cx="1368000" cy="717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パトロール業務に係る車両の燃料</a:t>
            </a:r>
            <a:endParaRPr kumimoji="1" lang="en-US" altLang="ja-JP" sz="1050"/>
          </a:p>
        </xdr:txBody>
      </xdr:sp>
      <xdr:sp macro="" textlink="">
        <xdr:nvSpPr>
          <xdr:cNvPr id="41" name="大かっこ 40"/>
          <xdr:cNvSpPr/>
        </xdr:nvSpPr>
        <xdr:spPr>
          <a:xfrm>
            <a:off x="6611106" y="38009368"/>
            <a:ext cx="1513134" cy="2808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随意契約（その他）</a:t>
            </a:r>
            <a:r>
              <a:rPr kumimoji="1" lang="en-US" altLang="ja-JP" sz="1000"/>
              <a:t>】</a:t>
            </a:r>
          </a:p>
        </xdr:txBody>
      </xdr:sp>
    </xdr:grpSp>
    <xdr:clientData/>
  </xdr:twoCellAnchor>
  <xdr:twoCellAnchor>
    <xdr:from>
      <xdr:col>15</xdr:col>
      <xdr:colOff>74150</xdr:colOff>
      <xdr:row>106</xdr:row>
      <xdr:rowOff>392685</xdr:rowOff>
    </xdr:from>
    <xdr:to>
      <xdr:col>22</xdr:col>
      <xdr:colOff>132166</xdr:colOff>
      <xdr:row>111</xdr:row>
      <xdr:rowOff>260993</xdr:rowOff>
    </xdr:to>
    <xdr:grpSp>
      <xdr:nvGrpSpPr>
        <xdr:cNvPr id="42" name="グループ化 41"/>
        <xdr:cNvGrpSpPr/>
      </xdr:nvGrpSpPr>
      <xdr:grpSpPr>
        <a:xfrm>
          <a:off x="2817350" y="40616125"/>
          <a:ext cx="1338176" cy="2448948"/>
          <a:chOff x="3039480" y="38016418"/>
          <a:chExt cx="1441837" cy="2455953"/>
        </a:xfrm>
      </xdr:grpSpPr>
      <xdr:sp macro="" textlink="">
        <xdr:nvSpPr>
          <xdr:cNvPr id="43" name="テキスト ボックス 42"/>
          <xdr:cNvSpPr txBox="1"/>
        </xdr:nvSpPr>
        <xdr:spPr>
          <a:xfrm>
            <a:off x="3079842"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p>
          <a:p>
            <a:pPr algn="ctr"/>
            <a:r>
              <a:rPr kumimoji="1" lang="ja-JP" altLang="en-US" sz="1400"/>
              <a:t>沖縄県石油業</a:t>
            </a:r>
            <a:endParaRPr kumimoji="1" lang="en-US" altLang="ja-JP" sz="1400"/>
          </a:p>
          <a:p>
            <a:pPr algn="ctr"/>
            <a:r>
              <a:rPr kumimoji="1" lang="ja-JP" altLang="en-US" sz="1400"/>
              <a:t>協同組合</a:t>
            </a:r>
            <a:endParaRPr kumimoji="1" lang="en-US" altLang="ja-JP" sz="1400"/>
          </a:p>
          <a:p>
            <a:pPr algn="ctr"/>
            <a:r>
              <a:rPr kumimoji="1" lang="ja-JP" altLang="en-US" sz="1400"/>
              <a:t>８百万</a:t>
            </a:r>
            <a:endParaRPr kumimoji="1" lang="en-US" altLang="ja-JP" sz="1400"/>
          </a:p>
        </xdr:txBody>
      </xdr:sp>
      <xdr:sp macro="" textlink="">
        <xdr:nvSpPr>
          <xdr:cNvPr id="44" name="大かっこ 43"/>
          <xdr:cNvSpPr/>
        </xdr:nvSpPr>
        <xdr:spPr>
          <a:xfrm>
            <a:off x="3079842" y="39754684"/>
            <a:ext cx="1368000" cy="71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パトロール業務に係る車両の燃料</a:t>
            </a:r>
            <a:endParaRPr kumimoji="1" lang="en-US" altLang="ja-JP" sz="1050"/>
          </a:p>
        </xdr:txBody>
      </xdr:sp>
      <xdr:sp macro="" textlink="">
        <xdr:nvSpPr>
          <xdr:cNvPr id="45" name="大かっこ 44"/>
          <xdr:cNvSpPr/>
        </xdr:nvSpPr>
        <xdr:spPr>
          <a:xfrm>
            <a:off x="3039480" y="38016418"/>
            <a:ext cx="1441837"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a:t>
            </a:r>
            <a:r>
              <a:rPr kumimoji="1" lang="en-US" altLang="ja-JP" sz="1000">
                <a:latin typeface="+mn-ea"/>
                <a:ea typeface="+mn-ea"/>
              </a:rPr>
              <a:t>(</a:t>
            </a:r>
            <a:r>
              <a:rPr kumimoji="1" lang="ja-JP" altLang="en-US" sz="1000">
                <a:latin typeface="+mn-ea"/>
                <a:ea typeface="+mn-ea"/>
              </a:rPr>
              <a:t>その他</a:t>
            </a:r>
            <a:r>
              <a:rPr kumimoji="1" lang="en-US" altLang="ja-JP" sz="1000">
                <a:latin typeface="+mn-ea"/>
                <a:ea typeface="+mn-ea"/>
              </a:rPr>
              <a:t>)</a:t>
            </a:r>
            <a:r>
              <a:rPr kumimoji="1" lang="en-US" altLang="ja-JP" sz="1000"/>
              <a:t>】</a:t>
            </a:r>
          </a:p>
        </xdr:txBody>
      </xdr:sp>
    </xdr:grpSp>
    <xdr:clientData/>
  </xdr:twoCellAnchor>
  <xdr:twoCellAnchor>
    <xdr:from>
      <xdr:col>7</xdr:col>
      <xdr:colOff>7115</xdr:colOff>
      <xdr:row>106</xdr:row>
      <xdr:rowOff>392685</xdr:rowOff>
    </xdr:from>
    <xdr:to>
      <xdr:col>15</xdr:col>
      <xdr:colOff>43865</xdr:colOff>
      <xdr:row>111</xdr:row>
      <xdr:rowOff>260998</xdr:rowOff>
    </xdr:to>
    <xdr:grpSp>
      <xdr:nvGrpSpPr>
        <xdr:cNvPr id="46" name="グループ化 45"/>
        <xdr:cNvGrpSpPr/>
      </xdr:nvGrpSpPr>
      <xdr:grpSpPr>
        <a:xfrm>
          <a:off x="1287275" y="40616125"/>
          <a:ext cx="1499790" cy="2448953"/>
          <a:chOff x="1392812" y="38016418"/>
          <a:chExt cx="1618739" cy="2455958"/>
        </a:xfrm>
      </xdr:grpSpPr>
      <xdr:sp macro="" textlink="">
        <xdr:nvSpPr>
          <xdr:cNvPr id="47" name="テキスト ボックス 46"/>
          <xdr:cNvSpPr txBox="1"/>
        </xdr:nvSpPr>
        <xdr:spPr>
          <a:xfrm>
            <a:off x="1536221"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p>
          <a:p>
            <a:pPr algn="ctr"/>
            <a:r>
              <a:rPr kumimoji="1" lang="ja-JP" altLang="en-US" sz="1400"/>
              <a:t>東洋ワークセキュリティ沖縄株式会社</a:t>
            </a:r>
            <a:endParaRPr kumimoji="1" lang="en-US" altLang="ja-JP" sz="1400"/>
          </a:p>
          <a:p>
            <a:pPr algn="ctr"/>
            <a:r>
              <a:rPr kumimoji="1" lang="ja-JP" altLang="en-US" sz="1400"/>
              <a:t>２８３百万</a:t>
            </a:r>
            <a:endParaRPr kumimoji="1" lang="en-US" altLang="ja-JP" sz="1400"/>
          </a:p>
        </xdr:txBody>
      </xdr:sp>
      <xdr:sp macro="" textlink="">
        <xdr:nvSpPr>
          <xdr:cNvPr id="48" name="大かっこ 47"/>
          <xdr:cNvSpPr/>
        </xdr:nvSpPr>
        <xdr:spPr>
          <a:xfrm>
            <a:off x="1536221" y="39754689"/>
            <a:ext cx="1368000" cy="71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深夜帯パトロール業務の実施</a:t>
            </a:r>
            <a:endParaRPr kumimoji="1" lang="en-US" altLang="ja-JP" sz="1050"/>
          </a:p>
        </xdr:txBody>
      </xdr:sp>
      <xdr:sp macro="" textlink="">
        <xdr:nvSpPr>
          <xdr:cNvPr id="49" name="大かっこ 48"/>
          <xdr:cNvSpPr/>
        </xdr:nvSpPr>
        <xdr:spPr>
          <a:xfrm>
            <a:off x="1392812" y="38016418"/>
            <a:ext cx="1618739"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一般競争入札・最低</a:t>
            </a:r>
            <a:r>
              <a:rPr kumimoji="1" lang="en-US" altLang="ja-JP" sz="1000"/>
              <a:t>】</a:t>
            </a:r>
          </a:p>
        </xdr:txBody>
      </xdr:sp>
    </xdr:grpSp>
    <xdr:clientData/>
  </xdr:twoCellAnchor>
  <xdr:twoCellAnchor>
    <xdr:from>
      <xdr:col>14</xdr:col>
      <xdr:colOff>182779</xdr:colOff>
      <xdr:row>98</xdr:row>
      <xdr:rowOff>18</xdr:rowOff>
    </xdr:from>
    <xdr:to>
      <xdr:col>23</xdr:col>
      <xdr:colOff>17123</xdr:colOff>
      <xdr:row>105</xdr:row>
      <xdr:rowOff>218483</xdr:rowOff>
    </xdr:to>
    <xdr:grpSp>
      <xdr:nvGrpSpPr>
        <xdr:cNvPr id="50" name="グループ化 49"/>
        <xdr:cNvGrpSpPr/>
      </xdr:nvGrpSpPr>
      <xdr:grpSpPr>
        <a:xfrm>
          <a:off x="2743099" y="37378658"/>
          <a:ext cx="1480264" cy="2707665"/>
          <a:chOff x="2947847" y="34820165"/>
          <a:chExt cx="1618739" cy="2668581"/>
        </a:xfrm>
      </xdr:grpSpPr>
      <xdr:sp macro="" textlink="">
        <xdr:nvSpPr>
          <xdr:cNvPr id="51" name="テキスト ボックス 50"/>
          <xdr:cNvSpPr txBox="1"/>
        </xdr:nvSpPr>
        <xdr:spPr>
          <a:xfrm>
            <a:off x="3069580"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株式会社</a:t>
            </a:r>
            <a:endParaRPr lang="ja-JP" altLang="ja-JP" sz="1400">
              <a:effectLst/>
            </a:endParaRPr>
          </a:p>
          <a:p>
            <a:pPr algn="ctr"/>
            <a:r>
              <a:rPr kumimoji="1" lang="en-US" altLang="ja-JP" sz="1400"/>
              <a:t>JOBBANK</a:t>
            </a:r>
          </a:p>
          <a:p>
            <a:pPr algn="ctr"/>
            <a:r>
              <a:rPr kumimoji="1" lang="ja-JP" altLang="en-US" sz="1400"/>
              <a:t>８０百万円</a:t>
            </a:r>
            <a:endParaRPr kumimoji="1" lang="en-US" altLang="ja-JP" sz="1400"/>
          </a:p>
        </xdr:txBody>
      </xdr:sp>
      <xdr:sp macro="" textlink="">
        <xdr:nvSpPr>
          <xdr:cNvPr id="52" name="大かっこ 51"/>
          <xdr:cNvSpPr/>
        </xdr:nvSpPr>
        <xdr:spPr>
          <a:xfrm>
            <a:off x="3081218" y="36676033"/>
            <a:ext cx="1368000" cy="812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パトロール業務に従事する要員派遣</a:t>
            </a:r>
            <a:endParaRPr kumimoji="1" lang="en-US" altLang="ja-JP" sz="1050"/>
          </a:p>
        </xdr:txBody>
      </xdr:sp>
      <xdr:sp macro="" textlink="">
        <xdr:nvSpPr>
          <xdr:cNvPr id="53" name="大かっこ 52"/>
          <xdr:cNvSpPr/>
        </xdr:nvSpPr>
        <xdr:spPr>
          <a:xfrm>
            <a:off x="2947847" y="34820165"/>
            <a:ext cx="1618739" cy="25710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一般競争入札・最低</a:t>
            </a:r>
            <a:r>
              <a:rPr kumimoji="1" lang="en-US" altLang="ja-JP" sz="1000"/>
              <a:t>】</a:t>
            </a:r>
          </a:p>
        </xdr:txBody>
      </xdr:sp>
    </xdr:grpSp>
    <xdr:clientData/>
  </xdr:twoCellAnchor>
  <xdr:twoCellAnchor>
    <xdr:from>
      <xdr:col>23</xdr:col>
      <xdr:colOff>74583</xdr:colOff>
      <xdr:row>106</xdr:row>
      <xdr:rowOff>386301</xdr:rowOff>
    </xdr:from>
    <xdr:to>
      <xdr:col>30</xdr:col>
      <xdr:colOff>125094</xdr:colOff>
      <xdr:row>111</xdr:row>
      <xdr:rowOff>260967</xdr:rowOff>
    </xdr:to>
    <xdr:grpSp>
      <xdr:nvGrpSpPr>
        <xdr:cNvPr id="54" name="グループ化 53"/>
        <xdr:cNvGrpSpPr/>
      </xdr:nvGrpSpPr>
      <xdr:grpSpPr>
        <a:xfrm>
          <a:off x="4280823" y="40609741"/>
          <a:ext cx="1330671" cy="2455306"/>
          <a:chOff x="4621423" y="38010068"/>
          <a:chExt cx="1434331" cy="2462314"/>
        </a:xfrm>
      </xdr:grpSpPr>
      <xdr:sp macro="" textlink="">
        <xdr:nvSpPr>
          <xdr:cNvPr id="55" name="テキスト ボックス 54"/>
          <xdr:cNvSpPr txBox="1"/>
        </xdr:nvSpPr>
        <xdr:spPr>
          <a:xfrm>
            <a:off x="4626216"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F</a:t>
            </a:r>
          </a:p>
          <a:p>
            <a:pPr algn="ctr"/>
            <a:r>
              <a:rPr kumimoji="1" lang="ja-JP" altLang="en-US" sz="1400"/>
              <a:t>個人９０名</a:t>
            </a:r>
            <a:endParaRPr kumimoji="1" lang="en-US" altLang="ja-JP" sz="1400"/>
          </a:p>
          <a:p>
            <a:pPr algn="ctr"/>
            <a:r>
              <a:rPr kumimoji="1" lang="en-US" altLang="ja-JP" sz="1400">
                <a:latin typeface="+mn-ea"/>
                <a:ea typeface="+mn-ea"/>
              </a:rPr>
              <a:t>(</a:t>
            </a:r>
            <a:r>
              <a:rPr kumimoji="1" lang="ja-JP" altLang="en-US" sz="1400">
                <a:latin typeface="+mn-ea"/>
                <a:ea typeface="+mn-ea"/>
              </a:rPr>
              <a:t>賃金</a:t>
            </a:r>
            <a:r>
              <a:rPr kumimoji="1" lang="en-US" altLang="ja-JP" sz="1400">
                <a:latin typeface="+mn-ea"/>
                <a:ea typeface="+mn-ea"/>
              </a:rPr>
              <a:t>)</a:t>
            </a:r>
          </a:p>
          <a:p>
            <a:pPr algn="ctr"/>
            <a:r>
              <a:rPr kumimoji="1" lang="ja-JP" altLang="en-US" sz="1400">
                <a:latin typeface="+mn-ea"/>
                <a:ea typeface="+mn-ea"/>
              </a:rPr>
              <a:t>９４百万</a:t>
            </a:r>
            <a:endParaRPr kumimoji="1" lang="en-US" altLang="ja-JP" sz="1400">
              <a:latin typeface="+mn-ea"/>
              <a:ea typeface="+mn-ea"/>
            </a:endParaRPr>
          </a:p>
        </xdr:txBody>
      </xdr:sp>
      <xdr:sp macro="" textlink="">
        <xdr:nvSpPr>
          <xdr:cNvPr id="56" name="大かっこ 55"/>
          <xdr:cNvSpPr/>
        </xdr:nvSpPr>
        <xdr:spPr>
          <a:xfrm>
            <a:off x="4621423" y="38010068"/>
            <a:ext cx="1434331"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直接</a:t>
            </a:r>
            <a:r>
              <a:rPr kumimoji="1" lang="en-US" altLang="ja-JP" sz="1000"/>
              <a:t>】</a:t>
            </a:r>
          </a:p>
        </xdr:txBody>
      </xdr:sp>
      <xdr:sp macro="" textlink="">
        <xdr:nvSpPr>
          <xdr:cNvPr id="57" name="大かっこ 56"/>
          <xdr:cNvSpPr/>
        </xdr:nvSpPr>
        <xdr:spPr>
          <a:xfrm>
            <a:off x="4626216" y="39754689"/>
            <a:ext cx="1368000" cy="717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パトロール業務の実施</a:t>
            </a:r>
            <a:endParaRPr kumimoji="1" lang="en-US" altLang="ja-JP" sz="1050"/>
          </a:p>
        </xdr:txBody>
      </xdr:sp>
    </xdr:grpSp>
    <xdr:clientData/>
  </xdr:twoCellAnchor>
  <xdr:twoCellAnchor>
    <xdr:from>
      <xdr:col>7</xdr:col>
      <xdr:colOff>31613</xdr:colOff>
      <xdr:row>112</xdr:row>
      <xdr:rowOff>370875</xdr:rowOff>
    </xdr:from>
    <xdr:to>
      <xdr:col>15</xdr:col>
      <xdr:colOff>68363</xdr:colOff>
      <xdr:row>120</xdr:row>
      <xdr:rowOff>171224</xdr:rowOff>
    </xdr:to>
    <xdr:grpSp>
      <xdr:nvGrpSpPr>
        <xdr:cNvPr id="62" name="グループ化 61"/>
        <xdr:cNvGrpSpPr/>
      </xdr:nvGrpSpPr>
      <xdr:grpSpPr>
        <a:xfrm>
          <a:off x="1311773" y="43621995"/>
          <a:ext cx="1499790" cy="2066029"/>
          <a:chOff x="2971332" y="41082677"/>
          <a:chExt cx="1618836" cy="2382882"/>
        </a:xfrm>
      </xdr:grpSpPr>
      <xdr:sp macro="" textlink="">
        <xdr:nvSpPr>
          <xdr:cNvPr id="63" name="大かっこ 62"/>
          <xdr:cNvSpPr/>
        </xdr:nvSpPr>
        <xdr:spPr>
          <a:xfrm>
            <a:off x="2971332" y="41082677"/>
            <a:ext cx="1618836" cy="2710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一般競争入札・最低</a:t>
            </a:r>
            <a:r>
              <a:rPr kumimoji="1" lang="en-US" altLang="ja-JP" sz="1000"/>
              <a:t>】</a:t>
            </a:r>
          </a:p>
        </xdr:txBody>
      </xdr:sp>
      <xdr:sp macro="" textlink="">
        <xdr:nvSpPr>
          <xdr:cNvPr id="64" name="テキスト ボックス 63"/>
          <xdr:cNvSpPr txBox="1"/>
        </xdr:nvSpPr>
        <xdr:spPr>
          <a:xfrm>
            <a:off x="3079842" y="41352877"/>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G</a:t>
            </a:r>
          </a:p>
          <a:p>
            <a:pPr algn="ctr"/>
            <a:r>
              <a:rPr kumimoji="1" lang="ja-JP" altLang="en-US" sz="1400"/>
              <a:t>株式会社</a:t>
            </a:r>
            <a:endParaRPr kumimoji="1" lang="en-US" altLang="ja-JP" sz="1400"/>
          </a:p>
          <a:p>
            <a:pPr algn="ctr"/>
            <a:r>
              <a:rPr kumimoji="1" lang="ja-JP" altLang="en-US" sz="1400"/>
              <a:t>国建システム</a:t>
            </a:r>
            <a:endParaRPr kumimoji="1" lang="en-US" altLang="ja-JP" sz="1400"/>
          </a:p>
          <a:p>
            <a:pPr algn="ctr"/>
            <a:r>
              <a:rPr kumimoji="1" lang="ja-JP" altLang="en-US" sz="1400"/>
              <a:t>２２０百万</a:t>
            </a:r>
            <a:endParaRPr kumimoji="1" lang="en-US" altLang="ja-JP" sz="1400"/>
          </a:p>
        </xdr:txBody>
      </xdr:sp>
      <xdr:sp macro="" textlink="">
        <xdr:nvSpPr>
          <xdr:cNvPr id="65" name="大かっこ 64"/>
          <xdr:cNvSpPr/>
        </xdr:nvSpPr>
        <xdr:spPr>
          <a:xfrm>
            <a:off x="3079842" y="42823549"/>
            <a:ext cx="1368000" cy="642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防犯通信車載機器の購入</a:t>
            </a:r>
            <a:endParaRPr kumimoji="1" lang="en-US" altLang="ja-JP" sz="1050"/>
          </a:p>
        </xdr:txBody>
      </xdr:sp>
    </xdr:grpSp>
    <xdr:clientData/>
  </xdr:twoCellAnchor>
  <xdr:twoCellAnchor>
    <xdr:from>
      <xdr:col>10</xdr:col>
      <xdr:colOff>190500</xdr:colOff>
      <xdr:row>96</xdr:row>
      <xdr:rowOff>178163</xdr:rowOff>
    </xdr:from>
    <xdr:to>
      <xdr:col>31</xdr:col>
      <xdr:colOff>54850</xdr:colOff>
      <xdr:row>112</xdr:row>
      <xdr:rowOff>349611</xdr:rowOff>
    </xdr:to>
    <xdr:grpSp>
      <xdr:nvGrpSpPr>
        <xdr:cNvPr id="66" name="グループ化 65"/>
        <xdr:cNvGrpSpPr/>
      </xdr:nvGrpSpPr>
      <xdr:grpSpPr>
        <a:xfrm>
          <a:off x="2011680" y="36845603"/>
          <a:ext cx="3712450" cy="6755128"/>
          <a:chOff x="2210591" y="34265759"/>
          <a:chExt cx="4118853" cy="6791255"/>
        </a:xfrm>
      </xdr:grpSpPr>
      <xdr:cxnSp macro="">
        <xdr:nvCxnSpPr>
          <xdr:cNvPr id="67" name="直線矢印コネクタ 66"/>
          <xdr:cNvCxnSpPr>
            <a:stCxn id="5" idx="2"/>
          </xdr:cNvCxnSpPr>
        </xdr:nvCxnSpPr>
        <xdr:spPr>
          <a:xfrm flipH="1">
            <a:off x="3845719" y="34265759"/>
            <a:ext cx="7144" cy="488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xdr:nvCxnSpPr>
        <xdr:spPr>
          <a:xfrm>
            <a:off x="5391431" y="34443475"/>
            <a:ext cx="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9" name="直線コネクタ 68"/>
          <xdr:cNvCxnSpPr/>
        </xdr:nvCxnSpPr>
        <xdr:spPr>
          <a:xfrm>
            <a:off x="2232819" y="34444781"/>
            <a:ext cx="4096625" cy="0"/>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0" name="直線コネクタ 69"/>
          <xdr:cNvCxnSpPr/>
        </xdr:nvCxnSpPr>
        <xdr:spPr>
          <a:xfrm>
            <a:off x="6322219" y="34444781"/>
            <a:ext cx="1" cy="63018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xdr:cNvCxnSpPr/>
        </xdr:nvCxnSpPr>
        <xdr:spPr>
          <a:xfrm>
            <a:off x="2225242" y="37724412"/>
            <a:ext cx="4092656" cy="127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2" name="直線コネクタ 71"/>
          <xdr:cNvCxnSpPr/>
        </xdr:nvCxnSpPr>
        <xdr:spPr>
          <a:xfrm flipV="1">
            <a:off x="2210591" y="40744821"/>
            <a:ext cx="4111629" cy="1852"/>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3" name="直線矢印コネクタ 72"/>
          <xdr:cNvCxnSpPr/>
        </xdr:nvCxnSpPr>
        <xdr:spPr>
          <a:xfrm flipH="1">
            <a:off x="2224977" y="34443475"/>
            <a:ext cx="1492"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a:off x="3839416" y="37724412"/>
            <a:ext cx="1565"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a:xfrm>
            <a:off x="2231665" y="37724412"/>
            <a:ext cx="4811"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a:xfrm flipH="1">
            <a:off x="5468626" y="37737910"/>
            <a:ext cx="1946"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7" name="直線矢印コネクタ 76"/>
          <xdr:cNvCxnSpPr/>
        </xdr:nvCxnSpPr>
        <xdr:spPr>
          <a:xfrm>
            <a:off x="2232552" y="40733014"/>
            <a:ext cx="1565"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42141</xdr:colOff>
      <xdr:row>96</xdr:row>
      <xdr:rowOff>168852</xdr:rowOff>
    </xdr:from>
    <xdr:to>
      <xdr:col>49</xdr:col>
      <xdr:colOff>269875</xdr:colOff>
      <xdr:row>106</xdr:row>
      <xdr:rowOff>412054</xdr:rowOff>
    </xdr:to>
    <xdr:grpSp>
      <xdr:nvGrpSpPr>
        <xdr:cNvPr id="79" name="グループ化 78"/>
        <xdr:cNvGrpSpPr/>
      </xdr:nvGrpSpPr>
      <xdr:grpSpPr>
        <a:xfrm>
          <a:off x="6808701" y="36836292"/>
          <a:ext cx="2422294" cy="3799202"/>
          <a:chOff x="7531172" y="34256446"/>
          <a:chExt cx="2656609" cy="3815077"/>
        </a:xfrm>
      </xdr:grpSpPr>
      <xdr:cxnSp macro="">
        <xdr:nvCxnSpPr>
          <xdr:cNvPr id="80" name="直線コネクタ 79"/>
          <xdr:cNvCxnSpPr>
            <a:endCxn id="6" idx="2"/>
          </xdr:cNvCxnSpPr>
        </xdr:nvCxnSpPr>
        <xdr:spPr>
          <a:xfrm flipH="1" flipV="1">
            <a:off x="8487375" y="34256446"/>
            <a:ext cx="1781" cy="2002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直線矢印コネクタ 80"/>
          <xdr:cNvCxnSpPr/>
        </xdr:nvCxnSpPr>
        <xdr:spPr>
          <a:xfrm flipH="1">
            <a:off x="7571581" y="34444781"/>
            <a:ext cx="2309"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2" name="直線コネクタ 81"/>
          <xdr:cNvCxnSpPr/>
        </xdr:nvCxnSpPr>
        <xdr:spPr>
          <a:xfrm flipV="1">
            <a:off x="7569850" y="34455053"/>
            <a:ext cx="2617931" cy="1444"/>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flipH="1">
            <a:off x="10176236" y="34460080"/>
            <a:ext cx="5199" cy="32701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直線コネクタ 83"/>
          <xdr:cNvCxnSpPr/>
        </xdr:nvCxnSpPr>
        <xdr:spPr>
          <a:xfrm>
            <a:off x="7536656" y="37730041"/>
            <a:ext cx="2635250" cy="144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5" name="直線矢印コネクタ 84"/>
          <xdr:cNvCxnSpPr/>
        </xdr:nvCxnSpPr>
        <xdr:spPr>
          <a:xfrm>
            <a:off x="7531172" y="37736318"/>
            <a:ext cx="6928"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6" name="直線矢印コネクタ 85"/>
          <xdr:cNvCxnSpPr/>
        </xdr:nvCxnSpPr>
        <xdr:spPr>
          <a:xfrm>
            <a:off x="9214737" y="37736318"/>
            <a:ext cx="2435" cy="3352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7" name="直線矢印コネクタ 86"/>
          <xdr:cNvCxnSpPr/>
        </xdr:nvCxnSpPr>
        <xdr:spPr>
          <a:xfrm flipH="1">
            <a:off x="9242378" y="34444781"/>
            <a:ext cx="2309"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84"/>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71"/>
      <c r="B2" s="71"/>
      <c r="C2" s="71"/>
      <c r="D2" s="71"/>
      <c r="E2" s="71"/>
      <c r="F2" s="71"/>
      <c r="G2" s="71"/>
      <c r="H2" s="71"/>
      <c r="I2" s="71"/>
      <c r="J2" s="71"/>
      <c r="K2" s="71"/>
      <c r="L2" s="71"/>
      <c r="M2" s="71"/>
      <c r="N2" s="71"/>
      <c r="O2" s="71"/>
      <c r="P2" s="71"/>
      <c r="Q2" s="71"/>
      <c r="R2" s="71"/>
      <c r="S2" s="71"/>
      <c r="T2" s="71"/>
      <c r="U2" s="71"/>
      <c r="V2" s="71"/>
      <c r="W2" s="71"/>
      <c r="X2" s="80" t="s">
        <v>0</v>
      </c>
      <c r="Y2" s="71"/>
      <c r="Z2" s="48"/>
      <c r="AA2" s="48"/>
      <c r="AB2" s="48"/>
      <c r="AC2" s="48"/>
      <c r="AD2" s="151">
        <v>2021</v>
      </c>
      <c r="AE2" s="151"/>
      <c r="AF2" s="151"/>
      <c r="AG2" s="151"/>
      <c r="AH2" s="151"/>
      <c r="AI2" s="82" t="s">
        <v>274</v>
      </c>
      <c r="AJ2" s="151" t="s">
        <v>687</v>
      </c>
      <c r="AK2" s="151"/>
      <c r="AL2" s="151"/>
      <c r="AM2" s="151"/>
      <c r="AN2" s="82" t="s">
        <v>274</v>
      </c>
      <c r="AO2" s="151">
        <v>20</v>
      </c>
      <c r="AP2" s="151"/>
      <c r="AQ2" s="151"/>
      <c r="AR2" s="83" t="s">
        <v>572</v>
      </c>
      <c r="AS2" s="152">
        <v>98</v>
      </c>
      <c r="AT2" s="152"/>
      <c r="AU2" s="152"/>
      <c r="AV2" s="82" t="str">
        <f>IF(AW2="","","-")</f>
        <v/>
      </c>
      <c r="AW2" s="160"/>
      <c r="AX2" s="160"/>
    </row>
    <row r="3" spans="1:50" ht="21" customHeight="1" thickBot="1" x14ac:dyDescent="0.25">
      <c r="A3" s="259" t="s">
        <v>565</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3" t="s">
        <v>62</v>
      </c>
      <c r="AJ3" s="261" t="s">
        <v>573</v>
      </c>
      <c r="AK3" s="261"/>
      <c r="AL3" s="261"/>
      <c r="AM3" s="261"/>
      <c r="AN3" s="261"/>
      <c r="AO3" s="261"/>
      <c r="AP3" s="261"/>
      <c r="AQ3" s="261"/>
      <c r="AR3" s="261"/>
      <c r="AS3" s="261"/>
      <c r="AT3" s="261"/>
      <c r="AU3" s="261"/>
      <c r="AV3" s="261"/>
      <c r="AW3" s="261"/>
      <c r="AX3" s="24" t="s">
        <v>63</v>
      </c>
    </row>
    <row r="4" spans="1:50" ht="24.75" customHeight="1" x14ac:dyDescent="0.2">
      <c r="A4" s="406" t="s">
        <v>24</v>
      </c>
      <c r="B4" s="407"/>
      <c r="C4" s="407"/>
      <c r="D4" s="407"/>
      <c r="E4" s="407"/>
      <c r="F4" s="407"/>
      <c r="G4" s="382" t="s">
        <v>574</v>
      </c>
      <c r="H4" s="383"/>
      <c r="I4" s="383"/>
      <c r="J4" s="383"/>
      <c r="K4" s="383"/>
      <c r="L4" s="383"/>
      <c r="M4" s="383"/>
      <c r="N4" s="383"/>
      <c r="O4" s="383"/>
      <c r="P4" s="383"/>
      <c r="Q4" s="383"/>
      <c r="R4" s="383"/>
      <c r="S4" s="383"/>
      <c r="T4" s="383"/>
      <c r="U4" s="383"/>
      <c r="V4" s="383"/>
      <c r="W4" s="383"/>
      <c r="X4" s="383"/>
      <c r="Y4" s="384" t="s">
        <v>1</v>
      </c>
      <c r="Z4" s="385"/>
      <c r="AA4" s="385"/>
      <c r="AB4" s="385"/>
      <c r="AC4" s="385"/>
      <c r="AD4" s="386"/>
      <c r="AE4" s="387" t="s">
        <v>575</v>
      </c>
      <c r="AF4" s="388"/>
      <c r="AG4" s="388"/>
      <c r="AH4" s="388"/>
      <c r="AI4" s="388"/>
      <c r="AJ4" s="388"/>
      <c r="AK4" s="388"/>
      <c r="AL4" s="388"/>
      <c r="AM4" s="388"/>
      <c r="AN4" s="388"/>
      <c r="AO4" s="388"/>
      <c r="AP4" s="389"/>
      <c r="AQ4" s="390" t="s">
        <v>2</v>
      </c>
      <c r="AR4" s="385"/>
      <c r="AS4" s="385"/>
      <c r="AT4" s="385"/>
      <c r="AU4" s="385"/>
      <c r="AV4" s="385"/>
      <c r="AW4" s="385"/>
      <c r="AX4" s="391"/>
    </row>
    <row r="5" spans="1:50" ht="30" customHeight="1" x14ac:dyDescent="0.2">
      <c r="A5" s="392" t="s">
        <v>65</v>
      </c>
      <c r="B5" s="393"/>
      <c r="C5" s="393"/>
      <c r="D5" s="393"/>
      <c r="E5" s="393"/>
      <c r="F5" s="394"/>
      <c r="G5" s="303" t="s">
        <v>577</v>
      </c>
      <c r="H5" s="304"/>
      <c r="I5" s="304"/>
      <c r="J5" s="304"/>
      <c r="K5" s="304"/>
      <c r="L5" s="304"/>
      <c r="M5" s="305" t="s">
        <v>64</v>
      </c>
      <c r="N5" s="306"/>
      <c r="O5" s="306"/>
      <c r="P5" s="306"/>
      <c r="Q5" s="306"/>
      <c r="R5" s="307"/>
      <c r="S5" s="308" t="s">
        <v>578</v>
      </c>
      <c r="T5" s="304"/>
      <c r="U5" s="304"/>
      <c r="V5" s="304"/>
      <c r="W5" s="304"/>
      <c r="X5" s="309"/>
      <c r="Y5" s="398" t="s">
        <v>3</v>
      </c>
      <c r="Z5" s="399"/>
      <c r="AA5" s="399"/>
      <c r="AB5" s="399"/>
      <c r="AC5" s="399"/>
      <c r="AD5" s="400"/>
      <c r="AE5" s="401" t="s">
        <v>579</v>
      </c>
      <c r="AF5" s="401"/>
      <c r="AG5" s="401"/>
      <c r="AH5" s="401"/>
      <c r="AI5" s="401"/>
      <c r="AJ5" s="401"/>
      <c r="AK5" s="401"/>
      <c r="AL5" s="401"/>
      <c r="AM5" s="401"/>
      <c r="AN5" s="401"/>
      <c r="AO5" s="401"/>
      <c r="AP5" s="402"/>
      <c r="AQ5" s="403" t="s">
        <v>576</v>
      </c>
      <c r="AR5" s="404"/>
      <c r="AS5" s="404"/>
      <c r="AT5" s="404"/>
      <c r="AU5" s="404"/>
      <c r="AV5" s="404"/>
      <c r="AW5" s="404"/>
      <c r="AX5" s="405"/>
    </row>
    <row r="6" spans="1:50" ht="32.25" customHeight="1" x14ac:dyDescent="0.2">
      <c r="A6" s="408" t="s">
        <v>4</v>
      </c>
      <c r="B6" s="409"/>
      <c r="C6" s="409"/>
      <c r="D6" s="409"/>
      <c r="E6" s="409"/>
      <c r="F6" s="409"/>
      <c r="G6" s="531" t="str">
        <f>入力規則等!F39</f>
        <v>一般会計</v>
      </c>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3"/>
    </row>
    <row r="7" spans="1:50" ht="49.5" customHeight="1" x14ac:dyDescent="0.2">
      <c r="A7" s="551" t="s">
        <v>21</v>
      </c>
      <c r="B7" s="552"/>
      <c r="C7" s="552"/>
      <c r="D7" s="552"/>
      <c r="E7" s="552"/>
      <c r="F7" s="553"/>
      <c r="G7" s="554" t="s">
        <v>580</v>
      </c>
      <c r="H7" s="555"/>
      <c r="I7" s="555"/>
      <c r="J7" s="555"/>
      <c r="K7" s="555"/>
      <c r="L7" s="555"/>
      <c r="M7" s="555"/>
      <c r="N7" s="555"/>
      <c r="O7" s="555"/>
      <c r="P7" s="555"/>
      <c r="Q7" s="555"/>
      <c r="R7" s="555"/>
      <c r="S7" s="555"/>
      <c r="T7" s="555"/>
      <c r="U7" s="555"/>
      <c r="V7" s="555"/>
      <c r="W7" s="555"/>
      <c r="X7" s="556"/>
      <c r="Y7" s="170" t="s">
        <v>260</v>
      </c>
      <c r="Z7" s="171"/>
      <c r="AA7" s="171"/>
      <c r="AB7" s="171"/>
      <c r="AC7" s="171"/>
      <c r="AD7" s="172"/>
      <c r="AE7" s="161" t="s">
        <v>581</v>
      </c>
      <c r="AF7" s="162"/>
      <c r="AG7" s="162"/>
      <c r="AH7" s="162"/>
      <c r="AI7" s="162"/>
      <c r="AJ7" s="162"/>
      <c r="AK7" s="162"/>
      <c r="AL7" s="162"/>
      <c r="AM7" s="162"/>
      <c r="AN7" s="162"/>
      <c r="AO7" s="162"/>
      <c r="AP7" s="162"/>
      <c r="AQ7" s="162"/>
      <c r="AR7" s="162"/>
      <c r="AS7" s="162"/>
      <c r="AT7" s="162"/>
      <c r="AU7" s="162"/>
      <c r="AV7" s="162"/>
      <c r="AW7" s="162"/>
      <c r="AX7" s="163"/>
    </row>
    <row r="8" spans="1:50" ht="34.5" customHeight="1" x14ac:dyDescent="0.2">
      <c r="A8" s="551" t="s">
        <v>189</v>
      </c>
      <c r="B8" s="552"/>
      <c r="C8" s="552"/>
      <c r="D8" s="552"/>
      <c r="E8" s="552"/>
      <c r="F8" s="553"/>
      <c r="G8" s="313" t="str">
        <f>入力規則等!A27</f>
        <v>沖縄振興、地方創生</v>
      </c>
      <c r="H8" s="314"/>
      <c r="I8" s="314"/>
      <c r="J8" s="314"/>
      <c r="K8" s="314"/>
      <c r="L8" s="314"/>
      <c r="M8" s="314"/>
      <c r="N8" s="314"/>
      <c r="O8" s="314"/>
      <c r="P8" s="314"/>
      <c r="Q8" s="314"/>
      <c r="R8" s="314"/>
      <c r="S8" s="314"/>
      <c r="T8" s="314"/>
      <c r="U8" s="314"/>
      <c r="V8" s="314"/>
      <c r="W8" s="314"/>
      <c r="X8" s="315"/>
      <c r="Y8" s="310" t="s">
        <v>190</v>
      </c>
      <c r="Z8" s="311"/>
      <c r="AA8" s="311"/>
      <c r="AB8" s="311"/>
      <c r="AC8" s="311"/>
      <c r="AD8" s="312"/>
      <c r="AE8" s="422" t="str">
        <f>入力規則等!K13</f>
        <v>その他の事項経費</v>
      </c>
      <c r="AF8" s="314"/>
      <c r="AG8" s="314"/>
      <c r="AH8" s="314"/>
      <c r="AI8" s="314"/>
      <c r="AJ8" s="314"/>
      <c r="AK8" s="314"/>
      <c r="AL8" s="314"/>
      <c r="AM8" s="314"/>
      <c r="AN8" s="314"/>
      <c r="AO8" s="314"/>
      <c r="AP8" s="314"/>
      <c r="AQ8" s="314"/>
      <c r="AR8" s="314"/>
      <c r="AS8" s="314"/>
      <c r="AT8" s="314"/>
      <c r="AU8" s="314"/>
      <c r="AV8" s="314"/>
      <c r="AW8" s="314"/>
      <c r="AX8" s="423"/>
    </row>
    <row r="9" spans="1:50" ht="58.5" customHeight="1" x14ac:dyDescent="0.2">
      <c r="A9" s="107" t="s">
        <v>22</v>
      </c>
      <c r="B9" s="108"/>
      <c r="C9" s="108"/>
      <c r="D9" s="108"/>
      <c r="E9" s="108"/>
      <c r="F9" s="108"/>
      <c r="G9" s="316" t="s">
        <v>582</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8"/>
    </row>
    <row r="10" spans="1:50" ht="63" customHeight="1" x14ac:dyDescent="0.2">
      <c r="A10" s="424" t="s">
        <v>29</v>
      </c>
      <c r="B10" s="425"/>
      <c r="C10" s="425"/>
      <c r="D10" s="425"/>
      <c r="E10" s="425"/>
      <c r="F10" s="425"/>
      <c r="G10" s="364" t="s">
        <v>596</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5.5" customHeight="1" x14ac:dyDescent="0.2">
      <c r="A11" s="424" t="s">
        <v>5</v>
      </c>
      <c r="B11" s="425"/>
      <c r="C11" s="425"/>
      <c r="D11" s="425"/>
      <c r="E11" s="425"/>
      <c r="F11" s="427"/>
      <c r="G11" s="395" t="str">
        <f>入力規則等!P10</f>
        <v>委託・請負</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7"/>
    </row>
    <row r="12" spans="1:50" ht="21" customHeight="1" x14ac:dyDescent="0.2">
      <c r="A12" s="101" t="s">
        <v>23</v>
      </c>
      <c r="B12" s="102"/>
      <c r="C12" s="102"/>
      <c r="D12" s="102"/>
      <c r="E12" s="102"/>
      <c r="F12" s="103"/>
      <c r="G12" s="370"/>
      <c r="H12" s="371"/>
      <c r="I12" s="371"/>
      <c r="J12" s="371"/>
      <c r="K12" s="371"/>
      <c r="L12" s="371"/>
      <c r="M12" s="371"/>
      <c r="N12" s="371"/>
      <c r="O12" s="371"/>
      <c r="P12" s="410" t="s">
        <v>261</v>
      </c>
      <c r="Q12" s="411"/>
      <c r="R12" s="411"/>
      <c r="S12" s="411"/>
      <c r="T12" s="411"/>
      <c r="U12" s="411"/>
      <c r="V12" s="412"/>
      <c r="W12" s="410" t="s">
        <v>278</v>
      </c>
      <c r="X12" s="411"/>
      <c r="Y12" s="411"/>
      <c r="Z12" s="411"/>
      <c r="AA12" s="411"/>
      <c r="AB12" s="411"/>
      <c r="AC12" s="412"/>
      <c r="AD12" s="410" t="s">
        <v>562</v>
      </c>
      <c r="AE12" s="411"/>
      <c r="AF12" s="411"/>
      <c r="AG12" s="411"/>
      <c r="AH12" s="411"/>
      <c r="AI12" s="411"/>
      <c r="AJ12" s="412"/>
      <c r="AK12" s="410" t="s">
        <v>566</v>
      </c>
      <c r="AL12" s="411"/>
      <c r="AM12" s="411"/>
      <c r="AN12" s="411"/>
      <c r="AO12" s="411"/>
      <c r="AP12" s="411"/>
      <c r="AQ12" s="412"/>
      <c r="AR12" s="410" t="s">
        <v>567</v>
      </c>
      <c r="AS12" s="411"/>
      <c r="AT12" s="411"/>
      <c r="AU12" s="411"/>
      <c r="AV12" s="411"/>
      <c r="AW12" s="411"/>
      <c r="AX12" s="426"/>
    </row>
    <row r="13" spans="1:50" ht="21" customHeight="1" x14ac:dyDescent="0.2">
      <c r="A13" s="104"/>
      <c r="B13" s="105"/>
      <c r="C13" s="105"/>
      <c r="D13" s="105"/>
      <c r="E13" s="105"/>
      <c r="F13" s="106"/>
      <c r="G13" s="434" t="s">
        <v>6</v>
      </c>
      <c r="H13" s="435"/>
      <c r="I13" s="375" t="s">
        <v>7</v>
      </c>
      <c r="J13" s="376"/>
      <c r="K13" s="376"/>
      <c r="L13" s="376"/>
      <c r="M13" s="376"/>
      <c r="N13" s="376"/>
      <c r="O13" s="377"/>
      <c r="P13" s="164">
        <v>868</v>
      </c>
      <c r="Q13" s="165"/>
      <c r="R13" s="165"/>
      <c r="S13" s="165"/>
      <c r="T13" s="165"/>
      <c r="U13" s="165"/>
      <c r="V13" s="166"/>
      <c r="W13" s="164">
        <v>868</v>
      </c>
      <c r="X13" s="165"/>
      <c r="Y13" s="165"/>
      <c r="Z13" s="165"/>
      <c r="AA13" s="165"/>
      <c r="AB13" s="165"/>
      <c r="AC13" s="166"/>
      <c r="AD13" s="164">
        <v>868</v>
      </c>
      <c r="AE13" s="165"/>
      <c r="AF13" s="165"/>
      <c r="AG13" s="165"/>
      <c r="AH13" s="165"/>
      <c r="AI13" s="165"/>
      <c r="AJ13" s="166"/>
      <c r="AK13" s="164">
        <v>730</v>
      </c>
      <c r="AL13" s="165"/>
      <c r="AM13" s="165"/>
      <c r="AN13" s="165"/>
      <c r="AO13" s="165"/>
      <c r="AP13" s="165"/>
      <c r="AQ13" s="166"/>
      <c r="AR13" s="156">
        <v>730</v>
      </c>
      <c r="AS13" s="157"/>
      <c r="AT13" s="157"/>
      <c r="AU13" s="157"/>
      <c r="AV13" s="157"/>
      <c r="AW13" s="157"/>
      <c r="AX13" s="169"/>
    </row>
    <row r="14" spans="1:50" ht="21" customHeight="1" x14ac:dyDescent="0.2">
      <c r="A14" s="104"/>
      <c r="B14" s="105"/>
      <c r="C14" s="105"/>
      <c r="D14" s="105"/>
      <c r="E14" s="105"/>
      <c r="F14" s="106"/>
      <c r="G14" s="436"/>
      <c r="H14" s="437"/>
      <c r="I14" s="372" t="s">
        <v>8</v>
      </c>
      <c r="J14" s="373"/>
      <c r="K14" s="373"/>
      <c r="L14" s="373"/>
      <c r="M14" s="373"/>
      <c r="N14" s="373"/>
      <c r="O14" s="374"/>
      <c r="P14" s="164" t="s">
        <v>580</v>
      </c>
      <c r="Q14" s="165"/>
      <c r="R14" s="165"/>
      <c r="S14" s="165"/>
      <c r="T14" s="165"/>
      <c r="U14" s="165"/>
      <c r="V14" s="166"/>
      <c r="W14" s="164" t="s">
        <v>580</v>
      </c>
      <c r="X14" s="165"/>
      <c r="Y14" s="165"/>
      <c r="Z14" s="165"/>
      <c r="AA14" s="165"/>
      <c r="AB14" s="165"/>
      <c r="AC14" s="166"/>
      <c r="AD14" s="164" t="s">
        <v>580</v>
      </c>
      <c r="AE14" s="165"/>
      <c r="AF14" s="165"/>
      <c r="AG14" s="165"/>
      <c r="AH14" s="165"/>
      <c r="AI14" s="165"/>
      <c r="AJ14" s="166"/>
      <c r="AK14" s="164" t="s">
        <v>580</v>
      </c>
      <c r="AL14" s="165"/>
      <c r="AM14" s="165"/>
      <c r="AN14" s="165"/>
      <c r="AO14" s="165"/>
      <c r="AP14" s="165"/>
      <c r="AQ14" s="166"/>
      <c r="AR14" s="378"/>
      <c r="AS14" s="378"/>
      <c r="AT14" s="378"/>
      <c r="AU14" s="378"/>
      <c r="AV14" s="378"/>
      <c r="AW14" s="378"/>
      <c r="AX14" s="379"/>
    </row>
    <row r="15" spans="1:50" ht="21" customHeight="1" x14ac:dyDescent="0.2">
      <c r="A15" s="104"/>
      <c r="B15" s="105"/>
      <c r="C15" s="105"/>
      <c r="D15" s="105"/>
      <c r="E15" s="105"/>
      <c r="F15" s="106"/>
      <c r="G15" s="436"/>
      <c r="H15" s="437"/>
      <c r="I15" s="372" t="s">
        <v>50</v>
      </c>
      <c r="J15" s="380"/>
      <c r="K15" s="380"/>
      <c r="L15" s="380"/>
      <c r="M15" s="380"/>
      <c r="N15" s="380"/>
      <c r="O15" s="381"/>
      <c r="P15" s="164" t="s">
        <v>580</v>
      </c>
      <c r="Q15" s="165"/>
      <c r="R15" s="165"/>
      <c r="S15" s="165"/>
      <c r="T15" s="165"/>
      <c r="U15" s="165"/>
      <c r="V15" s="166"/>
      <c r="W15" s="164" t="s">
        <v>580</v>
      </c>
      <c r="X15" s="165"/>
      <c r="Y15" s="165"/>
      <c r="Z15" s="165"/>
      <c r="AA15" s="165"/>
      <c r="AB15" s="165"/>
      <c r="AC15" s="166"/>
      <c r="AD15" s="164" t="s">
        <v>580</v>
      </c>
      <c r="AE15" s="165"/>
      <c r="AF15" s="165"/>
      <c r="AG15" s="165"/>
      <c r="AH15" s="165"/>
      <c r="AI15" s="165"/>
      <c r="AJ15" s="166"/>
      <c r="AK15" s="164" t="s">
        <v>580</v>
      </c>
      <c r="AL15" s="165"/>
      <c r="AM15" s="165"/>
      <c r="AN15" s="165"/>
      <c r="AO15" s="165"/>
      <c r="AP15" s="165"/>
      <c r="AQ15" s="166"/>
      <c r="AR15" s="164" t="s">
        <v>698</v>
      </c>
      <c r="AS15" s="165"/>
      <c r="AT15" s="165"/>
      <c r="AU15" s="165"/>
      <c r="AV15" s="165"/>
      <c r="AW15" s="165"/>
      <c r="AX15" s="324"/>
    </row>
    <row r="16" spans="1:50" ht="21" customHeight="1" x14ac:dyDescent="0.2">
      <c r="A16" s="104"/>
      <c r="B16" s="105"/>
      <c r="C16" s="105"/>
      <c r="D16" s="105"/>
      <c r="E16" s="105"/>
      <c r="F16" s="106"/>
      <c r="G16" s="436"/>
      <c r="H16" s="437"/>
      <c r="I16" s="372" t="s">
        <v>51</v>
      </c>
      <c r="J16" s="380"/>
      <c r="K16" s="380"/>
      <c r="L16" s="380"/>
      <c r="M16" s="380"/>
      <c r="N16" s="380"/>
      <c r="O16" s="381"/>
      <c r="P16" s="164" t="s">
        <v>580</v>
      </c>
      <c r="Q16" s="165"/>
      <c r="R16" s="165"/>
      <c r="S16" s="165"/>
      <c r="T16" s="165"/>
      <c r="U16" s="165"/>
      <c r="V16" s="166"/>
      <c r="W16" s="164" t="s">
        <v>580</v>
      </c>
      <c r="X16" s="165"/>
      <c r="Y16" s="165"/>
      <c r="Z16" s="165"/>
      <c r="AA16" s="165"/>
      <c r="AB16" s="165"/>
      <c r="AC16" s="166"/>
      <c r="AD16" s="164" t="s">
        <v>580</v>
      </c>
      <c r="AE16" s="165"/>
      <c r="AF16" s="165"/>
      <c r="AG16" s="165"/>
      <c r="AH16" s="165"/>
      <c r="AI16" s="165"/>
      <c r="AJ16" s="166"/>
      <c r="AK16" s="164" t="s">
        <v>580</v>
      </c>
      <c r="AL16" s="165"/>
      <c r="AM16" s="165"/>
      <c r="AN16" s="165"/>
      <c r="AO16" s="165"/>
      <c r="AP16" s="165"/>
      <c r="AQ16" s="166"/>
      <c r="AR16" s="367"/>
      <c r="AS16" s="368"/>
      <c r="AT16" s="368"/>
      <c r="AU16" s="368"/>
      <c r="AV16" s="368"/>
      <c r="AW16" s="368"/>
      <c r="AX16" s="369"/>
    </row>
    <row r="17" spans="1:59" ht="24.75" customHeight="1" x14ac:dyDescent="0.2">
      <c r="A17" s="104"/>
      <c r="B17" s="105"/>
      <c r="C17" s="105"/>
      <c r="D17" s="105"/>
      <c r="E17" s="105"/>
      <c r="F17" s="106"/>
      <c r="G17" s="436"/>
      <c r="H17" s="437"/>
      <c r="I17" s="372" t="s">
        <v>49</v>
      </c>
      <c r="J17" s="373"/>
      <c r="K17" s="373"/>
      <c r="L17" s="373"/>
      <c r="M17" s="373"/>
      <c r="N17" s="373"/>
      <c r="O17" s="374"/>
      <c r="P17" s="164" t="s">
        <v>580</v>
      </c>
      <c r="Q17" s="165"/>
      <c r="R17" s="165"/>
      <c r="S17" s="165"/>
      <c r="T17" s="165"/>
      <c r="U17" s="165"/>
      <c r="V17" s="166"/>
      <c r="W17" s="164" t="s">
        <v>580</v>
      </c>
      <c r="X17" s="165"/>
      <c r="Y17" s="165"/>
      <c r="Z17" s="165"/>
      <c r="AA17" s="165"/>
      <c r="AB17" s="165"/>
      <c r="AC17" s="166"/>
      <c r="AD17" s="164" t="s">
        <v>580</v>
      </c>
      <c r="AE17" s="165"/>
      <c r="AF17" s="165"/>
      <c r="AG17" s="165"/>
      <c r="AH17" s="165"/>
      <c r="AI17" s="165"/>
      <c r="AJ17" s="166"/>
      <c r="AK17" s="164" t="s">
        <v>580</v>
      </c>
      <c r="AL17" s="165"/>
      <c r="AM17" s="165"/>
      <c r="AN17" s="165"/>
      <c r="AO17" s="165"/>
      <c r="AP17" s="165"/>
      <c r="AQ17" s="166"/>
      <c r="AR17" s="167"/>
      <c r="AS17" s="167"/>
      <c r="AT17" s="167"/>
      <c r="AU17" s="167"/>
      <c r="AV17" s="167"/>
      <c r="AW17" s="167"/>
      <c r="AX17" s="168"/>
    </row>
    <row r="18" spans="1:59" ht="24.75" customHeight="1" x14ac:dyDescent="0.2">
      <c r="A18" s="104"/>
      <c r="B18" s="105"/>
      <c r="C18" s="105"/>
      <c r="D18" s="105"/>
      <c r="E18" s="105"/>
      <c r="F18" s="106"/>
      <c r="G18" s="438"/>
      <c r="H18" s="439"/>
      <c r="I18" s="419" t="s">
        <v>19</v>
      </c>
      <c r="J18" s="420"/>
      <c r="K18" s="420"/>
      <c r="L18" s="420"/>
      <c r="M18" s="420"/>
      <c r="N18" s="420"/>
      <c r="O18" s="421"/>
      <c r="P18" s="270">
        <f>SUM(P13:V17)</f>
        <v>868</v>
      </c>
      <c r="Q18" s="271"/>
      <c r="R18" s="271"/>
      <c r="S18" s="271"/>
      <c r="T18" s="271"/>
      <c r="U18" s="271"/>
      <c r="V18" s="272"/>
      <c r="W18" s="270">
        <f>SUM(W13:AC17)</f>
        <v>868</v>
      </c>
      <c r="X18" s="271"/>
      <c r="Y18" s="271"/>
      <c r="Z18" s="271"/>
      <c r="AA18" s="271"/>
      <c r="AB18" s="271"/>
      <c r="AC18" s="272"/>
      <c r="AD18" s="270">
        <f>SUM(AD13:AJ17)</f>
        <v>868</v>
      </c>
      <c r="AE18" s="271"/>
      <c r="AF18" s="271"/>
      <c r="AG18" s="271"/>
      <c r="AH18" s="271"/>
      <c r="AI18" s="271"/>
      <c r="AJ18" s="272"/>
      <c r="AK18" s="270">
        <f>SUM(AK13:AQ17)</f>
        <v>730</v>
      </c>
      <c r="AL18" s="271"/>
      <c r="AM18" s="271"/>
      <c r="AN18" s="271"/>
      <c r="AO18" s="271"/>
      <c r="AP18" s="271"/>
      <c r="AQ18" s="272"/>
      <c r="AR18" s="270">
        <f>SUM(AR13:AX17)</f>
        <v>730</v>
      </c>
      <c r="AS18" s="271"/>
      <c r="AT18" s="271"/>
      <c r="AU18" s="271"/>
      <c r="AV18" s="271"/>
      <c r="AW18" s="271"/>
      <c r="AX18" s="273"/>
    </row>
    <row r="19" spans="1:59" ht="24.75" customHeight="1" x14ac:dyDescent="0.2">
      <c r="A19" s="104"/>
      <c r="B19" s="105"/>
      <c r="C19" s="105"/>
      <c r="D19" s="105"/>
      <c r="E19" s="105"/>
      <c r="F19" s="106"/>
      <c r="G19" s="268" t="s">
        <v>9</v>
      </c>
      <c r="H19" s="269"/>
      <c r="I19" s="269"/>
      <c r="J19" s="269"/>
      <c r="K19" s="269"/>
      <c r="L19" s="269"/>
      <c r="M19" s="269"/>
      <c r="N19" s="269"/>
      <c r="O19" s="269"/>
      <c r="P19" s="164">
        <v>846</v>
      </c>
      <c r="Q19" s="165"/>
      <c r="R19" s="165"/>
      <c r="S19" s="165"/>
      <c r="T19" s="165"/>
      <c r="U19" s="165"/>
      <c r="V19" s="166"/>
      <c r="W19" s="164">
        <v>769</v>
      </c>
      <c r="X19" s="165"/>
      <c r="Y19" s="165"/>
      <c r="Z19" s="165"/>
      <c r="AA19" s="165"/>
      <c r="AB19" s="165"/>
      <c r="AC19" s="166"/>
      <c r="AD19" s="164">
        <v>852</v>
      </c>
      <c r="AE19" s="165"/>
      <c r="AF19" s="165"/>
      <c r="AG19" s="165"/>
      <c r="AH19" s="165"/>
      <c r="AI19" s="165"/>
      <c r="AJ19" s="166"/>
      <c r="AK19" s="232"/>
      <c r="AL19" s="232"/>
      <c r="AM19" s="232"/>
      <c r="AN19" s="232"/>
      <c r="AO19" s="232"/>
      <c r="AP19" s="232"/>
      <c r="AQ19" s="232"/>
      <c r="AR19" s="232"/>
      <c r="AS19" s="232"/>
      <c r="AT19" s="232"/>
      <c r="AU19" s="232"/>
      <c r="AV19" s="232"/>
      <c r="AW19" s="232"/>
      <c r="AX19" s="274"/>
    </row>
    <row r="20" spans="1:59" ht="24.75" customHeight="1" x14ac:dyDescent="0.2">
      <c r="A20" s="104"/>
      <c r="B20" s="105"/>
      <c r="C20" s="105"/>
      <c r="D20" s="105"/>
      <c r="E20" s="105"/>
      <c r="F20" s="106"/>
      <c r="G20" s="268" t="s">
        <v>10</v>
      </c>
      <c r="H20" s="269"/>
      <c r="I20" s="269"/>
      <c r="J20" s="269"/>
      <c r="K20" s="269"/>
      <c r="L20" s="269"/>
      <c r="M20" s="269"/>
      <c r="N20" s="269"/>
      <c r="O20" s="269"/>
      <c r="P20" s="275">
        <f>IF(P18=0, "-", SUM(P19)/P18)</f>
        <v>0.97465437788018439</v>
      </c>
      <c r="Q20" s="275"/>
      <c r="R20" s="275"/>
      <c r="S20" s="275"/>
      <c r="T20" s="275"/>
      <c r="U20" s="275"/>
      <c r="V20" s="275"/>
      <c r="W20" s="275">
        <f t="shared" ref="W20" si="0">IF(W18=0, "-", SUM(W19)/W18)</f>
        <v>0.88594470046082952</v>
      </c>
      <c r="X20" s="275"/>
      <c r="Y20" s="275"/>
      <c r="Z20" s="275"/>
      <c r="AA20" s="275"/>
      <c r="AB20" s="275"/>
      <c r="AC20" s="275"/>
      <c r="AD20" s="275">
        <f t="shared" ref="AD20" si="1">IF(AD18=0, "-", SUM(AD19)/AD18)</f>
        <v>0.98156682027649766</v>
      </c>
      <c r="AE20" s="275"/>
      <c r="AF20" s="275"/>
      <c r="AG20" s="275"/>
      <c r="AH20" s="275"/>
      <c r="AI20" s="275"/>
      <c r="AJ20" s="275"/>
      <c r="AK20" s="232"/>
      <c r="AL20" s="232"/>
      <c r="AM20" s="232"/>
      <c r="AN20" s="232"/>
      <c r="AO20" s="232"/>
      <c r="AP20" s="232"/>
      <c r="AQ20" s="233"/>
      <c r="AR20" s="233"/>
      <c r="AS20" s="233"/>
      <c r="AT20" s="233"/>
      <c r="AU20" s="232"/>
      <c r="AV20" s="232"/>
      <c r="AW20" s="232"/>
      <c r="AX20" s="274"/>
    </row>
    <row r="21" spans="1:59" ht="25.5" customHeight="1" x14ac:dyDescent="0.2">
      <c r="A21" s="107"/>
      <c r="B21" s="108"/>
      <c r="C21" s="108"/>
      <c r="D21" s="108"/>
      <c r="E21" s="108"/>
      <c r="F21" s="109"/>
      <c r="G21" s="568" t="s">
        <v>236</v>
      </c>
      <c r="H21" s="569"/>
      <c r="I21" s="569"/>
      <c r="J21" s="569"/>
      <c r="K21" s="569"/>
      <c r="L21" s="569"/>
      <c r="M21" s="569"/>
      <c r="N21" s="569"/>
      <c r="O21" s="569"/>
      <c r="P21" s="275">
        <f>IF(P19=0, "-", SUM(P19)/SUM(P13,P14))</f>
        <v>0.97465437788018439</v>
      </c>
      <c r="Q21" s="275"/>
      <c r="R21" s="275"/>
      <c r="S21" s="275"/>
      <c r="T21" s="275"/>
      <c r="U21" s="275"/>
      <c r="V21" s="275"/>
      <c r="W21" s="275">
        <f t="shared" ref="W21" si="2">IF(W19=0, "-", SUM(W19)/SUM(W13,W14))</f>
        <v>0.88594470046082952</v>
      </c>
      <c r="X21" s="275"/>
      <c r="Y21" s="275"/>
      <c r="Z21" s="275"/>
      <c r="AA21" s="275"/>
      <c r="AB21" s="275"/>
      <c r="AC21" s="275"/>
      <c r="AD21" s="275">
        <f t="shared" ref="AD21" si="3">IF(AD19=0, "-", SUM(AD19)/SUM(AD13,AD14))</f>
        <v>0.98156682027649766</v>
      </c>
      <c r="AE21" s="275"/>
      <c r="AF21" s="275"/>
      <c r="AG21" s="275"/>
      <c r="AH21" s="275"/>
      <c r="AI21" s="275"/>
      <c r="AJ21" s="275"/>
      <c r="AK21" s="232"/>
      <c r="AL21" s="232"/>
      <c r="AM21" s="232"/>
      <c r="AN21" s="232"/>
      <c r="AO21" s="232"/>
      <c r="AP21" s="232"/>
      <c r="AQ21" s="233"/>
      <c r="AR21" s="233"/>
      <c r="AS21" s="233"/>
      <c r="AT21" s="233"/>
      <c r="AU21" s="232"/>
      <c r="AV21" s="232"/>
      <c r="AW21" s="232"/>
      <c r="AX21" s="274"/>
    </row>
    <row r="22" spans="1:59" ht="18.75" customHeight="1" x14ac:dyDescent="0.2">
      <c r="A22" s="113" t="s">
        <v>570</v>
      </c>
      <c r="B22" s="114"/>
      <c r="C22" s="114"/>
      <c r="D22" s="114"/>
      <c r="E22" s="114"/>
      <c r="F22" s="115"/>
      <c r="G22" s="110" t="s">
        <v>226</v>
      </c>
      <c r="H22" s="111"/>
      <c r="I22" s="111"/>
      <c r="J22" s="111"/>
      <c r="K22" s="111"/>
      <c r="L22" s="111"/>
      <c r="M22" s="111"/>
      <c r="N22" s="111"/>
      <c r="O22" s="112"/>
      <c r="P22" s="122" t="s">
        <v>568</v>
      </c>
      <c r="Q22" s="111"/>
      <c r="R22" s="111"/>
      <c r="S22" s="111"/>
      <c r="T22" s="111"/>
      <c r="U22" s="111"/>
      <c r="V22" s="112"/>
      <c r="W22" s="122" t="s">
        <v>569</v>
      </c>
      <c r="X22" s="111"/>
      <c r="Y22" s="111"/>
      <c r="Z22" s="111"/>
      <c r="AA22" s="111"/>
      <c r="AB22" s="111"/>
      <c r="AC22" s="112"/>
      <c r="AD22" s="122" t="s">
        <v>225</v>
      </c>
      <c r="AE22" s="111"/>
      <c r="AF22" s="111"/>
      <c r="AG22" s="111"/>
      <c r="AH22" s="111"/>
      <c r="AI22" s="111"/>
      <c r="AJ22" s="111"/>
      <c r="AK22" s="111"/>
      <c r="AL22" s="111"/>
      <c r="AM22" s="111"/>
      <c r="AN22" s="111"/>
      <c r="AO22" s="111"/>
      <c r="AP22" s="111"/>
      <c r="AQ22" s="111"/>
      <c r="AR22" s="111"/>
      <c r="AS22" s="111"/>
      <c r="AT22" s="111"/>
      <c r="AU22" s="111"/>
      <c r="AV22" s="111"/>
      <c r="AW22" s="111"/>
      <c r="AX22" s="123"/>
    </row>
    <row r="23" spans="1:59" ht="25.5" customHeight="1" x14ac:dyDescent="0.2">
      <c r="A23" s="116"/>
      <c r="B23" s="117"/>
      <c r="C23" s="117"/>
      <c r="D23" s="117"/>
      <c r="E23" s="117"/>
      <c r="F23" s="118"/>
      <c r="G23" s="256" t="s">
        <v>583</v>
      </c>
      <c r="H23" s="257"/>
      <c r="I23" s="257"/>
      <c r="J23" s="257"/>
      <c r="K23" s="257"/>
      <c r="L23" s="257"/>
      <c r="M23" s="257"/>
      <c r="N23" s="257"/>
      <c r="O23" s="258"/>
      <c r="P23" s="156">
        <v>730</v>
      </c>
      <c r="Q23" s="157"/>
      <c r="R23" s="157"/>
      <c r="S23" s="157"/>
      <c r="T23" s="157"/>
      <c r="U23" s="157"/>
      <c r="V23" s="158"/>
      <c r="W23" s="156">
        <v>730</v>
      </c>
      <c r="X23" s="157"/>
      <c r="Y23" s="157"/>
      <c r="Z23" s="157"/>
      <c r="AA23" s="157"/>
      <c r="AB23" s="157"/>
      <c r="AC23" s="158"/>
      <c r="AD23" s="124"/>
      <c r="AE23" s="125"/>
      <c r="AF23" s="125"/>
      <c r="AG23" s="125"/>
      <c r="AH23" s="125"/>
      <c r="AI23" s="125"/>
      <c r="AJ23" s="125"/>
      <c r="AK23" s="125"/>
      <c r="AL23" s="125"/>
      <c r="AM23" s="125"/>
      <c r="AN23" s="125"/>
      <c r="AO23" s="125"/>
      <c r="AP23" s="125"/>
      <c r="AQ23" s="125"/>
      <c r="AR23" s="125"/>
      <c r="AS23" s="125"/>
      <c r="AT23" s="125"/>
      <c r="AU23" s="125"/>
      <c r="AV23" s="125"/>
      <c r="AW23" s="125"/>
      <c r="AX23" s="126"/>
    </row>
    <row r="24" spans="1:59" ht="25.5" customHeight="1" thickBot="1" x14ac:dyDescent="0.25">
      <c r="A24" s="119"/>
      <c r="B24" s="120"/>
      <c r="C24" s="120"/>
      <c r="D24" s="120"/>
      <c r="E24" s="120"/>
      <c r="F24" s="121"/>
      <c r="G24" s="253" t="s">
        <v>227</v>
      </c>
      <c r="H24" s="254"/>
      <c r="I24" s="254"/>
      <c r="J24" s="254"/>
      <c r="K24" s="254"/>
      <c r="L24" s="254"/>
      <c r="M24" s="254"/>
      <c r="N24" s="254"/>
      <c r="O24" s="255"/>
      <c r="P24" s="153">
        <f>AK13</f>
        <v>730</v>
      </c>
      <c r="Q24" s="154"/>
      <c r="R24" s="154"/>
      <c r="S24" s="154"/>
      <c r="T24" s="154"/>
      <c r="U24" s="154"/>
      <c r="V24" s="155"/>
      <c r="W24" s="153">
        <f>AR13</f>
        <v>730</v>
      </c>
      <c r="X24" s="154"/>
      <c r="Y24" s="154"/>
      <c r="Z24" s="154"/>
      <c r="AA24" s="154"/>
      <c r="AB24" s="154"/>
      <c r="AC24" s="155"/>
      <c r="AD24" s="127"/>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9" ht="18.75" customHeight="1" x14ac:dyDescent="0.2">
      <c r="A25" s="284" t="s">
        <v>144</v>
      </c>
      <c r="B25" s="517" t="s">
        <v>229</v>
      </c>
      <c r="C25" s="518"/>
      <c r="D25" s="518"/>
      <c r="E25" s="518"/>
      <c r="F25" s="519"/>
      <c r="G25" s="138" t="s">
        <v>137</v>
      </c>
      <c r="H25" s="138"/>
      <c r="I25" s="138"/>
      <c r="J25" s="138"/>
      <c r="K25" s="138"/>
      <c r="L25" s="138"/>
      <c r="M25" s="138"/>
      <c r="N25" s="138"/>
      <c r="O25" s="138"/>
      <c r="P25" s="138"/>
      <c r="Q25" s="138"/>
      <c r="R25" s="138"/>
      <c r="S25" s="138"/>
      <c r="T25" s="138"/>
      <c r="U25" s="138"/>
      <c r="V25" s="138"/>
      <c r="W25" s="138"/>
      <c r="X25" s="138"/>
      <c r="Y25" s="138"/>
      <c r="Z25" s="138"/>
      <c r="AA25" s="139"/>
      <c r="AB25" s="137" t="s">
        <v>563</v>
      </c>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534"/>
      <c r="AY25">
        <f>COUNTA($G$27)</f>
        <v>1</v>
      </c>
    </row>
    <row r="26" spans="1:59" ht="22.5" customHeight="1" x14ac:dyDescent="0.2">
      <c r="A26" s="285"/>
      <c r="B26" s="520"/>
      <c r="C26" s="299"/>
      <c r="D26" s="299"/>
      <c r="E26" s="299"/>
      <c r="F26" s="300"/>
      <c r="G26" s="141"/>
      <c r="H26" s="141"/>
      <c r="I26" s="141"/>
      <c r="J26" s="141"/>
      <c r="K26" s="141"/>
      <c r="L26" s="141"/>
      <c r="M26" s="141"/>
      <c r="N26" s="141"/>
      <c r="O26" s="141"/>
      <c r="P26" s="141"/>
      <c r="Q26" s="141"/>
      <c r="R26" s="141"/>
      <c r="S26" s="141"/>
      <c r="T26" s="141"/>
      <c r="U26" s="141"/>
      <c r="V26" s="141"/>
      <c r="W26" s="141"/>
      <c r="X26" s="141"/>
      <c r="Y26" s="141"/>
      <c r="Z26" s="141"/>
      <c r="AA26" s="142"/>
      <c r="AB26" s="140"/>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50"/>
      <c r="AY26">
        <f>$AY$25</f>
        <v>1</v>
      </c>
    </row>
    <row r="27" spans="1:59" ht="22.5" customHeight="1" x14ac:dyDescent="0.2">
      <c r="A27" s="285"/>
      <c r="B27" s="520"/>
      <c r="C27" s="299"/>
      <c r="D27" s="299"/>
      <c r="E27" s="299"/>
      <c r="F27" s="300"/>
      <c r="G27" s="287" t="s">
        <v>584</v>
      </c>
      <c r="H27" s="287"/>
      <c r="I27" s="287"/>
      <c r="J27" s="287"/>
      <c r="K27" s="287"/>
      <c r="L27" s="287"/>
      <c r="M27" s="287"/>
      <c r="N27" s="287"/>
      <c r="O27" s="287"/>
      <c r="P27" s="287"/>
      <c r="Q27" s="287"/>
      <c r="R27" s="287"/>
      <c r="S27" s="287"/>
      <c r="T27" s="287"/>
      <c r="U27" s="287"/>
      <c r="V27" s="287"/>
      <c r="W27" s="287"/>
      <c r="X27" s="287"/>
      <c r="Y27" s="287"/>
      <c r="Z27" s="287"/>
      <c r="AA27" s="428"/>
      <c r="AB27" s="286" t="s">
        <v>688</v>
      </c>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8"/>
      <c r="AY27">
        <f t="shared" ref="AY27:AY34" si="4">$AY$25</f>
        <v>1</v>
      </c>
    </row>
    <row r="28" spans="1:59" ht="22.5" customHeight="1" x14ac:dyDescent="0.2">
      <c r="A28" s="285"/>
      <c r="B28" s="520"/>
      <c r="C28" s="299"/>
      <c r="D28" s="299"/>
      <c r="E28" s="299"/>
      <c r="F28" s="300"/>
      <c r="G28" s="290"/>
      <c r="H28" s="290"/>
      <c r="I28" s="290"/>
      <c r="J28" s="290"/>
      <c r="K28" s="290"/>
      <c r="L28" s="290"/>
      <c r="M28" s="290"/>
      <c r="N28" s="290"/>
      <c r="O28" s="290"/>
      <c r="P28" s="290"/>
      <c r="Q28" s="290"/>
      <c r="R28" s="290"/>
      <c r="S28" s="290"/>
      <c r="T28" s="290"/>
      <c r="U28" s="290"/>
      <c r="V28" s="290"/>
      <c r="W28" s="290"/>
      <c r="X28" s="290"/>
      <c r="Y28" s="290"/>
      <c r="Z28" s="290"/>
      <c r="AA28" s="429"/>
      <c r="AB28" s="289"/>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1"/>
      <c r="AY28">
        <f t="shared" si="4"/>
        <v>1</v>
      </c>
    </row>
    <row r="29" spans="1:59" ht="30" customHeight="1" x14ac:dyDescent="0.2">
      <c r="A29" s="285"/>
      <c r="B29" s="521"/>
      <c r="C29" s="301"/>
      <c r="D29" s="301"/>
      <c r="E29" s="301"/>
      <c r="F29" s="302"/>
      <c r="G29" s="293"/>
      <c r="H29" s="293"/>
      <c r="I29" s="293"/>
      <c r="J29" s="293"/>
      <c r="K29" s="293"/>
      <c r="L29" s="293"/>
      <c r="M29" s="293"/>
      <c r="N29" s="293"/>
      <c r="O29" s="293"/>
      <c r="P29" s="293"/>
      <c r="Q29" s="293"/>
      <c r="R29" s="293"/>
      <c r="S29" s="293"/>
      <c r="T29" s="293"/>
      <c r="U29" s="293"/>
      <c r="V29" s="293"/>
      <c r="W29" s="293"/>
      <c r="X29" s="293"/>
      <c r="Y29" s="293"/>
      <c r="Z29" s="293"/>
      <c r="AA29" s="430"/>
      <c r="AB29" s="292"/>
      <c r="AC29" s="293"/>
      <c r="AD29" s="293"/>
      <c r="AE29" s="290"/>
      <c r="AF29" s="290"/>
      <c r="AG29" s="290"/>
      <c r="AH29" s="290"/>
      <c r="AI29" s="290"/>
      <c r="AJ29" s="290"/>
      <c r="AK29" s="290"/>
      <c r="AL29" s="290"/>
      <c r="AM29" s="290"/>
      <c r="AN29" s="290"/>
      <c r="AO29" s="290"/>
      <c r="AP29" s="290"/>
      <c r="AQ29" s="290"/>
      <c r="AR29" s="290"/>
      <c r="AS29" s="290"/>
      <c r="AT29" s="290"/>
      <c r="AU29" s="293"/>
      <c r="AV29" s="293"/>
      <c r="AW29" s="293"/>
      <c r="AX29" s="294"/>
      <c r="AY29">
        <f t="shared" si="4"/>
        <v>1</v>
      </c>
    </row>
    <row r="30" spans="1:59" ht="18.75" customHeight="1" x14ac:dyDescent="0.2">
      <c r="A30" s="285"/>
      <c r="B30" s="299" t="s">
        <v>143</v>
      </c>
      <c r="C30" s="299"/>
      <c r="D30" s="299"/>
      <c r="E30" s="299"/>
      <c r="F30" s="300"/>
      <c r="G30" s="467" t="s">
        <v>59</v>
      </c>
      <c r="H30" s="138"/>
      <c r="I30" s="138"/>
      <c r="J30" s="138"/>
      <c r="K30" s="138"/>
      <c r="L30" s="138"/>
      <c r="M30" s="138"/>
      <c r="N30" s="138"/>
      <c r="O30" s="139"/>
      <c r="P30" s="137" t="s">
        <v>61</v>
      </c>
      <c r="Q30" s="138"/>
      <c r="R30" s="138"/>
      <c r="S30" s="138"/>
      <c r="T30" s="138"/>
      <c r="U30" s="138"/>
      <c r="V30" s="138"/>
      <c r="W30" s="138"/>
      <c r="X30" s="139"/>
      <c r="Y30" s="143"/>
      <c r="Z30" s="144"/>
      <c r="AA30" s="145"/>
      <c r="AB30" s="506" t="s">
        <v>11</v>
      </c>
      <c r="AC30" s="507"/>
      <c r="AD30" s="508"/>
      <c r="AE30" s="159" t="s">
        <v>261</v>
      </c>
      <c r="AF30" s="159"/>
      <c r="AG30" s="159"/>
      <c r="AH30" s="159"/>
      <c r="AI30" s="159" t="s">
        <v>278</v>
      </c>
      <c r="AJ30" s="159"/>
      <c r="AK30" s="159"/>
      <c r="AL30" s="159"/>
      <c r="AM30" s="159" t="s">
        <v>375</v>
      </c>
      <c r="AN30" s="159"/>
      <c r="AO30" s="159"/>
      <c r="AP30" s="159"/>
      <c r="AQ30" s="129" t="s">
        <v>180</v>
      </c>
      <c r="AR30" s="130"/>
      <c r="AS30" s="130"/>
      <c r="AT30" s="131"/>
      <c r="AU30" s="132" t="s">
        <v>132</v>
      </c>
      <c r="AV30" s="132"/>
      <c r="AW30" s="132"/>
      <c r="AX30" s="133"/>
      <c r="AY30">
        <f t="shared" si="4"/>
        <v>1</v>
      </c>
      <c r="AZ30" s="10"/>
      <c r="BA30" s="10"/>
      <c r="BB30" s="10"/>
      <c r="BC30" s="10"/>
    </row>
    <row r="31" spans="1:59" ht="18.75" customHeight="1" x14ac:dyDescent="0.2">
      <c r="A31" s="285"/>
      <c r="B31" s="299"/>
      <c r="C31" s="299"/>
      <c r="D31" s="299"/>
      <c r="E31" s="299"/>
      <c r="F31" s="300"/>
      <c r="G31" s="468"/>
      <c r="H31" s="141"/>
      <c r="I31" s="141"/>
      <c r="J31" s="141"/>
      <c r="K31" s="141"/>
      <c r="L31" s="141"/>
      <c r="M31" s="141"/>
      <c r="N31" s="141"/>
      <c r="O31" s="142"/>
      <c r="P31" s="140"/>
      <c r="Q31" s="141"/>
      <c r="R31" s="141"/>
      <c r="S31" s="141"/>
      <c r="T31" s="141"/>
      <c r="U31" s="141"/>
      <c r="V31" s="141"/>
      <c r="W31" s="141"/>
      <c r="X31" s="142"/>
      <c r="Y31" s="143"/>
      <c r="Z31" s="144"/>
      <c r="AA31" s="145"/>
      <c r="AB31" s="509"/>
      <c r="AC31" s="510"/>
      <c r="AD31" s="511"/>
      <c r="AE31" s="159"/>
      <c r="AF31" s="159"/>
      <c r="AG31" s="159"/>
      <c r="AH31" s="159"/>
      <c r="AI31" s="159"/>
      <c r="AJ31" s="159"/>
      <c r="AK31" s="159"/>
      <c r="AL31" s="159"/>
      <c r="AM31" s="159"/>
      <c r="AN31" s="159"/>
      <c r="AO31" s="159"/>
      <c r="AP31" s="159"/>
      <c r="AQ31" s="146" t="s">
        <v>580</v>
      </c>
      <c r="AR31" s="147"/>
      <c r="AS31" s="173" t="s">
        <v>181</v>
      </c>
      <c r="AT31" s="174"/>
      <c r="AU31" s="147" t="s">
        <v>580</v>
      </c>
      <c r="AV31" s="147"/>
      <c r="AW31" s="141" t="s">
        <v>172</v>
      </c>
      <c r="AX31" s="150"/>
      <c r="AY31">
        <f t="shared" si="4"/>
        <v>1</v>
      </c>
      <c r="AZ31" s="10"/>
      <c r="BA31" s="10"/>
      <c r="BB31" s="10"/>
      <c r="BC31" s="10"/>
      <c r="BD31" s="10"/>
      <c r="BE31" s="10"/>
      <c r="BF31" s="10"/>
      <c r="BG31" s="10"/>
    </row>
    <row r="32" spans="1:59" ht="23.25" customHeight="1" x14ac:dyDescent="0.2">
      <c r="A32" s="285"/>
      <c r="B32" s="299"/>
      <c r="C32" s="299"/>
      <c r="D32" s="299"/>
      <c r="E32" s="299"/>
      <c r="F32" s="300"/>
      <c r="G32" s="276" t="s">
        <v>585</v>
      </c>
      <c r="H32" s="277"/>
      <c r="I32" s="277"/>
      <c r="J32" s="277"/>
      <c r="K32" s="277"/>
      <c r="L32" s="277"/>
      <c r="M32" s="277"/>
      <c r="N32" s="277"/>
      <c r="O32" s="278"/>
      <c r="P32" s="277" t="s">
        <v>586</v>
      </c>
      <c r="Q32" s="512"/>
      <c r="R32" s="512"/>
      <c r="S32" s="512"/>
      <c r="T32" s="512"/>
      <c r="U32" s="512"/>
      <c r="V32" s="512"/>
      <c r="W32" s="512"/>
      <c r="X32" s="513"/>
      <c r="Y32" s="479" t="s">
        <v>60</v>
      </c>
      <c r="Z32" s="480"/>
      <c r="AA32" s="481"/>
      <c r="AB32" s="470" t="s">
        <v>587</v>
      </c>
      <c r="AC32" s="470"/>
      <c r="AD32" s="470"/>
      <c r="AE32" s="234">
        <v>365</v>
      </c>
      <c r="AF32" s="235"/>
      <c r="AG32" s="235"/>
      <c r="AH32" s="235"/>
      <c r="AI32" s="234">
        <v>366</v>
      </c>
      <c r="AJ32" s="235"/>
      <c r="AK32" s="235"/>
      <c r="AL32" s="235"/>
      <c r="AM32" s="234">
        <v>363</v>
      </c>
      <c r="AN32" s="235"/>
      <c r="AO32" s="235"/>
      <c r="AP32" s="235"/>
      <c r="AQ32" s="295" t="s">
        <v>580</v>
      </c>
      <c r="AR32" s="296"/>
      <c r="AS32" s="296"/>
      <c r="AT32" s="297"/>
      <c r="AU32" s="235" t="s">
        <v>580</v>
      </c>
      <c r="AV32" s="235"/>
      <c r="AW32" s="235"/>
      <c r="AX32" s="298"/>
      <c r="AY32">
        <f t="shared" si="4"/>
        <v>1</v>
      </c>
    </row>
    <row r="33" spans="1:59" ht="23.25" customHeight="1" x14ac:dyDescent="0.2">
      <c r="A33" s="285"/>
      <c r="B33" s="299"/>
      <c r="C33" s="299"/>
      <c r="D33" s="299"/>
      <c r="E33" s="299"/>
      <c r="F33" s="300"/>
      <c r="G33" s="279"/>
      <c r="H33" s="280"/>
      <c r="I33" s="280"/>
      <c r="J33" s="280"/>
      <c r="K33" s="280"/>
      <c r="L33" s="280"/>
      <c r="M33" s="280"/>
      <c r="N33" s="280"/>
      <c r="O33" s="281"/>
      <c r="P33" s="514"/>
      <c r="Q33" s="514"/>
      <c r="R33" s="514"/>
      <c r="S33" s="514"/>
      <c r="T33" s="514"/>
      <c r="U33" s="514"/>
      <c r="V33" s="514"/>
      <c r="W33" s="514"/>
      <c r="X33" s="515"/>
      <c r="Y33" s="416" t="s">
        <v>53</v>
      </c>
      <c r="Z33" s="417"/>
      <c r="AA33" s="418"/>
      <c r="AB33" s="478" t="s">
        <v>587</v>
      </c>
      <c r="AC33" s="478"/>
      <c r="AD33" s="478"/>
      <c r="AE33" s="234">
        <v>365</v>
      </c>
      <c r="AF33" s="235"/>
      <c r="AG33" s="235"/>
      <c r="AH33" s="235"/>
      <c r="AI33" s="234">
        <v>366</v>
      </c>
      <c r="AJ33" s="235"/>
      <c r="AK33" s="235"/>
      <c r="AL33" s="235"/>
      <c r="AM33" s="234">
        <v>365</v>
      </c>
      <c r="AN33" s="235"/>
      <c r="AO33" s="235"/>
      <c r="AP33" s="235"/>
      <c r="AQ33" s="295" t="s">
        <v>580</v>
      </c>
      <c r="AR33" s="296"/>
      <c r="AS33" s="296"/>
      <c r="AT33" s="297"/>
      <c r="AU33" s="235" t="s">
        <v>580</v>
      </c>
      <c r="AV33" s="235"/>
      <c r="AW33" s="235"/>
      <c r="AX33" s="298"/>
      <c r="AY33">
        <f t="shared" si="4"/>
        <v>1</v>
      </c>
      <c r="AZ33" s="10"/>
      <c r="BA33" s="10"/>
      <c r="BB33" s="10"/>
      <c r="BC33" s="10"/>
    </row>
    <row r="34" spans="1:59" ht="23.25" customHeight="1" x14ac:dyDescent="0.2">
      <c r="A34" s="285"/>
      <c r="B34" s="301"/>
      <c r="C34" s="301"/>
      <c r="D34" s="301"/>
      <c r="E34" s="301"/>
      <c r="F34" s="302"/>
      <c r="G34" s="245"/>
      <c r="H34" s="282"/>
      <c r="I34" s="282"/>
      <c r="J34" s="282"/>
      <c r="K34" s="282"/>
      <c r="L34" s="282"/>
      <c r="M34" s="282"/>
      <c r="N34" s="282"/>
      <c r="O34" s="283"/>
      <c r="P34" s="246"/>
      <c r="Q34" s="246"/>
      <c r="R34" s="246"/>
      <c r="S34" s="246"/>
      <c r="T34" s="246"/>
      <c r="U34" s="246"/>
      <c r="V34" s="246"/>
      <c r="W34" s="246"/>
      <c r="X34" s="516"/>
      <c r="Y34" s="416" t="s">
        <v>12</v>
      </c>
      <c r="Z34" s="417"/>
      <c r="AA34" s="418"/>
      <c r="AB34" s="363" t="s">
        <v>13</v>
      </c>
      <c r="AC34" s="363"/>
      <c r="AD34" s="363"/>
      <c r="AE34" s="361">
        <v>100</v>
      </c>
      <c r="AF34" s="362"/>
      <c r="AG34" s="362"/>
      <c r="AH34" s="362"/>
      <c r="AI34" s="361">
        <v>100</v>
      </c>
      <c r="AJ34" s="362"/>
      <c r="AK34" s="362"/>
      <c r="AL34" s="362"/>
      <c r="AM34" s="361">
        <f>AM32/AM33*100</f>
        <v>99.452054794520549</v>
      </c>
      <c r="AN34" s="362"/>
      <c r="AO34" s="362"/>
      <c r="AP34" s="362"/>
      <c r="AQ34" s="295" t="s">
        <v>580</v>
      </c>
      <c r="AR34" s="296"/>
      <c r="AS34" s="296"/>
      <c r="AT34" s="297"/>
      <c r="AU34" s="235" t="s">
        <v>580</v>
      </c>
      <c r="AV34" s="235"/>
      <c r="AW34" s="235"/>
      <c r="AX34" s="298"/>
      <c r="AY34">
        <f t="shared" si="4"/>
        <v>1</v>
      </c>
      <c r="AZ34" s="10"/>
      <c r="BA34" s="10"/>
      <c r="BB34" s="10"/>
      <c r="BC34" s="10"/>
      <c r="BD34" s="10"/>
      <c r="BE34" s="10"/>
      <c r="BF34" s="10"/>
      <c r="BG34" s="10"/>
    </row>
    <row r="35" spans="1:59" ht="21.75" customHeight="1" x14ac:dyDescent="0.2">
      <c r="A35" s="285"/>
      <c r="B35" s="299" t="s">
        <v>143</v>
      </c>
      <c r="C35" s="299"/>
      <c r="D35" s="299"/>
      <c r="E35" s="299"/>
      <c r="F35" s="300"/>
      <c r="G35" s="467" t="s">
        <v>59</v>
      </c>
      <c r="H35" s="138"/>
      <c r="I35" s="138"/>
      <c r="J35" s="138"/>
      <c r="K35" s="138"/>
      <c r="L35" s="138"/>
      <c r="M35" s="138"/>
      <c r="N35" s="138"/>
      <c r="O35" s="139"/>
      <c r="P35" s="137" t="s">
        <v>61</v>
      </c>
      <c r="Q35" s="138"/>
      <c r="R35" s="138"/>
      <c r="S35" s="138"/>
      <c r="T35" s="138"/>
      <c r="U35" s="138"/>
      <c r="V35" s="138"/>
      <c r="W35" s="138"/>
      <c r="X35" s="139"/>
      <c r="Y35" s="143"/>
      <c r="Z35" s="144"/>
      <c r="AA35" s="145"/>
      <c r="AB35" s="506" t="s">
        <v>11</v>
      </c>
      <c r="AC35" s="507"/>
      <c r="AD35" s="508"/>
      <c r="AE35" s="159" t="s">
        <v>261</v>
      </c>
      <c r="AF35" s="159"/>
      <c r="AG35" s="159"/>
      <c r="AH35" s="159"/>
      <c r="AI35" s="159" t="s">
        <v>278</v>
      </c>
      <c r="AJ35" s="159"/>
      <c r="AK35" s="159"/>
      <c r="AL35" s="159"/>
      <c r="AM35" s="159" t="s">
        <v>375</v>
      </c>
      <c r="AN35" s="159"/>
      <c r="AO35" s="159"/>
      <c r="AP35" s="159"/>
      <c r="AQ35" s="129" t="s">
        <v>180</v>
      </c>
      <c r="AR35" s="130"/>
      <c r="AS35" s="130"/>
      <c r="AT35" s="131"/>
      <c r="AU35" s="132" t="s">
        <v>132</v>
      </c>
      <c r="AV35" s="132"/>
      <c r="AW35" s="132"/>
      <c r="AX35" s="133"/>
      <c r="AY35">
        <f>COUNTA($G$37)</f>
        <v>1</v>
      </c>
    </row>
    <row r="36" spans="1:59" ht="21.75" customHeight="1" x14ac:dyDescent="0.2">
      <c r="A36" s="285"/>
      <c r="B36" s="299"/>
      <c r="C36" s="299"/>
      <c r="D36" s="299"/>
      <c r="E36" s="299"/>
      <c r="F36" s="300"/>
      <c r="G36" s="468"/>
      <c r="H36" s="141"/>
      <c r="I36" s="141"/>
      <c r="J36" s="141"/>
      <c r="K36" s="141"/>
      <c r="L36" s="141"/>
      <c r="M36" s="141"/>
      <c r="N36" s="141"/>
      <c r="O36" s="142"/>
      <c r="P36" s="140"/>
      <c r="Q36" s="141"/>
      <c r="R36" s="141"/>
      <c r="S36" s="141"/>
      <c r="T36" s="141"/>
      <c r="U36" s="141"/>
      <c r="V36" s="141"/>
      <c r="W36" s="141"/>
      <c r="X36" s="142"/>
      <c r="Y36" s="143"/>
      <c r="Z36" s="144"/>
      <c r="AA36" s="145"/>
      <c r="AB36" s="509"/>
      <c r="AC36" s="510"/>
      <c r="AD36" s="511"/>
      <c r="AE36" s="159"/>
      <c r="AF36" s="159"/>
      <c r="AG36" s="159"/>
      <c r="AH36" s="159"/>
      <c r="AI36" s="159"/>
      <c r="AJ36" s="159"/>
      <c r="AK36" s="159"/>
      <c r="AL36" s="159"/>
      <c r="AM36" s="159"/>
      <c r="AN36" s="159"/>
      <c r="AO36" s="159"/>
      <c r="AP36" s="159"/>
      <c r="AQ36" s="146">
        <v>3</v>
      </c>
      <c r="AR36" s="147"/>
      <c r="AS36" s="173" t="s">
        <v>181</v>
      </c>
      <c r="AT36" s="174"/>
      <c r="AU36" s="147" t="s">
        <v>692</v>
      </c>
      <c r="AV36" s="147"/>
      <c r="AW36" s="141" t="s">
        <v>172</v>
      </c>
      <c r="AX36" s="150"/>
      <c r="AY36">
        <f>$AY$35</f>
        <v>1</v>
      </c>
      <c r="AZ36" s="10"/>
      <c r="BA36" s="10"/>
      <c r="BB36" s="10"/>
      <c r="BC36" s="10"/>
    </row>
    <row r="37" spans="1:59" ht="27.75" customHeight="1" x14ac:dyDescent="0.2">
      <c r="A37" s="285"/>
      <c r="B37" s="299"/>
      <c r="C37" s="299"/>
      <c r="D37" s="299"/>
      <c r="E37" s="299"/>
      <c r="F37" s="300"/>
      <c r="G37" s="276" t="s">
        <v>585</v>
      </c>
      <c r="H37" s="277"/>
      <c r="I37" s="277"/>
      <c r="J37" s="277"/>
      <c r="K37" s="277"/>
      <c r="L37" s="277"/>
      <c r="M37" s="277"/>
      <c r="N37" s="277"/>
      <c r="O37" s="278"/>
      <c r="P37" s="277" t="s">
        <v>693</v>
      </c>
      <c r="Q37" s="512"/>
      <c r="R37" s="512"/>
      <c r="S37" s="512"/>
      <c r="T37" s="512"/>
      <c r="U37" s="512"/>
      <c r="V37" s="512"/>
      <c r="W37" s="512"/>
      <c r="X37" s="513"/>
      <c r="Y37" s="479" t="s">
        <v>60</v>
      </c>
      <c r="Z37" s="480"/>
      <c r="AA37" s="481"/>
      <c r="AB37" s="470" t="s">
        <v>689</v>
      </c>
      <c r="AC37" s="470"/>
      <c r="AD37" s="470"/>
      <c r="AE37" s="234">
        <v>7.7</v>
      </c>
      <c r="AF37" s="235"/>
      <c r="AG37" s="235"/>
      <c r="AH37" s="235"/>
      <c r="AI37" s="234">
        <v>11.5</v>
      </c>
      <c r="AJ37" s="235"/>
      <c r="AK37" s="235"/>
      <c r="AL37" s="235"/>
      <c r="AM37" s="234">
        <v>18.8</v>
      </c>
      <c r="AN37" s="235"/>
      <c r="AO37" s="235"/>
      <c r="AP37" s="235"/>
      <c r="AQ37" s="295" t="s">
        <v>580</v>
      </c>
      <c r="AR37" s="296"/>
      <c r="AS37" s="296"/>
      <c r="AT37" s="297"/>
      <c r="AU37" s="235" t="s">
        <v>580</v>
      </c>
      <c r="AV37" s="235"/>
      <c r="AW37" s="235"/>
      <c r="AX37" s="298"/>
      <c r="AY37">
        <f t="shared" ref="AY37:AY39" si="5">$AY$35</f>
        <v>1</v>
      </c>
      <c r="AZ37" s="10"/>
      <c r="BA37" s="10"/>
      <c r="BB37" s="10"/>
      <c r="BC37" s="10"/>
      <c r="BD37" s="10"/>
      <c r="BE37" s="10"/>
      <c r="BF37" s="10"/>
      <c r="BG37" s="10"/>
    </row>
    <row r="38" spans="1:59" ht="27.75" customHeight="1" x14ac:dyDescent="0.2">
      <c r="A38" s="285"/>
      <c r="B38" s="299"/>
      <c r="C38" s="299"/>
      <c r="D38" s="299"/>
      <c r="E38" s="299"/>
      <c r="F38" s="300"/>
      <c r="G38" s="279"/>
      <c r="H38" s="280"/>
      <c r="I38" s="280"/>
      <c r="J38" s="280"/>
      <c r="K38" s="280"/>
      <c r="L38" s="280"/>
      <c r="M38" s="280"/>
      <c r="N38" s="280"/>
      <c r="O38" s="281"/>
      <c r="P38" s="514"/>
      <c r="Q38" s="514"/>
      <c r="R38" s="514"/>
      <c r="S38" s="514"/>
      <c r="T38" s="514"/>
      <c r="U38" s="514"/>
      <c r="V38" s="514"/>
      <c r="W38" s="514"/>
      <c r="X38" s="515"/>
      <c r="Y38" s="416" t="s">
        <v>53</v>
      </c>
      <c r="Z38" s="417"/>
      <c r="AA38" s="418"/>
      <c r="AB38" s="478" t="s">
        <v>689</v>
      </c>
      <c r="AC38" s="478"/>
      <c r="AD38" s="478"/>
      <c r="AE38" s="234" t="s">
        <v>580</v>
      </c>
      <c r="AF38" s="235"/>
      <c r="AG38" s="235"/>
      <c r="AH38" s="235"/>
      <c r="AI38" s="234" t="s">
        <v>580</v>
      </c>
      <c r="AJ38" s="235"/>
      <c r="AK38" s="235"/>
      <c r="AL38" s="235"/>
      <c r="AM38" s="234" t="s">
        <v>580</v>
      </c>
      <c r="AN38" s="235"/>
      <c r="AO38" s="235"/>
      <c r="AP38" s="235"/>
      <c r="AQ38" s="295">
        <v>36</v>
      </c>
      <c r="AR38" s="296"/>
      <c r="AS38" s="296"/>
      <c r="AT38" s="297"/>
      <c r="AU38" s="235" t="s">
        <v>580</v>
      </c>
      <c r="AV38" s="235"/>
      <c r="AW38" s="235"/>
      <c r="AX38" s="298"/>
      <c r="AY38">
        <f t="shared" si="5"/>
        <v>1</v>
      </c>
    </row>
    <row r="39" spans="1:59" ht="27.75" customHeight="1" thickBot="1" x14ac:dyDescent="0.25">
      <c r="A39" s="285"/>
      <c r="B39" s="301"/>
      <c r="C39" s="301"/>
      <c r="D39" s="301"/>
      <c r="E39" s="301"/>
      <c r="F39" s="302"/>
      <c r="G39" s="245"/>
      <c r="H39" s="282"/>
      <c r="I39" s="282"/>
      <c r="J39" s="282"/>
      <c r="K39" s="282"/>
      <c r="L39" s="282"/>
      <c r="M39" s="282"/>
      <c r="N39" s="282"/>
      <c r="O39" s="283"/>
      <c r="P39" s="246"/>
      <c r="Q39" s="246"/>
      <c r="R39" s="246"/>
      <c r="S39" s="246"/>
      <c r="T39" s="246"/>
      <c r="U39" s="246"/>
      <c r="V39" s="246"/>
      <c r="W39" s="246"/>
      <c r="X39" s="516"/>
      <c r="Y39" s="416" t="s">
        <v>12</v>
      </c>
      <c r="Z39" s="417"/>
      <c r="AA39" s="418"/>
      <c r="AB39" s="363" t="s">
        <v>13</v>
      </c>
      <c r="AC39" s="363"/>
      <c r="AD39" s="363"/>
      <c r="AE39" s="361" t="s">
        <v>580</v>
      </c>
      <c r="AF39" s="362"/>
      <c r="AG39" s="362"/>
      <c r="AH39" s="362"/>
      <c r="AI39" s="361" t="s">
        <v>580</v>
      </c>
      <c r="AJ39" s="362"/>
      <c r="AK39" s="362"/>
      <c r="AL39" s="362"/>
      <c r="AM39" s="361" t="s">
        <v>580</v>
      </c>
      <c r="AN39" s="362"/>
      <c r="AO39" s="362"/>
      <c r="AP39" s="362"/>
      <c r="AQ39" s="295" t="s">
        <v>580</v>
      </c>
      <c r="AR39" s="296"/>
      <c r="AS39" s="296"/>
      <c r="AT39" s="297"/>
      <c r="AU39" s="235" t="s">
        <v>580</v>
      </c>
      <c r="AV39" s="235"/>
      <c r="AW39" s="235"/>
      <c r="AX39" s="298"/>
      <c r="AY39">
        <f t="shared" si="5"/>
        <v>1</v>
      </c>
      <c r="AZ39" s="10"/>
      <c r="BA39" s="10"/>
      <c r="BB39" s="10"/>
      <c r="BC39" s="10"/>
    </row>
    <row r="40" spans="1:59" ht="31.5" customHeight="1" x14ac:dyDescent="0.2">
      <c r="A40" s="557" t="s">
        <v>233</v>
      </c>
      <c r="B40" s="558"/>
      <c r="C40" s="558"/>
      <c r="D40" s="558"/>
      <c r="E40" s="558"/>
      <c r="F40" s="559"/>
      <c r="G40" s="566" t="s">
        <v>58</v>
      </c>
      <c r="H40" s="566"/>
      <c r="I40" s="566"/>
      <c r="J40" s="566"/>
      <c r="K40" s="566"/>
      <c r="L40" s="566"/>
      <c r="M40" s="566"/>
      <c r="N40" s="566"/>
      <c r="O40" s="566"/>
      <c r="P40" s="566"/>
      <c r="Q40" s="566"/>
      <c r="R40" s="566"/>
      <c r="S40" s="566"/>
      <c r="T40" s="566"/>
      <c r="U40" s="566"/>
      <c r="V40" s="566"/>
      <c r="W40" s="566"/>
      <c r="X40" s="567"/>
      <c r="Y40" s="237"/>
      <c r="Z40" s="238"/>
      <c r="AA40" s="239"/>
      <c r="AB40" s="541" t="s">
        <v>11</v>
      </c>
      <c r="AC40" s="541"/>
      <c r="AD40" s="541"/>
      <c r="AE40" s="522" t="s">
        <v>261</v>
      </c>
      <c r="AF40" s="523"/>
      <c r="AG40" s="523"/>
      <c r="AH40" s="524"/>
      <c r="AI40" s="522" t="s">
        <v>278</v>
      </c>
      <c r="AJ40" s="523"/>
      <c r="AK40" s="523"/>
      <c r="AL40" s="524"/>
      <c r="AM40" s="522" t="s">
        <v>375</v>
      </c>
      <c r="AN40" s="523"/>
      <c r="AO40" s="523"/>
      <c r="AP40" s="524"/>
      <c r="AQ40" s="595" t="s">
        <v>283</v>
      </c>
      <c r="AR40" s="596"/>
      <c r="AS40" s="596"/>
      <c r="AT40" s="597"/>
      <c r="AU40" s="595" t="s">
        <v>407</v>
      </c>
      <c r="AV40" s="596"/>
      <c r="AW40" s="596"/>
      <c r="AX40" s="598"/>
    </row>
    <row r="41" spans="1:59" ht="27" customHeight="1" x14ac:dyDescent="0.2">
      <c r="A41" s="560"/>
      <c r="B41" s="561"/>
      <c r="C41" s="561"/>
      <c r="D41" s="561"/>
      <c r="E41" s="561"/>
      <c r="F41" s="562"/>
      <c r="G41" s="277" t="s">
        <v>586</v>
      </c>
      <c r="H41" s="277"/>
      <c r="I41" s="277"/>
      <c r="J41" s="277"/>
      <c r="K41" s="277"/>
      <c r="L41" s="277"/>
      <c r="M41" s="277"/>
      <c r="N41" s="277"/>
      <c r="O41" s="277"/>
      <c r="P41" s="277"/>
      <c r="Q41" s="277"/>
      <c r="R41" s="277"/>
      <c r="S41" s="277"/>
      <c r="T41" s="277"/>
      <c r="U41" s="277"/>
      <c r="V41" s="277"/>
      <c r="W41" s="277"/>
      <c r="X41" s="278"/>
      <c r="Y41" s="530" t="s">
        <v>54</v>
      </c>
      <c r="Z41" s="399"/>
      <c r="AA41" s="400"/>
      <c r="AB41" s="470" t="s">
        <v>587</v>
      </c>
      <c r="AC41" s="470"/>
      <c r="AD41" s="470"/>
      <c r="AE41" s="236">
        <v>365</v>
      </c>
      <c r="AF41" s="236"/>
      <c r="AG41" s="236"/>
      <c r="AH41" s="236"/>
      <c r="AI41" s="236">
        <v>366</v>
      </c>
      <c r="AJ41" s="236"/>
      <c r="AK41" s="236"/>
      <c r="AL41" s="236"/>
      <c r="AM41" s="236">
        <v>363</v>
      </c>
      <c r="AN41" s="236"/>
      <c r="AO41" s="236"/>
      <c r="AP41" s="236"/>
      <c r="AQ41" s="236" t="s">
        <v>274</v>
      </c>
      <c r="AR41" s="236"/>
      <c r="AS41" s="236"/>
      <c r="AT41" s="236"/>
      <c r="AU41" s="234" t="s">
        <v>692</v>
      </c>
      <c r="AV41" s="235"/>
      <c r="AW41" s="235"/>
      <c r="AX41" s="298"/>
    </row>
    <row r="42" spans="1:59" ht="23.25" customHeight="1" x14ac:dyDescent="0.2">
      <c r="A42" s="563"/>
      <c r="B42" s="564"/>
      <c r="C42" s="564"/>
      <c r="D42" s="564"/>
      <c r="E42" s="564"/>
      <c r="F42" s="565"/>
      <c r="G42" s="282"/>
      <c r="H42" s="282"/>
      <c r="I42" s="282"/>
      <c r="J42" s="282"/>
      <c r="K42" s="282"/>
      <c r="L42" s="282"/>
      <c r="M42" s="282"/>
      <c r="N42" s="282"/>
      <c r="O42" s="282"/>
      <c r="P42" s="282"/>
      <c r="Q42" s="282"/>
      <c r="R42" s="282"/>
      <c r="S42" s="282"/>
      <c r="T42" s="282"/>
      <c r="U42" s="282"/>
      <c r="V42" s="282"/>
      <c r="W42" s="282"/>
      <c r="X42" s="283"/>
      <c r="Y42" s="550" t="s">
        <v>55</v>
      </c>
      <c r="Z42" s="536"/>
      <c r="AA42" s="537"/>
      <c r="AB42" s="470" t="s">
        <v>587</v>
      </c>
      <c r="AC42" s="470"/>
      <c r="AD42" s="470"/>
      <c r="AE42" s="236">
        <v>365</v>
      </c>
      <c r="AF42" s="236"/>
      <c r="AG42" s="236"/>
      <c r="AH42" s="236"/>
      <c r="AI42" s="236">
        <v>366</v>
      </c>
      <c r="AJ42" s="236"/>
      <c r="AK42" s="236"/>
      <c r="AL42" s="236"/>
      <c r="AM42" s="236">
        <v>365</v>
      </c>
      <c r="AN42" s="236"/>
      <c r="AO42" s="236"/>
      <c r="AP42" s="236"/>
      <c r="AQ42" s="236">
        <v>365</v>
      </c>
      <c r="AR42" s="236"/>
      <c r="AS42" s="236"/>
      <c r="AT42" s="236"/>
      <c r="AU42" s="361">
        <v>365</v>
      </c>
      <c r="AV42" s="362"/>
      <c r="AW42" s="362"/>
      <c r="AX42" s="599"/>
    </row>
    <row r="43" spans="1:59" ht="23.25" customHeight="1" x14ac:dyDescent="0.2">
      <c r="A43" s="542" t="s">
        <v>14</v>
      </c>
      <c r="B43" s="543"/>
      <c r="C43" s="543"/>
      <c r="D43" s="543"/>
      <c r="E43" s="543"/>
      <c r="F43" s="544"/>
      <c r="G43" s="411" t="s">
        <v>15</v>
      </c>
      <c r="H43" s="411"/>
      <c r="I43" s="411"/>
      <c r="J43" s="411"/>
      <c r="K43" s="411"/>
      <c r="L43" s="411"/>
      <c r="M43" s="411"/>
      <c r="N43" s="411"/>
      <c r="O43" s="411"/>
      <c r="P43" s="411"/>
      <c r="Q43" s="411"/>
      <c r="R43" s="411"/>
      <c r="S43" s="411"/>
      <c r="T43" s="411"/>
      <c r="U43" s="411"/>
      <c r="V43" s="411"/>
      <c r="W43" s="411"/>
      <c r="X43" s="412"/>
      <c r="Y43" s="454"/>
      <c r="Z43" s="455"/>
      <c r="AA43" s="456"/>
      <c r="AB43" s="410" t="s">
        <v>11</v>
      </c>
      <c r="AC43" s="411"/>
      <c r="AD43" s="412"/>
      <c r="AE43" s="159" t="s">
        <v>261</v>
      </c>
      <c r="AF43" s="159"/>
      <c r="AG43" s="159"/>
      <c r="AH43" s="159"/>
      <c r="AI43" s="159" t="s">
        <v>278</v>
      </c>
      <c r="AJ43" s="159"/>
      <c r="AK43" s="159"/>
      <c r="AL43" s="159"/>
      <c r="AM43" s="159" t="s">
        <v>375</v>
      </c>
      <c r="AN43" s="159"/>
      <c r="AO43" s="159"/>
      <c r="AP43" s="159"/>
      <c r="AQ43" s="472" t="s">
        <v>408</v>
      </c>
      <c r="AR43" s="473"/>
      <c r="AS43" s="473"/>
      <c r="AT43" s="473"/>
      <c r="AU43" s="473"/>
      <c r="AV43" s="473"/>
      <c r="AW43" s="473"/>
      <c r="AX43" s="474"/>
    </row>
    <row r="44" spans="1:59" ht="23.25" customHeight="1" x14ac:dyDescent="0.2">
      <c r="A44" s="545"/>
      <c r="B44" s="546"/>
      <c r="C44" s="546"/>
      <c r="D44" s="546"/>
      <c r="E44" s="546"/>
      <c r="F44" s="547"/>
      <c r="G44" s="457" t="s">
        <v>588</v>
      </c>
      <c r="H44" s="457"/>
      <c r="I44" s="457"/>
      <c r="J44" s="457"/>
      <c r="K44" s="457"/>
      <c r="L44" s="457"/>
      <c r="M44" s="457"/>
      <c r="N44" s="457"/>
      <c r="O44" s="457"/>
      <c r="P44" s="457"/>
      <c r="Q44" s="457"/>
      <c r="R44" s="457"/>
      <c r="S44" s="457"/>
      <c r="T44" s="457"/>
      <c r="U44" s="457"/>
      <c r="V44" s="457"/>
      <c r="W44" s="457"/>
      <c r="X44" s="457"/>
      <c r="Y44" s="459" t="s">
        <v>14</v>
      </c>
      <c r="Z44" s="460"/>
      <c r="AA44" s="461"/>
      <c r="AB44" s="475" t="s">
        <v>589</v>
      </c>
      <c r="AC44" s="476"/>
      <c r="AD44" s="477"/>
      <c r="AE44" s="236">
        <v>2</v>
      </c>
      <c r="AF44" s="236"/>
      <c r="AG44" s="236"/>
      <c r="AH44" s="236"/>
      <c r="AI44" s="236">
        <v>2</v>
      </c>
      <c r="AJ44" s="236"/>
      <c r="AK44" s="236"/>
      <c r="AL44" s="236"/>
      <c r="AM44" s="236">
        <v>2</v>
      </c>
      <c r="AN44" s="236"/>
      <c r="AO44" s="236"/>
      <c r="AP44" s="236"/>
      <c r="AQ44" s="234">
        <v>2</v>
      </c>
      <c r="AR44" s="235"/>
      <c r="AS44" s="235"/>
      <c r="AT44" s="235"/>
      <c r="AU44" s="235"/>
      <c r="AV44" s="235"/>
      <c r="AW44" s="235"/>
      <c r="AX44" s="298"/>
    </row>
    <row r="45" spans="1:59" ht="39.75" customHeight="1" thickBot="1" x14ac:dyDescent="0.25">
      <c r="A45" s="548"/>
      <c r="B45" s="171"/>
      <c r="C45" s="171"/>
      <c r="D45" s="171"/>
      <c r="E45" s="171"/>
      <c r="F45" s="549"/>
      <c r="G45" s="458"/>
      <c r="H45" s="458"/>
      <c r="I45" s="458"/>
      <c r="J45" s="458"/>
      <c r="K45" s="458"/>
      <c r="L45" s="458"/>
      <c r="M45" s="458"/>
      <c r="N45" s="458"/>
      <c r="O45" s="458"/>
      <c r="P45" s="458"/>
      <c r="Q45" s="458"/>
      <c r="R45" s="458"/>
      <c r="S45" s="458"/>
      <c r="T45" s="458"/>
      <c r="U45" s="458"/>
      <c r="V45" s="458"/>
      <c r="W45" s="458"/>
      <c r="X45" s="458"/>
      <c r="Y45" s="535" t="s">
        <v>48</v>
      </c>
      <c r="Z45" s="536"/>
      <c r="AA45" s="537"/>
      <c r="AB45" s="538" t="s">
        <v>590</v>
      </c>
      <c r="AC45" s="539"/>
      <c r="AD45" s="540"/>
      <c r="AE45" s="469" t="s">
        <v>591</v>
      </c>
      <c r="AF45" s="469"/>
      <c r="AG45" s="469"/>
      <c r="AH45" s="469"/>
      <c r="AI45" s="469" t="s">
        <v>592</v>
      </c>
      <c r="AJ45" s="469"/>
      <c r="AK45" s="469"/>
      <c r="AL45" s="469"/>
      <c r="AM45" s="469" t="s">
        <v>686</v>
      </c>
      <c r="AN45" s="469"/>
      <c r="AO45" s="469"/>
      <c r="AP45" s="469"/>
      <c r="AQ45" s="469" t="s">
        <v>694</v>
      </c>
      <c r="AR45" s="469"/>
      <c r="AS45" s="469"/>
      <c r="AT45" s="469"/>
      <c r="AU45" s="469"/>
      <c r="AV45" s="469"/>
      <c r="AW45" s="469"/>
      <c r="AX45" s="471"/>
    </row>
    <row r="46" spans="1:59" ht="86.25" customHeight="1" x14ac:dyDescent="0.2">
      <c r="A46" s="615" t="s">
        <v>273</v>
      </c>
      <c r="B46" s="612"/>
      <c r="C46" s="611" t="s">
        <v>182</v>
      </c>
      <c r="D46" s="612"/>
      <c r="E46" s="248" t="s">
        <v>196</v>
      </c>
      <c r="F46" s="249"/>
      <c r="G46" s="250" t="s">
        <v>690</v>
      </c>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2"/>
      <c r="AY46">
        <f>COUNTA($G$46)</f>
        <v>1</v>
      </c>
    </row>
    <row r="47" spans="1:59" ht="86.25" customHeight="1" thickBot="1" x14ac:dyDescent="0.25">
      <c r="A47" s="616"/>
      <c r="B47" s="614"/>
      <c r="C47" s="613"/>
      <c r="D47" s="614"/>
      <c r="E47" s="243" t="s">
        <v>195</v>
      </c>
      <c r="F47" s="244"/>
      <c r="G47" s="245" t="s">
        <v>691</v>
      </c>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c r="AY47">
        <f>$AY$46</f>
        <v>1</v>
      </c>
    </row>
    <row r="48" spans="1:59" ht="27" customHeight="1" x14ac:dyDescent="0.2">
      <c r="A48" s="240" t="s">
        <v>46</v>
      </c>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2"/>
    </row>
    <row r="49" spans="1:50" ht="27" customHeight="1" x14ac:dyDescent="0.2">
      <c r="A49" s="5"/>
      <c r="B49" s="6"/>
      <c r="C49" s="528" t="s">
        <v>31</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529"/>
      <c r="AD49" s="357" t="s">
        <v>35</v>
      </c>
      <c r="AE49" s="357"/>
      <c r="AF49" s="357"/>
      <c r="AG49" s="356" t="s">
        <v>30</v>
      </c>
      <c r="AH49" s="357"/>
      <c r="AI49" s="357"/>
      <c r="AJ49" s="357"/>
      <c r="AK49" s="357"/>
      <c r="AL49" s="357"/>
      <c r="AM49" s="357"/>
      <c r="AN49" s="357"/>
      <c r="AO49" s="357"/>
      <c r="AP49" s="357"/>
      <c r="AQ49" s="357"/>
      <c r="AR49" s="357"/>
      <c r="AS49" s="357"/>
      <c r="AT49" s="357"/>
      <c r="AU49" s="357"/>
      <c r="AV49" s="357"/>
      <c r="AW49" s="357"/>
      <c r="AX49" s="358"/>
    </row>
    <row r="50" spans="1:50" ht="42.75" customHeight="1" x14ac:dyDescent="0.2">
      <c r="A50" s="262" t="s">
        <v>138</v>
      </c>
      <c r="B50" s="263"/>
      <c r="C50" s="413" t="s">
        <v>139</v>
      </c>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5"/>
      <c r="AD50" s="575" t="s">
        <v>595</v>
      </c>
      <c r="AE50" s="576"/>
      <c r="AF50" s="576"/>
      <c r="AG50" s="577" t="s">
        <v>605</v>
      </c>
      <c r="AH50" s="578"/>
      <c r="AI50" s="578"/>
      <c r="AJ50" s="578"/>
      <c r="AK50" s="578"/>
      <c r="AL50" s="578"/>
      <c r="AM50" s="578"/>
      <c r="AN50" s="578"/>
      <c r="AO50" s="578"/>
      <c r="AP50" s="578"/>
      <c r="AQ50" s="578"/>
      <c r="AR50" s="578"/>
      <c r="AS50" s="578"/>
      <c r="AT50" s="578"/>
      <c r="AU50" s="578"/>
      <c r="AV50" s="578"/>
      <c r="AW50" s="578"/>
      <c r="AX50" s="579"/>
    </row>
    <row r="51" spans="1:50" ht="39" customHeight="1" x14ac:dyDescent="0.2">
      <c r="A51" s="264"/>
      <c r="B51" s="265"/>
      <c r="C51" s="347" t="s">
        <v>36</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3"/>
      <c r="AD51" s="580" t="s">
        <v>595</v>
      </c>
      <c r="AE51" s="581"/>
      <c r="AF51" s="581"/>
      <c r="AG51" s="572" t="s">
        <v>605</v>
      </c>
      <c r="AH51" s="573"/>
      <c r="AI51" s="573"/>
      <c r="AJ51" s="573"/>
      <c r="AK51" s="573"/>
      <c r="AL51" s="573"/>
      <c r="AM51" s="573"/>
      <c r="AN51" s="573"/>
      <c r="AO51" s="573"/>
      <c r="AP51" s="573"/>
      <c r="AQ51" s="573"/>
      <c r="AR51" s="573"/>
      <c r="AS51" s="573"/>
      <c r="AT51" s="573"/>
      <c r="AU51" s="573"/>
      <c r="AV51" s="573"/>
      <c r="AW51" s="573"/>
      <c r="AX51" s="574"/>
    </row>
    <row r="52" spans="1:50" ht="27" customHeight="1" x14ac:dyDescent="0.2">
      <c r="A52" s="266"/>
      <c r="B52" s="267"/>
      <c r="C52" s="349" t="s">
        <v>140</v>
      </c>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1"/>
      <c r="AD52" s="570" t="s">
        <v>595</v>
      </c>
      <c r="AE52" s="571"/>
      <c r="AF52" s="571"/>
      <c r="AG52" s="583" t="s">
        <v>597</v>
      </c>
      <c r="AH52" s="280"/>
      <c r="AI52" s="280"/>
      <c r="AJ52" s="280"/>
      <c r="AK52" s="280"/>
      <c r="AL52" s="280"/>
      <c r="AM52" s="280"/>
      <c r="AN52" s="280"/>
      <c r="AO52" s="280"/>
      <c r="AP52" s="280"/>
      <c r="AQ52" s="280"/>
      <c r="AR52" s="280"/>
      <c r="AS52" s="280"/>
      <c r="AT52" s="280"/>
      <c r="AU52" s="280"/>
      <c r="AV52" s="280"/>
      <c r="AW52" s="280"/>
      <c r="AX52" s="584"/>
    </row>
    <row r="53" spans="1:50" ht="39" customHeight="1" x14ac:dyDescent="0.2">
      <c r="A53" s="335" t="s">
        <v>38</v>
      </c>
      <c r="B53" s="492"/>
      <c r="C53" s="352" t="s">
        <v>40</v>
      </c>
      <c r="D53" s="353"/>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5"/>
      <c r="AD53" s="585" t="s">
        <v>595</v>
      </c>
      <c r="AE53" s="586"/>
      <c r="AF53" s="586"/>
      <c r="AG53" s="619" t="s">
        <v>598</v>
      </c>
      <c r="AH53" s="277"/>
      <c r="AI53" s="277"/>
      <c r="AJ53" s="277"/>
      <c r="AK53" s="277"/>
      <c r="AL53" s="277"/>
      <c r="AM53" s="277"/>
      <c r="AN53" s="277"/>
      <c r="AO53" s="277"/>
      <c r="AP53" s="277"/>
      <c r="AQ53" s="277"/>
      <c r="AR53" s="277"/>
      <c r="AS53" s="277"/>
      <c r="AT53" s="277"/>
      <c r="AU53" s="277"/>
      <c r="AV53" s="277"/>
      <c r="AW53" s="277"/>
      <c r="AX53" s="620"/>
    </row>
    <row r="54" spans="1:50" ht="39" customHeight="1" x14ac:dyDescent="0.2">
      <c r="A54" s="463"/>
      <c r="B54" s="493"/>
      <c r="C54" s="328"/>
      <c r="D54" s="329"/>
      <c r="E54" s="440" t="s">
        <v>253</v>
      </c>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2"/>
      <c r="AD54" s="580" t="s">
        <v>599</v>
      </c>
      <c r="AE54" s="581"/>
      <c r="AF54" s="582"/>
      <c r="AG54" s="583"/>
      <c r="AH54" s="280"/>
      <c r="AI54" s="280"/>
      <c r="AJ54" s="280"/>
      <c r="AK54" s="280"/>
      <c r="AL54" s="280"/>
      <c r="AM54" s="280"/>
      <c r="AN54" s="280"/>
      <c r="AO54" s="280"/>
      <c r="AP54" s="280"/>
      <c r="AQ54" s="280"/>
      <c r="AR54" s="280"/>
      <c r="AS54" s="280"/>
      <c r="AT54" s="280"/>
      <c r="AU54" s="280"/>
      <c r="AV54" s="280"/>
      <c r="AW54" s="280"/>
      <c r="AX54" s="584"/>
    </row>
    <row r="55" spans="1:50" ht="39" customHeight="1" x14ac:dyDescent="0.2">
      <c r="A55" s="463"/>
      <c r="B55" s="493"/>
      <c r="C55" s="330"/>
      <c r="D55" s="331"/>
      <c r="E55" s="500" t="s">
        <v>216</v>
      </c>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2"/>
      <c r="AD55" s="609" t="s">
        <v>599</v>
      </c>
      <c r="AE55" s="610"/>
      <c r="AF55" s="610"/>
      <c r="AG55" s="583"/>
      <c r="AH55" s="280"/>
      <c r="AI55" s="280"/>
      <c r="AJ55" s="280"/>
      <c r="AK55" s="280"/>
      <c r="AL55" s="280"/>
      <c r="AM55" s="280"/>
      <c r="AN55" s="280"/>
      <c r="AO55" s="280"/>
      <c r="AP55" s="280"/>
      <c r="AQ55" s="280"/>
      <c r="AR55" s="280"/>
      <c r="AS55" s="280"/>
      <c r="AT55" s="280"/>
      <c r="AU55" s="280"/>
      <c r="AV55" s="280"/>
      <c r="AW55" s="280"/>
      <c r="AX55" s="584"/>
    </row>
    <row r="56" spans="1:50" ht="26.25" customHeight="1" x14ac:dyDescent="0.2">
      <c r="A56" s="463"/>
      <c r="B56" s="464"/>
      <c r="C56" s="345" t="s">
        <v>41</v>
      </c>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148" t="s">
        <v>600</v>
      </c>
      <c r="AE56" s="149"/>
      <c r="AF56" s="149"/>
      <c r="AG56" s="590" t="s">
        <v>692</v>
      </c>
      <c r="AH56" s="591"/>
      <c r="AI56" s="591"/>
      <c r="AJ56" s="591"/>
      <c r="AK56" s="591"/>
      <c r="AL56" s="591"/>
      <c r="AM56" s="591"/>
      <c r="AN56" s="591"/>
      <c r="AO56" s="591"/>
      <c r="AP56" s="591"/>
      <c r="AQ56" s="591"/>
      <c r="AR56" s="591"/>
      <c r="AS56" s="591"/>
      <c r="AT56" s="591"/>
      <c r="AU56" s="591"/>
      <c r="AV56" s="591"/>
      <c r="AW56" s="591"/>
      <c r="AX56" s="592"/>
    </row>
    <row r="57" spans="1:50" ht="26.25" customHeight="1" x14ac:dyDescent="0.2">
      <c r="A57" s="463"/>
      <c r="B57" s="464"/>
      <c r="C57" s="342" t="s">
        <v>141</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580" t="s">
        <v>595</v>
      </c>
      <c r="AE57" s="581"/>
      <c r="AF57" s="581"/>
      <c r="AG57" s="572" t="s">
        <v>601</v>
      </c>
      <c r="AH57" s="573"/>
      <c r="AI57" s="573"/>
      <c r="AJ57" s="573"/>
      <c r="AK57" s="573"/>
      <c r="AL57" s="573"/>
      <c r="AM57" s="573"/>
      <c r="AN57" s="573"/>
      <c r="AO57" s="573"/>
      <c r="AP57" s="573"/>
      <c r="AQ57" s="573"/>
      <c r="AR57" s="573"/>
      <c r="AS57" s="573"/>
      <c r="AT57" s="573"/>
      <c r="AU57" s="573"/>
      <c r="AV57" s="573"/>
      <c r="AW57" s="573"/>
      <c r="AX57" s="574"/>
    </row>
    <row r="58" spans="1:50" ht="26.25" customHeight="1" x14ac:dyDescent="0.2">
      <c r="A58" s="463"/>
      <c r="B58" s="464"/>
      <c r="C58" s="342" t="s">
        <v>37</v>
      </c>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580" t="s">
        <v>600</v>
      </c>
      <c r="AE58" s="581"/>
      <c r="AF58" s="581"/>
      <c r="AG58" s="572" t="s">
        <v>692</v>
      </c>
      <c r="AH58" s="573"/>
      <c r="AI58" s="573"/>
      <c r="AJ58" s="573"/>
      <c r="AK58" s="573"/>
      <c r="AL58" s="573"/>
      <c r="AM58" s="573"/>
      <c r="AN58" s="573"/>
      <c r="AO58" s="573"/>
      <c r="AP58" s="573"/>
      <c r="AQ58" s="573"/>
      <c r="AR58" s="573"/>
      <c r="AS58" s="573"/>
      <c r="AT58" s="573"/>
      <c r="AU58" s="573"/>
      <c r="AV58" s="573"/>
      <c r="AW58" s="573"/>
      <c r="AX58" s="574"/>
    </row>
    <row r="59" spans="1:50" ht="26.25" customHeight="1" x14ac:dyDescent="0.2">
      <c r="A59" s="463"/>
      <c r="B59" s="464"/>
      <c r="C59" s="342" t="s">
        <v>42</v>
      </c>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4"/>
      <c r="AD59" s="580" t="s">
        <v>595</v>
      </c>
      <c r="AE59" s="581"/>
      <c r="AF59" s="581"/>
      <c r="AG59" s="572" t="s">
        <v>602</v>
      </c>
      <c r="AH59" s="573"/>
      <c r="AI59" s="573"/>
      <c r="AJ59" s="573"/>
      <c r="AK59" s="573"/>
      <c r="AL59" s="573"/>
      <c r="AM59" s="573"/>
      <c r="AN59" s="573"/>
      <c r="AO59" s="573"/>
      <c r="AP59" s="573"/>
      <c r="AQ59" s="573"/>
      <c r="AR59" s="573"/>
      <c r="AS59" s="573"/>
      <c r="AT59" s="573"/>
      <c r="AU59" s="573"/>
      <c r="AV59" s="573"/>
      <c r="AW59" s="573"/>
      <c r="AX59" s="574"/>
    </row>
    <row r="60" spans="1:50" ht="26.25" customHeight="1" x14ac:dyDescent="0.2">
      <c r="A60" s="463"/>
      <c r="B60" s="464"/>
      <c r="C60" s="342" t="s">
        <v>231</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4"/>
      <c r="AD60" s="570" t="s">
        <v>600</v>
      </c>
      <c r="AE60" s="571"/>
      <c r="AF60" s="571"/>
      <c r="AG60" s="606" t="s">
        <v>692</v>
      </c>
      <c r="AH60" s="607"/>
      <c r="AI60" s="607"/>
      <c r="AJ60" s="607"/>
      <c r="AK60" s="607"/>
      <c r="AL60" s="607"/>
      <c r="AM60" s="607"/>
      <c r="AN60" s="607"/>
      <c r="AO60" s="607"/>
      <c r="AP60" s="607"/>
      <c r="AQ60" s="607"/>
      <c r="AR60" s="607"/>
      <c r="AS60" s="607"/>
      <c r="AT60" s="607"/>
      <c r="AU60" s="607"/>
      <c r="AV60" s="607"/>
      <c r="AW60" s="607"/>
      <c r="AX60" s="608"/>
    </row>
    <row r="61" spans="1:50" ht="26.25" customHeight="1" x14ac:dyDescent="0.2">
      <c r="A61" s="463"/>
      <c r="B61" s="464"/>
      <c r="C61" s="638" t="s">
        <v>232</v>
      </c>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40"/>
      <c r="AD61" s="580" t="s">
        <v>600</v>
      </c>
      <c r="AE61" s="581"/>
      <c r="AF61" s="582"/>
      <c r="AG61" s="572" t="s">
        <v>692</v>
      </c>
      <c r="AH61" s="573"/>
      <c r="AI61" s="573"/>
      <c r="AJ61" s="573"/>
      <c r="AK61" s="573"/>
      <c r="AL61" s="573"/>
      <c r="AM61" s="573"/>
      <c r="AN61" s="573"/>
      <c r="AO61" s="573"/>
      <c r="AP61" s="573"/>
      <c r="AQ61" s="573"/>
      <c r="AR61" s="573"/>
      <c r="AS61" s="573"/>
      <c r="AT61" s="573"/>
      <c r="AU61" s="573"/>
      <c r="AV61" s="573"/>
      <c r="AW61" s="573"/>
      <c r="AX61" s="574"/>
    </row>
    <row r="62" spans="1:50" ht="26.25" customHeight="1" x14ac:dyDescent="0.2">
      <c r="A62" s="465"/>
      <c r="B62" s="466"/>
      <c r="C62" s="494" t="s">
        <v>220</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6"/>
      <c r="AD62" s="603" t="s">
        <v>600</v>
      </c>
      <c r="AE62" s="604"/>
      <c r="AF62" s="605"/>
      <c r="AG62" s="587" t="s">
        <v>692</v>
      </c>
      <c r="AH62" s="588"/>
      <c r="AI62" s="588"/>
      <c r="AJ62" s="588"/>
      <c r="AK62" s="588"/>
      <c r="AL62" s="588"/>
      <c r="AM62" s="588"/>
      <c r="AN62" s="588"/>
      <c r="AO62" s="588"/>
      <c r="AP62" s="588"/>
      <c r="AQ62" s="588"/>
      <c r="AR62" s="588"/>
      <c r="AS62" s="588"/>
      <c r="AT62" s="588"/>
      <c r="AU62" s="588"/>
      <c r="AV62" s="588"/>
      <c r="AW62" s="588"/>
      <c r="AX62" s="589"/>
    </row>
    <row r="63" spans="1:50" ht="27" customHeight="1" x14ac:dyDescent="0.2">
      <c r="A63" s="335" t="s">
        <v>39</v>
      </c>
      <c r="B63" s="462"/>
      <c r="C63" s="503" t="s">
        <v>221</v>
      </c>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5"/>
      <c r="AD63" s="148" t="s">
        <v>595</v>
      </c>
      <c r="AE63" s="149"/>
      <c r="AF63" s="621"/>
      <c r="AG63" s="590" t="s">
        <v>603</v>
      </c>
      <c r="AH63" s="591"/>
      <c r="AI63" s="591"/>
      <c r="AJ63" s="591"/>
      <c r="AK63" s="591"/>
      <c r="AL63" s="591"/>
      <c r="AM63" s="591"/>
      <c r="AN63" s="591"/>
      <c r="AO63" s="591"/>
      <c r="AP63" s="591"/>
      <c r="AQ63" s="591"/>
      <c r="AR63" s="591"/>
      <c r="AS63" s="591"/>
      <c r="AT63" s="591"/>
      <c r="AU63" s="591"/>
      <c r="AV63" s="591"/>
      <c r="AW63" s="591"/>
      <c r="AX63" s="592"/>
    </row>
    <row r="64" spans="1:50" ht="35.25" customHeight="1" x14ac:dyDescent="0.2">
      <c r="A64" s="463"/>
      <c r="B64" s="464"/>
      <c r="C64" s="625" t="s">
        <v>44</v>
      </c>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7"/>
      <c r="AD64" s="636" t="s">
        <v>600</v>
      </c>
      <c r="AE64" s="637"/>
      <c r="AF64" s="637"/>
      <c r="AG64" s="572" t="s">
        <v>692</v>
      </c>
      <c r="AH64" s="573"/>
      <c r="AI64" s="573"/>
      <c r="AJ64" s="573"/>
      <c r="AK64" s="573"/>
      <c r="AL64" s="573"/>
      <c r="AM64" s="573"/>
      <c r="AN64" s="573"/>
      <c r="AO64" s="573"/>
      <c r="AP64" s="573"/>
      <c r="AQ64" s="573"/>
      <c r="AR64" s="573"/>
      <c r="AS64" s="573"/>
      <c r="AT64" s="573"/>
      <c r="AU64" s="573"/>
      <c r="AV64" s="573"/>
      <c r="AW64" s="573"/>
      <c r="AX64" s="574"/>
    </row>
    <row r="65" spans="1:52" ht="27" customHeight="1" x14ac:dyDescent="0.2">
      <c r="A65" s="463"/>
      <c r="B65" s="464"/>
      <c r="C65" s="342" t="s">
        <v>183</v>
      </c>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580" t="s">
        <v>595</v>
      </c>
      <c r="AE65" s="581"/>
      <c r="AF65" s="581"/>
      <c r="AG65" s="572" t="s">
        <v>604</v>
      </c>
      <c r="AH65" s="573"/>
      <c r="AI65" s="573"/>
      <c r="AJ65" s="573"/>
      <c r="AK65" s="573"/>
      <c r="AL65" s="573"/>
      <c r="AM65" s="573"/>
      <c r="AN65" s="573"/>
      <c r="AO65" s="573"/>
      <c r="AP65" s="573"/>
      <c r="AQ65" s="573"/>
      <c r="AR65" s="573"/>
      <c r="AS65" s="573"/>
      <c r="AT65" s="573"/>
      <c r="AU65" s="573"/>
      <c r="AV65" s="573"/>
      <c r="AW65" s="573"/>
      <c r="AX65" s="574"/>
    </row>
    <row r="66" spans="1:52" ht="27" customHeight="1" x14ac:dyDescent="0.2">
      <c r="A66" s="465"/>
      <c r="B66" s="466"/>
      <c r="C66" s="342" t="s">
        <v>43</v>
      </c>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580" t="s">
        <v>600</v>
      </c>
      <c r="AE66" s="581"/>
      <c r="AF66" s="581"/>
      <c r="AG66" s="634" t="s">
        <v>692</v>
      </c>
      <c r="AH66" s="282"/>
      <c r="AI66" s="282"/>
      <c r="AJ66" s="282"/>
      <c r="AK66" s="282"/>
      <c r="AL66" s="282"/>
      <c r="AM66" s="282"/>
      <c r="AN66" s="282"/>
      <c r="AO66" s="282"/>
      <c r="AP66" s="282"/>
      <c r="AQ66" s="282"/>
      <c r="AR66" s="282"/>
      <c r="AS66" s="282"/>
      <c r="AT66" s="282"/>
      <c r="AU66" s="282"/>
      <c r="AV66" s="282"/>
      <c r="AW66" s="282"/>
      <c r="AX66" s="635"/>
    </row>
    <row r="67" spans="1:52" ht="41.25" customHeight="1" x14ac:dyDescent="0.2">
      <c r="A67" s="452" t="s">
        <v>57</v>
      </c>
      <c r="B67" s="453"/>
      <c r="C67" s="628" t="s">
        <v>142</v>
      </c>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354"/>
      <c r="AD67" s="148" t="s">
        <v>600</v>
      </c>
      <c r="AE67" s="149"/>
      <c r="AF67" s="149"/>
      <c r="AG67" s="619" t="s">
        <v>692</v>
      </c>
      <c r="AH67" s="277"/>
      <c r="AI67" s="277"/>
      <c r="AJ67" s="277"/>
      <c r="AK67" s="277"/>
      <c r="AL67" s="277"/>
      <c r="AM67" s="277"/>
      <c r="AN67" s="277"/>
      <c r="AO67" s="277"/>
      <c r="AP67" s="277"/>
      <c r="AQ67" s="277"/>
      <c r="AR67" s="277"/>
      <c r="AS67" s="277"/>
      <c r="AT67" s="277"/>
      <c r="AU67" s="277"/>
      <c r="AV67" s="277"/>
      <c r="AW67" s="277"/>
      <c r="AX67" s="620"/>
    </row>
    <row r="68" spans="1:52" ht="67.5" customHeight="1" x14ac:dyDescent="0.2">
      <c r="A68" s="335" t="s">
        <v>47</v>
      </c>
      <c r="B68" s="336"/>
      <c r="C68" s="227" t="s">
        <v>52</v>
      </c>
      <c r="D68" s="359"/>
      <c r="E68" s="359"/>
      <c r="F68" s="360"/>
      <c r="G68" s="632" t="s">
        <v>606</v>
      </c>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c r="AP68" s="632"/>
      <c r="AQ68" s="632"/>
      <c r="AR68" s="632"/>
      <c r="AS68" s="632"/>
      <c r="AT68" s="632"/>
      <c r="AU68" s="632"/>
      <c r="AV68" s="632"/>
      <c r="AW68" s="632"/>
      <c r="AX68" s="633"/>
    </row>
    <row r="69" spans="1:52" ht="75" customHeight="1" thickBot="1" x14ac:dyDescent="0.25">
      <c r="A69" s="337"/>
      <c r="B69" s="338"/>
      <c r="C69" s="446" t="s">
        <v>56</v>
      </c>
      <c r="D69" s="447"/>
      <c r="E69" s="447"/>
      <c r="F69" s="448"/>
      <c r="G69" s="630" t="s">
        <v>607</v>
      </c>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1"/>
    </row>
    <row r="70" spans="1:52" ht="24" customHeight="1" x14ac:dyDescent="0.2">
      <c r="A70" s="443" t="s">
        <v>32</v>
      </c>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2" ht="48.75" customHeight="1" thickBot="1" x14ac:dyDescent="0.25">
      <c r="A71" s="488" t="s">
        <v>695</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2" ht="24.75" customHeight="1" x14ac:dyDescent="0.2">
      <c r="A72" s="339" t="s">
        <v>33</v>
      </c>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1"/>
    </row>
    <row r="73" spans="1:52" ht="48.75" customHeight="1" thickBot="1" x14ac:dyDescent="0.25">
      <c r="A73" s="332" t="s">
        <v>136</v>
      </c>
      <c r="B73" s="333"/>
      <c r="C73" s="333"/>
      <c r="D73" s="333"/>
      <c r="E73" s="334"/>
      <c r="F73" s="431" t="s">
        <v>696</v>
      </c>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3"/>
    </row>
    <row r="74" spans="1:52" ht="24.75" customHeight="1" x14ac:dyDescent="0.2">
      <c r="A74" s="339" t="s">
        <v>45</v>
      </c>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1"/>
    </row>
    <row r="75" spans="1:52" ht="48.75" customHeight="1" thickBot="1" x14ac:dyDescent="0.25">
      <c r="A75" s="332" t="s">
        <v>136</v>
      </c>
      <c r="B75" s="333"/>
      <c r="C75" s="333"/>
      <c r="D75" s="333"/>
      <c r="E75" s="334"/>
      <c r="F75" s="489" t="s">
        <v>697</v>
      </c>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1"/>
    </row>
    <row r="76" spans="1:52" ht="24.75" customHeight="1" x14ac:dyDescent="0.2">
      <c r="A76" s="449" t="s">
        <v>34</v>
      </c>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1"/>
    </row>
    <row r="77" spans="1:52" ht="48.75" customHeight="1" thickBot="1" x14ac:dyDescent="0.25">
      <c r="A77" s="325"/>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7"/>
    </row>
    <row r="78" spans="1:52" ht="24.75" customHeight="1" x14ac:dyDescent="0.2">
      <c r="A78" s="497" t="s">
        <v>234</v>
      </c>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Z78" s="10"/>
    </row>
    <row r="79" spans="1:52" ht="24.75" customHeight="1" x14ac:dyDescent="0.2">
      <c r="A79" s="134" t="s">
        <v>535</v>
      </c>
      <c r="B79" s="135"/>
      <c r="C79" s="135"/>
      <c r="D79" s="136"/>
      <c r="E79" s="94" t="s">
        <v>580</v>
      </c>
      <c r="F79" s="95"/>
      <c r="G79" s="95"/>
      <c r="H79" s="95"/>
      <c r="I79" s="95"/>
      <c r="J79" s="95"/>
      <c r="K79" s="95"/>
      <c r="L79" s="95"/>
      <c r="M79" s="95"/>
      <c r="N79" s="95"/>
      <c r="O79" s="95"/>
      <c r="P79" s="96"/>
      <c r="Q79" s="94"/>
      <c r="R79" s="95"/>
      <c r="S79" s="95"/>
      <c r="T79" s="95"/>
      <c r="U79" s="95"/>
      <c r="V79" s="95"/>
      <c r="W79" s="95"/>
      <c r="X79" s="95"/>
      <c r="Y79" s="95"/>
      <c r="Z79" s="95"/>
      <c r="AA79" s="95"/>
      <c r="AB79" s="96"/>
      <c r="AC79" s="94"/>
      <c r="AD79" s="95"/>
      <c r="AE79" s="95"/>
      <c r="AF79" s="95"/>
      <c r="AG79" s="95"/>
      <c r="AH79" s="95"/>
      <c r="AI79" s="95"/>
      <c r="AJ79" s="95"/>
      <c r="AK79" s="95"/>
      <c r="AL79" s="95"/>
      <c r="AM79" s="95"/>
      <c r="AN79" s="96"/>
      <c r="AO79" s="94"/>
      <c r="AP79" s="95"/>
      <c r="AQ79" s="95"/>
      <c r="AR79" s="95"/>
      <c r="AS79" s="95"/>
      <c r="AT79" s="95"/>
      <c r="AU79" s="95"/>
      <c r="AV79" s="95"/>
      <c r="AW79" s="95"/>
      <c r="AX79" s="97"/>
      <c r="AY79" s="81"/>
    </row>
    <row r="80" spans="1:52" ht="24.75" customHeight="1" x14ac:dyDescent="0.2">
      <c r="A80" s="88" t="s">
        <v>268</v>
      </c>
      <c r="B80" s="88"/>
      <c r="C80" s="88"/>
      <c r="D80" s="88"/>
      <c r="E80" s="94" t="s">
        <v>580</v>
      </c>
      <c r="F80" s="95"/>
      <c r="G80" s="95"/>
      <c r="H80" s="95"/>
      <c r="I80" s="95"/>
      <c r="J80" s="95"/>
      <c r="K80" s="95"/>
      <c r="L80" s="95"/>
      <c r="M80" s="95"/>
      <c r="N80" s="95"/>
      <c r="O80" s="95"/>
      <c r="P80" s="96"/>
      <c r="Q80" s="94"/>
      <c r="R80" s="95"/>
      <c r="S80" s="95"/>
      <c r="T80" s="95"/>
      <c r="U80" s="95"/>
      <c r="V80" s="95"/>
      <c r="W80" s="95"/>
      <c r="X80" s="95"/>
      <c r="Y80" s="95"/>
      <c r="Z80" s="95"/>
      <c r="AA80" s="95"/>
      <c r="AB80" s="96"/>
      <c r="AC80" s="94"/>
      <c r="AD80" s="95"/>
      <c r="AE80" s="95"/>
      <c r="AF80" s="95"/>
      <c r="AG80" s="95"/>
      <c r="AH80" s="95"/>
      <c r="AI80" s="95"/>
      <c r="AJ80" s="95"/>
      <c r="AK80" s="95"/>
      <c r="AL80" s="95"/>
      <c r="AM80" s="95"/>
      <c r="AN80" s="96"/>
      <c r="AO80" s="94"/>
      <c r="AP80" s="95"/>
      <c r="AQ80" s="95"/>
      <c r="AR80" s="95"/>
      <c r="AS80" s="95"/>
      <c r="AT80" s="95"/>
      <c r="AU80" s="95"/>
      <c r="AV80" s="95"/>
      <c r="AW80" s="95"/>
      <c r="AX80" s="97"/>
    </row>
    <row r="81" spans="1:50" ht="24.75" customHeight="1" x14ac:dyDescent="0.2">
      <c r="A81" s="88" t="s">
        <v>267</v>
      </c>
      <c r="B81" s="88"/>
      <c r="C81" s="88"/>
      <c r="D81" s="88"/>
      <c r="E81" s="94" t="s">
        <v>580</v>
      </c>
      <c r="F81" s="95"/>
      <c r="G81" s="95"/>
      <c r="H81" s="95"/>
      <c r="I81" s="95"/>
      <c r="J81" s="95"/>
      <c r="K81" s="95"/>
      <c r="L81" s="95"/>
      <c r="M81" s="95"/>
      <c r="N81" s="95"/>
      <c r="O81" s="95"/>
      <c r="P81" s="96"/>
      <c r="Q81" s="94"/>
      <c r="R81" s="95"/>
      <c r="S81" s="95"/>
      <c r="T81" s="95"/>
      <c r="U81" s="95"/>
      <c r="V81" s="95"/>
      <c r="W81" s="95"/>
      <c r="X81" s="95"/>
      <c r="Y81" s="95"/>
      <c r="Z81" s="95"/>
      <c r="AA81" s="95"/>
      <c r="AB81" s="96"/>
      <c r="AC81" s="94"/>
      <c r="AD81" s="95"/>
      <c r="AE81" s="95"/>
      <c r="AF81" s="95"/>
      <c r="AG81" s="95"/>
      <c r="AH81" s="95"/>
      <c r="AI81" s="95"/>
      <c r="AJ81" s="95"/>
      <c r="AK81" s="95"/>
      <c r="AL81" s="95"/>
      <c r="AM81" s="95"/>
      <c r="AN81" s="96"/>
      <c r="AO81" s="94"/>
      <c r="AP81" s="95"/>
      <c r="AQ81" s="95"/>
      <c r="AR81" s="95"/>
      <c r="AS81" s="95"/>
      <c r="AT81" s="95"/>
      <c r="AU81" s="95"/>
      <c r="AV81" s="95"/>
      <c r="AW81" s="95"/>
      <c r="AX81" s="97"/>
    </row>
    <row r="82" spans="1:50" ht="24.75" customHeight="1" x14ac:dyDescent="0.2">
      <c r="A82" s="88" t="s">
        <v>266</v>
      </c>
      <c r="B82" s="88"/>
      <c r="C82" s="88"/>
      <c r="D82" s="88"/>
      <c r="E82" s="94" t="s">
        <v>580</v>
      </c>
      <c r="F82" s="95"/>
      <c r="G82" s="95"/>
      <c r="H82" s="95"/>
      <c r="I82" s="95"/>
      <c r="J82" s="95"/>
      <c r="K82" s="95"/>
      <c r="L82" s="95"/>
      <c r="M82" s="95"/>
      <c r="N82" s="95"/>
      <c r="O82" s="95"/>
      <c r="P82" s="96"/>
      <c r="Q82" s="94"/>
      <c r="R82" s="95"/>
      <c r="S82" s="95"/>
      <c r="T82" s="95"/>
      <c r="U82" s="95"/>
      <c r="V82" s="95"/>
      <c r="W82" s="95"/>
      <c r="X82" s="95"/>
      <c r="Y82" s="95"/>
      <c r="Z82" s="95"/>
      <c r="AA82" s="95"/>
      <c r="AB82" s="96"/>
      <c r="AC82" s="94"/>
      <c r="AD82" s="95"/>
      <c r="AE82" s="95"/>
      <c r="AF82" s="95"/>
      <c r="AG82" s="95"/>
      <c r="AH82" s="95"/>
      <c r="AI82" s="95"/>
      <c r="AJ82" s="95"/>
      <c r="AK82" s="95"/>
      <c r="AL82" s="95"/>
      <c r="AM82" s="95"/>
      <c r="AN82" s="96"/>
      <c r="AO82" s="94"/>
      <c r="AP82" s="95"/>
      <c r="AQ82" s="95"/>
      <c r="AR82" s="95"/>
      <c r="AS82" s="95"/>
      <c r="AT82" s="95"/>
      <c r="AU82" s="95"/>
      <c r="AV82" s="95"/>
      <c r="AW82" s="95"/>
      <c r="AX82" s="97"/>
    </row>
    <row r="83" spans="1:50" ht="24.75" customHeight="1" x14ac:dyDescent="0.2">
      <c r="A83" s="88" t="s">
        <v>265</v>
      </c>
      <c r="B83" s="88"/>
      <c r="C83" s="88"/>
      <c r="D83" s="88"/>
      <c r="E83" s="94" t="s">
        <v>580</v>
      </c>
      <c r="F83" s="95"/>
      <c r="G83" s="95"/>
      <c r="H83" s="95"/>
      <c r="I83" s="95"/>
      <c r="J83" s="95"/>
      <c r="K83" s="95"/>
      <c r="L83" s="95"/>
      <c r="M83" s="95"/>
      <c r="N83" s="95"/>
      <c r="O83" s="95"/>
      <c r="P83" s="96"/>
      <c r="Q83" s="94"/>
      <c r="R83" s="95"/>
      <c r="S83" s="95"/>
      <c r="T83" s="95"/>
      <c r="U83" s="95"/>
      <c r="V83" s="95"/>
      <c r="W83" s="95"/>
      <c r="X83" s="95"/>
      <c r="Y83" s="95"/>
      <c r="Z83" s="95"/>
      <c r="AA83" s="95"/>
      <c r="AB83" s="96"/>
      <c r="AC83" s="94"/>
      <c r="AD83" s="95"/>
      <c r="AE83" s="95"/>
      <c r="AF83" s="95"/>
      <c r="AG83" s="95"/>
      <c r="AH83" s="95"/>
      <c r="AI83" s="95"/>
      <c r="AJ83" s="95"/>
      <c r="AK83" s="95"/>
      <c r="AL83" s="95"/>
      <c r="AM83" s="95"/>
      <c r="AN83" s="96"/>
      <c r="AO83" s="94"/>
      <c r="AP83" s="95"/>
      <c r="AQ83" s="95"/>
      <c r="AR83" s="95"/>
      <c r="AS83" s="95"/>
      <c r="AT83" s="95"/>
      <c r="AU83" s="95"/>
      <c r="AV83" s="95"/>
      <c r="AW83" s="95"/>
      <c r="AX83" s="97"/>
    </row>
    <row r="84" spans="1:50" ht="24.75" customHeight="1" x14ac:dyDescent="0.2">
      <c r="A84" s="88" t="s">
        <v>264</v>
      </c>
      <c r="B84" s="88"/>
      <c r="C84" s="88"/>
      <c r="D84" s="88"/>
      <c r="E84" s="94" t="s">
        <v>580</v>
      </c>
      <c r="F84" s="95"/>
      <c r="G84" s="95"/>
      <c r="H84" s="95"/>
      <c r="I84" s="95"/>
      <c r="J84" s="95"/>
      <c r="K84" s="95"/>
      <c r="L84" s="95"/>
      <c r="M84" s="95"/>
      <c r="N84" s="95"/>
      <c r="O84" s="95"/>
      <c r="P84" s="96"/>
      <c r="Q84" s="94"/>
      <c r="R84" s="95"/>
      <c r="S84" s="95"/>
      <c r="T84" s="95"/>
      <c r="U84" s="95"/>
      <c r="V84" s="95"/>
      <c r="W84" s="95"/>
      <c r="X84" s="95"/>
      <c r="Y84" s="95"/>
      <c r="Z84" s="95"/>
      <c r="AA84" s="95"/>
      <c r="AB84" s="96"/>
      <c r="AC84" s="94"/>
      <c r="AD84" s="95"/>
      <c r="AE84" s="95"/>
      <c r="AF84" s="95"/>
      <c r="AG84" s="95"/>
      <c r="AH84" s="95"/>
      <c r="AI84" s="95"/>
      <c r="AJ84" s="95"/>
      <c r="AK84" s="95"/>
      <c r="AL84" s="95"/>
      <c r="AM84" s="95"/>
      <c r="AN84" s="96"/>
      <c r="AO84" s="94"/>
      <c r="AP84" s="95"/>
      <c r="AQ84" s="95"/>
      <c r="AR84" s="95"/>
      <c r="AS84" s="95"/>
      <c r="AT84" s="95"/>
      <c r="AU84" s="95"/>
      <c r="AV84" s="95"/>
      <c r="AW84" s="95"/>
      <c r="AX84" s="97"/>
    </row>
    <row r="85" spans="1:50" ht="24.75" customHeight="1" x14ac:dyDescent="0.2">
      <c r="A85" s="88" t="s">
        <v>263</v>
      </c>
      <c r="B85" s="88"/>
      <c r="C85" s="88"/>
      <c r="D85" s="88"/>
      <c r="E85" s="94" t="s">
        <v>580</v>
      </c>
      <c r="F85" s="95"/>
      <c r="G85" s="95"/>
      <c r="H85" s="95"/>
      <c r="I85" s="95"/>
      <c r="J85" s="95"/>
      <c r="K85" s="95"/>
      <c r="L85" s="95"/>
      <c r="M85" s="95"/>
      <c r="N85" s="95"/>
      <c r="O85" s="95"/>
      <c r="P85" s="96"/>
      <c r="Q85" s="94"/>
      <c r="R85" s="95"/>
      <c r="S85" s="95"/>
      <c r="T85" s="95"/>
      <c r="U85" s="95"/>
      <c r="V85" s="95"/>
      <c r="W85" s="95"/>
      <c r="X85" s="95"/>
      <c r="Y85" s="95"/>
      <c r="Z85" s="95"/>
      <c r="AA85" s="95"/>
      <c r="AB85" s="96"/>
      <c r="AC85" s="94"/>
      <c r="AD85" s="95"/>
      <c r="AE85" s="95"/>
      <c r="AF85" s="95"/>
      <c r="AG85" s="95"/>
      <c r="AH85" s="95"/>
      <c r="AI85" s="95"/>
      <c r="AJ85" s="95"/>
      <c r="AK85" s="95"/>
      <c r="AL85" s="95"/>
      <c r="AM85" s="95"/>
      <c r="AN85" s="96"/>
      <c r="AO85" s="94"/>
      <c r="AP85" s="95"/>
      <c r="AQ85" s="95"/>
      <c r="AR85" s="95"/>
      <c r="AS85" s="95"/>
      <c r="AT85" s="95"/>
      <c r="AU85" s="95"/>
      <c r="AV85" s="95"/>
      <c r="AW85" s="95"/>
      <c r="AX85" s="97"/>
    </row>
    <row r="86" spans="1:50" ht="24.75" customHeight="1" x14ac:dyDescent="0.2">
      <c r="A86" s="88" t="s">
        <v>262</v>
      </c>
      <c r="B86" s="88"/>
      <c r="C86" s="88"/>
      <c r="D86" s="88"/>
      <c r="E86" s="94" t="s">
        <v>593</v>
      </c>
      <c r="F86" s="95"/>
      <c r="G86" s="95"/>
      <c r="H86" s="95"/>
      <c r="I86" s="95"/>
      <c r="J86" s="95"/>
      <c r="K86" s="95"/>
      <c r="L86" s="95"/>
      <c r="M86" s="95"/>
      <c r="N86" s="95"/>
      <c r="O86" s="95"/>
      <c r="P86" s="96"/>
      <c r="Q86" s="94"/>
      <c r="R86" s="95"/>
      <c r="S86" s="95"/>
      <c r="T86" s="95"/>
      <c r="U86" s="95"/>
      <c r="V86" s="95"/>
      <c r="W86" s="95"/>
      <c r="X86" s="95"/>
      <c r="Y86" s="95"/>
      <c r="Z86" s="95"/>
      <c r="AA86" s="95"/>
      <c r="AB86" s="96"/>
      <c r="AC86" s="94"/>
      <c r="AD86" s="95"/>
      <c r="AE86" s="95"/>
      <c r="AF86" s="95"/>
      <c r="AG86" s="95"/>
      <c r="AH86" s="95"/>
      <c r="AI86" s="95"/>
      <c r="AJ86" s="95"/>
      <c r="AK86" s="95"/>
      <c r="AL86" s="95"/>
      <c r="AM86" s="95"/>
      <c r="AN86" s="96"/>
      <c r="AO86" s="94"/>
      <c r="AP86" s="95"/>
      <c r="AQ86" s="95"/>
      <c r="AR86" s="95"/>
      <c r="AS86" s="95"/>
      <c r="AT86" s="95"/>
      <c r="AU86" s="95"/>
      <c r="AV86" s="95"/>
      <c r="AW86" s="95"/>
      <c r="AX86" s="97"/>
    </row>
    <row r="87" spans="1:50" ht="24.75" customHeight="1" x14ac:dyDescent="0.2">
      <c r="A87" s="88" t="s">
        <v>261</v>
      </c>
      <c r="B87" s="88"/>
      <c r="C87" s="88"/>
      <c r="D87" s="88"/>
      <c r="E87" s="98" t="s">
        <v>594</v>
      </c>
      <c r="F87" s="99"/>
      <c r="G87" s="99"/>
      <c r="H87" s="99"/>
      <c r="I87" s="99"/>
      <c r="J87" s="99"/>
      <c r="K87" s="99"/>
      <c r="L87" s="99"/>
      <c r="M87" s="99"/>
      <c r="N87" s="99"/>
      <c r="O87" s="99"/>
      <c r="P87" s="100"/>
      <c r="Q87" s="98"/>
      <c r="R87" s="99"/>
      <c r="S87" s="99"/>
      <c r="T87" s="99"/>
      <c r="U87" s="99"/>
      <c r="V87" s="99"/>
      <c r="W87" s="99"/>
      <c r="X87" s="99"/>
      <c r="Y87" s="99"/>
      <c r="Z87" s="99"/>
      <c r="AA87" s="99"/>
      <c r="AB87" s="100"/>
      <c r="AC87" s="98"/>
      <c r="AD87" s="99"/>
      <c r="AE87" s="99"/>
      <c r="AF87" s="99"/>
      <c r="AG87" s="99"/>
      <c r="AH87" s="99"/>
      <c r="AI87" s="99"/>
      <c r="AJ87" s="99"/>
      <c r="AK87" s="99"/>
      <c r="AL87" s="99"/>
      <c r="AM87" s="99"/>
      <c r="AN87" s="100"/>
      <c r="AO87" s="94"/>
      <c r="AP87" s="95"/>
      <c r="AQ87" s="95"/>
      <c r="AR87" s="95"/>
      <c r="AS87" s="95"/>
      <c r="AT87" s="95"/>
      <c r="AU87" s="95"/>
      <c r="AV87" s="95"/>
      <c r="AW87" s="95"/>
      <c r="AX87" s="97"/>
    </row>
    <row r="88" spans="1:50" ht="24.75" customHeight="1" x14ac:dyDescent="0.2">
      <c r="A88" s="88" t="s">
        <v>409</v>
      </c>
      <c r="B88" s="88"/>
      <c r="C88" s="88"/>
      <c r="D88" s="88"/>
      <c r="E88" s="93" t="s">
        <v>573</v>
      </c>
      <c r="F88" s="89"/>
      <c r="G88" s="89"/>
      <c r="H88" s="84" t="str">
        <f>IF(E88="","","-")</f>
        <v>-</v>
      </c>
      <c r="I88" s="89"/>
      <c r="J88" s="89"/>
      <c r="K88" s="84" t="str">
        <f>IF(I88="","","-")</f>
        <v/>
      </c>
      <c r="L88" s="90">
        <v>88</v>
      </c>
      <c r="M88" s="90"/>
      <c r="N88" s="84" t="str">
        <f>IF(O88="","","-")</f>
        <v/>
      </c>
      <c r="O88" s="91"/>
      <c r="P88" s="92"/>
      <c r="Q88" s="93"/>
      <c r="R88" s="89"/>
      <c r="S88" s="89"/>
      <c r="T88" s="84" t="str">
        <f>IF(Q88="","","-")</f>
        <v/>
      </c>
      <c r="U88" s="89"/>
      <c r="V88" s="89"/>
      <c r="W88" s="84" t="str">
        <f>IF(U88="","","-")</f>
        <v/>
      </c>
      <c r="X88" s="90"/>
      <c r="Y88" s="90"/>
      <c r="Z88" s="84" t="str">
        <f>IF(AA88="","","-")</f>
        <v/>
      </c>
      <c r="AA88" s="91"/>
      <c r="AB88" s="92"/>
      <c r="AC88" s="93"/>
      <c r="AD88" s="89"/>
      <c r="AE88" s="89"/>
      <c r="AF88" s="84" t="str">
        <f>IF(AC88="","","-")</f>
        <v/>
      </c>
      <c r="AG88" s="89"/>
      <c r="AH88" s="89"/>
      <c r="AI88" s="84" t="str">
        <f>IF(AG88="","","-")</f>
        <v/>
      </c>
      <c r="AJ88" s="90"/>
      <c r="AK88" s="90"/>
      <c r="AL88" s="84" t="str">
        <f>IF(AM88="","","-")</f>
        <v/>
      </c>
      <c r="AM88" s="91"/>
      <c r="AN88" s="92"/>
      <c r="AO88" s="93"/>
      <c r="AP88" s="89"/>
      <c r="AQ88" s="84" t="str">
        <f>IF(AO88="","","-")</f>
        <v/>
      </c>
      <c r="AR88" s="89"/>
      <c r="AS88" s="89"/>
      <c r="AT88" s="84" t="str">
        <f>IF(AR88="","","-")</f>
        <v/>
      </c>
      <c r="AU88" s="90"/>
      <c r="AV88" s="90"/>
      <c r="AW88" s="84" t="str">
        <f>IF(AX88="","","-")</f>
        <v/>
      </c>
      <c r="AX88" s="87"/>
    </row>
    <row r="89" spans="1:50" ht="24.75" customHeight="1" x14ac:dyDescent="0.2">
      <c r="A89" s="88" t="s">
        <v>375</v>
      </c>
      <c r="B89" s="88"/>
      <c r="C89" s="88"/>
      <c r="D89" s="88"/>
      <c r="E89" s="93" t="s">
        <v>573</v>
      </c>
      <c r="F89" s="89"/>
      <c r="G89" s="89"/>
      <c r="H89" s="84" t="str">
        <f>IF(E89="","","-")</f>
        <v>-</v>
      </c>
      <c r="I89" s="89"/>
      <c r="J89" s="89"/>
      <c r="K89" s="84" t="str">
        <f>IF(I89="","","-")</f>
        <v/>
      </c>
      <c r="L89" s="90">
        <v>87</v>
      </c>
      <c r="M89" s="90"/>
      <c r="N89" s="84" t="str">
        <f>IF(O89="","","-")</f>
        <v/>
      </c>
      <c r="O89" s="91"/>
      <c r="P89" s="92"/>
      <c r="Q89" s="93"/>
      <c r="R89" s="89"/>
      <c r="S89" s="89"/>
      <c r="T89" s="84" t="str">
        <f>IF(Q89="","","-")</f>
        <v/>
      </c>
      <c r="U89" s="89"/>
      <c r="V89" s="89"/>
      <c r="W89" s="84" t="str">
        <f>IF(U89="","","-")</f>
        <v/>
      </c>
      <c r="X89" s="90"/>
      <c r="Y89" s="90"/>
      <c r="Z89" s="84" t="str">
        <f>IF(AA89="","","-")</f>
        <v/>
      </c>
      <c r="AA89" s="91"/>
      <c r="AB89" s="92"/>
      <c r="AC89" s="93"/>
      <c r="AD89" s="89"/>
      <c r="AE89" s="89"/>
      <c r="AF89" s="84" t="str">
        <f>IF(AC89="","","-")</f>
        <v/>
      </c>
      <c r="AG89" s="89"/>
      <c r="AH89" s="89"/>
      <c r="AI89" s="84" t="str">
        <f>IF(AG89="","","-")</f>
        <v/>
      </c>
      <c r="AJ89" s="90"/>
      <c r="AK89" s="90"/>
      <c r="AL89" s="84" t="str">
        <f>IF(AM89="","","-")</f>
        <v/>
      </c>
      <c r="AM89" s="91"/>
      <c r="AN89" s="92"/>
      <c r="AO89" s="93"/>
      <c r="AP89" s="89"/>
      <c r="AQ89" s="84" t="str">
        <f>IF(AO89="","","-")</f>
        <v/>
      </c>
      <c r="AR89" s="89"/>
      <c r="AS89" s="89"/>
      <c r="AT89" s="84" t="str">
        <f>IF(AR89="","","-")</f>
        <v/>
      </c>
      <c r="AU89" s="90"/>
      <c r="AV89" s="90"/>
      <c r="AW89" s="84" t="str">
        <f>IF(AX89="","","-")</f>
        <v/>
      </c>
      <c r="AX89" s="87"/>
    </row>
    <row r="90" spans="1:50" ht="18.75" customHeight="1" x14ac:dyDescent="0.2">
      <c r="A90" s="104" t="s">
        <v>255</v>
      </c>
      <c r="B90" s="105"/>
      <c r="C90" s="105"/>
      <c r="D90" s="105"/>
      <c r="E90" s="105"/>
      <c r="F90" s="106"/>
      <c r="G90" s="70" t="s">
        <v>571</v>
      </c>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1"/>
    </row>
    <row r="91" spans="1:50" ht="21" customHeight="1" x14ac:dyDescent="0.2">
      <c r="A91" s="104"/>
      <c r="B91" s="105"/>
      <c r="C91" s="105"/>
      <c r="D91" s="105"/>
      <c r="E91" s="105"/>
      <c r="F91" s="106"/>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1"/>
    </row>
    <row r="92" spans="1:50" ht="21" customHeight="1" x14ac:dyDescent="0.2">
      <c r="A92" s="104"/>
      <c r="B92" s="105"/>
      <c r="C92" s="105"/>
      <c r="D92" s="105"/>
      <c r="E92" s="105"/>
      <c r="F92" s="106"/>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1"/>
    </row>
    <row r="93" spans="1:50" ht="21" customHeight="1" x14ac:dyDescent="0.2">
      <c r="A93" s="104"/>
      <c r="B93" s="105"/>
      <c r="C93" s="105"/>
      <c r="D93" s="105"/>
      <c r="E93" s="105"/>
      <c r="F93" s="106"/>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1"/>
    </row>
    <row r="94" spans="1:50" ht="27.75" customHeight="1" x14ac:dyDescent="0.2">
      <c r="A94" s="104"/>
      <c r="B94" s="105"/>
      <c r="C94" s="105"/>
      <c r="D94" s="105"/>
      <c r="E94" s="105"/>
      <c r="F94" s="106"/>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1"/>
    </row>
    <row r="95" spans="1:50" ht="28.35" customHeight="1" x14ac:dyDescent="0.2">
      <c r="A95" s="104"/>
      <c r="B95" s="105"/>
      <c r="C95" s="105"/>
      <c r="D95" s="105"/>
      <c r="E95" s="105"/>
      <c r="F95" s="106"/>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1"/>
    </row>
    <row r="96" spans="1:50" ht="28.35" customHeight="1" x14ac:dyDescent="0.2">
      <c r="A96" s="104"/>
      <c r="B96" s="105"/>
      <c r="C96" s="105"/>
      <c r="D96" s="105"/>
      <c r="E96" s="105"/>
      <c r="F96" s="106"/>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0" ht="27.75" customHeight="1" x14ac:dyDescent="0.2">
      <c r="A97" s="104"/>
      <c r="B97" s="105"/>
      <c r="C97" s="105"/>
      <c r="D97" s="105"/>
      <c r="E97" s="105"/>
      <c r="F97" s="106"/>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0" ht="28.35" customHeight="1" x14ac:dyDescent="0.2">
      <c r="A98" s="104"/>
      <c r="B98" s="105"/>
      <c r="C98" s="105"/>
      <c r="D98" s="105"/>
      <c r="E98" s="105"/>
      <c r="F98" s="106"/>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1"/>
    </row>
    <row r="99" spans="1:50" ht="28.35" customHeight="1" x14ac:dyDescent="0.2">
      <c r="A99" s="104"/>
      <c r="B99" s="105"/>
      <c r="C99" s="105"/>
      <c r="D99" s="105"/>
      <c r="E99" s="105"/>
      <c r="F99" s="106"/>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1"/>
    </row>
    <row r="100" spans="1:50" ht="28.35" customHeight="1" x14ac:dyDescent="0.2">
      <c r="A100" s="104"/>
      <c r="B100" s="105"/>
      <c r="C100" s="105"/>
      <c r="D100" s="105"/>
      <c r="E100" s="105"/>
      <c r="F100" s="106"/>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28.35" customHeight="1" x14ac:dyDescent="0.2">
      <c r="A101" s="104"/>
      <c r="B101" s="105"/>
      <c r="C101" s="105"/>
      <c r="D101" s="105"/>
      <c r="E101" s="105"/>
      <c r="F101" s="106"/>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28.35" customHeight="1" x14ac:dyDescent="0.2">
      <c r="A102" s="104"/>
      <c r="B102" s="105"/>
      <c r="C102" s="105"/>
      <c r="D102" s="105"/>
      <c r="E102" s="105"/>
      <c r="F102" s="106"/>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27.75" customHeight="1" x14ac:dyDescent="0.2">
      <c r="A103" s="104"/>
      <c r="B103" s="105"/>
      <c r="C103" s="105"/>
      <c r="D103" s="105"/>
      <c r="E103" s="105"/>
      <c r="F103" s="106"/>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28.35" customHeight="1" x14ac:dyDescent="0.2">
      <c r="A104" s="104"/>
      <c r="B104" s="105"/>
      <c r="C104" s="105"/>
      <c r="D104" s="105"/>
      <c r="E104" s="105"/>
      <c r="F104" s="106"/>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28.35" customHeight="1" x14ac:dyDescent="0.2">
      <c r="A105" s="104"/>
      <c r="B105" s="105"/>
      <c r="C105" s="105"/>
      <c r="D105" s="105"/>
      <c r="E105" s="105"/>
      <c r="F105" s="106"/>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28.35" customHeight="1" x14ac:dyDescent="0.2">
      <c r="A106" s="104"/>
      <c r="B106" s="105"/>
      <c r="C106" s="105"/>
      <c r="D106" s="105"/>
      <c r="E106" s="105"/>
      <c r="F106" s="106"/>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52.5" customHeight="1" x14ac:dyDescent="0.2">
      <c r="A107" s="104"/>
      <c r="B107" s="105"/>
      <c r="C107" s="105"/>
      <c r="D107" s="105"/>
      <c r="E107" s="105"/>
      <c r="F107" s="106"/>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52.5" customHeight="1" x14ac:dyDescent="0.2">
      <c r="A108" s="104"/>
      <c r="B108" s="105"/>
      <c r="C108" s="105"/>
      <c r="D108" s="105"/>
      <c r="E108" s="105"/>
      <c r="F108" s="106"/>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52.5" customHeight="1" x14ac:dyDescent="0.2">
      <c r="A109" s="104"/>
      <c r="B109" s="105"/>
      <c r="C109" s="105"/>
      <c r="D109" s="105"/>
      <c r="E109" s="105"/>
      <c r="F109" s="106"/>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9.25" customHeight="1" x14ac:dyDescent="0.2">
      <c r="A110" s="104"/>
      <c r="B110" s="105"/>
      <c r="C110" s="105"/>
      <c r="D110" s="105"/>
      <c r="E110" s="105"/>
      <c r="F110" s="106"/>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18.45" customHeight="1" x14ac:dyDescent="0.2">
      <c r="A111" s="104"/>
      <c r="B111" s="105"/>
      <c r="C111" s="105"/>
      <c r="D111" s="105"/>
      <c r="E111" s="105"/>
      <c r="F111" s="106"/>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35.25" customHeight="1" x14ac:dyDescent="0.2">
      <c r="A112" s="104"/>
      <c r="B112" s="105"/>
      <c r="C112" s="105"/>
      <c r="D112" s="105"/>
      <c r="E112" s="105"/>
      <c r="F112" s="106"/>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1" ht="30" customHeight="1" x14ac:dyDescent="0.2">
      <c r="A113" s="104"/>
      <c r="B113" s="105"/>
      <c r="C113" s="105"/>
      <c r="D113" s="105"/>
      <c r="E113" s="105"/>
      <c r="F113" s="106"/>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1" ht="24.75" customHeight="1" x14ac:dyDescent="0.2">
      <c r="A114" s="104"/>
      <c r="B114" s="105"/>
      <c r="C114" s="105"/>
      <c r="D114" s="105"/>
      <c r="E114" s="105"/>
      <c r="F114" s="106"/>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1" ht="18" customHeight="1" x14ac:dyDescent="0.2">
      <c r="A115" s="104"/>
      <c r="B115" s="105"/>
      <c r="C115" s="105"/>
      <c r="D115" s="105"/>
      <c r="E115" s="105"/>
      <c r="F115" s="106"/>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1" ht="18" customHeight="1" x14ac:dyDescent="0.2">
      <c r="A116" s="104"/>
      <c r="B116" s="105"/>
      <c r="C116" s="105"/>
      <c r="D116" s="105"/>
      <c r="E116" s="105"/>
      <c r="F116" s="106"/>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1" ht="18" customHeight="1" x14ac:dyDescent="0.2">
      <c r="A117" s="104"/>
      <c r="B117" s="105"/>
      <c r="C117" s="105"/>
      <c r="D117" s="105"/>
      <c r="E117" s="105"/>
      <c r="F117" s="106"/>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1" ht="18" customHeight="1" x14ac:dyDescent="0.2">
      <c r="A118" s="104"/>
      <c r="B118" s="105"/>
      <c r="C118" s="105"/>
      <c r="D118" s="105"/>
      <c r="E118" s="105"/>
      <c r="F118" s="106"/>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1" ht="24.75" customHeight="1" x14ac:dyDescent="0.2">
      <c r="A119" s="104"/>
      <c r="B119" s="105"/>
      <c r="C119" s="105"/>
      <c r="D119" s="105"/>
      <c r="E119" s="105"/>
      <c r="F119" s="106"/>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1" ht="24.75" customHeight="1" x14ac:dyDescent="0.2">
      <c r="A120" s="104"/>
      <c r="B120" s="105"/>
      <c r="C120" s="105"/>
      <c r="D120" s="105"/>
      <c r="E120" s="105"/>
      <c r="F120" s="106"/>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1" ht="15" customHeight="1" x14ac:dyDescent="0.2">
      <c r="A121" s="104"/>
      <c r="B121" s="105"/>
      <c r="C121" s="105"/>
      <c r="D121" s="105"/>
      <c r="E121" s="105"/>
      <c r="F121" s="106"/>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1" ht="24.75" customHeight="1" x14ac:dyDescent="0.2">
      <c r="A122" s="104"/>
      <c r="B122" s="105"/>
      <c r="C122" s="105"/>
      <c r="D122" s="105"/>
      <c r="E122" s="105"/>
      <c r="F122" s="106"/>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1" ht="24.75" customHeight="1" thickBot="1" x14ac:dyDescent="0.25">
      <c r="A123" s="622"/>
      <c r="B123" s="623"/>
      <c r="C123" s="623"/>
      <c r="D123" s="623"/>
      <c r="E123" s="623"/>
      <c r="F123" s="624"/>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1" ht="24.75" customHeight="1" x14ac:dyDescent="0.2">
      <c r="A124" s="482" t="s">
        <v>257</v>
      </c>
      <c r="B124" s="483"/>
      <c r="C124" s="483"/>
      <c r="D124" s="483"/>
      <c r="E124" s="483"/>
      <c r="F124" s="484"/>
      <c r="G124" s="319" t="s">
        <v>608</v>
      </c>
      <c r="H124" s="320"/>
      <c r="I124" s="320"/>
      <c r="J124" s="320"/>
      <c r="K124" s="320"/>
      <c r="L124" s="320"/>
      <c r="M124" s="320"/>
      <c r="N124" s="320"/>
      <c r="O124" s="320"/>
      <c r="P124" s="320"/>
      <c r="Q124" s="320"/>
      <c r="R124" s="320"/>
      <c r="S124" s="320"/>
      <c r="T124" s="320"/>
      <c r="U124" s="320"/>
      <c r="V124" s="320"/>
      <c r="W124" s="320"/>
      <c r="X124" s="320"/>
      <c r="Y124" s="320"/>
      <c r="Z124" s="320"/>
      <c r="AA124" s="320"/>
      <c r="AB124" s="321"/>
      <c r="AC124" s="319" t="s">
        <v>631</v>
      </c>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2"/>
    </row>
    <row r="125" spans="1:51" ht="24.75" customHeight="1" x14ac:dyDescent="0.2">
      <c r="A125" s="485"/>
      <c r="B125" s="486"/>
      <c r="C125" s="486"/>
      <c r="D125" s="486"/>
      <c r="E125" s="486"/>
      <c r="F125" s="487"/>
      <c r="G125" s="227" t="s">
        <v>16</v>
      </c>
      <c r="H125" s="228"/>
      <c r="I125" s="228"/>
      <c r="J125" s="228"/>
      <c r="K125" s="228"/>
      <c r="L125" s="229" t="s">
        <v>17</v>
      </c>
      <c r="M125" s="228"/>
      <c r="N125" s="228"/>
      <c r="O125" s="228"/>
      <c r="P125" s="228"/>
      <c r="Q125" s="228"/>
      <c r="R125" s="228"/>
      <c r="S125" s="228"/>
      <c r="T125" s="228"/>
      <c r="U125" s="228"/>
      <c r="V125" s="228"/>
      <c r="W125" s="228"/>
      <c r="X125" s="230"/>
      <c r="Y125" s="211" t="s">
        <v>18</v>
      </c>
      <c r="Z125" s="212"/>
      <c r="AA125" s="212"/>
      <c r="AB125" s="231"/>
      <c r="AC125" s="227" t="s">
        <v>16</v>
      </c>
      <c r="AD125" s="228"/>
      <c r="AE125" s="228"/>
      <c r="AF125" s="228"/>
      <c r="AG125" s="228"/>
      <c r="AH125" s="229" t="s">
        <v>17</v>
      </c>
      <c r="AI125" s="228"/>
      <c r="AJ125" s="228"/>
      <c r="AK125" s="228"/>
      <c r="AL125" s="228"/>
      <c r="AM125" s="228"/>
      <c r="AN125" s="228"/>
      <c r="AO125" s="228"/>
      <c r="AP125" s="228"/>
      <c r="AQ125" s="228"/>
      <c r="AR125" s="228"/>
      <c r="AS125" s="228"/>
      <c r="AT125" s="230"/>
      <c r="AU125" s="211" t="s">
        <v>18</v>
      </c>
      <c r="AV125" s="212"/>
      <c r="AW125" s="212"/>
      <c r="AX125" s="213"/>
    </row>
    <row r="126" spans="1:51" ht="24.75" customHeight="1" x14ac:dyDescent="0.2">
      <c r="A126" s="485"/>
      <c r="B126" s="486"/>
      <c r="C126" s="486"/>
      <c r="D126" s="486"/>
      <c r="E126" s="486"/>
      <c r="F126" s="487"/>
      <c r="G126" s="221" t="s">
        <v>609</v>
      </c>
      <c r="H126" s="222"/>
      <c r="I126" s="222"/>
      <c r="J126" s="222"/>
      <c r="K126" s="223"/>
      <c r="L126" s="218" t="s">
        <v>610</v>
      </c>
      <c r="M126" s="219"/>
      <c r="N126" s="219"/>
      <c r="O126" s="219"/>
      <c r="P126" s="219"/>
      <c r="Q126" s="219"/>
      <c r="R126" s="219"/>
      <c r="S126" s="219"/>
      <c r="T126" s="219"/>
      <c r="U126" s="219"/>
      <c r="V126" s="219"/>
      <c r="W126" s="219"/>
      <c r="X126" s="220"/>
      <c r="Y126" s="208">
        <v>5</v>
      </c>
      <c r="Z126" s="209"/>
      <c r="AA126" s="209"/>
      <c r="AB126" s="323"/>
      <c r="AC126" s="221" t="s">
        <v>611</v>
      </c>
      <c r="AD126" s="222"/>
      <c r="AE126" s="222"/>
      <c r="AF126" s="222"/>
      <c r="AG126" s="223"/>
      <c r="AH126" s="218" t="s">
        <v>612</v>
      </c>
      <c r="AI126" s="219"/>
      <c r="AJ126" s="219"/>
      <c r="AK126" s="219"/>
      <c r="AL126" s="219"/>
      <c r="AM126" s="219"/>
      <c r="AN126" s="219"/>
      <c r="AO126" s="219"/>
      <c r="AP126" s="219"/>
      <c r="AQ126" s="219"/>
      <c r="AR126" s="219"/>
      <c r="AS126" s="219"/>
      <c r="AT126" s="220"/>
      <c r="AU126" s="208">
        <v>80</v>
      </c>
      <c r="AV126" s="209"/>
      <c r="AW126" s="209"/>
      <c r="AX126" s="210"/>
    </row>
    <row r="127" spans="1:51" ht="24.75" customHeight="1" thickBot="1" x14ac:dyDescent="0.25">
      <c r="A127" s="485"/>
      <c r="B127" s="486"/>
      <c r="C127" s="486"/>
      <c r="D127" s="486"/>
      <c r="E127" s="486"/>
      <c r="F127" s="487"/>
      <c r="G127" s="178" t="s">
        <v>19</v>
      </c>
      <c r="H127" s="179"/>
      <c r="I127" s="179"/>
      <c r="J127" s="179"/>
      <c r="K127" s="179"/>
      <c r="L127" s="180"/>
      <c r="M127" s="181"/>
      <c r="N127" s="181"/>
      <c r="O127" s="181"/>
      <c r="P127" s="181"/>
      <c r="Q127" s="181"/>
      <c r="R127" s="181"/>
      <c r="S127" s="181"/>
      <c r="T127" s="181"/>
      <c r="U127" s="181"/>
      <c r="V127" s="181"/>
      <c r="W127" s="181"/>
      <c r="X127" s="182"/>
      <c r="Y127" s="183">
        <f>SUM(Y126:AB126)</f>
        <v>5</v>
      </c>
      <c r="Z127" s="184"/>
      <c r="AA127" s="184"/>
      <c r="AB127" s="185"/>
      <c r="AC127" s="178" t="s">
        <v>19</v>
      </c>
      <c r="AD127" s="179"/>
      <c r="AE127" s="179"/>
      <c r="AF127" s="179"/>
      <c r="AG127" s="179"/>
      <c r="AH127" s="180"/>
      <c r="AI127" s="181"/>
      <c r="AJ127" s="181"/>
      <c r="AK127" s="181"/>
      <c r="AL127" s="181"/>
      <c r="AM127" s="181"/>
      <c r="AN127" s="181"/>
      <c r="AO127" s="181"/>
      <c r="AP127" s="181"/>
      <c r="AQ127" s="181"/>
      <c r="AR127" s="181"/>
      <c r="AS127" s="181"/>
      <c r="AT127" s="182"/>
      <c r="AU127" s="183">
        <f>SUM(AU126:AX126)</f>
        <v>80</v>
      </c>
      <c r="AV127" s="184"/>
      <c r="AW127" s="184"/>
      <c r="AX127" s="186"/>
    </row>
    <row r="128" spans="1:51" ht="24.75" customHeight="1" x14ac:dyDescent="0.2">
      <c r="A128" s="485"/>
      <c r="B128" s="486"/>
      <c r="C128" s="486"/>
      <c r="D128" s="486"/>
      <c r="E128" s="486"/>
      <c r="F128" s="487"/>
      <c r="G128" s="319" t="s">
        <v>613</v>
      </c>
      <c r="H128" s="320"/>
      <c r="I128" s="320"/>
      <c r="J128" s="320"/>
      <c r="K128" s="320"/>
      <c r="L128" s="320"/>
      <c r="M128" s="320"/>
      <c r="N128" s="320"/>
      <c r="O128" s="320"/>
      <c r="P128" s="320"/>
      <c r="Q128" s="320"/>
      <c r="R128" s="320"/>
      <c r="S128" s="320"/>
      <c r="T128" s="320"/>
      <c r="U128" s="320"/>
      <c r="V128" s="320"/>
      <c r="W128" s="320"/>
      <c r="X128" s="320"/>
      <c r="Y128" s="320"/>
      <c r="Z128" s="320"/>
      <c r="AA128" s="320"/>
      <c r="AB128" s="321"/>
      <c r="AC128" s="214" t="s">
        <v>632</v>
      </c>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2"/>
      <c r="AY128">
        <f>COUNTA($G$130,$AC$130)</f>
        <v>2</v>
      </c>
    </row>
    <row r="129" spans="1:51" ht="24.75" customHeight="1" x14ac:dyDescent="0.2">
      <c r="A129" s="485"/>
      <c r="B129" s="486"/>
      <c r="C129" s="486"/>
      <c r="D129" s="486"/>
      <c r="E129" s="486"/>
      <c r="F129" s="487"/>
      <c r="G129" s="227" t="s">
        <v>16</v>
      </c>
      <c r="H129" s="228"/>
      <c r="I129" s="228"/>
      <c r="J129" s="228"/>
      <c r="K129" s="228"/>
      <c r="L129" s="229" t="s">
        <v>17</v>
      </c>
      <c r="M129" s="228"/>
      <c r="N129" s="228"/>
      <c r="O129" s="228"/>
      <c r="P129" s="228"/>
      <c r="Q129" s="228"/>
      <c r="R129" s="228"/>
      <c r="S129" s="228"/>
      <c r="T129" s="228"/>
      <c r="U129" s="228"/>
      <c r="V129" s="228"/>
      <c r="W129" s="228"/>
      <c r="X129" s="230"/>
      <c r="Y129" s="211" t="s">
        <v>18</v>
      </c>
      <c r="Z129" s="212"/>
      <c r="AA129" s="212"/>
      <c r="AB129" s="231"/>
      <c r="AC129" s="227" t="s">
        <v>16</v>
      </c>
      <c r="AD129" s="228"/>
      <c r="AE129" s="228"/>
      <c r="AF129" s="228"/>
      <c r="AG129" s="228"/>
      <c r="AH129" s="229" t="s">
        <v>17</v>
      </c>
      <c r="AI129" s="228"/>
      <c r="AJ129" s="228"/>
      <c r="AK129" s="228"/>
      <c r="AL129" s="228"/>
      <c r="AM129" s="228"/>
      <c r="AN129" s="228"/>
      <c r="AO129" s="228"/>
      <c r="AP129" s="228"/>
      <c r="AQ129" s="228"/>
      <c r="AR129" s="228"/>
      <c r="AS129" s="228"/>
      <c r="AT129" s="230"/>
      <c r="AU129" s="211" t="s">
        <v>18</v>
      </c>
      <c r="AV129" s="212"/>
      <c r="AW129" s="212"/>
      <c r="AX129" s="213"/>
      <c r="AY129">
        <f>$AY$128</f>
        <v>2</v>
      </c>
    </row>
    <row r="130" spans="1:51" ht="24.75" customHeight="1" x14ac:dyDescent="0.2">
      <c r="A130" s="485"/>
      <c r="B130" s="486"/>
      <c r="C130" s="486"/>
      <c r="D130" s="486"/>
      <c r="E130" s="486"/>
      <c r="F130" s="487"/>
      <c r="G130" s="221" t="s">
        <v>609</v>
      </c>
      <c r="H130" s="222"/>
      <c r="I130" s="222"/>
      <c r="J130" s="222"/>
      <c r="K130" s="223"/>
      <c r="L130" s="218" t="s">
        <v>614</v>
      </c>
      <c r="M130" s="219"/>
      <c r="N130" s="219"/>
      <c r="O130" s="219"/>
      <c r="P130" s="219"/>
      <c r="Q130" s="219"/>
      <c r="R130" s="219"/>
      <c r="S130" s="219"/>
      <c r="T130" s="219"/>
      <c r="U130" s="219"/>
      <c r="V130" s="219"/>
      <c r="W130" s="219"/>
      <c r="X130" s="220"/>
      <c r="Y130" s="208">
        <v>40</v>
      </c>
      <c r="Z130" s="209"/>
      <c r="AA130" s="209"/>
      <c r="AB130" s="323"/>
      <c r="AC130" s="221" t="s">
        <v>615</v>
      </c>
      <c r="AD130" s="222"/>
      <c r="AE130" s="222"/>
      <c r="AF130" s="222"/>
      <c r="AG130" s="223"/>
      <c r="AH130" s="218" t="s">
        <v>616</v>
      </c>
      <c r="AI130" s="219"/>
      <c r="AJ130" s="219"/>
      <c r="AK130" s="219"/>
      <c r="AL130" s="219"/>
      <c r="AM130" s="219"/>
      <c r="AN130" s="219"/>
      <c r="AO130" s="219"/>
      <c r="AP130" s="219"/>
      <c r="AQ130" s="219"/>
      <c r="AR130" s="219"/>
      <c r="AS130" s="219"/>
      <c r="AT130" s="220"/>
      <c r="AU130" s="208">
        <v>283</v>
      </c>
      <c r="AV130" s="209"/>
      <c r="AW130" s="209"/>
      <c r="AX130" s="210"/>
      <c r="AY130">
        <f>$AY$128</f>
        <v>2</v>
      </c>
    </row>
    <row r="131" spans="1:51" ht="24.75" customHeight="1" thickBot="1" x14ac:dyDescent="0.25">
      <c r="A131" s="485"/>
      <c r="B131" s="486"/>
      <c r="C131" s="486"/>
      <c r="D131" s="486"/>
      <c r="E131" s="486"/>
      <c r="F131" s="487"/>
      <c r="G131" s="178" t="s">
        <v>19</v>
      </c>
      <c r="H131" s="179"/>
      <c r="I131" s="179"/>
      <c r="J131" s="179"/>
      <c r="K131" s="179"/>
      <c r="L131" s="180"/>
      <c r="M131" s="181"/>
      <c r="N131" s="181"/>
      <c r="O131" s="181"/>
      <c r="P131" s="181"/>
      <c r="Q131" s="181"/>
      <c r="R131" s="181"/>
      <c r="S131" s="181"/>
      <c r="T131" s="181"/>
      <c r="U131" s="181"/>
      <c r="V131" s="181"/>
      <c r="W131" s="181"/>
      <c r="X131" s="182"/>
      <c r="Y131" s="183">
        <f>SUM(Y130:AB130)</f>
        <v>40</v>
      </c>
      <c r="Z131" s="184"/>
      <c r="AA131" s="184"/>
      <c r="AB131" s="185"/>
      <c r="AC131" s="178" t="s">
        <v>19</v>
      </c>
      <c r="AD131" s="179"/>
      <c r="AE131" s="179"/>
      <c r="AF131" s="179"/>
      <c r="AG131" s="179"/>
      <c r="AH131" s="180"/>
      <c r="AI131" s="181"/>
      <c r="AJ131" s="181"/>
      <c r="AK131" s="181"/>
      <c r="AL131" s="181"/>
      <c r="AM131" s="181"/>
      <c r="AN131" s="181"/>
      <c r="AO131" s="181"/>
      <c r="AP131" s="181"/>
      <c r="AQ131" s="181"/>
      <c r="AR131" s="181"/>
      <c r="AS131" s="181"/>
      <c r="AT131" s="182"/>
      <c r="AU131" s="183">
        <f>SUM(AU130:AX130)</f>
        <v>283</v>
      </c>
      <c r="AV131" s="184"/>
      <c r="AW131" s="184"/>
      <c r="AX131" s="186"/>
      <c r="AY131">
        <f>$AY$128</f>
        <v>2</v>
      </c>
    </row>
    <row r="132" spans="1:51" ht="24.75" customHeight="1" x14ac:dyDescent="0.2">
      <c r="A132" s="485"/>
      <c r="B132" s="486"/>
      <c r="C132" s="486"/>
      <c r="D132" s="486"/>
      <c r="E132" s="486"/>
      <c r="F132" s="487"/>
      <c r="G132" s="319" t="s">
        <v>617</v>
      </c>
      <c r="H132" s="320"/>
      <c r="I132" s="320"/>
      <c r="J132" s="320"/>
      <c r="K132" s="320"/>
      <c r="L132" s="320"/>
      <c r="M132" s="320"/>
      <c r="N132" s="320"/>
      <c r="O132" s="320"/>
      <c r="P132" s="320"/>
      <c r="Q132" s="320"/>
      <c r="R132" s="320"/>
      <c r="S132" s="320"/>
      <c r="T132" s="320"/>
      <c r="U132" s="320"/>
      <c r="V132" s="320"/>
      <c r="W132" s="320"/>
      <c r="X132" s="320"/>
      <c r="Y132" s="320"/>
      <c r="Z132" s="320"/>
      <c r="AA132" s="320"/>
      <c r="AB132" s="321"/>
      <c r="AC132" s="319" t="s">
        <v>620</v>
      </c>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2"/>
      <c r="AY132">
        <f>COUNTA($G$134,$AC$134)</f>
        <v>2</v>
      </c>
    </row>
    <row r="133" spans="1:51" ht="24.75" customHeight="1" x14ac:dyDescent="0.2">
      <c r="A133" s="485"/>
      <c r="B133" s="486"/>
      <c r="C133" s="486"/>
      <c r="D133" s="486"/>
      <c r="E133" s="486"/>
      <c r="F133" s="487"/>
      <c r="G133" s="227" t="s">
        <v>16</v>
      </c>
      <c r="H133" s="228"/>
      <c r="I133" s="228"/>
      <c r="J133" s="228"/>
      <c r="K133" s="228"/>
      <c r="L133" s="229" t="s">
        <v>17</v>
      </c>
      <c r="M133" s="228"/>
      <c r="N133" s="228"/>
      <c r="O133" s="228"/>
      <c r="P133" s="228"/>
      <c r="Q133" s="228"/>
      <c r="R133" s="228"/>
      <c r="S133" s="228"/>
      <c r="T133" s="228"/>
      <c r="U133" s="228"/>
      <c r="V133" s="228"/>
      <c r="W133" s="228"/>
      <c r="X133" s="230"/>
      <c r="Y133" s="211" t="s">
        <v>18</v>
      </c>
      <c r="Z133" s="212"/>
      <c r="AA133" s="212"/>
      <c r="AB133" s="231"/>
      <c r="AC133" s="227" t="s">
        <v>16</v>
      </c>
      <c r="AD133" s="228"/>
      <c r="AE133" s="228"/>
      <c r="AF133" s="228"/>
      <c r="AG133" s="228"/>
      <c r="AH133" s="229" t="s">
        <v>17</v>
      </c>
      <c r="AI133" s="228"/>
      <c r="AJ133" s="228"/>
      <c r="AK133" s="228"/>
      <c r="AL133" s="228"/>
      <c r="AM133" s="228"/>
      <c r="AN133" s="228"/>
      <c r="AO133" s="228"/>
      <c r="AP133" s="228"/>
      <c r="AQ133" s="228"/>
      <c r="AR133" s="228"/>
      <c r="AS133" s="228"/>
      <c r="AT133" s="230"/>
      <c r="AU133" s="211" t="s">
        <v>18</v>
      </c>
      <c r="AV133" s="212"/>
      <c r="AW133" s="212"/>
      <c r="AX133" s="213"/>
      <c r="AY133">
        <f>$AY$132</f>
        <v>2</v>
      </c>
    </row>
    <row r="134" spans="1:51" ht="24.75" customHeight="1" x14ac:dyDescent="0.2">
      <c r="A134" s="485"/>
      <c r="B134" s="486"/>
      <c r="C134" s="486"/>
      <c r="D134" s="486"/>
      <c r="E134" s="486"/>
      <c r="F134" s="487"/>
      <c r="G134" s="221" t="s">
        <v>618</v>
      </c>
      <c r="H134" s="222"/>
      <c r="I134" s="222"/>
      <c r="J134" s="222"/>
      <c r="K134" s="223"/>
      <c r="L134" s="218" t="s">
        <v>619</v>
      </c>
      <c r="M134" s="219"/>
      <c r="N134" s="219"/>
      <c r="O134" s="219"/>
      <c r="P134" s="219"/>
      <c r="Q134" s="219"/>
      <c r="R134" s="219"/>
      <c r="S134" s="219"/>
      <c r="T134" s="219"/>
      <c r="U134" s="219"/>
      <c r="V134" s="219"/>
      <c r="W134" s="219"/>
      <c r="X134" s="220"/>
      <c r="Y134" s="208">
        <v>8</v>
      </c>
      <c r="Z134" s="209"/>
      <c r="AA134" s="209"/>
      <c r="AB134" s="323"/>
      <c r="AC134" s="221" t="s">
        <v>621</v>
      </c>
      <c r="AD134" s="222"/>
      <c r="AE134" s="222"/>
      <c r="AF134" s="222"/>
      <c r="AG134" s="223"/>
      <c r="AH134" s="218" t="s">
        <v>622</v>
      </c>
      <c r="AI134" s="219"/>
      <c r="AJ134" s="219"/>
      <c r="AK134" s="219"/>
      <c r="AL134" s="219"/>
      <c r="AM134" s="219"/>
      <c r="AN134" s="219"/>
      <c r="AO134" s="219"/>
      <c r="AP134" s="219"/>
      <c r="AQ134" s="219"/>
      <c r="AR134" s="219"/>
      <c r="AS134" s="219"/>
      <c r="AT134" s="220"/>
      <c r="AU134" s="208">
        <v>94</v>
      </c>
      <c r="AV134" s="209"/>
      <c r="AW134" s="209"/>
      <c r="AX134" s="210"/>
      <c r="AY134">
        <f>$AY$132</f>
        <v>2</v>
      </c>
    </row>
    <row r="135" spans="1:51" ht="24.75" customHeight="1" thickBot="1" x14ac:dyDescent="0.25">
      <c r="A135" s="485"/>
      <c r="B135" s="486"/>
      <c r="C135" s="486"/>
      <c r="D135" s="486"/>
      <c r="E135" s="486"/>
      <c r="F135" s="487"/>
      <c r="G135" s="178" t="s">
        <v>19</v>
      </c>
      <c r="H135" s="179"/>
      <c r="I135" s="179"/>
      <c r="J135" s="179"/>
      <c r="K135" s="179"/>
      <c r="L135" s="180"/>
      <c r="M135" s="181"/>
      <c r="N135" s="181"/>
      <c r="O135" s="181"/>
      <c r="P135" s="181"/>
      <c r="Q135" s="181"/>
      <c r="R135" s="181"/>
      <c r="S135" s="181"/>
      <c r="T135" s="181"/>
      <c r="U135" s="181"/>
      <c r="V135" s="181"/>
      <c r="W135" s="181"/>
      <c r="X135" s="182"/>
      <c r="Y135" s="183">
        <f>SUM(Y134:AB134)</f>
        <v>8</v>
      </c>
      <c r="Z135" s="184"/>
      <c r="AA135" s="184"/>
      <c r="AB135" s="185"/>
      <c r="AC135" s="178" t="s">
        <v>19</v>
      </c>
      <c r="AD135" s="179"/>
      <c r="AE135" s="179"/>
      <c r="AF135" s="179"/>
      <c r="AG135" s="179"/>
      <c r="AH135" s="180"/>
      <c r="AI135" s="181"/>
      <c r="AJ135" s="181"/>
      <c r="AK135" s="181"/>
      <c r="AL135" s="181"/>
      <c r="AM135" s="181"/>
      <c r="AN135" s="181"/>
      <c r="AO135" s="181"/>
      <c r="AP135" s="181"/>
      <c r="AQ135" s="181"/>
      <c r="AR135" s="181"/>
      <c r="AS135" s="181"/>
      <c r="AT135" s="182"/>
      <c r="AU135" s="183">
        <f>SUM(AU134:AX134)</f>
        <v>94</v>
      </c>
      <c r="AV135" s="184"/>
      <c r="AW135" s="184"/>
      <c r="AX135" s="186"/>
      <c r="AY135">
        <f>$AY$132</f>
        <v>2</v>
      </c>
    </row>
    <row r="136" spans="1:51" ht="24.75" customHeight="1" x14ac:dyDescent="0.2">
      <c r="A136" s="485"/>
      <c r="B136" s="486"/>
      <c r="C136" s="486"/>
      <c r="D136" s="486"/>
      <c r="E136" s="486"/>
      <c r="F136" s="487"/>
      <c r="G136" s="214" t="s">
        <v>623</v>
      </c>
      <c r="H136" s="215"/>
      <c r="I136" s="215"/>
      <c r="J136" s="215"/>
      <c r="K136" s="215"/>
      <c r="L136" s="215"/>
      <c r="M136" s="215"/>
      <c r="N136" s="215"/>
      <c r="O136" s="215"/>
      <c r="P136" s="215"/>
      <c r="Q136" s="215"/>
      <c r="R136" s="215"/>
      <c r="S136" s="215"/>
      <c r="T136" s="215"/>
      <c r="U136" s="215"/>
      <c r="V136" s="215"/>
      <c r="W136" s="215"/>
      <c r="X136" s="215"/>
      <c r="Y136" s="215"/>
      <c r="Z136" s="215"/>
      <c r="AA136" s="215"/>
      <c r="AB136" s="216"/>
      <c r="AC136" s="214" t="s">
        <v>626</v>
      </c>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7"/>
      <c r="AY136">
        <f>COUNTA($G$138,$AC$138)</f>
        <v>2</v>
      </c>
    </row>
    <row r="137" spans="1:51" ht="24.75" customHeight="1" x14ac:dyDescent="0.2">
      <c r="A137" s="485"/>
      <c r="B137" s="486"/>
      <c r="C137" s="486"/>
      <c r="D137" s="486"/>
      <c r="E137" s="486"/>
      <c r="F137" s="487"/>
      <c r="G137" s="227" t="s">
        <v>16</v>
      </c>
      <c r="H137" s="228"/>
      <c r="I137" s="228"/>
      <c r="J137" s="228"/>
      <c r="K137" s="228"/>
      <c r="L137" s="229" t="s">
        <v>17</v>
      </c>
      <c r="M137" s="228"/>
      <c r="N137" s="228"/>
      <c r="O137" s="228"/>
      <c r="P137" s="228"/>
      <c r="Q137" s="228"/>
      <c r="R137" s="228"/>
      <c r="S137" s="228"/>
      <c r="T137" s="228"/>
      <c r="U137" s="228"/>
      <c r="V137" s="228"/>
      <c r="W137" s="228"/>
      <c r="X137" s="230"/>
      <c r="Y137" s="211" t="s">
        <v>18</v>
      </c>
      <c r="Z137" s="212"/>
      <c r="AA137" s="212"/>
      <c r="AB137" s="231"/>
      <c r="AC137" s="227" t="s">
        <v>16</v>
      </c>
      <c r="AD137" s="228"/>
      <c r="AE137" s="228"/>
      <c r="AF137" s="228"/>
      <c r="AG137" s="228"/>
      <c r="AH137" s="229" t="s">
        <v>17</v>
      </c>
      <c r="AI137" s="228"/>
      <c r="AJ137" s="228"/>
      <c r="AK137" s="228"/>
      <c r="AL137" s="228"/>
      <c r="AM137" s="228"/>
      <c r="AN137" s="228"/>
      <c r="AO137" s="228"/>
      <c r="AP137" s="228"/>
      <c r="AQ137" s="228"/>
      <c r="AR137" s="228"/>
      <c r="AS137" s="228"/>
      <c r="AT137" s="230"/>
      <c r="AU137" s="211" t="s">
        <v>18</v>
      </c>
      <c r="AV137" s="212"/>
      <c r="AW137" s="212"/>
      <c r="AX137" s="213"/>
      <c r="AY137">
        <f>$AY$136</f>
        <v>2</v>
      </c>
    </row>
    <row r="138" spans="1:51" s="16" customFormat="1" ht="24.75" customHeight="1" x14ac:dyDescent="0.2">
      <c r="A138" s="485"/>
      <c r="B138" s="486"/>
      <c r="C138" s="486"/>
      <c r="D138" s="486"/>
      <c r="E138" s="486"/>
      <c r="F138" s="487"/>
      <c r="G138" s="221" t="s">
        <v>624</v>
      </c>
      <c r="H138" s="222"/>
      <c r="I138" s="222"/>
      <c r="J138" s="222"/>
      <c r="K138" s="223"/>
      <c r="L138" s="218" t="s">
        <v>625</v>
      </c>
      <c r="M138" s="219"/>
      <c r="N138" s="219"/>
      <c r="O138" s="219"/>
      <c r="P138" s="219"/>
      <c r="Q138" s="219"/>
      <c r="R138" s="219"/>
      <c r="S138" s="219"/>
      <c r="T138" s="219"/>
      <c r="U138" s="219"/>
      <c r="V138" s="219"/>
      <c r="W138" s="219"/>
      <c r="X138" s="220"/>
      <c r="Y138" s="208">
        <v>220</v>
      </c>
      <c r="Z138" s="209"/>
      <c r="AA138" s="209"/>
      <c r="AB138" s="210"/>
      <c r="AC138" s="221" t="s">
        <v>615</v>
      </c>
      <c r="AD138" s="222"/>
      <c r="AE138" s="222"/>
      <c r="AF138" s="222"/>
      <c r="AG138" s="223"/>
      <c r="AH138" s="218" t="s">
        <v>612</v>
      </c>
      <c r="AI138" s="219"/>
      <c r="AJ138" s="219"/>
      <c r="AK138" s="219"/>
      <c r="AL138" s="219"/>
      <c r="AM138" s="219"/>
      <c r="AN138" s="219"/>
      <c r="AO138" s="219"/>
      <c r="AP138" s="219"/>
      <c r="AQ138" s="219"/>
      <c r="AR138" s="219"/>
      <c r="AS138" s="219"/>
      <c r="AT138" s="220"/>
      <c r="AU138" s="208">
        <v>47</v>
      </c>
      <c r="AV138" s="209"/>
      <c r="AW138" s="209"/>
      <c r="AX138" s="210"/>
      <c r="AY138">
        <f>$AY$136</f>
        <v>2</v>
      </c>
    </row>
    <row r="139" spans="1:51" ht="24.75" customHeight="1" x14ac:dyDescent="0.2">
      <c r="A139" s="485"/>
      <c r="B139" s="486"/>
      <c r="C139" s="486"/>
      <c r="D139" s="486"/>
      <c r="E139" s="486"/>
      <c r="F139" s="487"/>
      <c r="G139" s="178" t="s">
        <v>19</v>
      </c>
      <c r="H139" s="179"/>
      <c r="I139" s="179"/>
      <c r="J139" s="179"/>
      <c r="K139" s="179"/>
      <c r="L139" s="180"/>
      <c r="M139" s="181"/>
      <c r="N139" s="181"/>
      <c r="O139" s="181"/>
      <c r="P139" s="181"/>
      <c r="Q139" s="181"/>
      <c r="R139" s="181"/>
      <c r="S139" s="181"/>
      <c r="T139" s="181"/>
      <c r="U139" s="181"/>
      <c r="V139" s="181"/>
      <c r="W139" s="181"/>
      <c r="X139" s="182"/>
      <c r="Y139" s="183">
        <f>SUM(Y138:AB138)</f>
        <v>220</v>
      </c>
      <c r="Z139" s="184"/>
      <c r="AA139" s="184"/>
      <c r="AB139" s="185"/>
      <c r="AC139" s="178" t="s">
        <v>19</v>
      </c>
      <c r="AD139" s="179"/>
      <c r="AE139" s="179"/>
      <c r="AF139" s="179"/>
      <c r="AG139" s="179"/>
      <c r="AH139" s="180"/>
      <c r="AI139" s="181"/>
      <c r="AJ139" s="181"/>
      <c r="AK139" s="181"/>
      <c r="AL139" s="181"/>
      <c r="AM139" s="181"/>
      <c r="AN139" s="181"/>
      <c r="AO139" s="181"/>
      <c r="AP139" s="181"/>
      <c r="AQ139" s="181"/>
      <c r="AR139" s="181"/>
      <c r="AS139" s="181"/>
      <c r="AT139" s="182"/>
      <c r="AU139" s="183">
        <f>SUM(AU138:AX138)</f>
        <v>47</v>
      </c>
      <c r="AV139" s="184"/>
      <c r="AW139" s="184"/>
      <c r="AX139" s="186"/>
      <c r="AY139">
        <f>$AY$136</f>
        <v>2</v>
      </c>
    </row>
    <row r="140" spans="1:51" ht="24.75" customHeight="1" thickBot="1" x14ac:dyDescent="0.25">
      <c r="A140" s="224" t="s">
        <v>145</v>
      </c>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6"/>
      <c r="AL140" s="617" t="s">
        <v>230</v>
      </c>
      <c r="AM140" s="618"/>
      <c r="AN140" s="618"/>
      <c r="AO140" s="86" t="s">
        <v>627</v>
      </c>
      <c r="AP140" s="21"/>
      <c r="AQ140" s="21"/>
      <c r="AR140" s="21"/>
      <c r="AS140" s="21"/>
      <c r="AT140" s="21"/>
      <c r="AU140" s="21"/>
      <c r="AV140" s="21"/>
      <c r="AW140" s="21"/>
      <c r="AX140" s="22"/>
      <c r="AY140">
        <f>COUNTIF($AO$140,"☑")</f>
        <v>1</v>
      </c>
    </row>
    <row r="141" spans="1:51" ht="24.75" customHeight="1" x14ac:dyDescent="0.2">
      <c r="A141" s="4"/>
      <c r="B141" s="4"/>
      <c r="C141" s="4"/>
      <c r="D141" s="4"/>
      <c r="E141" s="4"/>
      <c r="F141" s="4"/>
      <c r="G141" s="7"/>
      <c r="H141" s="7"/>
      <c r="I141" s="7"/>
      <c r="J141" s="7"/>
      <c r="K141" s="7"/>
      <c r="L141" s="3"/>
      <c r="M141" s="7"/>
      <c r="N141" s="7"/>
      <c r="O141" s="7"/>
      <c r="P141" s="7"/>
      <c r="Q141" s="7"/>
      <c r="R141" s="7"/>
      <c r="S141" s="7"/>
      <c r="T141" s="7"/>
      <c r="U141" s="7"/>
      <c r="V141" s="7"/>
      <c r="W141" s="7"/>
      <c r="X141" s="7"/>
      <c r="Y141" s="8"/>
      <c r="Z141" s="8"/>
      <c r="AA141" s="8"/>
      <c r="AB141" s="8"/>
      <c r="AC141" s="7"/>
      <c r="AD141" s="7"/>
      <c r="AE141" s="7"/>
      <c r="AF141" s="7"/>
      <c r="AG141" s="7"/>
      <c r="AH141" s="3"/>
      <c r="AI141" s="7"/>
      <c r="AJ141" s="7"/>
      <c r="AK141" s="7"/>
      <c r="AL141" s="7"/>
      <c r="AM141" s="7"/>
      <c r="AN141" s="7"/>
      <c r="AO141" s="7"/>
      <c r="AP141" s="7"/>
      <c r="AQ141" s="7"/>
      <c r="AR141" s="7"/>
      <c r="AS141" s="7"/>
      <c r="AT141" s="7"/>
      <c r="AU141" s="8"/>
      <c r="AV141" s="8"/>
      <c r="AW141" s="8"/>
      <c r="AX141" s="8"/>
    </row>
    <row r="142" spans="1:51" ht="24.75" customHeight="1" x14ac:dyDescent="0.2"/>
    <row r="143" spans="1:51" ht="24.75" customHeight="1" x14ac:dyDescent="0.2">
      <c r="A143" s="9"/>
      <c r="B143" s="1" t="s">
        <v>28</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24.75" customHeight="1" x14ac:dyDescent="0.2">
      <c r="A144" s="9"/>
      <c r="B144" s="45" t="s">
        <v>239</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59.25" customHeight="1" x14ac:dyDescent="0.2">
      <c r="A145" s="176"/>
      <c r="B145" s="176"/>
      <c r="C145" s="176" t="s">
        <v>25</v>
      </c>
      <c r="D145" s="176"/>
      <c r="E145" s="176"/>
      <c r="F145" s="176"/>
      <c r="G145" s="176"/>
      <c r="H145" s="176"/>
      <c r="I145" s="176"/>
      <c r="J145" s="205" t="s">
        <v>199</v>
      </c>
      <c r="K145" s="88"/>
      <c r="L145" s="88"/>
      <c r="M145" s="88"/>
      <c r="N145" s="88"/>
      <c r="O145" s="88"/>
      <c r="P145" s="159" t="s">
        <v>184</v>
      </c>
      <c r="Q145" s="159"/>
      <c r="R145" s="159"/>
      <c r="S145" s="159"/>
      <c r="T145" s="159"/>
      <c r="U145" s="159"/>
      <c r="V145" s="159"/>
      <c r="W145" s="159"/>
      <c r="X145" s="159"/>
      <c r="Y145" s="203" t="s">
        <v>198</v>
      </c>
      <c r="Z145" s="204"/>
      <c r="AA145" s="204"/>
      <c r="AB145" s="204"/>
      <c r="AC145" s="205" t="s">
        <v>228</v>
      </c>
      <c r="AD145" s="205"/>
      <c r="AE145" s="205"/>
      <c r="AF145" s="205"/>
      <c r="AG145" s="205"/>
      <c r="AH145" s="203" t="s">
        <v>244</v>
      </c>
      <c r="AI145" s="176"/>
      <c r="AJ145" s="176"/>
      <c r="AK145" s="176"/>
      <c r="AL145" s="176" t="s">
        <v>20</v>
      </c>
      <c r="AM145" s="176"/>
      <c r="AN145" s="176"/>
      <c r="AO145" s="206"/>
      <c r="AP145" s="207" t="s">
        <v>200</v>
      </c>
      <c r="AQ145" s="207"/>
      <c r="AR145" s="207"/>
      <c r="AS145" s="207"/>
      <c r="AT145" s="207"/>
      <c r="AU145" s="207"/>
      <c r="AV145" s="207"/>
      <c r="AW145" s="207"/>
      <c r="AX145" s="207"/>
    </row>
    <row r="146" spans="1:51" ht="30" customHeight="1" x14ac:dyDescent="0.2">
      <c r="A146" s="177">
        <v>1</v>
      </c>
      <c r="B146" s="177">
        <v>1</v>
      </c>
      <c r="C146" s="187" t="s">
        <v>633</v>
      </c>
      <c r="D146" s="188"/>
      <c r="E146" s="188"/>
      <c r="F146" s="188"/>
      <c r="G146" s="188"/>
      <c r="H146" s="188"/>
      <c r="I146" s="188"/>
      <c r="J146" s="189">
        <v>7010001068319</v>
      </c>
      <c r="K146" s="190"/>
      <c r="L146" s="190"/>
      <c r="M146" s="190"/>
      <c r="N146" s="190"/>
      <c r="O146" s="190"/>
      <c r="P146" s="191" t="s">
        <v>634</v>
      </c>
      <c r="Q146" s="192"/>
      <c r="R146" s="192"/>
      <c r="S146" s="192"/>
      <c r="T146" s="192"/>
      <c r="U146" s="192"/>
      <c r="V146" s="192"/>
      <c r="W146" s="192"/>
      <c r="X146" s="192"/>
      <c r="Y146" s="193">
        <v>5</v>
      </c>
      <c r="Z146" s="194"/>
      <c r="AA146" s="194"/>
      <c r="AB146" s="195"/>
      <c r="AC146" s="196" t="s">
        <v>250</v>
      </c>
      <c r="AD146" s="197"/>
      <c r="AE146" s="197"/>
      <c r="AF146" s="197"/>
      <c r="AG146" s="197"/>
      <c r="AH146" s="198">
        <v>1</v>
      </c>
      <c r="AI146" s="199"/>
      <c r="AJ146" s="199"/>
      <c r="AK146" s="199"/>
      <c r="AL146" s="200" t="s">
        <v>274</v>
      </c>
      <c r="AM146" s="201"/>
      <c r="AN146" s="201"/>
      <c r="AO146" s="202"/>
      <c r="AP146" s="175" t="s">
        <v>635</v>
      </c>
      <c r="AQ146" s="175"/>
      <c r="AR146" s="175"/>
      <c r="AS146" s="175"/>
      <c r="AT146" s="175"/>
      <c r="AU146" s="175"/>
      <c r="AV146" s="175"/>
      <c r="AW146" s="175"/>
      <c r="AX146" s="175"/>
    </row>
    <row r="147" spans="1:51" ht="24.75" customHeight="1" x14ac:dyDescent="0.2">
      <c r="A147" s="49"/>
      <c r="B147" s="49"/>
      <c r="C147" s="49"/>
      <c r="D147" s="49"/>
      <c r="E147" s="49"/>
      <c r="F147" s="49"/>
      <c r="G147" s="49"/>
      <c r="H147" s="49"/>
      <c r="I147" s="49"/>
      <c r="J147" s="50"/>
      <c r="K147" s="50"/>
      <c r="L147" s="50"/>
      <c r="M147" s="50"/>
      <c r="N147" s="50"/>
      <c r="O147" s="50"/>
      <c r="P147" s="51"/>
      <c r="Q147" s="51"/>
      <c r="R147" s="51"/>
      <c r="S147" s="51"/>
      <c r="T147" s="51"/>
      <c r="U147" s="51"/>
      <c r="V147" s="51"/>
      <c r="W147" s="51"/>
      <c r="X147" s="51"/>
      <c r="Y147" s="52"/>
      <c r="Z147" s="52"/>
      <c r="AA147" s="52"/>
      <c r="AB147" s="52"/>
      <c r="AC147" s="52"/>
      <c r="AD147" s="52"/>
      <c r="AE147" s="52"/>
      <c r="AF147" s="52"/>
      <c r="AG147" s="52"/>
      <c r="AH147" s="52"/>
      <c r="AI147" s="52"/>
      <c r="AJ147" s="52"/>
      <c r="AK147" s="52"/>
      <c r="AL147" s="52"/>
      <c r="AM147" s="52"/>
      <c r="AN147" s="52"/>
      <c r="AO147" s="52"/>
      <c r="AP147" s="51"/>
      <c r="AQ147" s="51"/>
      <c r="AR147" s="51"/>
      <c r="AS147" s="51"/>
      <c r="AT147" s="51"/>
      <c r="AU147" s="51"/>
      <c r="AV147" s="51"/>
      <c r="AW147" s="51"/>
      <c r="AX147" s="51"/>
      <c r="AY147">
        <f>COUNTA($C$150)</f>
        <v>1</v>
      </c>
    </row>
    <row r="148" spans="1:51" ht="24.75" customHeight="1" x14ac:dyDescent="0.2">
      <c r="A148" s="49"/>
      <c r="B148" s="53" t="s">
        <v>173</v>
      </c>
      <c r="C148" s="49"/>
      <c r="D148" s="49"/>
      <c r="E148" s="49"/>
      <c r="F148" s="49"/>
      <c r="G148" s="49"/>
      <c r="H148" s="49"/>
      <c r="I148" s="49"/>
      <c r="J148" s="49"/>
      <c r="K148" s="49"/>
      <c r="L148" s="49"/>
      <c r="M148" s="49"/>
      <c r="N148" s="49"/>
      <c r="O148" s="49"/>
      <c r="P148" s="54"/>
      <c r="Q148" s="54"/>
      <c r="R148" s="54"/>
      <c r="S148" s="54"/>
      <c r="T148" s="54"/>
      <c r="U148" s="54"/>
      <c r="V148" s="54"/>
      <c r="W148" s="54"/>
      <c r="X148" s="54"/>
      <c r="Y148" s="55"/>
      <c r="Z148" s="55"/>
      <c r="AA148" s="55"/>
      <c r="AB148" s="55"/>
      <c r="AC148" s="55"/>
      <c r="AD148" s="55"/>
      <c r="AE148" s="55"/>
      <c r="AF148" s="55"/>
      <c r="AG148" s="55"/>
      <c r="AH148" s="55"/>
      <c r="AI148" s="55"/>
      <c r="AJ148" s="55"/>
      <c r="AK148" s="55"/>
      <c r="AL148" s="55"/>
      <c r="AM148" s="55"/>
      <c r="AN148" s="55"/>
      <c r="AO148" s="55"/>
      <c r="AP148" s="54"/>
      <c r="AQ148" s="54"/>
      <c r="AR148" s="54"/>
      <c r="AS148" s="54"/>
      <c r="AT148" s="54"/>
      <c r="AU148" s="54"/>
      <c r="AV148" s="54"/>
      <c r="AW148" s="54"/>
      <c r="AX148" s="54"/>
      <c r="AY148">
        <f>$AY$147</f>
        <v>1</v>
      </c>
    </row>
    <row r="149" spans="1:51" ht="59.25" customHeight="1" x14ac:dyDescent="0.2">
      <c r="A149" s="176"/>
      <c r="B149" s="176"/>
      <c r="C149" s="176" t="s">
        <v>25</v>
      </c>
      <c r="D149" s="176"/>
      <c r="E149" s="176"/>
      <c r="F149" s="176"/>
      <c r="G149" s="176"/>
      <c r="H149" s="176"/>
      <c r="I149" s="176"/>
      <c r="J149" s="205" t="s">
        <v>199</v>
      </c>
      <c r="K149" s="88"/>
      <c r="L149" s="88"/>
      <c r="M149" s="88"/>
      <c r="N149" s="88"/>
      <c r="O149" s="88"/>
      <c r="P149" s="159" t="s">
        <v>184</v>
      </c>
      <c r="Q149" s="159"/>
      <c r="R149" s="159"/>
      <c r="S149" s="159"/>
      <c r="T149" s="159"/>
      <c r="U149" s="159"/>
      <c r="V149" s="159"/>
      <c r="W149" s="159"/>
      <c r="X149" s="159"/>
      <c r="Y149" s="203" t="s">
        <v>198</v>
      </c>
      <c r="Z149" s="204"/>
      <c r="AA149" s="204"/>
      <c r="AB149" s="204"/>
      <c r="AC149" s="205" t="s">
        <v>228</v>
      </c>
      <c r="AD149" s="205"/>
      <c r="AE149" s="205"/>
      <c r="AF149" s="205"/>
      <c r="AG149" s="205"/>
      <c r="AH149" s="203" t="s">
        <v>244</v>
      </c>
      <c r="AI149" s="176"/>
      <c r="AJ149" s="176"/>
      <c r="AK149" s="176"/>
      <c r="AL149" s="176" t="s">
        <v>20</v>
      </c>
      <c r="AM149" s="176"/>
      <c r="AN149" s="176"/>
      <c r="AO149" s="206"/>
      <c r="AP149" s="207" t="s">
        <v>200</v>
      </c>
      <c r="AQ149" s="207"/>
      <c r="AR149" s="207"/>
      <c r="AS149" s="207"/>
      <c r="AT149" s="207"/>
      <c r="AU149" s="207"/>
      <c r="AV149" s="207"/>
      <c r="AW149" s="207"/>
      <c r="AX149" s="207"/>
      <c r="AY149">
        <f t="shared" ref="AY149:AY150" si="6">$AY$147</f>
        <v>1</v>
      </c>
    </row>
    <row r="150" spans="1:51" ht="38.25" customHeight="1" x14ac:dyDescent="0.2">
      <c r="A150" s="177">
        <v>1</v>
      </c>
      <c r="B150" s="177">
        <v>1</v>
      </c>
      <c r="C150" s="187" t="s">
        <v>636</v>
      </c>
      <c r="D150" s="188"/>
      <c r="E150" s="188"/>
      <c r="F150" s="188"/>
      <c r="G150" s="188"/>
      <c r="H150" s="188"/>
      <c r="I150" s="188"/>
      <c r="J150" s="189">
        <v>6360001006368</v>
      </c>
      <c r="K150" s="190"/>
      <c r="L150" s="190"/>
      <c r="M150" s="190"/>
      <c r="N150" s="190"/>
      <c r="O150" s="190"/>
      <c r="P150" s="191" t="s">
        <v>612</v>
      </c>
      <c r="Q150" s="192"/>
      <c r="R150" s="192"/>
      <c r="S150" s="192"/>
      <c r="T150" s="192"/>
      <c r="U150" s="192"/>
      <c r="V150" s="192"/>
      <c r="W150" s="192"/>
      <c r="X150" s="192"/>
      <c r="Y150" s="193">
        <v>80</v>
      </c>
      <c r="Z150" s="194"/>
      <c r="AA150" s="194"/>
      <c r="AB150" s="195"/>
      <c r="AC150" s="196" t="s">
        <v>245</v>
      </c>
      <c r="AD150" s="197"/>
      <c r="AE150" s="197"/>
      <c r="AF150" s="197"/>
      <c r="AG150" s="197"/>
      <c r="AH150" s="198">
        <v>2</v>
      </c>
      <c r="AI150" s="199"/>
      <c r="AJ150" s="199"/>
      <c r="AK150" s="199"/>
      <c r="AL150" s="200" t="s">
        <v>637</v>
      </c>
      <c r="AM150" s="201"/>
      <c r="AN150" s="201"/>
      <c r="AO150" s="202"/>
      <c r="AP150" s="175" t="s">
        <v>635</v>
      </c>
      <c r="AQ150" s="175"/>
      <c r="AR150" s="175"/>
      <c r="AS150" s="175"/>
      <c r="AT150" s="175"/>
      <c r="AU150" s="175"/>
      <c r="AV150" s="175"/>
      <c r="AW150" s="175"/>
      <c r="AX150" s="175"/>
      <c r="AY150">
        <f t="shared" si="6"/>
        <v>1</v>
      </c>
    </row>
    <row r="151" spans="1:51" ht="24.75" customHeight="1" x14ac:dyDescent="0.2">
      <c r="A151" s="56"/>
      <c r="B151" s="56"/>
      <c r="C151" s="56"/>
      <c r="D151" s="56"/>
      <c r="E151" s="56"/>
      <c r="F151" s="56"/>
      <c r="G151" s="56"/>
      <c r="H151" s="56"/>
      <c r="I151" s="56"/>
      <c r="J151" s="56"/>
      <c r="K151" s="56"/>
      <c r="L151" s="56"/>
      <c r="M151" s="56"/>
      <c r="N151" s="56"/>
      <c r="O151" s="56"/>
      <c r="P151" s="57"/>
      <c r="Q151" s="57"/>
      <c r="R151" s="57"/>
      <c r="S151" s="57"/>
      <c r="T151" s="57"/>
      <c r="U151" s="57"/>
      <c r="V151" s="57"/>
      <c r="W151" s="57"/>
      <c r="X151" s="57"/>
      <c r="Y151" s="58"/>
      <c r="Z151" s="58"/>
      <c r="AA151" s="58"/>
      <c r="AB151" s="58"/>
      <c r="AC151" s="58"/>
      <c r="AD151" s="58"/>
      <c r="AE151" s="58"/>
      <c r="AF151" s="58"/>
      <c r="AG151" s="58"/>
      <c r="AH151" s="58"/>
      <c r="AI151" s="58"/>
      <c r="AJ151" s="58"/>
      <c r="AK151" s="58"/>
      <c r="AL151" s="58"/>
      <c r="AM151" s="58"/>
      <c r="AN151" s="58"/>
      <c r="AO151" s="58"/>
      <c r="AP151" s="57"/>
      <c r="AQ151" s="57"/>
      <c r="AR151" s="57"/>
      <c r="AS151" s="57"/>
      <c r="AT151" s="57"/>
      <c r="AU151" s="57"/>
      <c r="AV151" s="57"/>
      <c r="AW151" s="57"/>
      <c r="AX151" s="57"/>
      <c r="AY151">
        <f>COUNTA($C$154)</f>
        <v>1</v>
      </c>
    </row>
    <row r="152" spans="1:51" ht="24.75" customHeight="1" x14ac:dyDescent="0.2">
      <c r="A152" s="49"/>
      <c r="B152" s="53" t="s">
        <v>217</v>
      </c>
      <c r="C152" s="49"/>
      <c r="D152" s="49"/>
      <c r="E152" s="49"/>
      <c r="F152" s="49"/>
      <c r="G152" s="49"/>
      <c r="H152" s="49"/>
      <c r="I152" s="49"/>
      <c r="J152" s="49"/>
      <c r="K152" s="49"/>
      <c r="L152" s="49"/>
      <c r="M152" s="49"/>
      <c r="N152" s="49"/>
      <c r="O152" s="49"/>
      <c r="P152" s="54"/>
      <c r="Q152" s="54"/>
      <c r="R152" s="54"/>
      <c r="S152" s="54"/>
      <c r="T152" s="54"/>
      <c r="U152" s="54"/>
      <c r="V152" s="54"/>
      <c r="W152" s="54"/>
      <c r="X152" s="54"/>
      <c r="Y152" s="55"/>
      <c r="Z152" s="55"/>
      <c r="AA152" s="55"/>
      <c r="AB152" s="55"/>
      <c r="AC152" s="55"/>
      <c r="AD152" s="55"/>
      <c r="AE152" s="55"/>
      <c r="AF152" s="55"/>
      <c r="AG152" s="55"/>
      <c r="AH152" s="55"/>
      <c r="AI152" s="55"/>
      <c r="AJ152" s="55"/>
      <c r="AK152" s="55"/>
      <c r="AL152" s="55"/>
      <c r="AM152" s="55"/>
      <c r="AN152" s="55"/>
      <c r="AO152" s="55"/>
      <c r="AP152" s="54"/>
      <c r="AQ152" s="54"/>
      <c r="AR152" s="54"/>
      <c r="AS152" s="54"/>
      <c r="AT152" s="54"/>
      <c r="AU152" s="54"/>
      <c r="AV152" s="54"/>
      <c r="AW152" s="54"/>
      <c r="AX152" s="54"/>
      <c r="AY152">
        <f>$AY$151</f>
        <v>1</v>
      </c>
    </row>
    <row r="153" spans="1:51" ht="59.25" customHeight="1" x14ac:dyDescent="0.2">
      <c r="A153" s="176"/>
      <c r="B153" s="176"/>
      <c r="C153" s="176" t="s">
        <v>25</v>
      </c>
      <c r="D153" s="176"/>
      <c r="E153" s="176"/>
      <c r="F153" s="176"/>
      <c r="G153" s="176"/>
      <c r="H153" s="176"/>
      <c r="I153" s="176"/>
      <c r="J153" s="205" t="s">
        <v>199</v>
      </c>
      <c r="K153" s="88"/>
      <c r="L153" s="88"/>
      <c r="M153" s="88"/>
      <c r="N153" s="88"/>
      <c r="O153" s="88"/>
      <c r="P153" s="159" t="s">
        <v>184</v>
      </c>
      <c r="Q153" s="159"/>
      <c r="R153" s="159"/>
      <c r="S153" s="159"/>
      <c r="T153" s="159"/>
      <c r="U153" s="159"/>
      <c r="V153" s="159"/>
      <c r="W153" s="159"/>
      <c r="X153" s="159"/>
      <c r="Y153" s="203" t="s">
        <v>198</v>
      </c>
      <c r="Z153" s="204"/>
      <c r="AA153" s="204"/>
      <c r="AB153" s="204"/>
      <c r="AC153" s="205" t="s">
        <v>228</v>
      </c>
      <c r="AD153" s="205"/>
      <c r="AE153" s="205"/>
      <c r="AF153" s="205"/>
      <c r="AG153" s="205"/>
      <c r="AH153" s="203" t="s">
        <v>244</v>
      </c>
      <c r="AI153" s="176"/>
      <c r="AJ153" s="176"/>
      <c r="AK153" s="176"/>
      <c r="AL153" s="176" t="s">
        <v>20</v>
      </c>
      <c r="AM153" s="176"/>
      <c r="AN153" s="176"/>
      <c r="AO153" s="206"/>
      <c r="AP153" s="207" t="s">
        <v>200</v>
      </c>
      <c r="AQ153" s="207"/>
      <c r="AR153" s="207"/>
      <c r="AS153" s="207"/>
      <c r="AT153" s="207"/>
      <c r="AU153" s="207"/>
      <c r="AV153" s="207"/>
      <c r="AW153" s="207"/>
      <c r="AX153" s="207"/>
      <c r="AY153">
        <f t="shared" ref="AY153:AY154" si="7">$AY$151</f>
        <v>1</v>
      </c>
    </row>
    <row r="154" spans="1:51" ht="40.5" customHeight="1" x14ac:dyDescent="0.2">
      <c r="A154" s="177">
        <v>1</v>
      </c>
      <c r="B154" s="177">
        <v>1</v>
      </c>
      <c r="C154" s="187" t="s">
        <v>638</v>
      </c>
      <c r="D154" s="188"/>
      <c r="E154" s="188"/>
      <c r="F154" s="188"/>
      <c r="G154" s="188"/>
      <c r="H154" s="188"/>
      <c r="I154" s="188"/>
      <c r="J154" s="189">
        <v>2360001001488</v>
      </c>
      <c r="K154" s="190"/>
      <c r="L154" s="190"/>
      <c r="M154" s="190"/>
      <c r="N154" s="190"/>
      <c r="O154" s="190"/>
      <c r="P154" s="191" t="s">
        <v>639</v>
      </c>
      <c r="Q154" s="192"/>
      <c r="R154" s="192"/>
      <c r="S154" s="192"/>
      <c r="T154" s="192"/>
      <c r="U154" s="192"/>
      <c r="V154" s="192"/>
      <c r="W154" s="192"/>
      <c r="X154" s="192"/>
      <c r="Y154" s="193">
        <v>40</v>
      </c>
      <c r="Z154" s="194"/>
      <c r="AA154" s="194"/>
      <c r="AB154" s="195"/>
      <c r="AC154" s="196" t="s">
        <v>245</v>
      </c>
      <c r="AD154" s="197"/>
      <c r="AE154" s="197"/>
      <c r="AF154" s="197"/>
      <c r="AG154" s="197"/>
      <c r="AH154" s="198">
        <v>3</v>
      </c>
      <c r="AI154" s="199"/>
      <c r="AJ154" s="199"/>
      <c r="AK154" s="199"/>
      <c r="AL154" s="200" t="s">
        <v>640</v>
      </c>
      <c r="AM154" s="201"/>
      <c r="AN154" s="201"/>
      <c r="AO154" s="202"/>
      <c r="AP154" s="175" t="s">
        <v>635</v>
      </c>
      <c r="AQ154" s="175"/>
      <c r="AR154" s="175"/>
      <c r="AS154" s="175"/>
      <c r="AT154" s="175"/>
      <c r="AU154" s="175"/>
      <c r="AV154" s="175"/>
      <c r="AW154" s="175"/>
      <c r="AX154" s="175"/>
      <c r="AY154">
        <f t="shared" si="7"/>
        <v>1</v>
      </c>
    </row>
    <row r="155" spans="1:51" ht="24.75" customHeight="1" x14ac:dyDescent="0.2">
      <c r="A155" s="56"/>
      <c r="B155" s="56"/>
      <c r="C155" s="56"/>
      <c r="D155" s="56"/>
      <c r="E155" s="56"/>
      <c r="F155" s="56"/>
      <c r="G155" s="56"/>
      <c r="H155" s="56"/>
      <c r="I155" s="56"/>
      <c r="J155" s="56"/>
      <c r="K155" s="56"/>
      <c r="L155" s="56"/>
      <c r="M155" s="56"/>
      <c r="N155" s="56"/>
      <c r="O155" s="56"/>
      <c r="P155" s="57"/>
      <c r="Q155" s="57"/>
      <c r="R155" s="57"/>
      <c r="S155" s="57"/>
      <c r="T155" s="57"/>
      <c r="U155" s="57"/>
      <c r="V155" s="57"/>
      <c r="W155" s="57"/>
      <c r="X155" s="57"/>
      <c r="Y155" s="58"/>
      <c r="Z155" s="58"/>
      <c r="AA155" s="58"/>
      <c r="AB155" s="58"/>
      <c r="AC155" s="58"/>
      <c r="AD155" s="58"/>
      <c r="AE155" s="58"/>
      <c r="AF155" s="58"/>
      <c r="AG155" s="58"/>
      <c r="AH155" s="58"/>
      <c r="AI155" s="58"/>
      <c r="AJ155" s="58"/>
      <c r="AK155" s="58"/>
      <c r="AL155" s="58"/>
      <c r="AM155" s="58"/>
      <c r="AN155" s="58"/>
      <c r="AO155" s="58"/>
      <c r="AP155" s="57"/>
      <c r="AQ155" s="57"/>
      <c r="AR155" s="57"/>
      <c r="AS155" s="57"/>
      <c r="AT155" s="57"/>
      <c r="AU155" s="57"/>
      <c r="AV155" s="57"/>
      <c r="AW155" s="57"/>
      <c r="AX155" s="57"/>
      <c r="AY155">
        <f>COUNTA($C$158)</f>
        <v>1</v>
      </c>
    </row>
    <row r="156" spans="1:51" ht="24.75" customHeight="1" x14ac:dyDescent="0.2">
      <c r="A156" s="49"/>
      <c r="B156" s="53" t="s">
        <v>174</v>
      </c>
      <c r="C156" s="49"/>
      <c r="D156" s="49"/>
      <c r="E156" s="49"/>
      <c r="F156" s="49"/>
      <c r="G156" s="49"/>
      <c r="H156" s="49"/>
      <c r="I156" s="49"/>
      <c r="J156" s="49"/>
      <c r="K156" s="49"/>
      <c r="L156" s="49"/>
      <c r="M156" s="49"/>
      <c r="N156" s="49"/>
      <c r="O156" s="49"/>
      <c r="P156" s="54"/>
      <c r="Q156" s="54"/>
      <c r="R156" s="54"/>
      <c r="S156" s="54"/>
      <c r="T156" s="54"/>
      <c r="U156" s="54"/>
      <c r="V156" s="54"/>
      <c r="W156" s="54"/>
      <c r="X156" s="54"/>
      <c r="Y156" s="55"/>
      <c r="Z156" s="55"/>
      <c r="AA156" s="55"/>
      <c r="AB156" s="55"/>
      <c r="AC156" s="55"/>
      <c r="AD156" s="55"/>
      <c r="AE156" s="55"/>
      <c r="AF156" s="55"/>
      <c r="AG156" s="55"/>
      <c r="AH156" s="55"/>
      <c r="AI156" s="55"/>
      <c r="AJ156" s="55"/>
      <c r="AK156" s="55"/>
      <c r="AL156" s="55"/>
      <c r="AM156" s="55"/>
      <c r="AN156" s="55"/>
      <c r="AO156" s="55"/>
      <c r="AP156" s="54"/>
      <c r="AQ156" s="54"/>
      <c r="AR156" s="54"/>
      <c r="AS156" s="54"/>
      <c r="AT156" s="54"/>
      <c r="AU156" s="54"/>
      <c r="AV156" s="54"/>
      <c r="AW156" s="54"/>
      <c r="AX156" s="54"/>
      <c r="AY156">
        <f>$AY$155</f>
        <v>1</v>
      </c>
    </row>
    <row r="157" spans="1:51" ht="59.25" customHeight="1" x14ac:dyDescent="0.2">
      <c r="A157" s="176"/>
      <c r="B157" s="176"/>
      <c r="C157" s="176" t="s">
        <v>25</v>
      </c>
      <c r="D157" s="176"/>
      <c r="E157" s="176"/>
      <c r="F157" s="176"/>
      <c r="G157" s="176"/>
      <c r="H157" s="176"/>
      <c r="I157" s="176"/>
      <c r="J157" s="205" t="s">
        <v>199</v>
      </c>
      <c r="K157" s="88"/>
      <c r="L157" s="88"/>
      <c r="M157" s="88"/>
      <c r="N157" s="88"/>
      <c r="O157" s="88"/>
      <c r="P157" s="159" t="s">
        <v>184</v>
      </c>
      <c r="Q157" s="159"/>
      <c r="R157" s="159"/>
      <c r="S157" s="159"/>
      <c r="T157" s="159"/>
      <c r="U157" s="159"/>
      <c r="V157" s="159"/>
      <c r="W157" s="159"/>
      <c r="X157" s="159"/>
      <c r="Y157" s="203" t="s">
        <v>198</v>
      </c>
      <c r="Z157" s="204"/>
      <c r="AA157" s="204"/>
      <c r="AB157" s="204"/>
      <c r="AC157" s="205" t="s">
        <v>228</v>
      </c>
      <c r="AD157" s="205"/>
      <c r="AE157" s="205"/>
      <c r="AF157" s="205"/>
      <c r="AG157" s="205"/>
      <c r="AH157" s="203" t="s">
        <v>244</v>
      </c>
      <c r="AI157" s="176"/>
      <c r="AJ157" s="176"/>
      <c r="AK157" s="176"/>
      <c r="AL157" s="176" t="s">
        <v>20</v>
      </c>
      <c r="AM157" s="176"/>
      <c r="AN157" s="176"/>
      <c r="AO157" s="206"/>
      <c r="AP157" s="207" t="s">
        <v>200</v>
      </c>
      <c r="AQ157" s="207"/>
      <c r="AR157" s="207"/>
      <c r="AS157" s="207"/>
      <c r="AT157" s="207"/>
      <c r="AU157" s="207"/>
      <c r="AV157" s="207"/>
      <c r="AW157" s="207"/>
      <c r="AX157" s="207"/>
      <c r="AY157">
        <f t="shared" ref="AY157:AY158" si="8">$AY$155</f>
        <v>1</v>
      </c>
    </row>
    <row r="158" spans="1:51" ht="40.5" customHeight="1" x14ac:dyDescent="0.2">
      <c r="A158" s="177">
        <v>1</v>
      </c>
      <c r="B158" s="177">
        <v>1</v>
      </c>
      <c r="C158" s="187" t="s">
        <v>643</v>
      </c>
      <c r="D158" s="188"/>
      <c r="E158" s="188"/>
      <c r="F158" s="188"/>
      <c r="G158" s="188"/>
      <c r="H158" s="188"/>
      <c r="I158" s="188"/>
      <c r="J158" s="189">
        <v>7360001017356</v>
      </c>
      <c r="K158" s="190"/>
      <c r="L158" s="190"/>
      <c r="M158" s="190"/>
      <c r="N158" s="190"/>
      <c r="O158" s="190"/>
      <c r="P158" s="191" t="s">
        <v>641</v>
      </c>
      <c r="Q158" s="192"/>
      <c r="R158" s="192"/>
      <c r="S158" s="192"/>
      <c r="T158" s="192"/>
      <c r="U158" s="192"/>
      <c r="V158" s="192"/>
      <c r="W158" s="192"/>
      <c r="X158" s="192"/>
      <c r="Y158" s="193">
        <v>283</v>
      </c>
      <c r="Z158" s="194"/>
      <c r="AA158" s="194"/>
      <c r="AB158" s="195"/>
      <c r="AC158" s="196" t="s">
        <v>245</v>
      </c>
      <c r="AD158" s="197"/>
      <c r="AE158" s="197"/>
      <c r="AF158" s="197"/>
      <c r="AG158" s="197"/>
      <c r="AH158" s="198">
        <v>3</v>
      </c>
      <c r="AI158" s="199"/>
      <c r="AJ158" s="199"/>
      <c r="AK158" s="199"/>
      <c r="AL158" s="200" t="s">
        <v>642</v>
      </c>
      <c r="AM158" s="201"/>
      <c r="AN158" s="201"/>
      <c r="AO158" s="202"/>
      <c r="AP158" s="175" t="s">
        <v>635</v>
      </c>
      <c r="AQ158" s="175"/>
      <c r="AR158" s="175"/>
      <c r="AS158" s="175"/>
      <c r="AT158" s="175"/>
      <c r="AU158" s="175"/>
      <c r="AV158" s="175"/>
      <c r="AW158" s="175"/>
      <c r="AX158" s="175"/>
      <c r="AY158">
        <f t="shared" si="8"/>
        <v>1</v>
      </c>
    </row>
    <row r="159" spans="1:51" ht="24.75" customHeight="1" x14ac:dyDescent="0.2">
      <c r="A159" s="56"/>
      <c r="B159" s="56"/>
      <c r="C159" s="56"/>
      <c r="D159" s="56"/>
      <c r="E159" s="56"/>
      <c r="F159" s="56"/>
      <c r="G159" s="56"/>
      <c r="H159" s="56"/>
      <c r="I159" s="56"/>
      <c r="J159" s="56"/>
      <c r="K159" s="56"/>
      <c r="L159" s="56"/>
      <c r="M159" s="56"/>
      <c r="N159" s="56"/>
      <c r="O159" s="56"/>
      <c r="P159" s="57"/>
      <c r="Q159" s="57"/>
      <c r="R159" s="57"/>
      <c r="S159" s="57"/>
      <c r="T159" s="57"/>
      <c r="U159" s="57"/>
      <c r="V159" s="57"/>
      <c r="W159" s="57"/>
      <c r="X159" s="57"/>
      <c r="Y159" s="58"/>
      <c r="Z159" s="58"/>
      <c r="AA159" s="58"/>
      <c r="AB159" s="58"/>
      <c r="AC159" s="58"/>
      <c r="AD159" s="58"/>
      <c r="AE159" s="58"/>
      <c r="AF159" s="58"/>
      <c r="AG159" s="58"/>
      <c r="AH159" s="58"/>
      <c r="AI159" s="58"/>
      <c r="AJ159" s="58"/>
      <c r="AK159" s="58"/>
      <c r="AL159" s="58"/>
      <c r="AM159" s="58"/>
      <c r="AN159" s="58"/>
      <c r="AO159" s="58"/>
      <c r="AP159" s="57"/>
      <c r="AQ159" s="57"/>
      <c r="AR159" s="57"/>
      <c r="AS159" s="57"/>
      <c r="AT159" s="57"/>
      <c r="AU159" s="57"/>
      <c r="AV159" s="57"/>
      <c r="AW159" s="57"/>
      <c r="AX159" s="57"/>
      <c r="AY159">
        <f>COUNTA($C$162)</f>
        <v>1</v>
      </c>
    </row>
    <row r="160" spans="1:51" ht="24.75" customHeight="1" x14ac:dyDescent="0.2">
      <c r="A160" s="49"/>
      <c r="B160" s="53" t="s">
        <v>175</v>
      </c>
      <c r="C160" s="49"/>
      <c r="D160" s="49"/>
      <c r="E160" s="49"/>
      <c r="F160" s="49"/>
      <c r="G160" s="49"/>
      <c r="H160" s="49"/>
      <c r="I160" s="49"/>
      <c r="J160" s="49"/>
      <c r="K160" s="49"/>
      <c r="L160" s="49"/>
      <c r="M160" s="49"/>
      <c r="N160" s="49"/>
      <c r="O160" s="49"/>
      <c r="P160" s="54"/>
      <c r="Q160" s="54"/>
      <c r="R160" s="54"/>
      <c r="S160" s="54"/>
      <c r="T160" s="54"/>
      <c r="U160" s="54"/>
      <c r="V160" s="54"/>
      <c r="W160" s="54"/>
      <c r="X160" s="54"/>
      <c r="Y160" s="55"/>
      <c r="Z160" s="55"/>
      <c r="AA160" s="55"/>
      <c r="AB160" s="55"/>
      <c r="AC160" s="55"/>
      <c r="AD160" s="55"/>
      <c r="AE160" s="55"/>
      <c r="AF160" s="55"/>
      <c r="AG160" s="55"/>
      <c r="AH160" s="55"/>
      <c r="AI160" s="55"/>
      <c r="AJ160" s="55"/>
      <c r="AK160" s="55"/>
      <c r="AL160" s="55"/>
      <c r="AM160" s="55"/>
      <c r="AN160" s="55"/>
      <c r="AO160" s="55"/>
      <c r="AP160" s="54"/>
      <c r="AQ160" s="54"/>
      <c r="AR160" s="54"/>
      <c r="AS160" s="54"/>
      <c r="AT160" s="54"/>
      <c r="AU160" s="54"/>
      <c r="AV160" s="54"/>
      <c r="AW160" s="54"/>
      <c r="AX160" s="54"/>
      <c r="AY160">
        <f>$AY$159</f>
        <v>1</v>
      </c>
    </row>
    <row r="161" spans="1:51" ht="59.25" customHeight="1" x14ac:dyDescent="0.2">
      <c r="A161" s="176"/>
      <c r="B161" s="176"/>
      <c r="C161" s="176" t="s">
        <v>25</v>
      </c>
      <c r="D161" s="176"/>
      <c r="E161" s="176"/>
      <c r="F161" s="176"/>
      <c r="G161" s="176"/>
      <c r="H161" s="176"/>
      <c r="I161" s="176"/>
      <c r="J161" s="205" t="s">
        <v>199</v>
      </c>
      <c r="K161" s="88"/>
      <c r="L161" s="88"/>
      <c r="M161" s="88"/>
      <c r="N161" s="88"/>
      <c r="O161" s="88"/>
      <c r="P161" s="159" t="s">
        <v>184</v>
      </c>
      <c r="Q161" s="159"/>
      <c r="R161" s="159"/>
      <c r="S161" s="159"/>
      <c r="T161" s="159"/>
      <c r="U161" s="159"/>
      <c r="V161" s="159"/>
      <c r="W161" s="159"/>
      <c r="X161" s="159"/>
      <c r="Y161" s="203" t="s">
        <v>198</v>
      </c>
      <c r="Z161" s="204"/>
      <c r="AA161" s="204"/>
      <c r="AB161" s="204"/>
      <c r="AC161" s="205" t="s">
        <v>228</v>
      </c>
      <c r="AD161" s="205"/>
      <c r="AE161" s="205"/>
      <c r="AF161" s="205"/>
      <c r="AG161" s="205"/>
      <c r="AH161" s="203" t="s">
        <v>244</v>
      </c>
      <c r="AI161" s="176"/>
      <c r="AJ161" s="176"/>
      <c r="AK161" s="176"/>
      <c r="AL161" s="176" t="s">
        <v>20</v>
      </c>
      <c r="AM161" s="176"/>
      <c r="AN161" s="176"/>
      <c r="AO161" s="206"/>
      <c r="AP161" s="207" t="s">
        <v>200</v>
      </c>
      <c r="AQ161" s="207"/>
      <c r="AR161" s="207"/>
      <c r="AS161" s="207"/>
      <c r="AT161" s="207"/>
      <c r="AU161" s="207"/>
      <c r="AV161" s="207"/>
      <c r="AW161" s="207"/>
      <c r="AX161" s="207"/>
      <c r="AY161">
        <f t="shared" ref="AY161:AY162" si="9">$AY$159</f>
        <v>1</v>
      </c>
    </row>
    <row r="162" spans="1:51" ht="53.25" customHeight="1" x14ac:dyDescent="0.2">
      <c r="A162" s="177">
        <v>1</v>
      </c>
      <c r="B162" s="177">
        <v>1</v>
      </c>
      <c r="C162" s="187" t="s">
        <v>644</v>
      </c>
      <c r="D162" s="188"/>
      <c r="E162" s="188"/>
      <c r="F162" s="188"/>
      <c r="G162" s="188"/>
      <c r="H162" s="188"/>
      <c r="I162" s="188"/>
      <c r="J162" s="189">
        <v>5360005000590</v>
      </c>
      <c r="K162" s="190"/>
      <c r="L162" s="190"/>
      <c r="M162" s="190"/>
      <c r="N162" s="190"/>
      <c r="O162" s="190"/>
      <c r="P162" s="191" t="s">
        <v>645</v>
      </c>
      <c r="Q162" s="192"/>
      <c r="R162" s="192"/>
      <c r="S162" s="192"/>
      <c r="T162" s="192"/>
      <c r="U162" s="192"/>
      <c r="V162" s="192"/>
      <c r="W162" s="192"/>
      <c r="X162" s="192"/>
      <c r="Y162" s="193">
        <v>8</v>
      </c>
      <c r="Z162" s="194"/>
      <c r="AA162" s="194"/>
      <c r="AB162" s="195"/>
      <c r="AC162" s="196" t="s">
        <v>252</v>
      </c>
      <c r="AD162" s="197"/>
      <c r="AE162" s="197"/>
      <c r="AF162" s="197"/>
      <c r="AG162" s="197"/>
      <c r="AH162" s="198" t="s">
        <v>274</v>
      </c>
      <c r="AI162" s="199"/>
      <c r="AJ162" s="199"/>
      <c r="AK162" s="199"/>
      <c r="AL162" s="200" t="s">
        <v>274</v>
      </c>
      <c r="AM162" s="201"/>
      <c r="AN162" s="201"/>
      <c r="AO162" s="202"/>
      <c r="AP162" s="175" t="s">
        <v>635</v>
      </c>
      <c r="AQ162" s="175"/>
      <c r="AR162" s="175"/>
      <c r="AS162" s="175"/>
      <c r="AT162" s="175"/>
      <c r="AU162" s="175"/>
      <c r="AV162" s="175"/>
      <c r="AW162" s="175"/>
      <c r="AX162" s="175"/>
      <c r="AY162">
        <f t="shared" si="9"/>
        <v>1</v>
      </c>
    </row>
    <row r="163" spans="1:51" ht="24.75" customHeight="1" x14ac:dyDescent="0.2">
      <c r="A163" s="56"/>
      <c r="B163" s="56"/>
      <c r="C163" s="56"/>
      <c r="D163" s="56"/>
      <c r="E163" s="56"/>
      <c r="F163" s="56"/>
      <c r="G163" s="56"/>
      <c r="H163" s="56"/>
      <c r="I163" s="56"/>
      <c r="J163" s="56"/>
      <c r="K163" s="56"/>
      <c r="L163" s="56"/>
      <c r="M163" s="56"/>
      <c r="N163" s="56"/>
      <c r="O163" s="56"/>
      <c r="P163" s="57"/>
      <c r="Q163" s="57"/>
      <c r="R163" s="57"/>
      <c r="S163" s="57"/>
      <c r="T163" s="57"/>
      <c r="U163" s="57"/>
      <c r="V163" s="57"/>
      <c r="W163" s="57"/>
      <c r="X163" s="57"/>
      <c r="Y163" s="58"/>
      <c r="Z163" s="58"/>
      <c r="AA163" s="58"/>
      <c r="AB163" s="58"/>
      <c r="AC163" s="58"/>
      <c r="AD163" s="58"/>
      <c r="AE163" s="58"/>
      <c r="AF163" s="58"/>
      <c r="AG163" s="58"/>
      <c r="AH163" s="58"/>
      <c r="AI163" s="58"/>
      <c r="AJ163" s="58"/>
      <c r="AK163" s="58"/>
      <c r="AL163" s="58"/>
      <c r="AM163" s="58"/>
      <c r="AN163" s="58"/>
      <c r="AO163" s="58"/>
      <c r="AP163" s="57"/>
      <c r="AQ163" s="57"/>
      <c r="AR163" s="57"/>
      <c r="AS163" s="57"/>
      <c r="AT163" s="57"/>
      <c r="AU163" s="57"/>
      <c r="AV163" s="57"/>
      <c r="AW163" s="57"/>
      <c r="AX163" s="57"/>
      <c r="AY163">
        <f>COUNTA($C$166)</f>
        <v>1</v>
      </c>
    </row>
    <row r="164" spans="1:51" ht="24.75" customHeight="1" x14ac:dyDescent="0.2">
      <c r="A164" s="49"/>
      <c r="B164" s="53" t="s">
        <v>176</v>
      </c>
      <c r="C164" s="49"/>
      <c r="D164" s="49"/>
      <c r="E164" s="49"/>
      <c r="F164" s="49"/>
      <c r="G164" s="49"/>
      <c r="H164" s="49"/>
      <c r="I164" s="49"/>
      <c r="J164" s="49"/>
      <c r="K164" s="49"/>
      <c r="L164" s="49"/>
      <c r="M164" s="49"/>
      <c r="N164" s="49"/>
      <c r="O164" s="49"/>
      <c r="P164" s="54"/>
      <c r="Q164" s="54"/>
      <c r="R164" s="54"/>
      <c r="S164" s="54"/>
      <c r="T164" s="54"/>
      <c r="U164" s="54"/>
      <c r="V164" s="54"/>
      <c r="W164" s="54"/>
      <c r="X164" s="54"/>
      <c r="Y164" s="55"/>
      <c r="Z164" s="55"/>
      <c r="AA164" s="55"/>
      <c r="AB164" s="55"/>
      <c r="AC164" s="55"/>
      <c r="AD164" s="55"/>
      <c r="AE164" s="55"/>
      <c r="AF164" s="55"/>
      <c r="AG164" s="55"/>
      <c r="AH164" s="55"/>
      <c r="AI164" s="55"/>
      <c r="AJ164" s="55"/>
      <c r="AK164" s="55"/>
      <c r="AL164" s="55"/>
      <c r="AM164" s="55"/>
      <c r="AN164" s="55"/>
      <c r="AO164" s="55"/>
      <c r="AP164" s="54"/>
      <c r="AQ164" s="54"/>
      <c r="AR164" s="54"/>
      <c r="AS164" s="54"/>
      <c r="AT164" s="54"/>
      <c r="AU164" s="54"/>
      <c r="AV164" s="54"/>
      <c r="AW164" s="54"/>
      <c r="AX164" s="54"/>
      <c r="AY164">
        <f>$AY$163</f>
        <v>1</v>
      </c>
    </row>
    <row r="165" spans="1:51" ht="59.25" customHeight="1" x14ac:dyDescent="0.2">
      <c r="A165" s="176"/>
      <c r="B165" s="176"/>
      <c r="C165" s="176" t="s">
        <v>25</v>
      </c>
      <c r="D165" s="176"/>
      <c r="E165" s="176"/>
      <c r="F165" s="176"/>
      <c r="G165" s="176"/>
      <c r="H165" s="176"/>
      <c r="I165" s="176"/>
      <c r="J165" s="205" t="s">
        <v>199</v>
      </c>
      <c r="K165" s="88"/>
      <c r="L165" s="88"/>
      <c r="M165" s="88"/>
      <c r="N165" s="88"/>
      <c r="O165" s="88"/>
      <c r="P165" s="159" t="s">
        <v>184</v>
      </c>
      <c r="Q165" s="159"/>
      <c r="R165" s="159"/>
      <c r="S165" s="159"/>
      <c r="T165" s="159"/>
      <c r="U165" s="159"/>
      <c r="V165" s="159"/>
      <c r="W165" s="159"/>
      <c r="X165" s="159"/>
      <c r="Y165" s="203" t="s">
        <v>198</v>
      </c>
      <c r="Z165" s="204"/>
      <c r="AA165" s="204"/>
      <c r="AB165" s="204"/>
      <c r="AC165" s="205" t="s">
        <v>228</v>
      </c>
      <c r="AD165" s="205"/>
      <c r="AE165" s="205"/>
      <c r="AF165" s="205"/>
      <c r="AG165" s="205"/>
      <c r="AH165" s="203" t="s">
        <v>244</v>
      </c>
      <c r="AI165" s="176"/>
      <c r="AJ165" s="176"/>
      <c r="AK165" s="176"/>
      <c r="AL165" s="176" t="s">
        <v>20</v>
      </c>
      <c r="AM165" s="176"/>
      <c r="AN165" s="176"/>
      <c r="AO165" s="206"/>
      <c r="AP165" s="207" t="s">
        <v>200</v>
      </c>
      <c r="AQ165" s="207"/>
      <c r="AR165" s="207"/>
      <c r="AS165" s="207"/>
      <c r="AT165" s="207"/>
      <c r="AU165" s="207"/>
      <c r="AV165" s="207"/>
      <c r="AW165" s="207"/>
      <c r="AX165" s="207"/>
      <c r="AY165">
        <f t="shared" ref="AY165:AY166" si="10">$AY$163</f>
        <v>1</v>
      </c>
    </row>
    <row r="166" spans="1:51" ht="49.5" customHeight="1" x14ac:dyDescent="0.2">
      <c r="A166" s="177">
        <v>1</v>
      </c>
      <c r="B166" s="177">
        <v>1</v>
      </c>
      <c r="C166" s="187" t="s">
        <v>646</v>
      </c>
      <c r="D166" s="188"/>
      <c r="E166" s="188"/>
      <c r="F166" s="188"/>
      <c r="G166" s="188"/>
      <c r="H166" s="188"/>
      <c r="I166" s="188"/>
      <c r="J166" s="189" t="s">
        <v>647</v>
      </c>
      <c r="K166" s="190"/>
      <c r="L166" s="190"/>
      <c r="M166" s="190"/>
      <c r="N166" s="190"/>
      <c r="O166" s="190"/>
      <c r="P166" s="191" t="s">
        <v>648</v>
      </c>
      <c r="Q166" s="192"/>
      <c r="R166" s="192"/>
      <c r="S166" s="192"/>
      <c r="T166" s="192"/>
      <c r="U166" s="192"/>
      <c r="V166" s="192"/>
      <c r="W166" s="192"/>
      <c r="X166" s="192"/>
      <c r="Y166" s="193">
        <v>2.7</v>
      </c>
      <c r="Z166" s="194"/>
      <c r="AA166" s="194"/>
      <c r="AB166" s="195"/>
      <c r="AC166" s="196" t="s">
        <v>78</v>
      </c>
      <c r="AD166" s="197"/>
      <c r="AE166" s="197"/>
      <c r="AF166" s="197"/>
      <c r="AG166" s="197"/>
      <c r="AH166" s="198" t="s">
        <v>649</v>
      </c>
      <c r="AI166" s="199"/>
      <c r="AJ166" s="199"/>
      <c r="AK166" s="199"/>
      <c r="AL166" s="200" t="s">
        <v>650</v>
      </c>
      <c r="AM166" s="201"/>
      <c r="AN166" s="201"/>
      <c r="AO166" s="202"/>
      <c r="AP166" s="175" t="s">
        <v>649</v>
      </c>
      <c r="AQ166" s="175"/>
      <c r="AR166" s="175"/>
      <c r="AS166" s="175"/>
      <c r="AT166" s="175"/>
      <c r="AU166" s="175"/>
      <c r="AV166" s="175"/>
      <c r="AW166" s="175"/>
      <c r="AX166" s="175"/>
      <c r="AY166">
        <f t="shared" si="10"/>
        <v>1</v>
      </c>
    </row>
    <row r="167" spans="1:51" ht="49.5" customHeight="1" x14ac:dyDescent="0.2">
      <c r="A167" s="177">
        <v>2</v>
      </c>
      <c r="B167" s="177">
        <v>1</v>
      </c>
      <c r="C167" s="187" t="s">
        <v>651</v>
      </c>
      <c r="D167" s="188"/>
      <c r="E167" s="188"/>
      <c r="F167" s="188"/>
      <c r="G167" s="188"/>
      <c r="H167" s="188"/>
      <c r="I167" s="188"/>
      <c r="J167" s="189" t="s">
        <v>274</v>
      </c>
      <c r="K167" s="190"/>
      <c r="L167" s="190"/>
      <c r="M167" s="190"/>
      <c r="N167" s="190"/>
      <c r="O167" s="190"/>
      <c r="P167" s="191" t="s">
        <v>652</v>
      </c>
      <c r="Q167" s="192"/>
      <c r="R167" s="192"/>
      <c r="S167" s="192"/>
      <c r="T167" s="192"/>
      <c r="U167" s="192"/>
      <c r="V167" s="192"/>
      <c r="W167" s="192"/>
      <c r="X167" s="192"/>
      <c r="Y167" s="193">
        <v>2.6</v>
      </c>
      <c r="Z167" s="194"/>
      <c r="AA167" s="194"/>
      <c r="AB167" s="195"/>
      <c r="AC167" s="196" t="s">
        <v>78</v>
      </c>
      <c r="AD167" s="197"/>
      <c r="AE167" s="197"/>
      <c r="AF167" s="197"/>
      <c r="AG167" s="197"/>
      <c r="AH167" s="198" t="s">
        <v>647</v>
      </c>
      <c r="AI167" s="199"/>
      <c r="AJ167" s="199"/>
      <c r="AK167" s="199"/>
      <c r="AL167" s="200" t="s">
        <v>649</v>
      </c>
      <c r="AM167" s="201"/>
      <c r="AN167" s="201"/>
      <c r="AO167" s="202"/>
      <c r="AP167" s="175" t="s">
        <v>653</v>
      </c>
      <c r="AQ167" s="175"/>
      <c r="AR167" s="175"/>
      <c r="AS167" s="175"/>
      <c r="AT167" s="175"/>
      <c r="AU167" s="175"/>
      <c r="AV167" s="175"/>
      <c r="AW167" s="175"/>
      <c r="AX167" s="175"/>
      <c r="AY167">
        <f>COUNTA($C$167)</f>
        <v>1</v>
      </c>
    </row>
    <row r="168" spans="1:51" ht="49.5" customHeight="1" x14ac:dyDescent="0.2">
      <c r="A168" s="177">
        <v>3</v>
      </c>
      <c r="B168" s="177">
        <v>1</v>
      </c>
      <c r="C168" s="187" t="s">
        <v>654</v>
      </c>
      <c r="D168" s="188"/>
      <c r="E168" s="188"/>
      <c r="F168" s="188"/>
      <c r="G168" s="188"/>
      <c r="H168" s="188"/>
      <c r="I168" s="188"/>
      <c r="J168" s="189" t="s">
        <v>274</v>
      </c>
      <c r="K168" s="190"/>
      <c r="L168" s="190"/>
      <c r="M168" s="190"/>
      <c r="N168" s="190"/>
      <c r="O168" s="190"/>
      <c r="P168" s="191" t="s">
        <v>655</v>
      </c>
      <c r="Q168" s="192"/>
      <c r="R168" s="192"/>
      <c r="S168" s="192"/>
      <c r="T168" s="192"/>
      <c r="U168" s="192"/>
      <c r="V168" s="192"/>
      <c r="W168" s="192"/>
      <c r="X168" s="192"/>
      <c r="Y168" s="193">
        <v>1.4</v>
      </c>
      <c r="Z168" s="194"/>
      <c r="AA168" s="194"/>
      <c r="AB168" s="195"/>
      <c r="AC168" s="196" t="s">
        <v>78</v>
      </c>
      <c r="AD168" s="197"/>
      <c r="AE168" s="197"/>
      <c r="AF168" s="197"/>
      <c r="AG168" s="197"/>
      <c r="AH168" s="198" t="s">
        <v>274</v>
      </c>
      <c r="AI168" s="199"/>
      <c r="AJ168" s="199"/>
      <c r="AK168" s="199"/>
      <c r="AL168" s="200" t="s">
        <v>274</v>
      </c>
      <c r="AM168" s="201"/>
      <c r="AN168" s="201"/>
      <c r="AO168" s="202"/>
      <c r="AP168" s="175" t="s">
        <v>649</v>
      </c>
      <c r="AQ168" s="175"/>
      <c r="AR168" s="175"/>
      <c r="AS168" s="175"/>
      <c r="AT168" s="175"/>
      <c r="AU168" s="175"/>
      <c r="AV168" s="175"/>
      <c r="AW168" s="175"/>
      <c r="AX168" s="175"/>
      <c r="AY168">
        <f>COUNTA($C$168)</f>
        <v>1</v>
      </c>
    </row>
    <row r="169" spans="1:51" ht="49.5" customHeight="1" x14ac:dyDescent="0.2">
      <c r="A169" s="177">
        <v>4</v>
      </c>
      <c r="B169" s="177">
        <v>1</v>
      </c>
      <c r="C169" s="187" t="s">
        <v>656</v>
      </c>
      <c r="D169" s="188"/>
      <c r="E169" s="188"/>
      <c r="F169" s="188"/>
      <c r="G169" s="188"/>
      <c r="H169" s="188"/>
      <c r="I169" s="188"/>
      <c r="J169" s="189" t="s">
        <v>274</v>
      </c>
      <c r="K169" s="190"/>
      <c r="L169" s="190"/>
      <c r="M169" s="190"/>
      <c r="N169" s="190"/>
      <c r="O169" s="190"/>
      <c r="P169" s="191" t="s">
        <v>657</v>
      </c>
      <c r="Q169" s="192"/>
      <c r="R169" s="192"/>
      <c r="S169" s="192"/>
      <c r="T169" s="192"/>
      <c r="U169" s="192"/>
      <c r="V169" s="192"/>
      <c r="W169" s="192"/>
      <c r="X169" s="192"/>
      <c r="Y169" s="193">
        <v>1.4</v>
      </c>
      <c r="Z169" s="194"/>
      <c r="AA169" s="194"/>
      <c r="AB169" s="195"/>
      <c r="AC169" s="196" t="s">
        <v>78</v>
      </c>
      <c r="AD169" s="197"/>
      <c r="AE169" s="197"/>
      <c r="AF169" s="197"/>
      <c r="AG169" s="197"/>
      <c r="AH169" s="198" t="s">
        <v>653</v>
      </c>
      <c r="AI169" s="199"/>
      <c r="AJ169" s="199"/>
      <c r="AK169" s="199"/>
      <c r="AL169" s="200" t="s">
        <v>637</v>
      </c>
      <c r="AM169" s="201"/>
      <c r="AN169" s="201"/>
      <c r="AO169" s="202"/>
      <c r="AP169" s="175" t="s">
        <v>274</v>
      </c>
      <c r="AQ169" s="175"/>
      <c r="AR169" s="175"/>
      <c r="AS169" s="175"/>
      <c r="AT169" s="175"/>
      <c r="AU169" s="175"/>
      <c r="AV169" s="175"/>
      <c r="AW169" s="175"/>
      <c r="AX169" s="175"/>
      <c r="AY169">
        <f>COUNTA($C$169)</f>
        <v>1</v>
      </c>
    </row>
    <row r="170" spans="1:51" ht="49.5" customHeight="1" x14ac:dyDescent="0.2">
      <c r="A170" s="177">
        <v>5</v>
      </c>
      <c r="B170" s="177">
        <v>1</v>
      </c>
      <c r="C170" s="187" t="s">
        <v>658</v>
      </c>
      <c r="D170" s="188"/>
      <c r="E170" s="188"/>
      <c r="F170" s="188"/>
      <c r="G170" s="188"/>
      <c r="H170" s="188"/>
      <c r="I170" s="188"/>
      <c r="J170" s="189" t="s">
        <v>653</v>
      </c>
      <c r="K170" s="190"/>
      <c r="L170" s="190"/>
      <c r="M170" s="190"/>
      <c r="N170" s="190"/>
      <c r="O170" s="190"/>
      <c r="P170" s="191" t="s">
        <v>652</v>
      </c>
      <c r="Q170" s="192"/>
      <c r="R170" s="192"/>
      <c r="S170" s="192"/>
      <c r="T170" s="192"/>
      <c r="U170" s="192"/>
      <c r="V170" s="192"/>
      <c r="W170" s="192"/>
      <c r="X170" s="192"/>
      <c r="Y170" s="193">
        <v>1.4</v>
      </c>
      <c r="Z170" s="194"/>
      <c r="AA170" s="194"/>
      <c r="AB170" s="195"/>
      <c r="AC170" s="196" t="s">
        <v>78</v>
      </c>
      <c r="AD170" s="197"/>
      <c r="AE170" s="197"/>
      <c r="AF170" s="197"/>
      <c r="AG170" s="197"/>
      <c r="AH170" s="198" t="s">
        <v>274</v>
      </c>
      <c r="AI170" s="199"/>
      <c r="AJ170" s="199"/>
      <c r="AK170" s="199"/>
      <c r="AL170" s="200" t="s">
        <v>274</v>
      </c>
      <c r="AM170" s="201"/>
      <c r="AN170" s="201"/>
      <c r="AO170" s="202"/>
      <c r="AP170" s="175" t="s">
        <v>659</v>
      </c>
      <c r="AQ170" s="175"/>
      <c r="AR170" s="175"/>
      <c r="AS170" s="175"/>
      <c r="AT170" s="175"/>
      <c r="AU170" s="175"/>
      <c r="AV170" s="175"/>
      <c r="AW170" s="175"/>
      <c r="AX170" s="175"/>
      <c r="AY170">
        <f>COUNTA($C$170)</f>
        <v>1</v>
      </c>
    </row>
    <row r="171" spans="1:51" ht="49.5" customHeight="1" x14ac:dyDescent="0.2">
      <c r="A171" s="177">
        <v>6</v>
      </c>
      <c r="B171" s="177">
        <v>1</v>
      </c>
      <c r="C171" s="187" t="s">
        <v>660</v>
      </c>
      <c r="D171" s="188"/>
      <c r="E171" s="188"/>
      <c r="F171" s="188"/>
      <c r="G171" s="188"/>
      <c r="H171" s="188"/>
      <c r="I171" s="188"/>
      <c r="J171" s="189" t="s">
        <v>274</v>
      </c>
      <c r="K171" s="190"/>
      <c r="L171" s="190"/>
      <c r="M171" s="190"/>
      <c r="N171" s="190"/>
      <c r="O171" s="190"/>
      <c r="P171" s="191" t="s">
        <v>661</v>
      </c>
      <c r="Q171" s="192"/>
      <c r="R171" s="192"/>
      <c r="S171" s="192"/>
      <c r="T171" s="192"/>
      <c r="U171" s="192"/>
      <c r="V171" s="192"/>
      <c r="W171" s="192"/>
      <c r="X171" s="192"/>
      <c r="Y171" s="193">
        <v>1.2</v>
      </c>
      <c r="Z171" s="194"/>
      <c r="AA171" s="194"/>
      <c r="AB171" s="195"/>
      <c r="AC171" s="196" t="s">
        <v>78</v>
      </c>
      <c r="AD171" s="197"/>
      <c r="AE171" s="197"/>
      <c r="AF171" s="197"/>
      <c r="AG171" s="197"/>
      <c r="AH171" s="198" t="s">
        <v>274</v>
      </c>
      <c r="AI171" s="199"/>
      <c r="AJ171" s="199"/>
      <c r="AK171" s="199"/>
      <c r="AL171" s="200" t="s">
        <v>274</v>
      </c>
      <c r="AM171" s="201"/>
      <c r="AN171" s="201"/>
      <c r="AO171" s="202"/>
      <c r="AP171" s="175" t="s">
        <v>274</v>
      </c>
      <c r="AQ171" s="175"/>
      <c r="AR171" s="175"/>
      <c r="AS171" s="175"/>
      <c r="AT171" s="175"/>
      <c r="AU171" s="175"/>
      <c r="AV171" s="175"/>
      <c r="AW171" s="175"/>
      <c r="AX171" s="175"/>
      <c r="AY171">
        <f>COUNTA($C$171)</f>
        <v>1</v>
      </c>
    </row>
    <row r="172" spans="1:51" ht="49.5" customHeight="1" x14ac:dyDescent="0.2">
      <c r="A172" s="177">
        <v>7</v>
      </c>
      <c r="B172" s="177">
        <v>1</v>
      </c>
      <c r="C172" s="187" t="s">
        <v>662</v>
      </c>
      <c r="D172" s="188"/>
      <c r="E172" s="188"/>
      <c r="F172" s="188"/>
      <c r="G172" s="188"/>
      <c r="H172" s="188"/>
      <c r="I172" s="188"/>
      <c r="J172" s="189" t="s">
        <v>274</v>
      </c>
      <c r="K172" s="190"/>
      <c r="L172" s="190"/>
      <c r="M172" s="190"/>
      <c r="N172" s="190"/>
      <c r="O172" s="190"/>
      <c r="P172" s="191" t="s">
        <v>661</v>
      </c>
      <c r="Q172" s="192"/>
      <c r="R172" s="192"/>
      <c r="S172" s="192"/>
      <c r="T172" s="192"/>
      <c r="U172" s="192"/>
      <c r="V172" s="192"/>
      <c r="W172" s="192"/>
      <c r="X172" s="192"/>
      <c r="Y172" s="193">
        <v>1.2</v>
      </c>
      <c r="Z172" s="194"/>
      <c r="AA172" s="194"/>
      <c r="AB172" s="195"/>
      <c r="AC172" s="196" t="s">
        <v>78</v>
      </c>
      <c r="AD172" s="197"/>
      <c r="AE172" s="197"/>
      <c r="AF172" s="197"/>
      <c r="AG172" s="197"/>
      <c r="AH172" s="198" t="s">
        <v>649</v>
      </c>
      <c r="AI172" s="199"/>
      <c r="AJ172" s="199"/>
      <c r="AK172" s="199"/>
      <c r="AL172" s="200" t="s">
        <v>663</v>
      </c>
      <c r="AM172" s="201"/>
      <c r="AN172" s="201"/>
      <c r="AO172" s="202"/>
      <c r="AP172" s="175" t="s">
        <v>274</v>
      </c>
      <c r="AQ172" s="175"/>
      <c r="AR172" s="175"/>
      <c r="AS172" s="175"/>
      <c r="AT172" s="175"/>
      <c r="AU172" s="175"/>
      <c r="AV172" s="175"/>
      <c r="AW172" s="175"/>
      <c r="AX172" s="175"/>
      <c r="AY172">
        <f>COUNTA($C$172)</f>
        <v>1</v>
      </c>
    </row>
    <row r="173" spans="1:51" ht="49.5" customHeight="1" x14ac:dyDescent="0.2">
      <c r="A173" s="177">
        <v>8</v>
      </c>
      <c r="B173" s="177">
        <v>1</v>
      </c>
      <c r="C173" s="187" t="s">
        <v>664</v>
      </c>
      <c r="D173" s="188"/>
      <c r="E173" s="188"/>
      <c r="F173" s="188"/>
      <c r="G173" s="188"/>
      <c r="H173" s="188"/>
      <c r="I173" s="188"/>
      <c r="J173" s="189" t="s">
        <v>274</v>
      </c>
      <c r="K173" s="190"/>
      <c r="L173" s="190"/>
      <c r="M173" s="190"/>
      <c r="N173" s="190"/>
      <c r="O173" s="190"/>
      <c r="P173" s="191" t="s">
        <v>661</v>
      </c>
      <c r="Q173" s="192"/>
      <c r="R173" s="192"/>
      <c r="S173" s="192"/>
      <c r="T173" s="192"/>
      <c r="U173" s="192"/>
      <c r="V173" s="192"/>
      <c r="W173" s="192"/>
      <c r="X173" s="192"/>
      <c r="Y173" s="193">
        <v>1.1000000000000001</v>
      </c>
      <c r="Z173" s="194"/>
      <c r="AA173" s="194"/>
      <c r="AB173" s="195"/>
      <c r="AC173" s="196" t="s">
        <v>78</v>
      </c>
      <c r="AD173" s="197"/>
      <c r="AE173" s="197"/>
      <c r="AF173" s="197"/>
      <c r="AG173" s="197"/>
      <c r="AH173" s="198" t="s">
        <v>647</v>
      </c>
      <c r="AI173" s="199"/>
      <c r="AJ173" s="199"/>
      <c r="AK173" s="199"/>
      <c r="AL173" s="200" t="s">
        <v>274</v>
      </c>
      <c r="AM173" s="201"/>
      <c r="AN173" s="201"/>
      <c r="AO173" s="202"/>
      <c r="AP173" s="175" t="s">
        <v>274</v>
      </c>
      <c r="AQ173" s="175"/>
      <c r="AR173" s="175"/>
      <c r="AS173" s="175"/>
      <c r="AT173" s="175"/>
      <c r="AU173" s="175"/>
      <c r="AV173" s="175"/>
      <c r="AW173" s="175"/>
      <c r="AX173" s="175"/>
      <c r="AY173">
        <f>COUNTA($C$173)</f>
        <v>1</v>
      </c>
    </row>
    <row r="174" spans="1:51" ht="49.5" customHeight="1" x14ac:dyDescent="0.2">
      <c r="A174" s="177">
        <v>9</v>
      </c>
      <c r="B174" s="177">
        <v>1</v>
      </c>
      <c r="C174" s="187" t="s">
        <v>665</v>
      </c>
      <c r="D174" s="188"/>
      <c r="E174" s="188"/>
      <c r="F174" s="188"/>
      <c r="G174" s="188"/>
      <c r="H174" s="188"/>
      <c r="I174" s="188"/>
      <c r="J174" s="189" t="s">
        <v>274</v>
      </c>
      <c r="K174" s="190"/>
      <c r="L174" s="190"/>
      <c r="M174" s="190"/>
      <c r="N174" s="190"/>
      <c r="O174" s="190"/>
      <c r="P174" s="191" t="s">
        <v>661</v>
      </c>
      <c r="Q174" s="192"/>
      <c r="R174" s="192"/>
      <c r="S174" s="192"/>
      <c r="T174" s="192"/>
      <c r="U174" s="192"/>
      <c r="V174" s="192"/>
      <c r="W174" s="192"/>
      <c r="X174" s="192"/>
      <c r="Y174" s="193">
        <v>1.1000000000000001</v>
      </c>
      <c r="Z174" s="194"/>
      <c r="AA174" s="194"/>
      <c r="AB174" s="195"/>
      <c r="AC174" s="196" t="s">
        <v>78</v>
      </c>
      <c r="AD174" s="197"/>
      <c r="AE174" s="197"/>
      <c r="AF174" s="197"/>
      <c r="AG174" s="197"/>
      <c r="AH174" s="198" t="s">
        <v>274</v>
      </c>
      <c r="AI174" s="199"/>
      <c r="AJ174" s="199"/>
      <c r="AK174" s="199"/>
      <c r="AL174" s="200" t="s">
        <v>659</v>
      </c>
      <c r="AM174" s="201"/>
      <c r="AN174" s="201"/>
      <c r="AO174" s="202"/>
      <c r="AP174" s="175" t="s">
        <v>647</v>
      </c>
      <c r="AQ174" s="175"/>
      <c r="AR174" s="175"/>
      <c r="AS174" s="175"/>
      <c r="AT174" s="175"/>
      <c r="AU174" s="175"/>
      <c r="AV174" s="175"/>
      <c r="AW174" s="175"/>
      <c r="AX174" s="175"/>
      <c r="AY174">
        <f>COUNTA($C$174)</f>
        <v>1</v>
      </c>
    </row>
    <row r="175" spans="1:51" ht="49.5" customHeight="1" x14ac:dyDescent="0.2">
      <c r="A175" s="177">
        <v>10</v>
      </c>
      <c r="B175" s="177">
        <v>1</v>
      </c>
      <c r="C175" s="187" t="s">
        <v>666</v>
      </c>
      <c r="D175" s="188"/>
      <c r="E175" s="188"/>
      <c r="F175" s="188"/>
      <c r="G175" s="188"/>
      <c r="H175" s="188"/>
      <c r="I175" s="188"/>
      <c r="J175" s="189" t="s">
        <v>274</v>
      </c>
      <c r="K175" s="190"/>
      <c r="L175" s="190"/>
      <c r="M175" s="190"/>
      <c r="N175" s="190"/>
      <c r="O175" s="190"/>
      <c r="P175" s="191" t="s">
        <v>667</v>
      </c>
      <c r="Q175" s="192"/>
      <c r="R175" s="192"/>
      <c r="S175" s="192"/>
      <c r="T175" s="192"/>
      <c r="U175" s="192"/>
      <c r="V175" s="192"/>
      <c r="W175" s="192"/>
      <c r="X175" s="192"/>
      <c r="Y175" s="193">
        <v>1.1000000000000001</v>
      </c>
      <c r="Z175" s="194"/>
      <c r="AA175" s="194"/>
      <c r="AB175" s="195"/>
      <c r="AC175" s="196" t="s">
        <v>78</v>
      </c>
      <c r="AD175" s="197"/>
      <c r="AE175" s="197"/>
      <c r="AF175" s="197"/>
      <c r="AG175" s="197"/>
      <c r="AH175" s="198" t="s">
        <v>274</v>
      </c>
      <c r="AI175" s="199"/>
      <c r="AJ175" s="199"/>
      <c r="AK175" s="199"/>
      <c r="AL175" s="200" t="s">
        <v>274</v>
      </c>
      <c r="AM175" s="201"/>
      <c r="AN175" s="201"/>
      <c r="AO175" s="202"/>
      <c r="AP175" s="175" t="s">
        <v>274</v>
      </c>
      <c r="AQ175" s="175"/>
      <c r="AR175" s="175"/>
      <c r="AS175" s="175"/>
      <c r="AT175" s="175"/>
      <c r="AU175" s="175"/>
      <c r="AV175" s="175"/>
      <c r="AW175" s="175"/>
      <c r="AX175" s="175"/>
      <c r="AY175">
        <f>COUNTA($C$175)</f>
        <v>1</v>
      </c>
    </row>
    <row r="176" spans="1:51" ht="24.75" customHeight="1" x14ac:dyDescent="0.2">
      <c r="A176" s="56"/>
      <c r="B176" s="56"/>
      <c r="C176" s="56"/>
      <c r="D176" s="56"/>
      <c r="E176" s="56"/>
      <c r="F176" s="56"/>
      <c r="G176" s="56"/>
      <c r="H176" s="56"/>
      <c r="I176" s="56"/>
      <c r="J176" s="56"/>
      <c r="K176" s="56"/>
      <c r="L176" s="56"/>
      <c r="M176" s="56"/>
      <c r="N176" s="56"/>
      <c r="O176" s="56"/>
      <c r="P176" s="57"/>
      <c r="Q176" s="57"/>
      <c r="R176" s="57"/>
      <c r="S176" s="57"/>
      <c r="T176" s="57"/>
      <c r="U176" s="57"/>
      <c r="V176" s="57"/>
      <c r="W176" s="57"/>
      <c r="X176" s="57"/>
      <c r="Y176" s="58"/>
      <c r="Z176" s="58"/>
      <c r="AA176" s="58"/>
      <c r="AB176" s="58"/>
      <c r="AC176" s="58"/>
      <c r="AD176" s="58"/>
      <c r="AE176" s="58"/>
      <c r="AF176" s="58"/>
      <c r="AG176" s="58"/>
      <c r="AH176" s="58"/>
      <c r="AI176" s="58"/>
      <c r="AJ176" s="58"/>
      <c r="AK176" s="58"/>
      <c r="AL176" s="58"/>
      <c r="AM176" s="58"/>
      <c r="AN176" s="58"/>
      <c r="AO176" s="58"/>
      <c r="AP176" s="57"/>
      <c r="AQ176" s="57"/>
      <c r="AR176" s="57"/>
      <c r="AS176" s="57"/>
      <c r="AT176" s="57"/>
      <c r="AU176" s="57"/>
      <c r="AV176" s="57"/>
      <c r="AW176" s="57"/>
      <c r="AX176" s="57"/>
      <c r="AY176">
        <f>COUNTA($C$179)</f>
        <v>1</v>
      </c>
    </row>
    <row r="177" spans="1:51" ht="24.75" customHeight="1" x14ac:dyDescent="0.2">
      <c r="A177" s="49"/>
      <c r="B177" s="53" t="s">
        <v>177</v>
      </c>
      <c r="C177" s="49"/>
      <c r="D177" s="49"/>
      <c r="E177" s="49"/>
      <c r="F177" s="49"/>
      <c r="G177" s="49"/>
      <c r="H177" s="49"/>
      <c r="I177" s="49"/>
      <c r="J177" s="49"/>
      <c r="K177" s="49"/>
      <c r="L177" s="49"/>
      <c r="M177" s="49"/>
      <c r="N177" s="49"/>
      <c r="O177" s="49"/>
      <c r="P177" s="54"/>
      <c r="Q177" s="54"/>
      <c r="R177" s="54"/>
      <c r="S177" s="54"/>
      <c r="T177" s="54"/>
      <c r="U177" s="54"/>
      <c r="V177" s="54"/>
      <c r="W177" s="54"/>
      <c r="X177" s="54"/>
      <c r="Y177" s="55"/>
      <c r="Z177" s="55"/>
      <c r="AA177" s="55"/>
      <c r="AB177" s="55"/>
      <c r="AC177" s="55"/>
      <c r="AD177" s="55"/>
      <c r="AE177" s="55"/>
      <c r="AF177" s="55"/>
      <c r="AG177" s="55"/>
      <c r="AH177" s="55"/>
      <c r="AI177" s="55"/>
      <c r="AJ177" s="55"/>
      <c r="AK177" s="55"/>
      <c r="AL177" s="55"/>
      <c r="AM177" s="55"/>
      <c r="AN177" s="55"/>
      <c r="AO177" s="55"/>
      <c r="AP177" s="54"/>
      <c r="AQ177" s="54"/>
      <c r="AR177" s="54"/>
      <c r="AS177" s="54"/>
      <c r="AT177" s="54"/>
      <c r="AU177" s="54"/>
      <c r="AV177" s="54"/>
      <c r="AW177" s="54"/>
      <c r="AX177" s="54"/>
      <c r="AY177">
        <f>$AY$176</f>
        <v>1</v>
      </c>
    </row>
    <row r="178" spans="1:51" ht="59.25" customHeight="1" x14ac:dyDescent="0.2">
      <c r="A178" s="176"/>
      <c r="B178" s="176"/>
      <c r="C178" s="176" t="s">
        <v>25</v>
      </c>
      <c r="D178" s="176"/>
      <c r="E178" s="176"/>
      <c r="F178" s="176"/>
      <c r="G178" s="176"/>
      <c r="H178" s="176"/>
      <c r="I178" s="176"/>
      <c r="J178" s="205" t="s">
        <v>199</v>
      </c>
      <c r="K178" s="88"/>
      <c r="L178" s="88"/>
      <c r="M178" s="88"/>
      <c r="N178" s="88"/>
      <c r="O178" s="88"/>
      <c r="P178" s="159" t="s">
        <v>184</v>
      </c>
      <c r="Q178" s="159"/>
      <c r="R178" s="159"/>
      <c r="S178" s="159"/>
      <c r="T178" s="159"/>
      <c r="U178" s="159"/>
      <c r="V178" s="159"/>
      <c r="W178" s="159"/>
      <c r="X178" s="159"/>
      <c r="Y178" s="203" t="s">
        <v>198</v>
      </c>
      <c r="Z178" s="204"/>
      <c r="AA178" s="204"/>
      <c r="AB178" s="204"/>
      <c r="AC178" s="205" t="s">
        <v>228</v>
      </c>
      <c r="AD178" s="205"/>
      <c r="AE178" s="205"/>
      <c r="AF178" s="205"/>
      <c r="AG178" s="205"/>
      <c r="AH178" s="203" t="s">
        <v>244</v>
      </c>
      <c r="AI178" s="176"/>
      <c r="AJ178" s="176"/>
      <c r="AK178" s="176"/>
      <c r="AL178" s="176" t="s">
        <v>20</v>
      </c>
      <c r="AM178" s="176"/>
      <c r="AN178" s="176"/>
      <c r="AO178" s="206"/>
      <c r="AP178" s="207" t="s">
        <v>200</v>
      </c>
      <c r="AQ178" s="207"/>
      <c r="AR178" s="207"/>
      <c r="AS178" s="207"/>
      <c r="AT178" s="207"/>
      <c r="AU178" s="207"/>
      <c r="AV178" s="207"/>
      <c r="AW178" s="207"/>
      <c r="AX178" s="207"/>
      <c r="AY178">
        <f t="shared" ref="AY178:AY179" si="11">$AY$176</f>
        <v>1</v>
      </c>
    </row>
    <row r="179" spans="1:51" ht="30" customHeight="1" x14ac:dyDescent="0.2">
      <c r="A179" s="177">
        <v>1</v>
      </c>
      <c r="B179" s="177">
        <v>1</v>
      </c>
      <c r="C179" s="187" t="s">
        <v>668</v>
      </c>
      <c r="D179" s="188"/>
      <c r="E179" s="188"/>
      <c r="F179" s="188"/>
      <c r="G179" s="188"/>
      <c r="H179" s="188"/>
      <c r="I179" s="188"/>
      <c r="J179" s="189">
        <v>3360001000828</v>
      </c>
      <c r="K179" s="190"/>
      <c r="L179" s="190"/>
      <c r="M179" s="190"/>
      <c r="N179" s="190"/>
      <c r="O179" s="190"/>
      <c r="P179" s="191" t="s">
        <v>669</v>
      </c>
      <c r="Q179" s="192"/>
      <c r="R179" s="192"/>
      <c r="S179" s="192"/>
      <c r="T179" s="192"/>
      <c r="U179" s="192"/>
      <c r="V179" s="192"/>
      <c r="W179" s="192"/>
      <c r="X179" s="192"/>
      <c r="Y179" s="193">
        <v>220</v>
      </c>
      <c r="Z179" s="194"/>
      <c r="AA179" s="194"/>
      <c r="AB179" s="195"/>
      <c r="AC179" s="196" t="s">
        <v>245</v>
      </c>
      <c r="AD179" s="197"/>
      <c r="AE179" s="197"/>
      <c r="AF179" s="197"/>
      <c r="AG179" s="197"/>
      <c r="AH179" s="198">
        <v>1</v>
      </c>
      <c r="AI179" s="199"/>
      <c r="AJ179" s="199"/>
      <c r="AK179" s="199"/>
      <c r="AL179" s="200" t="s">
        <v>274</v>
      </c>
      <c r="AM179" s="201"/>
      <c r="AN179" s="201"/>
      <c r="AO179" s="202"/>
      <c r="AP179" s="175" t="s">
        <v>635</v>
      </c>
      <c r="AQ179" s="175"/>
      <c r="AR179" s="175"/>
      <c r="AS179" s="175"/>
      <c r="AT179" s="175"/>
      <c r="AU179" s="175"/>
      <c r="AV179" s="175"/>
      <c r="AW179" s="175"/>
      <c r="AX179" s="175"/>
      <c r="AY179">
        <f t="shared" si="11"/>
        <v>1</v>
      </c>
    </row>
    <row r="180" spans="1:51" ht="24.75" customHeight="1" x14ac:dyDescent="0.2">
      <c r="A180" s="56"/>
      <c r="B180" s="56"/>
      <c r="C180" s="56"/>
      <c r="D180" s="56"/>
      <c r="E180" s="56"/>
      <c r="F180" s="56"/>
      <c r="G180" s="56"/>
      <c r="H180" s="56"/>
      <c r="I180" s="56"/>
      <c r="J180" s="56"/>
      <c r="K180" s="56"/>
      <c r="L180" s="56"/>
      <c r="M180" s="56"/>
      <c r="N180" s="56"/>
      <c r="O180" s="56"/>
      <c r="P180" s="57"/>
      <c r="Q180" s="57"/>
      <c r="R180" s="57"/>
      <c r="S180" s="57"/>
      <c r="T180" s="57"/>
      <c r="U180" s="57"/>
      <c r="V180" s="57"/>
      <c r="W180" s="57"/>
      <c r="X180" s="57"/>
      <c r="Y180" s="58"/>
      <c r="Z180" s="58"/>
      <c r="AA180" s="58"/>
      <c r="AB180" s="58"/>
      <c r="AC180" s="58"/>
      <c r="AD180" s="58"/>
      <c r="AE180" s="58"/>
      <c r="AF180" s="58"/>
      <c r="AG180" s="58"/>
      <c r="AH180" s="58"/>
      <c r="AI180" s="58"/>
      <c r="AJ180" s="58"/>
      <c r="AK180" s="58"/>
      <c r="AL180" s="58"/>
      <c r="AM180" s="58"/>
      <c r="AN180" s="58"/>
      <c r="AO180" s="58"/>
      <c r="AP180" s="57"/>
      <c r="AQ180" s="57"/>
      <c r="AR180" s="57"/>
      <c r="AS180" s="57"/>
      <c r="AT180" s="57"/>
      <c r="AU180" s="57"/>
      <c r="AV180" s="57"/>
      <c r="AW180" s="57"/>
      <c r="AX180" s="57"/>
      <c r="AY180">
        <f>COUNTA($C$183)</f>
        <v>1</v>
      </c>
    </row>
    <row r="181" spans="1:51" ht="24.75" customHeight="1" x14ac:dyDescent="0.2">
      <c r="A181" s="49"/>
      <c r="B181" s="53" t="s">
        <v>178</v>
      </c>
      <c r="C181" s="49"/>
      <c r="D181" s="49"/>
      <c r="E181" s="49"/>
      <c r="F181" s="49"/>
      <c r="G181" s="49"/>
      <c r="H181" s="49"/>
      <c r="I181" s="49"/>
      <c r="J181" s="49"/>
      <c r="K181" s="49"/>
      <c r="L181" s="49"/>
      <c r="M181" s="49"/>
      <c r="N181" s="49"/>
      <c r="O181" s="49"/>
      <c r="P181" s="54"/>
      <c r="Q181" s="54"/>
      <c r="R181" s="54"/>
      <c r="S181" s="54"/>
      <c r="T181" s="54"/>
      <c r="U181" s="54"/>
      <c r="V181" s="54"/>
      <c r="W181" s="54"/>
      <c r="X181" s="54"/>
      <c r="Y181" s="55"/>
      <c r="Z181" s="55"/>
      <c r="AA181" s="55"/>
      <c r="AB181" s="55"/>
      <c r="AC181" s="55"/>
      <c r="AD181" s="55"/>
      <c r="AE181" s="55"/>
      <c r="AF181" s="55"/>
      <c r="AG181" s="55"/>
      <c r="AH181" s="55"/>
      <c r="AI181" s="55"/>
      <c r="AJ181" s="55"/>
      <c r="AK181" s="55"/>
      <c r="AL181" s="55"/>
      <c r="AM181" s="55"/>
      <c r="AN181" s="55"/>
      <c r="AO181" s="55"/>
      <c r="AP181" s="54"/>
      <c r="AQ181" s="54"/>
      <c r="AR181" s="54"/>
      <c r="AS181" s="54"/>
      <c r="AT181" s="54"/>
      <c r="AU181" s="54"/>
      <c r="AV181" s="54"/>
      <c r="AW181" s="54"/>
      <c r="AX181" s="54"/>
      <c r="AY181">
        <f>$AY$180</f>
        <v>1</v>
      </c>
    </row>
    <row r="182" spans="1:51" ht="59.25" customHeight="1" x14ac:dyDescent="0.2">
      <c r="A182" s="176"/>
      <c r="B182" s="176"/>
      <c r="C182" s="176" t="s">
        <v>25</v>
      </c>
      <c r="D182" s="176"/>
      <c r="E182" s="176"/>
      <c r="F182" s="176"/>
      <c r="G182" s="176"/>
      <c r="H182" s="176"/>
      <c r="I182" s="176"/>
      <c r="J182" s="205" t="s">
        <v>199</v>
      </c>
      <c r="K182" s="88"/>
      <c r="L182" s="88"/>
      <c r="M182" s="88"/>
      <c r="N182" s="88"/>
      <c r="O182" s="88"/>
      <c r="P182" s="159" t="s">
        <v>184</v>
      </c>
      <c r="Q182" s="159"/>
      <c r="R182" s="159"/>
      <c r="S182" s="159"/>
      <c r="T182" s="159"/>
      <c r="U182" s="159"/>
      <c r="V182" s="159"/>
      <c r="W182" s="159"/>
      <c r="X182" s="159"/>
      <c r="Y182" s="203" t="s">
        <v>198</v>
      </c>
      <c r="Z182" s="204"/>
      <c r="AA182" s="204"/>
      <c r="AB182" s="204"/>
      <c r="AC182" s="205" t="s">
        <v>228</v>
      </c>
      <c r="AD182" s="205"/>
      <c r="AE182" s="205"/>
      <c r="AF182" s="205"/>
      <c r="AG182" s="205"/>
      <c r="AH182" s="203" t="s">
        <v>244</v>
      </c>
      <c r="AI182" s="176"/>
      <c r="AJ182" s="176"/>
      <c r="AK182" s="176"/>
      <c r="AL182" s="176" t="s">
        <v>20</v>
      </c>
      <c r="AM182" s="176"/>
      <c r="AN182" s="176"/>
      <c r="AO182" s="206"/>
      <c r="AP182" s="207" t="s">
        <v>200</v>
      </c>
      <c r="AQ182" s="207"/>
      <c r="AR182" s="207"/>
      <c r="AS182" s="207"/>
      <c r="AT182" s="207"/>
      <c r="AU182" s="207"/>
      <c r="AV182" s="207"/>
      <c r="AW182" s="207"/>
      <c r="AX182" s="207"/>
      <c r="AY182">
        <f t="shared" ref="AY182:AY183" si="12">$AY$180</f>
        <v>1</v>
      </c>
    </row>
    <row r="183" spans="1:51" ht="42.75" customHeight="1" x14ac:dyDescent="0.2">
      <c r="A183" s="177">
        <v>1</v>
      </c>
      <c r="B183" s="177">
        <v>1</v>
      </c>
      <c r="C183" s="187" t="s">
        <v>670</v>
      </c>
      <c r="D183" s="188"/>
      <c r="E183" s="188"/>
      <c r="F183" s="188"/>
      <c r="G183" s="188"/>
      <c r="H183" s="188"/>
      <c r="I183" s="188"/>
      <c r="J183" s="189">
        <v>5360001014801</v>
      </c>
      <c r="K183" s="190"/>
      <c r="L183" s="190"/>
      <c r="M183" s="190"/>
      <c r="N183" s="190"/>
      <c r="O183" s="190"/>
      <c r="P183" s="191" t="s">
        <v>671</v>
      </c>
      <c r="Q183" s="192"/>
      <c r="R183" s="192"/>
      <c r="S183" s="192"/>
      <c r="T183" s="192"/>
      <c r="U183" s="192"/>
      <c r="V183" s="192"/>
      <c r="W183" s="192"/>
      <c r="X183" s="192"/>
      <c r="Y183" s="193">
        <v>47</v>
      </c>
      <c r="Z183" s="194"/>
      <c r="AA183" s="194"/>
      <c r="AB183" s="195"/>
      <c r="AC183" s="600" t="s">
        <v>245</v>
      </c>
      <c r="AD183" s="600"/>
      <c r="AE183" s="600"/>
      <c r="AF183" s="600"/>
      <c r="AG183" s="600"/>
      <c r="AH183" s="601">
        <v>3</v>
      </c>
      <c r="AI183" s="602"/>
      <c r="AJ183" s="602"/>
      <c r="AK183" s="602"/>
      <c r="AL183" s="200" t="s">
        <v>274</v>
      </c>
      <c r="AM183" s="201"/>
      <c r="AN183" s="201"/>
      <c r="AO183" s="202"/>
      <c r="AP183" s="175" t="s">
        <v>635</v>
      </c>
      <c r="AQ183" s="175"/>
      <c r="AR183" s="175"/>
      <c r="AS183" s="175"/>
      <c r="AT183" s="175"/>
      <c r="AU183" s="175"/>
      <c r="AV183" s="175"/>
      <c r="AW183" s="175"/>
      <c r="AX183" s="175"/>
      <c r="AY183">
        <f t="shared" si="12"/>
        <v>1</v>
      </c>
    </row>
    <row r="184" spans="1:51" ht="24.75" customHeight="1" x14ac:dyDescent="0.2">
      <c r="A184" s="525" t="s">
        <v>223</v>
      </c>
      <c r="B184" s="526"/>
      <c r="C184" s="526"/>
      <c r="D184" s="526"/>
      <c r="E184" s="526"/>
      <c r="F184" s="526"/>
      <c r="G184" s="526"/>
      <c r="H184" s="526"/>
      <c r="I184" s="526"/>
      <c r="J184" s="526"/>
      <c r="K184" s="526"/>
      <c r="L184" s="526"/>
      <c r="M184" s="526"/>
      <c r="N184" s="526"/>
      <c r="O184" s="526"/>
      <c r="P184" s="526"/>
      <c r="Q184" s="526"/>
      <c r="R184" s="526"/>
      <c r="S184" s="526"/>
      <c r="T184" s="526"/>
      <c r="U184" s="526"/>
      <c r="V184" s="526"/>
      <c r="W184" s="526"/>
      <c r="X184" s="526"/>
      <c r="Y184" s="526"/>
      <c r="Z184" s="526"/>
      <c r="AA184" s="526"/>
      <c r="AB184" s="526"/>
      <c r="AC184" s="526"/>
      <c r="AD184" s="526"/>
      <c r="AE184" s="526"/>
      <c r="AF184" s="526"/>
      <c r="AG184" s="526"/>
      <c r="AH184" s="526"/>
      <c r="AI184" s="526"/>
      <c r="AJ184" s="526"/>
      <c r="AK184" s="527"/>
      <c r="AL184" s="593" t="s">
        <v>230</v>
      </c>
      <c r="AM184" s="594"/>
      <c r="AN184" s="594"/>
      <c r="AO184" s="67" t="s">
        <v>627</v>
      </c>
      <c r="AP184" s="59"/>
      <c r="AQ184" s="59"/>
      <c r="AR184" s="59"/>
      <c r="AS184" s="59"/>
      <c r="AT184" s="59"/>
      <c r="AU184" s="59"/>
      <c r="AV184" s="59"/>
      <c r="AW184" s="59"/>
      <c r="AX184" s="60"/>
      <c r="AY184">
        <f>COUNTIF($AO$184,"☑")</f>
        <v>1</v>
      </c>
    </row>
  </sheetData>
  <sheetProtection formatRows="0"/>
  <dataConsolidate/>
  <mergeCells count="705">
    <mergeCell ref="C46:D47"/>
    <mergeCell ref="A46:B47"/>
    <mergeCell ref="AL140:AN140"/>
    <mergeCell ref="AH127:AT127"/>
    <mergeCell ref="AU127:AX127"/>
    <mergeCell ref="A80:D80"/>
    <mergeCell ref="G130:K130"/>
    <mergeCell ref="L130:X130"/>
    <mergeCell ref="AG53:AX55"/>
    <mergeCell ref="AD63:AF63"/>
    <mergeCell ref="A90:F123"/>
    <mergeCell ref="AG67:AX67"/>
    <mergeCell ref="C64:AC64"/>
    <mergeCell ref="C67:AC67"/>
    <mergeCell ref="Y130:AB130"/>
    <mergeCell ref="AC130:AG130"/>
    <mergeCell ref="AH130:AT130"/>
    <mergeCell ref="Y129:AB129"/>
    <mergeCell ref="G69:AX69"/>
    <mergeCell ref="G68:AX68"/>
    <mergeCell ref="AG61:AX61"/>
    <mergeCell ref="AD59:AF59"/>
    <mergeCell ref="AG58:AX58"/>
    <mergeCell ref="AD57:AF57"/>
    <mergeCell ref="AL184:AN184"/>
    <mergeCell ref="AQ40:AT40"/>
    <mergeCell ref="AU40:AX40"/>
    <mergeCell ref="AQ41:AT41"/>
    <mergeCell ref="AQ42:AT42"/>
    <mergeCell ref="AU41:AX41"/>
    <mergeCell ref="AU42:AX42"/>
    <mergeCell ref="C183:I183"/>
    <mergeCell ref="J183:O183"/>
    <mergeCell ref="P183:X183"/>
    <mergeCell ref="Y183:AB183"/>
    <mergeCell ref="AC183:AG183"/>
    <mergeCell ref="AH183:AK183"/>
    <mergeCell ref="AL183:AO183"/>
    <mergeCell ref="AP183:AX183"/>
    <mergeCell ref="P172:X172"/>
    <mergeCell ref="Y172:AB172"/>
    <mergeCell ref="AD51:AF51"/>
    <mergeCell ref="AG59:AX59"/>
    <mergeCell ref="AL172:AO172"/>
    <mergeCell ref="AP172:AX172"/>
    <mergeCell ref="AC172:AG172"/>
    <mergeCell ref="AH172:AK172"/>
    <mergeCell ref="C182:I182"/>
    <mergeCell ref="C172:I172"/>
    <mergeCell ref="J172:O172"/>
    <mergeCell ref="AP182:AX182"/>
    <mergeCell ref="C178:I178"/>
    <mergeCell ref="J178:O178"/>
    <mergeCell ref="P178:X178"/>
    <mergeCell ref="Y178:AB178"/>
    <mergeCell ref="AC178:AG178"/>
    <mergeCell ref="AH178:AK178"/>
    <mergeCell ref="AL178:AO178"/>
    <mergeCell ref="AP178:AX178"/>
    <mergeCell ref="AP173:AX173"/>
    <mergeCell ref="C175:I175"/>
    <mergeCell ref="J175:O175"/>
    <mergeCell ref="P175:X175"/>
    <mergeCell ref="Y175:AB175"/>
    <mergeCell ref="AC175:AG175"/>
    <mergeCell ref="AH175:AK175"/>
    <mergeCell ref="AD50:AF50"/>
    <mergeCell ref="AG50:AX50"/>
    <mergeCell ref="AD54:AF54"/>
    <mergeCell ref="AG52:AX52"/>
    <mergeCell ref="AG57:AX57"/>
    <mergeCell ref="AD53:AF53"/>
    <mergeCell ref="AG62:AX62"/>
    <mergeCell ref="AG63:AX63"/>
    <mergeCell ref="J182:O182"/>
    <mergeCell ref="P182:X182"/>
    <mergeCell ref="Y182:AB182"/>
    <mergeCell ref="AC182:AG182"/>
    <mergeCell ref="AH182:AK182"/>
    <mergeCell ref="AL182:AO182"/>
    <mergeCell ref="AD56:AF56"/>
    <mergeCell ref="AD62:AF62"/>
    <mergeCell ref="AG60:AX60"/>
    <mergeCell ref="AD55:AF55"/>
    <mergeCell ref="AG56:AX56"/>
    <mergeCell ref="AD61:AF61"/>
    <mergeCell ref="AG66:AX66"/>
    <mergeCell ref="AG64:AX64"/>
    <mergeCell ref="AD65:AF65"/>
    <mergeCell ref="AD64:AF64"/>
    <mergeCell ref="AH168:AK168"/>
    <mergeCell ref="AL168:AO168"/>
    <mergeCell ref="AP168:AX168"/>
    <mergeCell ref="C170:I170"/>
    <mergeCell ref="J170:O170"/>
    <mergeCell ref="P170:X170"/>
    <mergeCell ref="Y170:AB170"/>
    <mergeCell ref="AC170:AG170"/>
    <mergeCell ref="AH170:AK170"/>
    <mergeCell ref="AL170:AO170"/>
    <mergeCell ref="AP170:AX170"/>
    <mergeCell ref="AH162:AK162"/>
    <mergeCell ref="AL162:AO162"/>
    <mergeCell ref="AP162:AX162"/>
    <mergeCell ref="C171:I171"/>
    <mergeCell ref="J171:O171"/>
    <mergeCell ref="P171:X171"/>
    <mergeCell ref="Y171:AB171"/>
    <mergeCell ref="AC171:AG171"/>
    <mergeCell ref="AH171:AK171"/>
    <mergeCell ref="AL171:AO171"/>
    <mergeCell ref="AP171:AX171"/>
    <mergeCell ref="C167:I167"/>
    <mergeCell ref="J167:O167"/>
    <mergeCell ref="P167:X167"/>
    <mergeCell ref="Y167:AB167"/>
    <mergeCell ref="AC167:AG167"/>
    <mergeCell ref="AH167:AK167"/>
    <mergeCell ref="AL167:AO167"/>
    <mergeCell ref="AP167:AX167"/>
    <mergeCell ref="C168:I168"/>
    <mergeCell ref="J168:O168"/>
    <mergeCell ref="P168:X168"/>
    <mergeCell ref="Y168:AB168"/>
    <mergeCell ref="AC168:AG168"/>
    <mergeCell ref="A7:F7"/>
    <mergeCell ref="G7:X7"/>
    <mergeCell ref="A8:F8"/>
    <mergeCell ref="A40:F42"/>
    <mergeCell ref="G40:X40"/>
    <mergeCell ref="AP158:AX158"/>
    <mergeCell ref="C153:I153"/>
    <mergeCell ref="J153:O153"/>
    <mergeCell ref="P153:X153"/>
    <mergeCell ref="Y153:AB153"/>
    <mergeCell ref="AC153:AG153"/>
    <mergeCell ref="AH153:AK153"/>
    <mergeCell ref="AL153:AO153"/>
    <mergeCell ref="AP153:AX153"/>
    <mergeCell ref="AP154:AX154"/>
    <mergeCell ref="AP157:AX157"/>
    <mergeCell ref="AK21:AQ21"/>
    <mergeCell ref="AR21:AX21"/>
    <mergeCell ref="G21:O21"/>
    <mergeCell ref="P21:V21"/>
    <mergeCell ref="W21:AC21"/>
    <mergeCell ref="AD21:AJ21"/>
    <mergeCell ref="AD52:AF52"/>
    <mergeCell ref="AG51:AX51"/>
    <mergeCell ref="G6:AX6"/>
    <mergeCell ref="AW31:AX31"/>
    <mergeCell ref="AU36:AV36"/>
    <mergeCell ref="AB25:AX26"/>
    <mergeCell ref="Y34:AA34"/>
    <mergeCell ref="AB41:AD41"/>
    <mergeCell ref="Y45:AA45"/>
    <mergeCell ref="AB45:AD45"/>
    <mergeCell ref="AB40:AD40"/>
    <mergeCell ref="G43:X43"/>
    <mergeCell ref="Y42:AA42"/>
    <mergeCell ref="AU38:AX38"/>
    <mergeCell ref="AE39:AH39"/>
    <mergeCell ref="AI39:AL39"/>
    <mergeCell ref="AM39:AP39"/>
    <mergeCell ref="AB30:AD31"/>
    <mergeCell ref="P32:X34"/>
    <mergeCell ref="C146:I146"/>
    <mergeCell ref="A184:AK184"/>
    <mergeCell ref="AD49:AF49"/>
    <mergeCell ref="C49:AC49"/>
    <mergeCell ref="AU126:AX126"/>
    <mergeCell ref="C65:AC65"/>
    <mergeCell ref="Y41:AA41"/>
    <mergeCell ref="A43:F45"/>
    <mergeCell ref="Y161:AB161"/>
    <mergeCell ref="AC161:AG161"/>
    <mergeCell ref="AH161:AK161"/>
    <mergeCell ref="AL161:AO161"/>
    <mergeCell ref="AP161:AX161"/>
    <mergeCell ref="C162:I162"/>
    <mergeCell ref="J162:O162"/>
    <mergeCell ref="P162:X162"/>
    <mergeCell ref="Y162:AB162"/>
    <mergeCell ref="AC162:AG162"/>
    <mergeCell ref="AM44:AP44"/>
    <mergeCell ref="AM43:AP43"/>
    <mergeCell ref="Y39:AA39"/>
    <mergeCell ref="P35:X36"/>
    <mergeCell ref="Y35:AA36"/>
    <mergeCell ref="AB35:AD36"/>
    <mergeCell ref="G37:O39"/>
    <mergeCell ref="P37:X39"/>
    <mergeCell ref="Y37:AA37"/>
    <mergeCell ref="AB37:AD37"/>
    <mergeCell ref="G35:O36"/>
    <mergeCell ref="G41:X42"/>
    <mergeCell ref="AB42:AD42"/>
    <mergeCell ref="AE41:AH41"/>
    <mergeCell ref="AI41:AL41"/>
    <mergeCell ref="AM41:AP41"/>
    <mergeCell ref="AE40:AH40"/>
    <mergeCell ref="AI40:AL40"/>
    <mergeCell ref="AM40:AP40"/>
    <mergeCell ref="AB38:AD38"/>
    <mergeCell ref="AI38:AL38"/>
    <mergeCell ref="AM38:AP38"/>
    <mergeCell ref="A124:F139"/>
    <mergeCell ref="A71:AX71"/>
    <mergeCell ref="F75:AX75"/>
    <mergeCell ref="A53:B62"/>
    <mergeCell ref="C62:AC62"/>
    <mergeCell ref="A78:AX78"/>
    <mergeCell ref="AU130:AX130"/>
    <mergeCell ref="C58:AC58"/>
    <mergeCell ref="AU125:AX125"/>
    <mergeCell ref="E55:AC55"/>
    <mergeCell ref="A72:AX72"/>
    <mergeCell ref="C63:AC63"/>
    <mergeCell ref="AC128:AX128"/>
    <mergeCell ref="G127:K127"/>
    <mergeCell ref="L127:X127"/>
    <mergeCell ref="Y127:AB127"/>
    <mergeCell ref="AC127:AG127"/>
    <mergeCell ref="AD66:AF66"/>
    <mergeCell ref="AD58:AF58"/>
    <mergeCell ref="AD60:AF60"/>
    <mergeCell ref="AG65:AX65"/>
    <mergeCell ref="C61:AC61"/>
    <mergeCell ref="C60:AC60"/>
    <mergeCell ref="AI45:AL45"/>
    <mergeCell ref="AB32:AD32"/>
    <mergeCell ref="AB34:AD34"/>
    <mergeCell ref="AQ45:AX45"/>
    <mergeCell ref="AQ43:AX43"/>
    <mergeCell ref="AE44:AH44"/>
    <mergeCell ref="AI44:AL44"/>
    <mergeCell ref="AI37:AL37"/>
    <mergeCell ref="AM37:AP37"/>
    <mergeCell ref="AQ37:AT37"/>
    <mergeCell ref="AU37:AX37"/>
    <mergeCell ref="AE38:AH38"/>
    <mergeCell ref="AQ39:AT39"/>
    <mergeCell ref="AU39:AX39"/>
    <mergeCell ref="AQ44:AX44"/>
    <mergeCell ref="AB44:AD44"/>
    <mergeCell ref="AE45:AH45"/>
    <mergeCell ref="AI43:AL43"/>
    <mergeCell ref="AM35:AP36"/>
    <mergeCell ref="AM45:AP45"/>
    <mergeCell ref="AB33:AD33"/>
    <mergeCell ref="AE32:AH32"/>
    <mergeCell ref="AI32:AL32"/>
    <mergeCell ref="AE33:AH33"/>
    <mergeCell ref="A11:F11"/>
    <mergeCell ref="AH126:AT126"/>
    <mergeCell ref="AH125:AT125"/>
    <mergeCell ref="G126:K126"/>
    <mergeCell ref="A75:E75"/>
    <mergeCell ref="G27:AA29"/>
    <mergeCell ref="P12:V12"/>
    <mergeCell ref="F73:AX73"/>
    <mergeCell ref="G13:H18"/>
    <mergeCell ref="E54:AC54"/>
    <mergeCell ref="A70:AX70"/>
    <mergeCell ref="C69:F69"/>
    <mergeCell ref="W12:AC12"/>
    <mergeCell ref="AR20:AX20"/>
    <mergeCell ref="A76:AX76"/>
    <mergeCell ref="B30:F34"/>
    <mergeCell ref="C66:AC66"/>
    <mergeCell ref="A67:B67"/>
    <mergeCell ref="Y43:AA43"/>
    <mergeCell ref="AB43:AD43"/>
    <mergeCell ref="G44:X45"/>
    <mergeCell ref="Y44:AA44"/>
    <mergeCell ref="A63:B66"/>
    <mergeCell ref="G124:AB124"/>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C50:AC50"/>
    <mergeCell ref="Y38:AA38"/>
    <mergeCell ref="I16:O16"/>
    <mergeCell ref="P16:V16"/>
    <mergeCell ref="I18:O18"/>
    <mergeCell ref="AD12:AJ12"/>
    <mergeCell ref="AE8:AX8"/>
    <mergeCell ref="W16:AC16"/>
    <mergeCell ref="A10:F10"/>
    <mergeCell ref="AR12:AX12"/>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W13:AC13"/>
    <mergeCell ref="I15:O15"/>
    <mergeCell ref="P15:V15"/>
    <mergeCell ref="W15:AC15"/>
    <mergeCell ref="P19:V19"/>
    <mergeCell ref="AR15:AX15"/>
    <mergeCell ref="A77:AX77"/>
    <mergeCell ref="AC124:AX124"/>
    <mergeCell ref="C54:D55"/>
    <mergeCell ref="Y125:AB125"/>
    <mergeCell ref="A73:E73"/>
    <mergeCell ref="A68:B69"/>
    <mergeCell ref="Y126:AB126"/>
    <mergeCell ref="A74:AX74"/>
    <mergeCell ref="C59:AC59"/>
    <mergeCell ref="C56:AC56"/>
    <mergeCell ref="G125:K125"/>
    <mergeCell ref="L125:X125"/>
    <mergeCell ref="C51:AC51"/>
    <mergeCell ref="C52:AC52"/>
    <mergeCell ref="C53:AC53"/>
    <mergeCell ref="AG49:AX49"/>
    <mergeCell ref="C68:F68"/>
    <mergeCell ref="AO79:AX79"/>
    <mergeCell ref="AE34:AH34"/>
    <mergeCell ref="AM33:AP33"/>
    <mergeCell ref="AB39:AD39"/>
    <mergeCell ref="AE37:AH37"/>
    <mergeCell ref="AC129:AG129"/>
    <mergeCell ref="AH129:AT129"/>
    <mergeCell ref="AU129:AX129"/>
    <mergeCell ref="AC126:AG126"/>
    <mergeCell ref="L126:X126"/>
    <mergeCell ref="AC125:AG125"/>
    <mergeCell ref="G128:AB128"/>
    <mergeCell ref="G129:K129"/>
    <mergeCell ref="L129:X129"/>
    <mergeCell ref="AC134:AG134"/>
    <mergeCell ref="AH134:AT134"/>
    <mergeCell ref="AU134:AX134"/>
    <mergeCell ref="G132:AB132"/>
    <mergeCell ref="AC132:AX132"/>
    <mergeCell ref="G133:K133"/>
    <mergeCell ref="G131:K131"/>
    <mergeCell ref="L131:X131"/>
    <mergeCell ref="Y131:AB131"/>
    <mergeCell ref="AC131:AG131"/>
    <mergeCell ref="AH131:AT131"/>
    <mergeCell ref="AU131:AX131"/>
    <mergeCell ref="L133:X133"/>
    <mergeCell ref="Y133:AB133"/>
    <mergeCell ref="AC133:AG133"/>
    <mergeCell ref="AH133:AT133"/>
    <mergeCell ref="AU133:AX133"/>
    <mergeCell ref="G134:K134"/>
    <mergeCell ref="L134:X134"/>
    <mergeCell ref="Y134:AB134"/>
    <mergeCell ref="AH137:AT137"/>
    <mergeCell ref="G138:K138"/>
    <mergeCell ref="G5:L5"/>
    <mergeCell ref="M5:R5"/>
    <mergeCell ref="S5:X5"/>
    <mergeCell ref="Y8:AD8"/>
    <mergeCell ref="G8:X8"/>
    <mergeCell ref="E83:P83"/>
    <mergeCell ref="Q83:AB83"/>
    <mergeCell ref="AC83:AN83"/>
    <mergeCell ref="AO83:AX83"/>
    <mergeCell ref="AU88:AV88"/>
    <mergeCell ref="E84:P84"/>
    <mergeCell ref="Q84:AB84"/>
    <mergeCell ref="AC84:AN84"/>
    <mergeCell ref="AO84:AX84"/>
    <mergeCell ref="E85:P85"/>
    <mergeCell ref="Q85:AB85"/>
    <mergeCell ref="AC85:AN85"/>
    <mergeCell ref="AO85:AX85"/>
    <mergeCell ref="A9:F9"/>
    <mergeCell ref="G9:AX9"/>
    <mergeCell ref="X89:Y89"/>
    <mergeCell ref="AC89:AE89"/>
    <mergeCell ref="Q81:AB81"/>
    <mergeCell ref="AC81:AN81"/>
    <mergeCell ref="AO81:AX81"/>
    <mergeCell ref="AG89:AH89"/>
    <mergeCell ref="AJ89:AK89"/>
    <mergeCell ref="A84:D84"/>
    <mergeCell ref="A83:D83"/>
    <mergeCell ref="A89:D89"/>
    <mergeCell ref="E89:G89"/>
    <mergeCell ref="I89:J89"/>
    <mergeCell ref="L89:M89"/>
    <mergeCell ref="Q89:S89"/>
    <mergeCell ref="A25:A39"/>
    <mergeCell ref="AU31:AV31"/>
    <mergeCell ref="AE30:AH31"/>
    <mergeCell ref="AI30:AL31"/>
    <mergeCell ref="AM30:AP31"/>
    <mergeCell ref="AB27:AX29"/>
    <mergeCell ref="AQ33:AT33"/>
    <mergeCell ref="AU33:AX33"/>
    <mergeCell ref="AQ36:AR36"/>
    <mergeCell ref="AS36:AT36"/>
    <mergeCell ref="B35:F39"/>
    <mergeCell ref="G30:O31"/>
    <mergeCell ref="Y33:AA33"/>
    <mergeCell ref="AI33:AL33"/>
    <mergeCell ref="Y32:AA32"/>
    <mergeCell ref="AQ32:AT32"/>
    <mergeCell ref="AU32:AX32"/>
    <mergeCell ref="B25:F29"/>
    <mergeCell ref="AU34:AX34"/>
    <mergeCell ref="AI34:AL34"/>
    <mergeCell ref="AM34:AP34"/>
    <mergeCell ref="AQ34:AT34"/>
    <mergeCell ref="G25:AA26"/>
    <mergeCell ref="AQ38:AT38"/>
    <mergeCell ref="P22:V22"/>
    <mergeCell ref="P23:V23"/>
    <mergeCell ref="AM88:AN88"/>
    <mergeCell ref="AO88:AP88"/>
    <mergeCell ref="AR88:AS88"/>
    <mergeCell ref="G23:O23"/>
    <mergeCell ref="A3:AH3"/>
    <mergeCell ref="AJ3:AW3"/>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AK20:AQ20"/>
    <mergeCell ref="AM32:AP32"/>
    <mergeCell ref="AE42:AH42"/>
    <mergeCell ref="AI42:AL42"/>
    <mergeCell ref="AM42:AP42"/>
    <mergeCell ref="A146:B146"/>
    <mergeCell ref="A145:B145"/>
    <mergeCell ref="Y40:AA40"/>
    <mergeCell ref="AH135:AT135"/>
    <mergeCell ref="AC146:AG146"/>
    <mergeCell ref="AH146:AK146"/>
    <mergeCell ref="AL146:AO146"/>
    <mergeCell ref="J146:O146"/>
    <mergeCell ref="Y146:AB146"/>
    <mergeCell ref="AP146:AX146"/>
    <mergeCell ref="P146:X146"/>
    <mergeCell ref="A48:AX48"/>
    <mergeCell ref="E47:F47"/>
    <mergeCell ref="G47:AX47"/>
    <mergeCell ref="E46:F46"/>
    <mergeCell ref="G46:AX46"/>
    <mergeCell ref="G24:O24"/>
    <mergeCell ref="A81:D81"/>
    <mergeCell ref="E81:P81"/>
    <mergeCell ref="AU138:AX138"/>
    <mergeCell ref="AU135:AX135"/>
    <mergeCell ref="AU137:AX137"/>
    <mergeCell ref="G136:AB136"/>
    <mergeCell ref="AC136:AX136"/>
    <mergeCell ref="L138:X138"/>
    <mergeCell ref="Y138:AB138"/>
    <mergeCell ref="AH145:AK145"/>
    <mergeCell ref="AL145:AO145"/>
    <mergeCell ref="AC138:AG138"/>
    <mergeCell ref="AH138:AT138"/>
    <mergeCell ref="AC145:AG145"/>
    <mergeCell ref="A140:AK140"/>
    <mergeCell ref="G137:K137"/>
    <mergeCell ref="L137:X137"/>
    <mergeCell ref="Y137:AB137"/>
    <mergeCell ref="J145:O145"/>
    <mergeCell ref="AP145:AX145"/>
    <mergeCell ref="P145:X145"/>
    <mergeCell ref="G135:K135"/>
    <mergeCell ref="L135:X135"/>
    <mergeCell ref="Y135:AB135"/>
    <mergeCell ref="AC135:AG135"/>
    <mergeCell ref="AC137:AG137"/>
    <mergeCell ref="AP149:AX149"/>
    <mergeCell ref="C150:I150"/>
    <mergeCell ref="J150:O150"/>
    <mergeCell ref="P150:X150"/>
    <mergeCell ref="Y150:AB150"/>
    <mergeCell ref="AC150:AG150"/>
    <mergeCell ref="AH150:AK150"/>
    <mergeCell ref="AP150:AX150"/>
    <mergeCell ref="A153:B153"/>
    <mergeCell ref="AL150:AO150"/>
    <mergeCell ref="A149:B149"/>
    <mergeCell ref="A150:B150"/>
    <mergeCell ref="C149:I149"/>
    <mergeCell ref="J149:O149"/>
    <mergeCell ref="P149:X149"/>
    <mergeCell ref="Y149:AB149"/>
    <mergeCell ref="AC149:AG149"/>
    <mergeCell ref="AH149:AK149"/>
    <mergeCell ref="AL149:AO149"/>
    <mergeCell ref="A154:B154"/>
    <mergeCell ref="C154:I154"/>
    <mergeCell ref="J154:O154"/>
    <mergeCell ref="P154:X154"/>
    <mergeCell ref="Y154:AB154"/>
    <mergeCell ref="AC154:AG154"/>
    <mergeCell ref="AH154:AK154"/>
    <mergeCell ref="AL154:AO154"/>
    <mergeCell ref="A157:B157"/>
    <mergeCell ref="P157:X157"/>
    <mergeCell ref="Y157:AB157"/>
    <mergeCell ref="AC157:AG157"/>
    <mergeCell ref="AH157:AK157"/>
    <mergeCell ref="AL157:AO157"/>
    <mergeCell ref="C158:I158"/>
    <mergeCell ref="J158:O158"/>
    <mergeCell ref="P158:X158"/>
    <mergeCell ref="Y158:AB158"/>
    <mergeCell ref="AC158:AG158"/>
    <mergeCell ref="AH158:AK158"/>
    <mergeCell ref="AL158:AO158"/>
    <mergeCell ref="AC165:AG165"/>
    <mergeCell ref="AH165:AK165"/>
    <mergeCell ref="AL165:AO165"/>
    <mergeCell ref="AP165:AX165"/>
    <mergeCell ref="A171:B171"/>
    <mergeCell ref="A172:B172"/>
    <mergeCell ref="A169:B169"/>
    <mergeCell ref="A170:B170"/>
    <mergeCell ref="C169:I169"/>
    <mergeCell ref="J169:O169"/>
    <mergeCell ref="P169:X169"/>
    <mergeCell ref="Y169:AB169"/>
    <mergeCell ref="AC169:AG169"/>
    <mergeCell ref="AH169:AK169"/>
    <mergeCell ref="AL169:AO169"/>
    <mergeCell ref="AP169:AX169"/>
    <mergeCell ref="C166:I166"/>
    <mergeCell ref="J166:O166"/>
    <mergeCell ref="P166:X166"/>
    <mergeCell ref="Y166:AB166"/>
    <mergeCell ref="AC166:AG166"/>
    <mergeCell ref="AH166:AK166"/>
    <mergeCell ref="AL166:AO166"/>
    <mergeCell ref="A167:B167"/>
    <mergeCell ref="AC173:AG173"/>
    <mergeCell ref="AH173:AK173"/>
    <mergeCell ref="AL173:AO173"/>
    <mergeCell ref="AL175:AO175"/>
    <mergeCell ref="AP175:AX175"/>
    <mergeCell ref="C174:I174"/>
    <mergeCell ref="J174:O174"/>
    <mergeCell ref="P174:X174"/>
    <mergeCell ref="Y174:AB174"/>
    <mergeCell ref="AC174:AG174"/>
    <mergeCell ref="AH174:AK174"/>
    <mergeCell ref="AL174:AO174"/>
    <mergeCell ref="AP174:AX174"/>
    <mergeCell ref="A175:B175"/>
    <mergeCell ref="Y145:AB145"/>
    <mergeCell ref="C145:I145"/>
    <mergeCell ref="A173:B173"/>
    <mergeCell ref="A174:B174"/>
    <mergeCell ref="C173:I173"/>
    <mergeCell ref="J173:O173"/>
    <mergeCell ref="P173:X173"/>
    <mergeCell ref="Y173:AB173"/>
    <mergeCell ref="Y165:AB165"/>
    <mergeCell ref="A162:B162"/>
    <mergeCell ref="A161:B161"/>
    <mergeCell ref="A168:B168"/>
    <mergeCell ref="A165:B165"/>
    <mergeCell ref="A166:B166"/>
    <mergeCell ref="C165:I165"/>
    <mergeCell ref="J165:O165"/>
    <mergeCell ref="P165:X165"/>
    <mergeCell ref="C161:I161"/>
    <mergeCell ref="J161:O161"/>
    <mergeCell ref="P161:X161"/>
    <mergeCell ref="A158:B158"/>
    <mergeCell ref="C157:I157"/>
    <mergeCell ref="J157:O157"/>
    <mergeCell ref="AS31:AT31"/>
    <mergeCell ref="AE35:AH36"/>
    <mergeCell ref="AI35:AL36"/>
    <mergeCell ref="AD2:AH2"/>
    <mergeCell ref="AJ2:AM2"/>
    <mergeCell ref="AP179:AX179"/>
    <mergeCell ref="A182:B182"/>
    <mergeCell ref="A183:B183"/>
    <mergeCell ref="G139:K139"/>
    <mergeCell ref="L139:X139"/>
    <mergeCell ref="Y139:AB139"/>
    <mergeCell ref="AC139:AG139"/>
    <mergeCell ref="AH139:AT139"/>
    <mergeCell ref="AU139:AX139"/>
    <mergeCell ref="A178:B178"/>
    <mergeCell ref="A179:B179"/>
    <mergeCell ref="C179:I179"/>
    <mergeCell ref="J179:O179"/>
    <mergeCell ref="P179:X179"/>
    <mergeCell ref="Y179:AB179"/>
    <mergeCell ref="AC179:AG179"/>
    <mergeCell ref="AH179:AK179"/>
    <mergeCell ref="AL179:AO179"/>
    <mergeCell ref="AP166:AX166"/>
    <mergeCell ref="AQ30:AT30"/>
    <mergeCell ref="AQ31:AR31"/>
    <mergeCell ref="AD67:AF67"/>
    <mergeCell ref="U89:V89"/>
    <mergeCell ref="AW36:AX36"/>
    <mergeCell ref="AG88:AH88"/>
    <mergeCell ref="AJ88:AK88"/>
    <mergeCell ref="AO2:AQ2"/>
    <mergeCell ref="AS2:AU2"/>
    <mergeCell ref="P24:V24"/>
    <mergeCell ref="W24:AC24"/>
    <mergeCell ref="AC80:AN80"/>
    <mergeCell ref="AO80:AX80"/>
    <mergeCell ref="W23:AC23"/>
    <mergeCell ref="AE43:AH43"/>
    <mergeCell ref="AW2:AX2"/>
    <mergeCell ref="AE7:AX7"/>
    <mergeCell ref="AD17:AJ17"/>
    <mergeCell ref="AK17:AQ17"/>
    <mergeCell ref="AR17:AX17"/>
    <mergeCell ref="AK13:AQ13"/>
    <mergeCell ref="AR13:AX13"/>
    <mergeCell ref="Y7:AD7"/>
    <mergeCell ref="AU30:AX30"/>
    <mergeCell ref="Q88:S88"/>
    <mergeCell ref="AA88:AB88"/>
    <mergeCell ref="AC88:AE88"/>
    <mergeCell ref="A12:F21"/>
    <mergeCell ref="G22:O22"/>
    <mergeCell ref="A22:F24"/>
    <mergeCell ref="AD22:AX22"/>
    <mergeCell ref="AD23:AX24"/>
    <mergeCell ref="W22:AC22"/>
    <mergeCell ref="A82:D82"/>
    <mergeCell ref="E82:P82"/>
    <mergeCell ref="Q82:AB82"/>
    <mergeCell ref="AC82:AN82"/>
    <mergeCell ref="AO82:AX82"/>
    <mergeCell ref="AQ35:AT35"/>
    <mergeCell ref="AU35:AX35"/>
    <mergeCell ref="A79:D79"/>
    <mergeCell ref="E79:P79"/>
    <mergeCell ref="Q79:AB79"/>
    <mergeCell ref="AC79:AN79"/>
    <mergeCell ref="E80:P80"/>
    <mergeCell ref="Q80:AB80"/>
    <mergeCell ref="P30:X31"/>
    <mergeCell ref="Y30:AA31"/>
    <mergeCell ref="A85:D85"/>
    <mergeCell ref="U88:V88"/>
    <mergeCell ref="X88:Y88"/>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s>
  <phoneticPr fontId="6"/>
  <conditionalFormatting sqref="P14:AQ14">
    <cfRule type="expression" dxfId="267" priority="14105">
      <formula>IF(RIGHT(TEXT(P14,"0.#"),1)=".",FALSE,TRUE)</formula>
    </cfRule>
    <cfRule type="expression" dxfId="266" priority="14106">
      <formula>IF(RIGHT(TEXT(P14,"0.#"),1)=".",TRUE,FALSE)</formula>
    </cfRule>
  </conditionalFormatting>
  <conditionalFormatting sqref="P18:AX18">
    <cfRule type="expression" dxfId="265" priority="13981">
      <formula>IF(RIGHT(TEXT(P18,"0.#"),1)=".",FALSE,TRUE)</formula>
    </cfRule>
    <cfRule type="expression" dxfId="264" priority="13982">
      <formula>IF(RIGHT(TEXT(P18,"0.#"),1)=".",TRUE,FALSE)</formula>
    </cfRule>
  </conditionalFormatting>
  <conditionalFormatting sqref="Y127">
    <cfRule type="expression" dxfId="263" priority="13973">
      <formula>IF(RIGHT(TEXT(Y127,"0.#"),1)=".",FALSE,TRUE)</formula>
    </cfRule>
    <cfRule type="expression" dxfId="262" priority="13974">
      <formula>IF(RIGHT(TEXT(Y127,"0.#"),1)=".",TRUE,FALSE)</formula>
    </cfRule>
  </conditionalFormatting>
  <conditionalFormatting sqref="P16:AQ17 P15:AX15 P13:AX13">
    <cfRule type="expression" dxfId="261" priority="13803">
      <formula>IF(RIGHT(TEXT(P13,"0.#"),1)=".",FALSE,TRUE)</formula>
    </cfRule>
    <cfRule type="expression" dxfId="260" priority="13804">
      <formula>IF(RIGHT(TEXT(P13,"0.#"),1)=".",TRUE,FALSE)</formula>
    </cfRule>
  </conditionalFormatting>
  <conditionalFormatting sqref="P19:AJ19">
    <cfRule type="expression" dxfId="259" priority="13801">
      <formula>IF(RIGHT(TEXT(P19,"0.#"),1)=".",FALSE,TRUE)</formula>
    </cfRule>
    <cfRule type="expression" dxfId="258" priority="13802">
      <formula>IF(RIGHT(TEXT(P19,"0.#"),1)=".",TRUE,FALSE)</formula>
    </cfRule>
  </conditionalFormatting>
  <conditionalFormatting sqref="AE41 AQ41">
    <cfRule type="expression" dxfId="257" priority="13793">
      <formula>IF(RIGHT(TEXT(AE41,"0.#"),1)=".",FALSE,TRUE)</formula>
    </cfRule>
    <cfRule type="expression" dxfId="256" priority="13794">
      <formula>IF(RIGHT(TEXT(AE41,"0.#"),1)=".",TRUE,FALSE)</formula>
    </cfRule>
  </conditionalFormatting>
  <conditionalFormatting sqref="AU127">
    <cfRule type="expression" dxfId="255" priority="13775">
      <formula>IF(RIGHT(TEXT(AU127,"0.#"),1)=".",FALSE,TRUE)</formula>
    </cfRule>
    <cfRule type="expression" dxfId="254" priority="13776">
      <formula>IF(RIGHT(TEXT(AU127,"0.#"),1)=".",TRUE,FALSE)</formula>
    </cfRule>
  </conditionalFormatting>
  <conditionalFormatting sqref="Y139 Y135 Y131">
    <cfRule type="expression" dxfId="253" priority="13757">
      <formula>IF(RIGHT(TEXT(Y131,"0.#"),1)=".",FALSE,TRUE)</formula>
    </cfRule>
    <cfRule type="expression" dxfId="252" priority="13758">
      <formula>IF(RIGHT(TEXT(Y131,"0.#"),1)=".",TRUE,FALSE)</formula>
    </cfRule>
  </conditionalFormatting>
  <conditionalFormatting sqref="AU139 AU135 AU131">
    <cfRule type="expression" dxfId="251" priority="13751">
      <formula>IF(RIGHT(TEXT(AU131,"0.#"),1)=".",FALSE,TRUE)</formula>
    </cfRule>
    <cfRule type="expression" dxfId="250" priority="13752">
      <formula>IF(RIGHT(TEXT(AU131,"0.#"),1)=".",TRUE,FALSE)</formula>
    </cfRule>
  </conditionalFormatting>
  <conditionalFormatting sqref="AM32">
    <cfRule type="expression" dxfId="249" priority="13403">
      <formula>IF(RIGHT(TEXT(AM32,"0.#"),1)=".",FALSE,TRUE)</formula>
    </cfRule>
    <cfRule type="expression" dxfId="248" priority="13404">
      <formula>IF(RIGHT(TEXT(AM32,"0.#"),1)=".",TRUE,FALSE)</formula>
    </cfRule>
  </conditionalFormatting>
  <conditionalFormatting sqref="AE32">
    <cfRule type="expression" dxfId="247" priority="13415">
      <formula>IF(RIGHT(TEXT(AE32,"0.#"),1)=".",FALSE,TRUE)</formula>
    </cfRule>
    <cfRule type="expression" dxfId="246" priority="13416">
      <formula>IF(RIGHT(TEXT(AE32,"0.#"),1)=".",TRUE,FALSE)</formula>
    </cfRule>
  </conditionalFormatting>
  <conditionalFormatting sqref="AE33">
    <cfRule type="expression" dxfId="245" priority="13413">
      <formula>IF(RIGHT(TEXT(AE33,"0.#"),1)=".",FALSE,TRUE)</formula>
    </cfRule>
    <cfRule type="expression" dxfId="244" priority="13414">
      <formula>IF(RIGHT(TEXT(AE33,"0.#"),1)=".",TRUE,FALSE)</formula>
    </cfRule>
  </conditionalFormatting>
  <conditionalFormatting sqref="AE34">
    <cfRule type="expression" dxfId="243" priority="13411">
      <formula>IF(RIGHT(TEXT(AE34,"0.#"),1)=".",FALSE,TRUE)</formula>
    </cfRule>
    <cfRule type="expression" dxfId="242" priority="13412">
      <formula>IF(RIGHT(TEXT(AE34,"0.#"),1)=".",TRUE,FALSE)</formula>
    </cfRule>
  </conditionalFormatting>
  <conditionalFormatting sqref="AI34">
    <cfRule type="expression" dxfId="241" priority="13409">
      <formula>IF(RIGHT(TEXT(AI34,"0.#"),1)=".",FALSE,TRUE)</formula>
    </cfRule>
    <cfRule type="expression" dxfId="240" priority="13410">
      <formula>IF(RIGHT(TEXT(AI34,"0.#"),1)=".",TRUE,FALSE)</formula>
    </cfRule>
  </conditionalFormatting>
  <conditionalFormatting sqref="AI33">
    <cfRule type="expression" dxfId="239" priority="13407">
      <formula>IF(RIGHT(TEXT(AI33,"0.#"),1)=".",FALSE,TRUE)</formula>
    </cfRule>
    <cfRule type="expression" dxfId="238" priority="13408">
      <formula>IF(RIGHT(TEXT(AI33,"0.#"),1)=".",TRUE,FALSE)</formula>
    </cfRule>
  </conditionalFormatting>
  <conditionalFormatting sqref="AI32">
    <cfRule type="expression" dxfId="237" priority="13405">
      <formula>IF(RIGHT(TEXT(AI32,"0.#"),1)=".",FALSE,TRUE)</formula>
    </cfRule>
    <cfRule type="expression" dxfId="236" priority="13406">
      <formula>IF(RIGHT(TEXT(AI32,"0.#"),1)=".",TRUE,FALSE)</formula>
    </cfRule>
  </conditionalFormatting>
  <conditionalFormatting sqref="AM33">
    <cfRule type="expression" dxfId="235" priority="13401">
      <formula>IF(RIGHT(TEXT(AM33,"0.#"),1)=".",FALSE,TRUE)</formula>
    </cfRule>
    <cfRule type="expression" dxfId="234" priority="13402">
      <formula>IF(RIGHT(TEXT(AM33,"0.#"),1)=".",TRUE,FALSE)</formula>
    </cfRule>
  </conditionalFormatting>
  <conditionalFormatting sqref="AM34">
    <cfRule type="expression" dxfId="233" priority="13399">
      <formula>IF(RIGHT(TEXT(AM34,"0.#"),1)=".",FALSE,TRUE)</formula>
    </cfRule>
    <cfRule type="expression" dxfId="232" priority="13400">
      <formula>IF(RIGHT(TEXT(AM34,"0.#"),1)=".",TRUE,FALSE)</formula>
    </cfRule>
  </conditionalFormatting>
  <conditionalFormatting sqref="AE37">
    <cfRule type="expression" dxfId="231" priority="13385">
      <formula>IF(RIGHT(TEXT(AE37,"0.#"),1)=".",FALSE,TRUE)</formula>
    </cfRule>
    <cfRule type="expression" dxfId="230" priority="13386">
      <formula>IF(RIGHT(TEXT(AE37,"0.#"),1)=".",TRUE,FALSE)</formula>
    </cfRule>
  </conditionalFormatting>
  <conditionalFormatting sqref="AE38">
    <cfRule type="expression" dxfId="229" priority="13383">
      <formula>IF(RIGHT(TEXT(AE38,"0.#"),1)=".",FALSE,TRUE)</formula>
    </cfRule>
    <cfRule type="expression" dxfId="228" priority="13384">
      <formula>IF(RIGHT(TEXT(AE38,"0.#"),1)=".",TRUE,FALSE)</formula>
    </cfRule>
  </conditionalFormatting>
  <conditionalFormatting sqref="AE39">
    <cfRule type="expression" dxfId="227" priority="13381">
      <formula>IF(RIGHT(TEXT(AE39,"0.#"),1)=".",FALSE,TRUE)</formula>
    </cfRule>
    <cfRule type="expression" dxfId="226" priority="13382">
      <formula>IF(RIGHT(TEXT(AE39,"0.#"),1)=".",TRUE,FALSE)</formula>
    </cfRule>
  </conditionalFormatting>
  <conditionalFormatting sqref="AI39">
    <cfRule type="expression" dxfId="225" priority="13379">
      <formula>IF(RIGHT(TEXT(AI39,"0.#"),1)=".",FALSE,TRUE)</formula>
    </cfRule>
    <cfRule type="expression" dxfId="224" priority="13380">
      <formula>IF(RIGHT(TEXT(AI39,"0.#"),1)=".",TRUE,FALSE)</formula>
    </cfRule>
  </conditionalFormatting>
  <conditionalFormatting sqref="AI38">
    <cfRule type="expression" dxfId="223" priority="13377">
      <formula>IF(RIGHT(TEXT(AI38,"0.#"),1)=".",FALSE,TRUE)</formula>
    </cfRule>
    <cfRule type="expression" dxfId="222" priority="13378">
      <formula>IF(RIGHT(TEXT(AI38,"0.#"),1)=".",TRUE,FALSE)</formula>
    </cfRule>
  </conditionalFormatting>
  <conditionalFormatting sqref="AI37">
    <cfRule type="expression" dxfId="221" priority="13375">
      <formula>IF(RIGHT(TEXT(AI37,"0.#"),1)=".",FALSE,TRUE)</formula>
    </cfRule>
    <cfRule type="expression" dxfId="220" priority="13376">
      <formula>IF(RIGHT(TEXT(AI37,"0.#"),1)=".",TRUE,FALSE)</formula>
    </cfRule>
  </conditionalFormatting>
  <conditionalFormatting sqref="AM37">
    <cfRule type="expression" dxfId="219" priority="13373">
      <formula>IF(RIGHT(TEXT(AM37,"0.#"),1)=".",FALSE,TRUE)</formula>
    </cfRule>
    <cfRule type="expression" dxfId="218" priority="13374">
      <formula>IF(RIGHT(TEXT(AM37,"0.#"),1)=".",TRUE,FALSE)</formula>
    </cfRule>
  </conditionalFormatting>
  <conditionalFormatting sqref="AM38">
    <cfRule type="expression" dxfId="217" priority="13371">
      <formula>IF(RIGHT(TEXT(AM38,"0.#"),1)=".",FALSE,TRUE)</formula>
    </cfRule>
    <cfRule type="expression" dxfId="216" priority="13372">
      <formula>IF(RIGHT(TEXT(AM38,"0.#"),1)=".",TRUE,FALSE)</formula>
    </cfRule>
  </conditionalFormatting>
  <conditionalFormatting sqref="AM39">
    <cfRule type="expression" dxfId="215" priority="13369">
      <formula>IF(RIGHT(TEXT(AM39,"0.#"),1)=".",FALSE,TRUE)</formula>
    </cfRule>
    <cfRule type="expression" dxfId="214" priority="13370">
      <formula>IF(RIGHT(TEXT(AM39,"0.#"),1)=".",TRUE,FALSE)</formula>
    </cfRule>
  </conditionalFormatting>
  <conditionalFormatting sqref="AI41">
    <cfRule type="expression" dxfId="213" priority="13325">
      <formula>IF(RIGHT(TEXT(AI41,"0.#"),1)=".",FALSE,TRUE)</formula>
    </cfRule>
    <cfRule type="expression" dxfId="212" priority="13326">
      <formula>IF(RIGHT(TEXT(AI41,"0.#"),1)=".",TRUE,FALSE)</formula>
    </cfRule>
  </conditionalFormatting>
  <conditionalFormatting sqref="AM41">
    <cfRule type="expression" dxfId="211" priority="13323">
      <formula>IF(RIGHT(TEXT(AM41,"0.#"),1)=".",FALSE,TRUE)</formula>
    </cfRule>
    <cfRule type="expression" dxfId="210" priority="13324">
      <formula>IF(RIGHT(TEXT(AM41,"0.#"),1)=".",TRUE,FALSE)</formula>
    </cfRule>
  </conditionalFormatting>
  <conditionalFormatting sqref="AE42">
    <cfRule type="expression" dxfId="209" priority="13321">
      <formula>IF(RIGHT(TEXT(AE42,"0.#"),1)=".",FALSE,TRUE)</formula>
    </cfRule>
    <cfRule type="expression" dxfId="208" priority="13322">
      <formula>IF(RIGHT(TEXT(AE42,"0.#"),1)=".",TRUE,FALSE)</formula>
    </cfRule>
  </conditionalFormatting>
  <conditionalFormatting sqref="AI42">
    <cfRule type="expression" dxfId="207" priority="13319">
      <formula>IF(RIGHT(TEXT(AI42,"0.#"),1)=".",FALSE,TRUE)</formula>
    </cfRule>
    <cfRule type="expression" dxfId="206" priority="13320">
      <formula>IF(RIGHT(TEXT(AI42,"0.#"),1)=".",TRUE,FALSE)</formula>
    </cfRule>
  </conditionalFormatting>
  <conditionalFormatting sqref="AM42">
    <cfRule type="expression" dxfId="205" priority="13317">
      <formula>IF(RIGHT(TEXT(AM42,"0.#"),1)=".",FALSE,TRUE)</formula>
    </cfRule>
    <cfRule type="expression" dxfId="204" priority="13318">
      <formula>IF(RIGHT(TEXT(AM42,"0.#"),1)=".",TRUE,FALSE)</formula>
    </cfRule>
  </conditionalFormatting>
  <conditionalFormatting sqref="AQ42">
    <cfRule type="expression" dxfId="203" priority="13315">
      <formula>IF(RIGHT(TEXT(AQ42,"0.#"),1)=".",FALSE,TRUE)</formula>
    </cfRule>
    <cfRule type="expression" dxfId="202" priority="13316">
      <formula>IF(RIGHT(TEXT(AQ42,"0.#"),1)=".",TRUE,FALSE)</formula>
    </cfRule>
  </conditionalFormatting>
  <conditionalFormatting sqref="AE44 AQ44">
    <cfRule type="expression" dxfId="201" priority="13257">
      <formula>IF(RIGHT(TEXT(AE44,"0.#"),1)=".",FALSE,TRUE)</formula>
    </cfRule>
    <cfRule type="expression" dxfId="200" priority="13258">
      <formula>IF(RIGHT(TEXT(AE44,"0.#"),1)=".",TRUE,FALSE)</formula>
    </cfRule>
  </conditionalFormatting>
  <conditionalFormatting sqref="AI44">
    <cfRule type="expression" dxfId="199" priority="13255">
      <formula>IF(RIGHT(TEXT(AI44,"0.#"),1)=".",FALSE,TRUE)</formula>
    </cfRule>
    <cfRule type="expression" dxfId="198" priority="13256">
      <formula>IF(RIGHT(TEXT(AI44,"0.#"),1)=".",TRUE,FALSE)</formula>
    </cfRule>
  </conditionalFormatting>
  <conditionalFormatting sqref="AM44">
    <cfRule type="expression" dxfId="197" priority="13253">
      <formula>IF(RIGHT(TEXT(AM44,"0.#"),1)=".",FALSE,TRUE)</formula>
    </cfRule>
    <cfRule type="expression" dxfId="196" priority="13254">
      <formula>IF(RIGHT(TEXT(AM44,"0.#"),1)=".",TRUE,FALSE)</formula>
    </cfRule>
  </conditionalFormatting>
  <conditionalFormatting sqref="AE45 AM45">
    <cfRule type="expression" dxfId="195" priority="13251">
      <formula>IF(RIGHT(TEXT(AE45,"0.#"),1)=".",FALSE,TRUE)</formula>
    </cfRule>
    <cfRule type="expression" dxfId="194" priority="13252">
      <formula>IF(RIGHT(TEXT(AE45,"0.#"),1)=".",TRUE,FALSE)</formula>
    </cfRule>
  </conditionalFormatting>
  <conditionalFormatting sqref="AI45">
    <cfRule type="expression" dxfId="193" priority="13249">
      <formula>IF(RIGHT(TEXT(AI45,"0.#"),1)=".",FALSE,TRUE)</formula>
    </cfRule>
    <cfRule type="expression" dxfId="192" priority="13250">
      <formula>IF(RIGHT(TEXT(AI45,"0.#"),1)=".",TRUE,FALSE)</formula>
    </cfRule>
  </conditionalFormatting>
  <conditionalFormatting sqref="AQ45">
    <cfRule type="expression" dxfId="191" priority="13245">
      <formula>IF(RIGHT(TEXT(AQ45,"0.#"),1)=".",FALSE,TRUE)</formula>
    </cfRule>
    <cfRule type="expression" dxfId="190" priority="13246">
      <formula>IF(RIGHT(TEXT(AQ45,"0.#"),1)=".",TRUE,FALSE)</formula>
    </cfRule>
  </conditionalFormatting>
  <conditionalFormatting sqref="AQ32:AQ34">
    <cfRule type="expression" dxfId="189" priority="4737">
      <formula>IF(RIGHT(TEXT(AQ32,"0.#"),1)=".",FALSE,TRUE)</formula>
    </cfRule>
    <cfRule type="expression" dxfId="188" priority="4738">
      <formula>IF(RIGHT(TEXT(AQ32,"0.#"),1)=".",TRUE,FALSE)</formula>
    </cfRule>
  </conditionalFormatting>
  <conditionalFormatting sqref="AU32:AU34">
    <cfRule type="expression" dxfId="187" priority="4735">
      <formula>IF(RIGHT(TEXT(AU32,"0.#"),1)=".",FALSE,TRUE)</formula>
    </cfRule>
    <cfRule type="expression" dxfId="186" priority="4736">
      <formula>IF(RIGHT(TEXT(AU32,"0.#"),1)=".",TRUE,FALSE)</formula>
    </cfRule>
  </conditionalFormatting>
  <conditionalFormatting sqref="AQ37:AQ39">
    <cfRule type="expression" dxfId="185" priority="4733">
      <formula>IF(RIGHT(TEXT(AQ37,"0.#"),1)=".",FALSE,TRUE)</formula>
    </cfRule>
    <cfRule type="expression" dxfId="184" priority="4734">
      <formula>IF(RIGHT(TEXT(AQ37,"0.#"),1)=".",TRUE,FALSE)</formula>
    </cfRule>
  </conditionalFormatting>
  <conditionalFormatting sqref="AU37:AU39">
    <cfRule type="expression" dxfId="183" priority="4731">
      <formula>IF(RIGHT(TEXT(AU37,"0.#"),1)=".",FALSE,TRUE)</formula>
    </cfRule>
    <cfRule type="expression" dxfId="182" priority="4732">
      <formula>IF(RIGHT(TEXT(AU37,"0.#"),1)=".",TRUE,FALSE)</formula>
    </cfRule>
  </conditionalFormatting>
  <conditionalFormatting sqref="W23">
    <cfRule type="expression" dxfId="181" priority="2407">
      <formula>IF(RIGHT(TEXT(W23,"0.#"),1)=".",FALSE,TRUE)</formula>
    </cfRule>
    <cfRule type="expression" dxfId="180" priority="2408">
      <formula>IF(RIGHT(TEXT(W23,"0.#"),1)=".",TRUE,FALSE)</formula>
    </cfRule>
  </conditionalFormatting>
  <conditionalFormatting sqref="P23">
    <cfRule type="expression" dxfId="179" priority="2395">
      <formula>IF(RIGHT(TEXT(P23,"0.#"),1)=".",FALSE,TRUE)</formula>
    </cfRule>
    <cfRule type="expression" dxfId="178" priority="2396">
      <formula>IF(RIGHT(TEXT(P23,"0.#"),1)=".",TRUE,FALSE)</formula>
    </cfRule>
  </conditionalFormatting>
  <conditionalFormatting sqref="AU41">
    <cfRule type="expression" dxfId="177" priority="559">
      <formula>IF(RIGHT(TEXT(AU41,"0.#"),1)=".",FALSE,TRUE)</formula>
    </cfRule>
    <cfRule type="expression" dxfId="176" priority="560">
      <formula>IF(RIGHT(TEXT(AU41,"0.#"),1)=".",TRUE,FALSE)</formula>
    </cfRule>
  </conditionalFormatting>
  <conditionalFormatting sqref="AU42">
    <cfRule type="expression" dxfId="175" priority="557">
      <formula>IF(RIGHT(TEXT(AU42,"0.#"),1)=".",FALSE,TRUE)</formula>
    </cfRule>
    <cfRule type="expression" dxfId="174" priority="558">
      <formula>IF(RIGHT(TEXT(AU42,"0.#"),1)=".",TRUE,FALSE)</formula>
    </cfRule>
  </conditionalFormatting>
  <conditionalFormatting sqref="P24:AC24">
    <cfRule type="expression" dxfId="173" priority="103">
      <formula>IF(RIGHT(TEXT(P24,"0.#"),1)=".",FALSE,TRUE)</formula>
    </cfRule>
    <cfRule type="expression" dxfId="172" priority="104">
      <formula>IF(RIGHT(TEXT(P24,"0.#"),1)=".",TRUE,FALSE)</formula>
    </cfRule>
  </conditionalFormatting>
  <conditionalFormatting sqref="Y126">
    <cfRule type="expression" dxfId="171" priority="101">
      <formula>IF(RIGHT(TEXT(Y126,"0.#"),1)=".",FALSE,TRUE)</formula>
    </cfRule>
    <cfRule type="expression" dxfId="170" priority="102">
      <formula>IF(RIGHT(TEXT(Y126,"0.#"),1)=".",TRUE,FALSE)</formula>
    </cfRule>
  </conditionalFormatting>
  <conditionalFormatting sqref="AU126">
    <cfRule type="expression" dxfId="169" priority="99">
      <formula>IF(RIGHT(TEXT(AU126,"0.#"),1)=".",FALSE,TRUE)</formula>
    </cfRule>
    <cfRule type="expression" dxfId="168" priority="100">
      <formula>IF(RIGHT(TEXT(AU126,"0.#"),1)=".",TRUE,FALSE)</formula>
    </cfRule>
  </conditionalFormatting>
  <conditionalFormatting sqref="Y130">
    <cfRule type="expression" dxfId="167" priority="97">
      <formula>IF(RIGHT(TEXT(Y130,"0.#"),1)=".",FALSE,TRUE)</formula>
    </cfRule>
    <cfRule type="expression" dxfId="166" priority="98">
      <formula>IF(RIGHT(TEXT(Y130,"0.#"),1)=".",TRUE,FALSE)</formula>
    </cfRule>
  </conditionalFormatting>
  <conditionalFormatting sqref="AU130">
    <cfRule type="expression" dxfId="165" priority="95">
      <formula>IF(RIGHT(TEXT(AU130,"0.#"),1)=".",FALSE,TRUE)</formula>
    </cfRule>
    <cfRule type="expression" dxfId="164" priority="96">
      <formula>IF(RIGHT(TEXT(AU130,"0.#"),1)=".",TRUE,FALSE)</formula>
    </cfRule>
  </conditionalFormatting>
  <conditionalFormatting sqref="Y134">
    <cfRule type="expression" dxfId="163" priority="93">
      <formula>IF(RIGHT(TEXT(Y134,"0.#"),1)=".",FALSE,TRUE)</formula>
    </cfRule>
    <cfRule type="expression" dxfId="162" priority="94">
      <formula>IF(RIGHT(TEXT(Y134,"0.#"),1)=".",TRUE,FALSE)</formula>
    </cfRule>
  </conditionalFormatting>
  <conditionalFormatting sqref="AU134">
    <cfRule type="expression" dxfId="161" priority="91">
      <formula>IF(RIGHT(TEXT(AU134,"0.#"),1)=".",FALSE,TRUE)</formula>
    </cfRule>
    <cfRule type="expression" dxfId="160" priority="92">
      <formula>IF(RIGHT(TEXT(AU134,"0.#"),1)=".",TRUE,FALSE)</formula>
    </cfRule>
  </conditionalFormatting>
  <conditionalFormatting sqref="Y138">
    <cfRule type="expression" dxfId="159" priority="89">
      <formula>IF(RIGHT(TEXT(Y138,"0.#"),1)=".",FALSE,TRUE)</formula>
    </cfRule>
    <cfRule type="expression" dxfId="158" priority="90">
      <formula>IF(RIGHT(TEXT(Y138,"0.#"),1)=".",TRUE,FALSE)</formula>
    </cfRule>
  </conditionalFormatting>
  <conditionalFormatting sqref="AU138">
    <cfRule type="expression" dxfId="157" priority="87">
      <formula>IF(RIGHT(TEXT(AU138,"0.#"),1)=".",FALSE,TRUE)</formula>
    </cfRule>
    <cfRule type="expression" dxfId="156" priority="88">
      <formula>IF(RIGHT(TEXT(AU138,"0.#"),1)=".",TRUE,FALSE)</formula>
    </cfRule>
  </conditionalFormatting>
  <conditionalFormatting sqref="AL146:AO146">
    <cfRule type="expression" dxfId="155" priority="83">
      <formula>IF(AND(AL146&gt;=0, RIGHT(TEXT(AL146,"0.#"),1)&lt;&gt;"."),TRUE,FALSE)</formula>
    </cfRule>
    <cfRule type="expression" dxfId="154" priority="84">
      <formula>IF(AND(AL146&gt;=0, RIGHT(TEXT(AL146,"0.#"),1)="."),TRUE,FALSE)</formula>
    </cfRule>
    <cfRule type="expression" dxfId="153" priority="85">
      <formula>IF(AND(AL146&lt;0, RIGHT(TEXT(AL146,"0.#"),1)&lt;&gt;"."),TRUE,FALSE)</formula>
    </cfRule>
    <cfRule type="expression" dxfId="152" priority="86">
      <formula>IF(AND(AL146&lt;0, RIGHT(TEXT(AL146,"0.#"),1)="."),TRUE,FALSE)</formula>
    </cfRule>
  </conditionalFormatting>
  <conditionalFormatting sqref="Y146">
    <cfRule type="expression" dxfId="151" priority="81">
      <formula>IF(RIGHT(TEXT(Y146,"0.#"),1)=".",FALSE,TRUE)</formula>
    </cfRule>
    <cfRule type="expression" dxfId="150" priority="82">
      <formula>IF(RIGHT(TEXT(Y146,"0.#"),1)=".",TRUE,FALSE)</formula>
    </cfRule>
  </conditionalFormatting>
  <conditionalFormatting sqref="Y150">
    <cfRule type="expression" dxfId="149" priority="79">
      <formula>IF(RIGHT(TEXT(Y150,"0.#"),1)=".",FALSE,TRUE)</formula>
    </cfRule>
    <cfRule type="expression" dxfId="148" priority="80">
      <formula>IF(RIGHT(TEXT(Y150,"0.#"),1)=".",TRUE,FALSE)</formula>
    </cfRule>
  </conditionalFormatting>
  <conditionalFormatting sqref="AL150:AO150">
    <cfRule type="expression" dxfId="147" priority="75">
      <formula>IF(AND(AL150&gt;=0, RIGHT(TEXT(AL150,"0.#"),1)&lt;&gt;"."),TRUE,FALSE)</formula>
    </cfRule>
    <cfRule type="expression" dxfId="146" priority="76">
      <formula>IF(AND(AL150&gt;=0, RIGHT(TEXT(AL150,"0.#"),1)="."),TRUE,FALSE)</formula>
    </cfRule>
    <cfRule type="expression" dxfId="145" priority="77">
      <formula>IF(AND(AL150&lt;0, RIGHT(TEXT(AL150,"0.#"),1)&lt;&gt;"."),TRUE,FALSE)</formula>
    </cfRule>
    <cfRule type="expression" dxfId="144" priority="78">
      <formula>IF(AND(AL150&lt;0, RIGHT(TEXT(AL150,"0.#"),1)="."),TRUE,FALSE)</formula>
    </cfRule>
  </conditionalFormatting>
  <conditionalFormatting sqref="Y154">
    <cfRule type="expression" dxfId="143" priority="73">
      <formula>IF(RIGHT(TEXT(Y154,"0.#"),1)=".",FALSE,TRUE)</formula>
    </cfRule>
    <cfRule type="expression" dxfId="142" priority="74">
      <formula>IF(RIGHT(TEXT(Y154,"0.#"),1)=".",TRUE,FALSE)</formula>
    </cfRule>
  </conditionalFormatting>
  <conditionalFormatting sqref="AL154:AO154">
    <cfRule type="expression" dxfId="141" priority="69">
      <formula>IF(AND(AL154&gt;=0, RIGHT(TEXT(AL154,"0.#"),1)&lt;&gt;"."),TRUE,FALSE)</formula>
    </cfRule>
    <cfRule type="expression" dxfId="140" priority="70">
      <formula>IF(AND(AL154&gt;=0, RIGHT(TEXT(AL154,"0.#"),1)="."),TRUE,FALSE)</formula>
    </cfRule>
    <cfRule type="expression" dxfId="139" priority="71">
      <formula>IF(AND(AL154&lt;0, RIGHT(TEXT(AL154,"0.#"),1)&lt;&gt;"."),TRUE,FALSE)</formula>
    </cfRule>
    <cfRule type="expression" dxfId="138" priority="72">
      <formula>IF(AND(AL154&lt;0, RIGHT(TEXT(AL154,"0.#"),1)="."),TRUE,FALSE)</formula>
    </cfRule>
  </conditionalFormatting>
  <conditionalFormatting sqref="Y158">
    <cfRule type="expression" dxfId="137" priority="67">
      <formula>IF(RIGHT(TEXT(Y158,"0.#"),1)=".",FALSE,TRUE)</formula>
    </cfRule>
    <cfRule type="expression" dxfId="136" priority="68">
      <formula>IF(RIGHT(TEXT(Y158,"0.#"),1)=".",TRUE,FALSE)</formula>
    </cfRule>
  </conditionalFormatting>
  <conditionalFormatting sqref="AL158:AO158">
    <cfRule type="expression" dxfId="135" priority="63">
      <formula>IF(AND(AL158&gt;=0, RIGHT(TEXT(AL158,"0.#"),1)&lt;&gt;"."),TRUE,FALSE)</formula>
    </cfRule>
    <cfRule type="expression" dxfId="134" priority="64">
      <formula>IF(AND(AL158&gt;=0, RIGHT(TEXT(AL158,"0.#"),1)="."),TRUE,FALSE)</formula>
    </cfRule>
    <cfRule type="expression" dxfId="133" priority="65">
      <formula>IF(AND(AL158&lt;0, RIGHT(TEXT(AL158,"0.#"),1)&lt;&gt;"."),TRUE,FALSE)</formula>
    </cfRule>
    <cfRule type="expression" dxfId="132" priority="66">
      <formula>IF(AND(AL158&lt;0, RIGHT(TEXT(AL158,"0.#"),1)="."),TRUE,FALSE)</formula>
    </cfRule>
  </conditionalFormatting>
  <conditionalFormatting sqref="Y162">
    <cfRule type="expression" dxfId="131" priority="61">
      <formula>IF(RIGHT(TEXT(Y162,"0.#"),1)=".",FALSE,TRUE)</formula>
    </cfRule>
    <cfRule type="expression" dxfId="130" priority="62">
      <formula>IF(RIGHT(TEXT(Y162,"0.#"),1)=".",TRUE,FALSE)</formula>
    </cfRule>
  </conditionalFormatting>
  <conditionalFormatting sqref="AL162:AO162">
    <cfRule type="expression" dxfId="129" priority="57">
      <formula>IF(AND(AL162&gt;=0, RIGHT(TEXT(AL162,"0.#"),1)&lt;&gt;"."),TRUE,FALSE)</formula>
    </cfRule>
    <cfRule type="expression" dxfId="128" priority="58">
      <formula>IF(AND(AL162&gt;=0, RIGHT(TEXT(AL162,"0.#"),1)="."),TRUE,FALSE)</formula>
    </cfRule>
    <cfRule type="expression" dxfId="127" priority="59">
      <formula>IF(AND(AL162&lt;0, RIGHT(TEXT(AL162,"0.#"),1)&lt;&gt;"."),TRUE,FALSE)</formula>
    </cfRule>
    <cfRule type="expression" dxfId="126" priority="60">
      <formula>IF(AND(AL162&lt;0, RIGHT(TEXT(AL162,"0.#"),1)="."),TRUE,FALSE)</formula>
    </cfRule>
  </conditionalFormatting>
  <conditionalFormatting sqref="Y168:Y175">
    <cfRule type="expression" dxfId="125" priority="55">
      <formula>IF(RIGHT(TEXT(Y168,"0.#"),1)=".",FALSE,TRUE)</formula>
    </cfRule>
    <cfRule type="expression" dxfId="124" priority="56">
      <formula>IF(RIGHT(TEXT(Y168,"0.#"),1)=".",TRUE,FALSE)</formula>
    </cfRule>
  </conditionalFormatting>
  <conditionalFormatting sqref="AL166:AO166">
    <cfRule type="expression" dxfId="123" priority="51">
      <formula>IF(AND(AL166&gt;=0, RIGHT(TEXT(AL166,"0.#"),1)&lt;&gt;"."),TRUE,FALSE)</formula>
    </cfRule>
    <cfRule type="expression" dxfId="122" priority="52">
      <formula>IF(AND(AL166&gt;=0, RIGHT(TEXT(AL166,"0.#"),1)="."),TRUE,FALSE)</formula>
    </cfRule>
    <cfRule type="expression" dxfId="121" priority="53">
      <formula>IF(AND(AL166&lt;0, RIGHT(TEXT(AL166,"0.#"),1)&lt;&gt;"."),TRUE,FALSE)</formula>
    </cfRule>
    <cfRule type="expression" dxfId="120" priority="54">
      <formula>IF(AND(AL166&lt;0, RIGHT(TEXT(AL166,"0.#"),1)="."),TRUE,FALSE)</formula>
    </cfRule>
  </conditionalFormatting>
  <conditionalFormatting sqref="Y166:Y167">
    <cfRule type="expression" dxfId="119" priority="49">
      <formula>IF(RIGHT(TEXT(Y166,"0.#"),1)=".",FALSE,TRUE)</formula>
    </cfRule>
    <cfRule type="expression" dxfId="118" priority="50">
      <formula>IF(RIGHT(TEXT(Y166,"0.#"),1)=".",TRUE,FALSE)</formula>
    </cfRule>
  </conditionalFormatting>
  <conditionalFormatting sqref="AL167:AO167">
    <cfRule type="expression" dxfId="117" priority="45">
      <formula>IF(AND(AL167&gt;=0, RIGHT(TEXT(AL167,"0.#"),1)&lt;&gt;"."),TRUE,FALSE)</formula>
    </cfRule>
    <cfRule type="expression" dxfId="116" priority="46">
      <formula>IF(AND(AL167&gt;=0, RIGHT(TEXT(AL167,"0.#"),1)="."),TRUE,FALSE)</formula>
    </cfRule>
    <cfRule type="expression" dxfId="115" priority="47">
      <formula>IF(AND(AL167&lt;0, RIGHT(TEXT(AL167,"0.#"),1)&lt;&gt;"."),TRUE,FALSE)</formula>
    </cfRule>
    <cfRule type="expression" dxfId="114" priority="48">
      <formula>IF(AND(AL167&lt;0, RIGHT(TEXT(AL167,"0.#"),1)="."),TRUE,FALSE)</formula>
    </cfRule>
  </conditionalFormatting>
  <conditionalFormatting sqref="AL168:AO168">
    <cfRule type="expression" dxfId="113" priority="41">
      <formula>IF(AND(AL168&gt;=0, RIGHT(TEXT(AL168,"0.#"),1)&lt;&gt;"."),TRUE,FALSE)</formula>
    </cfRule>
    <cfRule type="expression" dxfId="112" priority="42">
      <formula>IF(AND(AL168&gt;=0, RIGHT(TEXT(AL168,"0.#"),1)="."),TRUE,FALSE)</formula>
    </cfRule>
    <cfRule type="expression" dxfId="111" priority="43">
      <formula>IF(AND(AL168&lt;0, RIGHT(TEXT(AL168,"0.#"),1)&lt;&gt;"."),TRUE,FALSE)</formula>
    </cfRule>
    <cfRule type="expression" dxfId="110" priority="44">
      <formula>IF(AND(AL168&lt;0, RIGHT(TEXT(AL168,"0.#"),1)="."),TRUE,FALSE)</formula>
    </cfRule>
  </conditionalFormatting>
  <conditionalFormatting sqref="AL169:AO169">
    <cfRule type="expression" dxfId="109" priority="37">
      <formula>IF(AND(AL169&gt;=0, RIGHT(TEXT(AL169,"0.#"),1)&lt;&gt;"."),TRUE,FALSE)</formula>
    </cfRule>
    <cfRule type="expression" dxfId="108" priority="38">
      <formula>IF(AND(AL169&gt;=0, RIGHT(TEXT(AL169,"0.#"),1)="."),TRUE,FALSE)</formula>
    </cfRule>
    <cfRule type="expression" dxfId="107" priority="39">
      <formula>IF(AND(AL169&lt;0, RIGHT(TEXT(AL169,"0.#"),1)&lt;&gt;"."),TRUE,FALSE)</formula>
    </cfRule>
    <cfRule type="expression" dxfId="106" priority="40">
      <formula>IF(AND(AL169&lt;0, RIGHT(TEXT(AL169,"0.#"),1)="."),TRUE,FALSE)</formula>
    </cfRule>
  </conditionalFormatting>
  <conditionalFormatting sqref="AL170:AO170">
    <cfRule type="expression" dxfId="105" priority="33">
      <formula>IF(AND(AL170&gt;=0, RIGHT(TEXT(AL170,"0.#"),1)&lt;&gt;"."),TRUE,FALSE)</formula>
    </cfRule>
    <cfRule type="expression" dxfId="104" priority="34">
      <formula>IF(AND(AL170&gt;=0, RIGHT(TEXT(AL170,"0.#"),1)="."),TRUE,FALSE)</formula>
    </cfRule>
    <cfRule type="expression" dxfId="103" priority="35">
      <formula>IF(AND(AL170&lt;0, RIGHT(TEXT(AL170,"0.#"),1)&lt;&gt;"."),TRUE,FALSE)</formula>
    </cfRule>
    <cfRule type="expression" dxfId="102" priority="36">
      <formula>IF(AND(AL170&lt;0, RIGHT(TEXT(AL170,"0.#"),1)="."),TRUE,FALSE)</formula>
    </cfRule>
  </conditionalFormatting>
  <conditionalFormatting sqref="AL171:AO171">
    <cfRule type="expression" dxfId="101" priority="29">
      <formula>IF(AND(AL171&gt;=0, RIGHT(TEXT(AL171,"0.#"),1)&lt;&gt;"."),TRUE,FALSE)</formula>
    </cfRule>
    <cfRule type="expression" dxfId="100" priority="30">
      <formula>IF(AND(AL171&gt;=0, RIGHT(TEXT(AL171,"0.#"),1)="."),TRUE,FALSE)</formula>
    </cfRule>
    <cfRule type="expression" dxfId="99" priority="31">
      <formula>IF(AND(AL171&lt;0, RIGHT(TEXT(AL171,"0.#"),1)&lt;&gt;"."),TRUE,FALSE)</formula>
    </cfRule>
    <cfRule type="expression" dxfId="98" priority="32">
      <formula>IF(AND(AL171&lt;0, RIGHT(TEXT(AL171,"0.#"),1)="."),TRUE,FALSE)</formula>
    </cfRule>
  </conditionalFormatting>
  <conditionalFormatting sqref="AL172:AO172">
    <cfRule type="expression" dxfId="97" priority="25">
      <formula>IF(AND(AL172&gt;=0, RIGHT(TEXT(AL172,"0.#"),1)&lt;&gt;"."),TRUE,FALSE)</formula>
    </cfRule>
    <cfRule type="expression" dxfId="96" priority="26">
      <formula>IF(AND(AL172&gt;=0, RIGHT(TEXT(AL172,"0.#"),1)="."),TRUE,FALSE)</formula>
    </cfRule>
    <cfRule type="expression" dxfId="95" priority="27">
      <formula>IF(AND(AL172&lt;0, RIGHT(TEXT(AL172,"0.#"),1)&lt;&gt;"."),TRUE,FALSE)</formula>
    </cfRule>
    <cfRule type="expression" dxfId="94" priority="28">
      <formula>IF(AND(AL172&lt;0, RIGHT(TEXT(AL172,"0.#"),1)="."),TRUE,FALSE)</formula>
    </cfRule>
  </conditionalFormatting>
  <conditionalFormatting sqref="AL173:AO173">
    <cfRule type="expression" dxfId="93" priority="21">
      <formula>IF(AND(AL173&gt;=0, RIGHT(TEXT(AL173,"0.#"),1)&lt;&gt;"."),TRUE,FALSE)</formula>
    </cfRule>
    <cfRule type="expression" dxfId="92" priority="22">
      <formula>IF(AND(AL173&gt;=0, RIGHT(TEXT(AL173,"0.#"),1)="."),TRUE,FALSE)</formula>
    </cfRule>
    <cfRule type="expression" dxfId="91" priority="23">
      <formula>IF(AND(AL173&lt;0, RIGHT(TEXT(AL173,"0.#"),1)&lt;&gt;"."),TRUE,FALSE)</formula>
    </cfRule>
    <cfRule type="expression" dxfId="90" priority="24">
      <formula>IF(AND(AL173&lt;0, RIGHT(TEXT(AL173,"0.#"),1)="."),TRUE,FALSE)</formula>
    </cfRule>
  </conditionalFormatting>
  <conditionalFormatting sqref="AL174:AO174">
    <cfRule type="expression" dxfId="89" priority="17">
      <formula>IF(AND(AL174&gt;=0, RIGHT(TEXT(AL174,"0.#"),1)&lt;&gt;"."),TRUE,FALSE)</formula>
    </cfRule>
    <cfRule type="expression" dxfId="88" priority="18">
      <formula>IF(AND(AL174&gt;=0, RIGHT(TEXT(AL174,"0.#"),1)="."),TRUE,FALSE)</formula>
    </cfRule>
    <cfRule type="expression" dxfId="87" priority="19">
      <formula>IF(AND(AL174&lt;0, RIGHT(TEXT(AL174,"0.#"),1)&lt;&gt;"."),TRUE,FALSE)</formula>
    </cfRule>
    <cfRule type="expression" dxfId="86" priority="20">
      <formula>IF(AND(AL174&lt;0, RIGHT(TEXT(AL174,"0.#"),1)="."),TRUE,FALSE)</formula>
    </cfRule>
  </conditionalFormatting>
  <conditionalFormatting sqref="AL175:AO175">
    <cfRule type="expression" dxfId="85" priority="13">
      <formula>IF(AND(AL175&gt;=0, RIGHT(TEXT(AL175,"0.#"),1)&lt;&gt;"."),TRUE,FALSE)</formula>
    </cfRule>
    <cfRule type="expression" dxfId="84" priority="14">
      <formula>IF(AND(AL175&gt;=0, RIGHT(TEXT(AL175,"0.#"),1)="."),TRUE,FALSE)</formula>
    </cfRule>
    <cfRule type="expression" dxfId="83" priority="15">
      <formula>IF(AND(AL175&lt;0, RIGHT(TEXT(AL175,"0.#"),1)&lt;&gt;"."),TRUE,FALSE)</formula>
    </cfRule>
    <cfRule type="expression" dxfId="82" priority="16">
      <formula>IF(AND(AL175&lt;0, RIGHT(TEXT(AL175,"0.#"),1)="."),TRUE,FALSE)</formula>
    </cfRule>
  </conditionalFormatting>
  <conditionalFormatting sqref="Y179">
    <cfRule type="expression" dxfId="81" priority="11">
      <formula>IF(RIGHT(TEXT(Y179,"0.#"),1)=".",FALSE,TRUE)</formula>
    </cfRule>
    <cfRule type="expression" dxfId="80" priority="12">
      <formula>IF(RIGHT(TEXT(Y179,"0.#"),1)=".",TRUE,FALSE)</formula>
    </cfRule>
  </conditionalFormatting>
  <conditionalFormatting sqref="AL179:AO179">
    <cfRule type="expression" dxfId="79" priority="7">
      <formula>IF(AND(AL179&gt;=0, RIGHT(TEXT(AL179,"0.#"),1)&lt;&gt;"."),TRUE,FALSE)</formula>
    </cfRule>
    <cfRule type="expression" dxfId="78" priority="8">
      <formula>IF(AND(AL179&gt;=0, RIGHT(TEXT(AL179,"0.#"),1)="."),TRUE,FALSE)</formula>
    </cfRule>
    <cfRule type="expression" dxfId="77" priority="9">
      <formula>IF(AND(AL179&lt;0, RIGHT(TEXT(AL179,"0.#"),1)&lt;&gt;"."),TRUE,FALSE)</formula>
    </cfRule>
    <cfRule type="expression" dxfId="76" priority="10">
      <formula>IF(AND(AL179&lt;0, RIGHT(TEXT(AL179,"0.#"),1)="."),TRUE,FALSE)</formula>
    </cfRule>
  </conditionalFormatting>
  <conditionalFormatting sqref="Y183">
    <cfRule type="expression" dxfId="75" priority="5">
      <formula>IF(RIGHT(TEXT(Y183,"0.#"),1)=".",FALSE,TRUE)</formula>
    </cfRule>
    <cfRule type="expression" dxfId="74" priority="6">
      <formula>IF(RIGHT(TEXT(Y183,"0.#"),1)=".",TRUE,FALSE)</formula>
    </cfRule>
  </conditionalFormatting>
  <conditionalFormatting sqref="AL183:AO183">
    <cfRule type="expression" dxfId="73" priority="1">
      <formula>IF(AND(AL183&gt;=0, RIGHT(TEXT(AL183,"0.#"),1)&lt;&gt;"."),TRUE,FALSE)</formula>
    </cfRule>
    <cfRule type="expression" dxfId="72" priority="2">
      <formula>IF(AND(AL183&gt;=0, RIGHT(TEXT(AL183,"0.#"),1)="."),TRUE,FALSE)</formula>
    </cfRule>
    <cfRule type="expression" dxfId="71" priority="3">
      <formula>IF(AND(AL183&lt;0, RIGHT(TEXT(AL183,"0.#"),1)&lt;&gt;"."),TRUE,FALSE)</formula>
    </cfRule>
    <cfRule type="expression" dxfId="70" priority="4">
      <formula>IF(AND(AL183&lt;0, RIGHT(TEXT(AL183,"0.#"),1)="."),TRUE,FALSE)</formula>
    </cfRule>
  </conditionalFormatting>
  <dataValidations count="15">
    <dataValidation type="custom" imeMode="disabled" allowBlank="1" showInputMessage="1" showErrorMessage="1" sqref="AY23 P13:AX13 AR15:AX15 P14:AQ18 AR18:AX18 P19:AJ19 AQ31:AR31 AU31:AX31 AE32:AX34 AQ36:AR36 AU36:AX36 AE37:AX39 AE41:AX42 AE44:AX44 Y126:AB126 AU126:AX126 Y130:AB130 AU130:AX130 Y134:AB134 AU134:AX134 Y138:AB138 AU138:AX138 Y146:AB146 AL146:AO146 Y150:AB150 AL150:AO150 Y154:AB154 AL154:AO154 Y158:AB158 AL158:AO158 Y162:AB162 AL162:AO162 Y166:AB175 AL166:AO175 Y179:AB179 AL179:AO179 Y183:AB183 AL183:AO183 P23:AC24">
      <formula1>OR(ISNUMBER(P13), P13="-")</formula1>
    </dataValidation>
    <dataValidation type="list" allowBlank="1" showInputMessage="1" showErrorMessage="1" sqref="S5:X5">
      <formula1>T終了年度</formula1>
    </dataValidation>
    <dataValidation type="list" allowBlank="1" showInputMessage="1" showErrorMessage="1" sqref="AO140 AO184">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5:E7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46:O146 J150:O150 J154:O154 J158:O158 J162:O162 J166:O175 J179:O179 J183:O183">
      <formula1>OR(ISNUMBER(J146), J146="-")</formula1>
    </dataValidation>
    <dataValidation type="custom" imeMode="disabled" allowBlank="1" showInputMessage="1" showErrorMessage="1" sqref="AH146:AK146 AH150:AK150 AH154:AK154 AH158:AK158 AH162:AK162 AH166:AK175 AH179:AK179 AH183:AK183">
      <formula1>OR(AND(MOD(IF(ISNUMBER(AH146), AH146, 0.5),1)=0, 0&lt;=AH146), AH146="-")</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7" max="49" man="1"/>
    <brk id="123" max="49" man="1"/>
    <brk id="15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AC146:AG146 AC150:AG150 AC154:AG154 AC158:AG158 AC162:AG162 AC166:AG175 AC179:AG179 AC183:AG183</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166</v>
      </c>
      <c r="W1" s="29" t="s">
        <v>165</v>
      </c>
      <c r="Y1" s="29" t="s">
        <v>79</v>
      </c>
      <c r="Z1" s="29" t="s">
        <v>410</v>
      </c>
      <c r="AA1" s="29" t="s">
        <v>80</v>
      </c>
      <c r="AB1" s="29" t="s">
        <v>411</v>
      </c>
      <c r="AC1" s="29" t="s">
        <v>33</v>
      </c>
      <c r="AD1" s="28"/>
      <c r="AE1" s="29" t="s">
        <v>45</v>
      </c>
      <c r="AF1" s="30"/>
      <c r="AG1" s="46" t="s">
        <v>185</v>
      </c>
      <c r="AI1" s="46" t="s">
        <v>187</v>
      </c>
      <c r="AK1" s="46" t="s">
        <v>192</v>
      </c>
      <c r="AM1" s="69"/>
      <c r="AN1" s="69"/>
      <c r="AP1" s="28" t="s">
        <v>237</v>
      </c>
    </row>
    <row r="2" spans="1:42" ht="13.5" customHeight="1" x14ac:dyDescent="0.2">
      <c r="A2" s="14" t="s">
        <v>83</v>
      </c>
      <c r="B2" s="15"/>
      <c r="C2" s="13" t="str">
        <f>IF(B2="","",A2)</f>
        <v/>
      </c>
      <c r="D2" s="13" t="str">
        <f>IF(C2="","",IF(D1&lt;&gt;"",CONCATENATE(D1,"、",C2),C2))</f>
        <v/>
      </c>
      <c r="F2" s="12" t="s">
        <v>70</v>
      </c>
      <c r="G2" s="17" t="s">
        <v>595</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85">
        <v>20</v>
      </c>
      <c r="W2" s="32" t="s">
        <v>171</v>
      </c>
      <c r="Y2" s="32" t="s">
        <v>66</v>
      </c>
      <c r="Z2" s="32" t="s">
        <v>66</v>
      </c>
      <c r="AA2" s="78" t="s">
        <v>277</v>
      </c>
      <c r="AB2" s="78" t="s">
        <v>505</v>
      </c>
      <c r="AC2" s="79" t="s">
        <v>133</v>
      </c>
      <c r="AD2" s="28"/>
      <c r="AE2" s="38" t="s">
        <v>167</v>
      </c>
      <c r="AF2" s="30"/>
      <c r="AG2" s="47" t="s">
        <v>245</v>
      </c>
      <c r="AI2" s="46" t="s">
        <v>274</v>
      </c>
      <c r="AK2" s="46" t="s">
        <v>193</v>
      </c>
      <c r="AM2" s="69"/>
      <c r="AN2" s="69"/>
      <c r="AP2" s="47" t="s">
        <v>245</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595</v>
      </c>
      <c r="R3" s="13" t="str">
        <f t="shared" ref="R3:R8" si="3">IF(Q3="","",P3)</f>
        <v>委託・請負</v>
      </c>
      <c r="S3" s="13" t="str">
        <f t="shared" ref="S3:S8" si="4">IF(R3="",S2,IF(S2&lt;&gt;"",CONCATENATE(S2,"、",R3),R3))</f>
        <v>委託・請負</v>
      </c>
      <c r="T3" s="13"/>
      <c r="U3" s="32" t="s">
        <v>536</v>
      </c>
      <c r="W3" s="32" t="s">
        <v>146</v>
      </c>
      <c r="Y3" s="32" t="s">
        <v>67</v>
      </c>
      <c r="Z3" s="32" t="s">
        <v>412</v>
      </c>
      <c r="AA3" s="78" t="s">
        <v>377</v>
      </c>
      <c r="AB3" s="78" t="s">
        <v>506</v>
      </c>
      <c r="AC3" s="79" t="s">
        <v>134</v>
      </c>
      <c r="AD3" s="28"/>
      <c r="AE3" s="38" t="s">
        <v>168</v>
      </c>
      <c r="AF3" s="30"/>
      <c r="AG3" s="47" t="s">
        <v>246</v>
      </c>
      <c r="AI3" s="46" t="s">
        <v>186</v>
      </c>
      <c r="AK3" s="46" t="str">
        <f>CHAR(CODE(AK2)+1)</f>
        <v>B</v>
      </c>
      <c r="AM3" s="69"/>
      <c r="AN3" s="69"/>
      <c r="AP3" s="47" t="s">
        <v>246</v>
      </c>
    </row>
    <row r="4" spans="1:42" ht="13.5" customHeight="1" x14ac:dyDescent="0.2">
      <c r="A4" s="14" t="s">
        <v>85</v>
      </c>
      <c r="B4" s="15" t="s">
        <v>595</v>
      </c>
      <c r="C4" s="13" t="str">
        <f t="shared" si="0"/>
        <v>沖縄振興</v>
      </c>
      <c r="D4" s="13" t="str">
        <f>IF(C4="",D3,IF(D3&lt;&gt;"",CONCATENATE(D3,"、",C4),C4))</f>
        <v>沖縄振興</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2" t="s">
        <v>537</v>
      </c>
      <c r="W4" s="32" t="s">
        <v>147</v>
      </c>
      <c r="Y4" s="32" t="s">
        <v>284</v>
      </c>
      <c r="Z4" s="32" t="s">
        <v>413</v>
      </c>
      <c r="AA4" s="78" t="s">
        <v>378</v>
      </c>
      <c r="AB4" s="78" t="s">
        <v>507</v>
      </c>
      <c r="AC4" s="78" t="s">
        <v>135</v>
      </c>
      <c r="AD4" s="28"/>
      <c r="AE4" s="38" t="s">
        <v>169</v>
      </c>
      <c r="AF4" s="30"/>
      <c r="AG4" s="47" t="s">
        <v>247</v>
      </c>
      <c r="AI4" s="46" t="s">
        <v>188</v>
      </c>
      <c r="AK4" s="46" t="str">
        <f t="shared" ref="AK4:AK49" si="7">CHAR(CODE(AK3)+1)</f>
        <v>C</v>
      </c>
      <c r="AM4" s="69"/>
      <c r="AN4" s="69"/>
      <c r="AP4" s="47" t="s">
        <v>247</v>
      </c>
    </row>
    <row r="5" spans="1:42" ht="13.5" customHeight="1" x14ac:dyDescent="0.2">
      <c r="A5" s="14" t="s">
        <v>86</v>
      </c>
      <c r="B5" s="15"/>
      <c r="C5" s="13" t="str">
        <f t="shared" si="0"/>
        <v/>
      </c>
      <c r="D5" s="13" t="str">
        <f>IF(C5="",D4,IF(D4&lt;&gt;"",CONCATENATE(D4,"、",C5),C5))</f>
        <v>沖縄振興</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2" t="s">
        <v>561</v>
      </c>
      <c r="Y5" s="32" t="s">
        <v>285</v>
      </c>
      <c r="Z5" s="32" t="s">
        <v>414</v>
      </c>
      <c r="AA5" s="78" t="s">
        <v>379</v>
      </c>
      <c r="AB5" s="78" t="s">
        <v>508</v>
      </c>
      <c r="AC5" s="78" t="s">
        <v>170</v>
      </c>
      <c r="AD5" s="31"/>
      <c r="AE5" s="38" t="s">
        <v>256</v>
      </c>
      <c r="AF5" s="30"/>
      <c r="AG5" s="47" t="s">
        <v>248</v>
      </c>
      <c r="AI5" s="46" t="s">
        <v>281</v>
      </c>
      <c r="AK5" s="46" t="str">
        <f t="shared" si="7"/>
        <v>D</v>
      </c>
      <c r="AP5" s="47" t="s">
        <v>248</v>
      </c>
    </row>
    <row r="6" spans="1:42" ht="13.5" customHeight="1" x14ac:dyDescent="0.2">
      <c r="A6" s="14" t="s">
        <v>87</v>
      </c>
      <c r="B6" s="15"/>
      <c r="C6" s="13" t="str">
        <f t="shared" si="0"/>
        <v/>
      </c>
      <c r="D6" s="13" t="str">
        <f t="shared" ref="D6:D21" si="8">IF(C6="",D5,IF(D5&lt;&gt;"",CONCATENATE(D5,"、",C6),C6))</f>
        <v>沖縄振興</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2" t="s">
        <v>258</v>
      </c>
      <c r="W6" s="32" t="s">
        <v>148</v>
      </c>
      <c r="Y6" s="32" t="s">
        <v>286</v>
      </c>
      <c r="Z6" s="32" t="s">
        <v>415</v>
      </c>
      <c r="AA6" s="78" t="s">
        <v>380</v>
      </c>
      <c r="AB6" s="78" t="s">
        <v>509</v>
      </c>
      <c r="AC6" s="78" t="s">
        <v>136</v>
      </c>
      <c r="AD6" s="31"/>
      <c r="AE6" s="38" t="s">
        <v>254</v>
      </c>
      <c r="AF6" s="30"/>
      <c r="AG6" s="47" t="s">
        <v>249</v>
      </c>
      <c r="AI6" s="46" t="s">
        <v>282</v>
      </c>
      <c r="AK6" s="46" t="str">
        <f>CHAR(CODE(AK5)+1)</f>
        <v>E</v>
      </c>
      <c r="AP6" s="47" t="s">
        <v>249</v>
      </c>
    </row>
    <row r="7" spans="1:42" ht="13.5" customHeight="1" x14ac:dyDescent="0.2">
      <c r="A7" s="14" t="s">
        <v>88</v>
      </c>
      <c r="B7" s="15"/>
      <c r="C7" s="13" t="str">
        <f t="shared" si="0"/>
        <v/>
      </c>
      <c r="D7" s="13" t="str">
        <f t="shared" si="8"/>
        <v>沖縄振興</v>
      </c>
      <c r="F7" s="18" t="s">
        <v>201</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2"/>
      <c r="W7" s="32" t="s">
        <v>149</v>
      </c>
      <c r="Y7" s="32" t="s">
        <v>287</v>
      </c>
      <c r="Z7" s="32" t="s">
        <v>416</v>
      </c>
      <c r="AA7" s="78" t="s">
        <v>381</v>
      </c>
      <c r="AB7" s="78" t="s">
        <v>510</v>
      </c>
      <c r="AC7" s="31"/>
      <c r="AD7" s="31"/>
      <c r="AE7" s="32" t="s">
        <v>136</v>
      </c>
      <c r="AF7" s="30"/>
      <c r="AG7" s="47" t="s">
        <v>250</v>
      </c>
      <c r="AH7" s="72"/>
      <c r="AI7" s="47" t="s">
        <v>270</v>
      </c>
      <c r="AK7" s="46" t="str">
        <f>CHAR(CODE(AK6)+1)</f>
        <v>F</v>
      </c>
      <c r="AP7" s="47" t="s">
        <v>250</v>
      </c>
    </row>
    <row r="8" spans="1:42" ht="13.5" customHeight="1" x14ac:dyDescent="0.2">
      <c r="A8" s="14" t="s">
        <v>89</v>
      </c>
      <c r="B8" s="15"/>
      <c r="C8" s="13" t="str">
        <f t="shared" si="0"/>
        <v/>
      </c>
      <c r="D8" s="13" t="str">
        <f t="shared" si="8"/>
        <v>沖縄振興</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2" t="s">
        <v>279</v>
      </c>
      <c r="W8" s="32" t="s">
        <v>150</v>
      </c>
      <c r="Y8" s="32" t="s">
        <v>288</v>
      </c>
      <c r="Z8" s="32" t="s">
        <v>417</v>
      </c>
      <c r="AA8" s="78" t="s">
        <v>382</v>
      </c>
      <c r="AB8" s="78" t="s">
        <v>511</v>
      </c>
      <c r="AC8" s="31"/>
      <c r="AD8" s="31"/>
      <c r="AE8" s="31"/>
      <c r="AF8" s="30"/>
      <c r="AG8" s="47" t="s">
        <v>251</v>
      </c>
      <c r="AI8" s="46" t="s">
        <v>271</v>
      </c>
      <c r="AK8" s="46" t="str">
        <f t="shared" si="7"/>
        <v>G</v>
      </c>
      <c r="AP8" s="47" t="s">
        <v>251</v>
      </c>
    </row>
    <row r="9" spans="1:42" ht="13.5" customHeight="1" x14ac:dyDescent="0.2">
      <c r="A9" s="14" t="s">
        <v>90</v>
      </c>
      <c r="B9" s="15"/>
      <c r="C9" s="13" t="str">
        <f t="shared" si="0"/>
        <v/>
      </c>
      <c r="D9" s="13" t="str">
        <f t="shared" si="8"/>
        <v>沖縄振興</v>
      </c>
      <c r="F9" s="18" t="s">
        <v>202</v>
      </c>
      <c r="G9" s="17"/>
      <c r="H9" s="13" t="str">
        <f t="shared" si="1"/>
        <v/>
      </c>
      <c r="I9" s="13" t="str">
        <f t="shared" si="5"/>
        <v>一般会計</v>
      </c>
      <c r="K9" s="14" t="s">
        <v>108</v>
      </c>
      <c r="L9" s="15"/>
      <c r="M9" s="13" t="str">
        <f t="shared" si="2"/>
        <v/>
      </c>
      <c r="N9" s="13" t="str">
        <f t="shared" si="6"/>
        <v/>
      </c>
      <c r="O9" s="13"/>
      <c r="P9" s="13"/>
      <c r="Q9" s="19"/>
      <c r="T9" s="13"/>
      <c r="U9" s="32" t="s">
        <v>280</v>
      </c>
      <c r="W9" s="32" t="s">
        <v>151</v>
      </c>
      <c r="Y9" s="32" t="s">
        <v>289</v>
      </c>
      <c r="Z9" s="32" t="s">
        <v>418</v>
      </c>
      <c r="AA9" s="78" t="s">
        <v>383</v>
      </c>
      <c r="AB9" s="78" t="s">
        <v>512</v>
      </c>
      <c r="AC9" s="31"/>
      <c r="AD9" s="31"/>
      <c r="AE9" s="31"/>
      <c r="AF9" s="30"/>
      <c r="AG9" s="47" t="s">
        <v>252</v>
      </c>
      <c r="AI9" s="68"/>
      <c r="AK9" s="46" t="str">
        <f t="shared" si="7"/>
        <v>H</v>
      </c>
      <c r="AP9" s="47" t="s">
        <v>252</v>
      </c>
    </row>
    <row r="10" spans="1:42" ht="13.5" customHeight="1" x14ac:dyDescent="0.2">
      <c r="A10" s="14" t="s">
        <v>222</v>
      </c>
      <c r="B10" s="15"/>
      <c r="C10" s="13" t="str">
        <f t="shared" si="0"/>
        <v/>
      </c>
      <c r="D10" s="13" t="str">
        <f t="shared" si="8"/>
        <v>沖縄振興</v>
      </c>
      <c r="F10" s="18" t="s">
        <v>115</v>
      </c>
      <c r="G10" s="17"/>
      <c r="H10" s="13" t="str">
        <f t="shared" si="1"/>
        <v/>
      </c>
      <c r="I10" s="13" t="str">
        <f t="shared" si="5"/>
        <v>一般会計</v>
      </c>
      <c r="K10" s="14" t="s">
        <v>224</v>
      </c>
      <c r="L10" s="15"/>
      <c r="M10" s="13" t="str">
        <f t="shared" si="2"/>
        <v/>
      </c>
      <c r="N10" s="13" t="str">
        <f t="shared" si="6"/>
        <v/>
      </c>
      <c r="O10" s="13"/>
      <c r="P10" s="13" t="str">
        <f>S8</f>
        <v>委託・請負</v>
      </c>
      <c r="Q10" s="19"/>
      <c r="T10" s="13"/>
      <c r="W10" s="32" t="s">
        <v>152</v>
      </c>
      <c r="Y10" s="32" t="s">
        <v>290</v>
      </c>
      <c r="Z10" s="32" t="s">
        <v>419</v>
      </c>
      <c r="AA10" s="78" t="s">
        <v>384</v>
      </c>
      <c r="AB10" s="78" t="s">
        <v>513</v>
      </c>
      <c r="AC10" s="31"/>
      <c r="AD10" s="31"/>
      <c r="AE10" s="31"/>
      <c r="AF10" s="30"/>
      <c r="AG10" s="47" t="s">
        <v>240</v>
      </c>
      <c r="AK10" s="46" t="str">
        <f t="shared" si="7"/>
        <v>I</v>
      </c>
      <c r="AP10" s="46" t="s">
        <v>238</v>
      </c>
    </row>
    <row r="11" spans="1:42" ht="13.5" customHeight="1" x14ac:dyDescent="0.2">
      <c r="A11" s="14" t="s">
        <v>91</v>
      </c>
      <c r="B11" s="15"/>
      <c r="C11" s="13" t="str">
        <f t="shared" si="0"/>
        <v/>
      </c>
      <c r="D11" s="13" t="str">
        <f t="shared" si="8"/>
        <v>沖縄振興</v>
      </c>
      <c r="F11" s="18" t="s">
        <v>116</v>
      </c>
      <c r="G11" s="17"/>
      <c r="H11" s="13" t="str">
        <f t="shared" si="1"/>
        <v/>
      </c>
      <c r="I11" s="13" t="str">
        <f t="shared" si="5"/>
        <v>一般会計</v>
      </c>
      <c r="K11" s="14" t="s">
        <v>109</v>
      </c>
      <c r="L11" s="15" t="s">
        <v>595</v>
      </c>
      <c r="M11" s="13" t="str">
        <f t="shared" si="2"/>
        <v>その他の事項経費</v>
      </c>
      <c r="N11" s="13" t="str">
        <f t="shared" si="6"/>
        <v>その他の事項経費</v>
      </c>
      <c r="O11" s="13"/>
      <c r="P11" s="13"/>
      <c r="Q11" s="19"/>
      <c r="T11" s="13"/>
      <c r="W11" s="32" t="s">
        <v>153</v>
      </c>
      <c r="Y11" s="32" t="s">
        <v>291</v>
      </c>
      <c r="Z11" s="32" t="s">
        <v>420</v>
      </c>
      <c r="AA11" s="78" t="s">
        <v>385</v>
      </c>
      <c r="AB11" s="78" t="s">
        <v>514</v>
      </c>
      <c r="AC11" s="31"/>
      <c r="AD11" s="31"/>
      <c r="AE11" s="31"/>
      <c r="AF11" s="30"/>
      <c r="AG11" s="46" t="s">
        <v>243</v>
      </c>
      <c r="AK11" s="46" t="str">
        <f t="shared" si="7"/>
        <v>J</v>
      </c>
    </row>
    <row r="12" spans="1:42" ht="13.5" customHeight="1" x14ac:dyDescent="0.2">
      <c r="A12" s="14" t="s">
        <v>92</v>
      </c>
      <c r="B12" s="15"/>
      <c r="C12" s="13" t="str">
        <f t="shared" ref="C12:C24" si="9">IF(B12="","",A12)</f>
        <v/>
      </c>
      <c r="D12" s="13" t="str">
        <f t="shared" si="8"/>
        <v>沖縄振興</v>
      </c>
      <c r="F12" s="18" t="s">
        <v>117</v>
      </c>
      <c r="G12" s="17"/>
      <c r="H12" s="13" t="str">
        <f t="shared" si="1"/>
        <v/>
      </c>
      <c r="I12" s="13" t="str">
        <f t="shared" si="5"/>
        <v>一般会計</v>
      </c>
      <c r="K12" s="13"/>
      <c r="L12" s="13"/>
      <c r="O12" s="13"/>
      <c r="P12" s="13"/>
      <c r="Q12" s="19"/>
      <c r="T12" s="13"/>
      <c r="U12" s="29" t="s">
        <v>538</v>
      </c>
      <c r="W12" s="32" t="s">
        <v>154</v>
      </c>
      <c r="Y12" s="32" t="s">
        <v>292</v>
      </c>
      <c r="Z12" s="32" t="s">
        <v>421</v>
      </c>
      <c r="AA12" s="78" t="s">
        <v>386</v>
      </c>
      <c r="AB12" s="78" t="s">
        <v>515</v>
      </c>
      <c r="AC12" s="31"/>
      <c r="AD12" s="31"/>
      <c r="AE12" s="31"/>
      <c r="AF12" s="30"/>
      <c r="AG12" s="46" t="s">
        <v>241</v>
      </c>
      <c r="AK12" s="46" t="str">
        <f t="shared" si="7"/>
        <v>K</v>
      </c>
    </row>
    <row r="13" spans="1:42" ht="13.5" customHeight="1" x14ac:dyDescent="0.2">
      <c r="A13" s="14" t="s">
        <v>93</v>
      </c>
      <c r="B13" s="15"/>
      <c r="C13" s="13" t="str">
        <f t="shared" si="9"/>
        <v/>
      </c>
      <c r="D13" s="13" t="str">
        <f t="shared" si="8"/>
        <v>沖縄振興</v>
      </c>
      <c r="F13" s="18" t="s">
        <v>118</v>
      </c>
      <c r="G13" s="17"/>
      <c r="H13" s="13" t="str">
        <f t="shared" si="1"/>
        <v/>
      </c>
      <c r="I13" s="13" t="str">
        <f t="shared" si="5"/>
        <v>一般会計</v>
      </c>
      <c r="K13" s="13" t="str">
        <f>N11</f>
        <v>その他の事項経費</v>
      </c>
      <c r="L13" s="13"/>
      <c r="O13" s="13"/>
      <c r="P13" s="13"/>
      <c r="Q13" s="19"/>
      <c r="T13" s="13"/>
      <c r="U13" s="32" t="s">
        <v>171</v>
      </c>
      <c r="W13" s="32" t="s">
        <v>155</v>
      </c>
      <c r="Y13" s="32" t="s">
        <v>293</v>
      </c>
      <c r="Z13" s="32" t="s">
        <v>422</v>
      </c>
      <c r="AA13" s="78" t="s">
        <v>387</v>
      </c>
      <c r="AB13" s="78" t="s">
        <v>516</v>
      </c>
      <c r="AC13" s="31"/>
      <c r="AD13" s="31"/>
      <c r="AE13" s="31"/>
      <c r="AF13" s="30"/>
      <c r="AG13" s="46" t="s">
        <v>242</v>
      </c>
      <c r="AK13" s="46" t="str">
        <f t="shared" si="7"/>
        <v>L</v>
      </c>
    </row>
    <row r="14" spans="1:42" ht="13.5" customHeight="1" x14ac:dyDescent="0.2">
      <c r="A14" s="14" t="s">
        <v>94</v>
      </c>
      <c r="B14" s="15"/>
      <c r="C14" s="13" t="str">
        <f t="shared" si="9"/>
        <v/>
      </c>
      <c r="D14" s="13" t="str">
        <f t="shared" si="8"/>
        <v>沖縄振興</v>
      </c>
      <c r="F14" s="18" t="s">
        <v>119</v>
      </c>
      <c r="G14" s="17"/>
      <c r="H14" s="13" t="str">
        <f t="shared" si="1"/>
        <v/>
      </c>
      <c r="I14" s="13" t="str">
        <f t="shared" si="5"/>
        <v>一般会計</v>
      </c>
      <c r="K14" s="13"/>
      <c r="L14" s="13"/>
      <c r="O14" s="13"/>
      <c r="P14" s="13"/>
      <c r="Q14" s="19"/>
      <c r="T14" s="13"/>
      <c r="U14" s="32" t="s">
        <v>539</v>
      </c>
      <c r="W14" s="32" t="s">
        <v>156</v>
      </c>
      <c r="Y14" s="32" t="s">
        <v>294</v>
      </c>
      <c r="Z14" s="32" t="s">
        <v>423</v>
      </c>
      <c r="AA14" s="78" t="s">
        <v>388</v>
      </c>
      <c r="AB14" s="78" t="s">
        <v>517</v>
      </c>
      <c r="AC14" s="31"/>
      <c r="AD14" s="31"/>
      <c r="AE14" s="31"/>
      <c r="AF14" s="30"/>
      <c r="AG14" s="68"/>
      <c r="AK14" s="46" t="str">
        <f t="shared" si="7"/>
        <v>M</v>
      </c>
    </row>
    <row r="15" spans="1:42" ht="13.5" customHeight="1" x14ac:dyDescent="0.2">
      <c r="A15" s="14" t="s">
        <v>95</v>
      </c>
      <c r="B15" s="15"/>
      <c r="C15" s="13" t="str">
        <f t="shared" si="9"/>
        <v/>
      </c>
      <c r="D15" s="13" t="str">
        <f t="shared" si="8"/>
        <v>沖縄振興</v>
      </c>
      <c r="F15" s="18" t="s">
        <v>120</v>
      </c>
      <c r="G15" s="17"/>
      <c r="H15" s="13" t="str">
        <f t="shared" si="1"/>
        <v/>
      </c>
      <c r="I15" s="13" t="str">
        <f t="shared" si="5"/>
        <v>一般会計</v>
      </c>
      <c r="K15" s="13"/>
      <c r="L15" s="13"/>
      <c r="O15" s="13"/>
      <c r="P15" s="13"/>
      <c r="Q15" s="19"/>
      <c r="T15" s="13"/>
      <c r="U15" s="32" t="s">
        <v>540</v>
      </c>
      <c r="W15" s="32" t="s">
        <v>157</v>
      </c>
      <c r="Y15" s="32" t="s">
        <v>295</v>
      </c>
      <c r="Z15" s="32" t="s">
        <v>424</v>
      </c>
      <c r="AA15" s="78" t="s">
        <v>389</v>
      </c>
      <c r="AB15" s="78" t="s">
        <v>518</v>
      </c>
      <c r="AC15" s="31"/>
      <c r="AD15" s="31"/>
      <c r="AE15" s="31"/>
      <c r="AF15" s="30"/>
      <c r="AG15" s="69"/>
      <c r="AK15" s="46" t="str">
        <f t="shared" si="7"/>
        <v>N</v>
      </c>
    </row>
    <row r="16" spans="1:42" ht="13.5" customHeight="1" x14ac:dyDescent="0.2">
      <c r="A16" s="14" t="s">
        <v>96</v>
      </c>
      <c r="B16" s="15"/>
      <c r="C16" s="13" t="str">
        <f t="shared" si="9"/>
        <v/>
      </c>
      <c r="D16" s="13" t="str">
        <f t="shared" si="8"/>
        <v>沖縄振興</v>
      </c>
      <c r="F16" s="18" t="s">
        <v>121</v>
      </c>
      <c r="G16" s="17"/>
      <c r="H16" s="13" t="str">
        <f t="shared" si="1"/>
        <v/>
      </c>
      <c r="I16" s="13" t="str">
        <f t="shared" si="5"/>
        <v>一般会計</v>
      </c>
      <c r="K16" s="13"/>
      <c r="L16" s="13"/>
      <c r="O16" s="13"/>
      <c r="P16" s="13"/>
      <c r="Q16" s="19"/>
      <c r="T16" s="13"/>
      <c r="U16" s="32" t="s">
        <v>541</v>
      </c>
      <c r="W16" s="32" t="s">
        <v>158</v>
      </c>
      <c r="Y16" s="32" t="s">
        <v>296</v>
      </c>
      <c r="Z16" s="32" t="s">
        <v>425</v>
      </c>
      <c r="AA16" s="78" t="s">
        <v>390</v>
      </c>
      <c r="AB16" s="78" t="s">
        <v>519</v>
      </c>
      <c r="AC16" s="31"/>
      <c r="AD16" s="31"/>
      <c r="AE16" s="31"/>
      <c r="AF16" s="30"/>
      <c r="AG16" s="69"/>
      <c r="AK16" s="46" t="str">
        <f t="shared" si="7"/>
        <v>O</v>
      </c>
    </row>
    <row r="17" spans="1:37" ht="13.5" customHeight="1" x14ac:dyDescent="0.2">
      <c r="A17" s="14" t="s">
        <v>97</v>
      </c>
      <c r="B17" s="15"/>
      <c r="C17" s="13" t="str">
        <f t="shared" si="9"/>
        <v/>
      </c>
      <c r="D17" s="13" t="str">
        <f t="shared" si="8"/>
        <v>沖縄振興</v>
      </c>
      <c r="F17" s="18" t="s">
        <v>122</v>
      </c>
      <c r="G17" s="17"/>
      <c r="H17" s="13" t="str">
        <f t="shared" si="1"/>
        <v/>
      </c>
      <c r="I17" s="13" t="str">
        <f t="shared" si="5"/>
        <v>一般会計</v>
      </c>
      <c r="K17" s="13"/>
      <c r="L17" s="13"/>
      <c r="O17" s="13"/>
      <c r="P17" s="13"/>
      <c r="Q17" s="19"/>
      <c r="T17" s="13"/>
      <c r="U17" s="32" t="s">
        <v>542</v>
      </c>
      <c r="W17" s="32" t="s">
        <v>159</v>
      </c>
      <c r="Y17" s="32" t="s">
        <v>297</v>
      </c>
      <c r="Z17" s="32" t="s">
        <v>426</v>
      </c>
      <c r="AA17" s="78" t="s">
        <v>391</v>
      </c>
      <c r="AB17" s="78" t="s">
        <v>520</v>
      </c>
      <c r="AC17" s="31"/>
      <c r="AD17" s="31"/>
      <c r="AE17" s="31"/>
      <c r="AF17" s="30"/>
      <c r="AG17" s="69"/>
      <c r="AK17" s="46" t="str">
        <f t="shared" si="7"/>
        <v>P</v>
      </c>
    </row>
    <row r="18" spans="1:37" ht="13.5" customHeight="1" x14ac:dyDescent="0.2">
      <c r="A18" s="14" t="s">
        <v>98</v>
      </c>
      <c r="B18" s="15"/>
      <c r="C18" s="13" t="str">
        <f t="shared" si="9"/>
        <v/>
      </c>
      <c r="D18" s="13" t="str">
        <f t="shared" si="8"/>
        <v>沖縄振興</v>
      </c>
      <c r="F18" s="18" t="s">
        <v>123</v>
      </c>
      <c r="G18" s="17"/>
      <c r="H18" s="13" t="str">
        <f t="shared" si="1"/>
        <v/>
      </c>
      <c r="I18" s="13" t="str">
        <f t="shared" si="5"/>
        <v>一般会計</v>
      </c>
      <c r="K18" s="13"/>
      <c r="L18" s="13"/>
      <c r="O18" s="13"/>
      <c r="P18" s="13"/>
      <c r="Q18" s="19"/>
      <c r="T18" s="13"/>
      <c r="U18" s="32" t="s">
        <v>543</v>
      </c>
      <c r="W18" s="32" t="s">
        <v>160</v>
      </c>
      <c r="Y18" s="32" t="s">
        <v>298</v>
      </c>
      <c r="Z18" s="32" t="s">
        <v>427</v>
      </c>
      <c r="AA18" s="78" t="s">
        <v>392</v>
      </c>
      <c r="AB18" s="78" t="s">
        <v>521</v>
      </c>
      <c r="AC18" s="31"/>
      <c r="AD18" s="31"/>
      <c r="AE18" s="31"/>
      <c r="AF18" s="30"/>
      <c r="AK18" s="46" t="str">
        <f t="shared" si="7"/>
        <v>Q</v>
      </c>
    </row>
    <row r="19" spans="1:37" ht="13.5" customHeight="1" x14ac:dyDescent="0.2">
      <c r="A19" s="14" t="s">
        <v>99</v>
      </c>
      <c r="B19" s="15"/>
      <c r="C19" s="13" t="str">
        <f t="shared" si="9"/>
        <v/>
      </c>
      <c r="D19" s="13" t="str">
        <f t="shared" si="8"/>
        <v>沖縄振興</v>
      </c>
      <c r="F19" s="18" t="s">
        <v>124</v>
      </c>
      <c r="G19" s="17"/>
      <c r="H19" s="13" t="str">
        <f t="shared" si="1"/>
        <v/>
      </c>
      <c r="I19" s="13" t="str">
        <f t="shared" si="5"/>
        <v>一般会計</v>
      </c>
      <c r="K19" s="13"/>
      <c r="L19" s="13"/>
      <c r="O19" s="13"/>
      <c r="P19" s="13"/>
      <c r="Q19" s="19"/>
      <c r="T19" s="13"/>
      <c r="U19" s="32" t="s">
        <v>544</v>
      </c>
      <c r="W19" s="32" t="s">
        <v>161</v>
      </c>
      <c r="Y19" s="32" t="s">
        <v>299</v>
      </c>
      <c r="Z19" s="32" t="s">
        <v>428</v>
      </c>
      <c r="AA19" s="78" t="s">
        <v>393</v>
      </c>
      <c r="AB19" s="78" t="s">
        <v>522</v>
      </c>
      <c r="AC19" s="31"/>
      <c r="AD19" s="31"/>
      <c r="AE19" s="31"/>
      <c r="AF19" s="30"/>
      <c r="AK19" s="46" t="str">
        <f t="shared" si="7"/>
        <v>R</v>
      </c>
    </row>
    <row r="20" spans="1:37" ht="13.5" customHeight="1" x14ac:dyDescent="0.2">
      <c r="A20" s="14" t="s">
        <v>212</v>
      </c>
      <c r="B20" s="15"/>
      <c r="C20" s="13" t="str">
        <f t="shared" si="9"/>
        <v/>
      </c>
      <c r="D20" s="13" t="str">
        <f t="shared" si="8"/>
        <v>沖縄振興</v>
      </c>
      <c r="F20" s="18" t="s">
        <v>211</v>
      </c>
      <c r="G20" s="17"/>
      <c r="H20" s="13" t="str">
        <f t="shared" si="1"/>
        <v/>
      </c>
      <c r="I20" s="13" t="str">
        <f t="shared" si="5"/>
        <v>一般会計</v>
      </c>
      <c r="K20" s="13"/>
      <c r="L20" s="13"/>
      <c r="O20" s="13"/>
      <c r="P20" s="13"/>
      <c r="Q20" s="19"/>
      <c r="T20" s="13"/>
      <c r="U20" s="32" t="s">
        <v>545</v>
      </c>
      <c r="W20" s="32" t="s">
        <v>162</v>
      </c>
      <c r="Y20" s="32" t="s">
        <v>300</v>
      </c>
      <c r="Z20" s="32" t="s">
        <v>429</v>
      </c>
      <c r="AA20" s="78" t="s">
        <v>394</v>
      </c>
      <c r="AB20" s="78" t="s">
        <v>523</v>
      </c>
      <c r="AC20" s="31"/>
      <c r="AD20" s="31"/>
      <c r="AE20" s="31"/>
      <c r="AF20" s="30"/>
      <c r="AK20" s="46" t="str">
        <f t="shared" si="7"/>
        <v>S</v>
      </c>
    </row>
    <row r="21" spans="1:37" ht="13.5" customHeight="1" x14ac:dyDescent="0.2">
      <c r="A21" s="14" t="s">
        <v>213</v>
      </c>
      <c r="B21" s="15" t="s">
        <v>595</v>
      </c>
      <c r="C21" s="13" t="str">
        <f t="shared" si="9"/>
        <v>地方創生</v>
      </c>
      <c r="D21" s="13" t="str">
        <f t="shared" si="8"/>
        <v>沖縄振興、地方創生</v>
      </c>
      <c r="F21" s="18" t="s">
        <v>125</v>
      </c>
      <c r="G21" s="17"/>
      <c r="H21" s="13" t="str">
        <f t="shared" si="1"/>
        <v/>
      </c>
      <c r="I21" s="13" t="str">
        <f t="shared" si="5"/>
        <v>一般会計</v>
      </c>
      <c r="K21" s="13"/>
      <c r="L21" s="13"/>
      <c r="O21" s="13"/>
      <c r="P21" s="13"/>
      <c r="Q21" s="19"/>
      <c r="T21" s="13"/>
      <c r="U21" s="32" t="s">
        <v>546</v>
      </c>
      <c r="W21" s="32" t="s">
        <v>163</v>
      </c>
      <c r="Y21" s="32" t="s">
        <v>301</v>
      </c>
      <c r="Z21" s="32" t="s">
        <v>430</v>
      </c>
      <c r="AA21" s="78" t="s">
        <v>395</v>
      </c>
      <c r="AB21" s="78" t="s">
        <v>524</v>
      </c>
      <c r="AC21" s="31"/>
      <c r="AD21" s="31"/>
      <c r="AE21" s="31"/>
      <c r="AF21" s="30"/>
      <c r="AK21" s="46" t="str">
        <f t="shared" si="7"/>
        <v>T</v>
      </c>
    </row>
    <row r="22" spans="1:37" ht="13.5" customHeight="1" x14ac:dyDescent="0.2">
      <c r="A22" s="14" t="s">
        <v>214</v>
      </c>
      <c r="B22" s="15"/>
      <c r="C22" s="13" t="str">
        <f t="shared" si="9"/>
        <v/>
      </c>
      <c r="D22" s="13" t="str">
        <f>IF(C22="",D21,IF(D21&lt;&gt;"",CONCATENATE(D21,"、",C22),C22))</f>
        <v>沖縄振興、地方創生</v>
      </c>
      <c r="F22" s="18" t="s">
        <v>126</v>
      </c>
      <c r="G22" s="17"/>
      <c r="H22" s="13" t="str">
        <f t="shared" si="1"/>
        <v/>
      </c>
      <c r="I22" s="13" t="str">
        <f t="shared" si="5"/>
        <v>一般会計</v>
      </c>
      <c r="K22" s="13"/>
      <c r="L22" s="13"/>
      <c r="O22" s="13"/>
      <c r="P22" s="13"/>
      <c r="Q22" s="19"/>
      <c r="T22" s="13"/>
      <c r="U22" s="32" t="s">
        <v>547</v>
      </c>
      <c r="W22" s="32" t="s">
        <v>164</v>
      </c>
      <c r="Y22" s="32" t="s">
        <v>302</v>
      </c>
      <c r="Z22" s="32" t="s">
        <v>431</v>
      </c>
      <c r="AA22" s="78" t="s">
        <v>396</v>
      </c>
      <c r="AB22" s="78" t="s">
        <v>525</v>
      </c>
      <c r="AC22" s="31"/>
      <c r="AD22" s="31"/>
      <c r="AE22" s="31"/>
      <c r="AF22" s="30"/>
      <c r="AK22" s="46" t="str">
        <f t="shared" si="7"/>
        <v>U</v>
      </c>
    </row>
    <row r="23" spans="1:37" ht="13.5" customHeight="1" x14ac:dyDescent="0.2">
      <c r="A23" s="14" t="s">
        <v>215</v>
      </c>
      <c r="B23" s="15"/>
      <c r="C23" s="13" t="str">
        <f t="shared" si="9"/>
        <v/>
      </c>
      <c r="D23" s="13" t="str">
        <f>IF(C23="",D22,IF(D22&lt;&gt;"",CONCATENATE(D22,"、",C23),C23))</f>
        <v>沖縄振興、地方創生</v>
      </c>
      <c r="F23" s="18" t="s">
        <v>127</v>
      </c>
      <c r="G23" s="17"/>
      <c r="H23" s="13" t="str">
        <f t="shared" si="1"/>
        <v/>
      </c>
      <c r="I23" s="13" t="str">
        <f t="shared" si="5"/>
        <v>一般会計</v>
      </c>
      <c r="K23" s="13"/>
      <c r="L23" s="13"/>
      <c r="O23" s="13"/>
      <c r="P23" s="13"/>
      <c r="Q23" s="19"/>
      <c r="T23" s="13"/>
      <c r="U23" s="32" t="s">
        <v>548</v>
      </c>
      <c r="W23" s="32" t="s">
        <v>564</v>
      </c>
      <c r="Y23" s="32" t="s">
        <v>303</v>
      </c>
      <c r="Z23" s="32" t="s">
        <v>432</v>
      </c>
      <c r="AA23" s="78" t="s">
        <v>397</v>
      </c>
      <c r="AB23" s="78" t="s">
        <v>526</v>
      </c>
      <c r="AC23" s="31"/>
      <c r="AD23" s="31"/>
      <c r="AE23" s="31"/>
      <c r="AF23" s="30"/>
      <c r="AK23" s="46" t="str">
        <f t="shared" si="7"/>
        <v>V</v>
      </c>
    </row>
    <row r="24" spans="1:37" ht="13.5" customHeight="1" x14ac:dyDescent="0.2">
      <c r="A24" s="75" t="s">
        <v>272</v>
      </c>
      <c r="B24" s="15"/>
      <c r="C24" s="13" t="str">
        <f t="shared" si="9"/>
        <v/>
      </c>
      <c r="D24" s="13" t="str">
        <f>IF(C24="",D23,IF(D23&lt;&gt;"",CONCATENATE(D23,"、",C24),C24))</f>
        <v>沖縄振興、地方創生</v>
      </c>
      <c r="F24" s="18" t="s">
        <v>275</v>
      </c>
      <c r="G24" s="17"/>
      <c r="H24" s="13" t="str">
        <f t="shared" si="1"/>
        <v/>
      </c>
      <c r="I24" s="13" t="str">
        <f t="shared" si="5"/>
        <v>一般会計</v>
      </c>
      <c r="K24" s="13"/>
      <c r="L24" s="13"/>
      <c r="O24" s="13"/>
      <c r="P24" s="13"/>
      <c r="Q24" s="19"/>
      <c r="T24" s="13"/>
      <c r="U24" s="32" t="s">
        <v>549</v>
      </c>
      <c r="Y24" s="32" t="s">
        <v>304</v>
      </c>
      <c r="Z24" s="32" t="s">
        <v>433</v>
      </c>
      <c r="AA24" s="78" t="s">
        <v>398</v>
      </c>
      <c r="AB24" s="78" t="s">
        <v>527</v>
      </c>
      <c r="AC24" s="31"/>
      <c r="AD24" s="31"/>
      <c r="AE24" s="31"/>
      <c r="AF24" s="30"/>
      <c r="AK24" s="46" t="str">
        <f>CHAR(CODE(AK23)+1)</f>
        <v>W</v>
      </c>
    </row>
    <row r="25" spans="1:37" ht="13.5" customHeight="1" x14ac:dyDescent="0.2">
      <c r="A25" s="77"/>
      <c r="B25" s="76"/>
      <c r="F25" s="18" t="s">
        <v>128</v>
      </c>
      <c r="G25" s="17"/>
      <c r="H25" s="13" t="str">
        <f t="shared" si="1"/>
        <v/>
      </c>
      <c r="I25" s="13" t="str">
        <f t="shared" si="5"/>
        <v>一般会計</v>
      </c>
      <c r="K25" s="13"/>
      <c r="L25" s="13"/>
      <c r="O25" s="13"/>
      <c r="P25" s="13"/>
      <c r="Q25" s="19"/>
      <c r="T25" s="13"/>
      <c r="U25" s="32" t="s">
        <v>550</v>
      </c>
      <c r="Y25" s="32" t="s">
        <v>305</v>
      </c>
      <c r="Z25" s="32" t="s">
        <v>434</v>
      </c>
      <c r="AA25" s="78" t="s">
        <v>399</v>
      </c>
      <c r="AB25" s="78" t="s">
        <v>528</v>
      </c>
      <c r="AC25" s="31"/>
      <c r="AD25" s="31"/>
      <c r="AE25" s="31"/>
      <c r="AF25" s="30"/>
      <c r="AK25" s="46" t="str">
        <f t="shared" si="7"/>
        <v>X</v>
      </c>
    </row>
    <row r="26" spans="1:37" ht="13.5" customHeight="1" x14ac:dyDescent="0.2">
      <c r="A26" s="74"/>
      <c r="B26" s="73"/>
      <c r="F26" s="18" t="s">
        <v>129</v>
      </c>
      <c r="G26" s="17"/>
      <c r="H26" s="13" t="str">
        <f t="shared" si="1"/>
        <v/>
      </c>
      <c r="I26" s="13" t="str">
        <f t="shared" si="5"/>
        <v>一般会計</v>
      </c>
      <c r="K26" s="13"/>
      <c r="L26" s="13"/>
      <c r="O26" s="13"/>
      <c r="P26" s="13"/>
      <c r="Q26" s="19"/>
      <c r="T26" s="13"/>
      <c r="U26" s="32" t="s">
        <v>551</v>
      </c>
      <c r="Y26" s="32" t="s">
        <v>306</v>
      </c>
      <c r="Z26" s="32" t="s">
        <v>435</v>
      </c>
      <c r="AA26" s="78" t="s">
        <v>400</v>
      </c>
      <c r="AB26" s="78" t="s">
        <v>529</v>
      </c>
      <c r="AC26" s="31"/>
      <c r="AD26" s="31"/>
      <c r="AE26" s="31"/>
      <c r="AF26" s="30"/>
      <c r="AK26" s="46" t="str">
        <f t="shared" si="7"/>
        <v>Y</v>
      </c>
    </row>
    <row r="27" spans="1:37" ht="13.5" customHeight="1" x14ac:dyDescent="0.2">
      <c r="A27" s="13" t="str">
        <f>IF(D24="", "-", D24)</f>
        <v>沖縄振興、地方創生</v>
      </c>
      <c r="B27" s="13"/>
      <c r="F27" s="18" t="s">
        <v>130</v>
      </c>
      <c r="G27" s="17"/>
      <c r="H27" s="13" t="str">
        <f t="shared" si="1"/>
        <v/>
      </c>
      <c r="I27" s="13" t="str">
        <f t="shared" si="5"/>
        <v>一般会計</v>
      </c>
      <c r="K27" s="13"/>
      <c r="L27" s="13"/>
      <c r="O27" s="13"/>
      <c r="P27" s="13"/>
      <c r="Q27" s="19"/>
      <c r="T27" s="13"/>
      <c r="U27" s="32" t="s">
        <v>552</v>
      </c>
      <c r="Y27" s="32" t="s">
        <v>307</v>
      </c>
      <c r="Z27" s="32" t="s">
        <v>436</v>
      </c>
      <c r="AA27" s="78" t="s">
        <v>401</v>
      </c>
      <c r="AB27" s="78" t="s">
        <v>530</v>
      </c>
      <c r="AC27" s="31"/>
      <c r="AD27" s="31"/>
      <c r="AE27" s="31"/>
      <c r="AF27" s="30"/>
      <c r="AK27" s="46"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2" t="s">
        <v>553</v>
      </c>
      <c r="Y28" s="32" t="s">
        <v>308</v>
      </c>
      <c r="Z28" s="32" t="s">
        <v>437</v>
      </c>
      <c r="AA28" s="78" t="s">
        <v>402</v>
      </c>
      <c r="AB28" s="78" t="s">
        <v>531</v>
      </c>
      <c r="AC28" s="31"/>
      <c r="AD28" s="31"/>
      <c r="AE28" s="31"/>
      <c r="AF28" s="30"/>
      <c r="AK28" s="46" t="s">
        <v>194</v>
      </c>
    </row>
    <row r="29" spans="1:37" ht="13.5" customHeight="1" x14ac:dyDescent="0.2">
      <c r="A29" s="13"/>
      <c r="B29" s="13"/>
      <c r="F29" s="18" t="s">
        <v>203</v>
      </c>
      <c r="G29" s="17"/>
      <c r="H29" s="13" t="str">
        <f t="shared" si="1"/>
        <v/>
      </c>
      <c r="I29" s="13" t="str">
        <f t="shared" si="5"/>
        <v>一般会計</v>
      </c>
      <c r="K29" s="13"/>
      <c r="L29" s="13"/>
      <c r="O29" s="13"/>
      <c r="P29" s="13"/>
      <c r="Q29" s="19"/>
      <c r="T29" s="13"/>
      <c r="U29" s="32" t="s">
        <v>554</v>
      </c>
      <c r="Y29" s="32" t="s">
        <v>309</v>
      </c>
      <c r="Z29" s="32" t="s">
        <v>438</v>
      </c>
      <c r="AA29" s="78" t="s">
        <v>403</v>
      </c>
      <c r="AB29" s="78" t="s">
        <v>532</v>
      </c>
      <c r="AC29" s="31"/>
      <c r="AD29" s="31"/>
      <c r="AE29" s="31"/>
      <c r="AF29" s="30"/>
      <c r="AK29" s="46" t="str">
        <f t="shared" si="7"/>
        <v>b</v>
      </c>
    </row>
    <row r="30" spans="1:37" ht="13.5" customHeight="1" x14ac:dyDescent="0.2">
      <c r="A30" s="13"/>
      <c r="B30" s="13"/>
      <c r="F30" s="18" t="s">
        <v>204</v>
      </c>
      <c r="G30" s="17"/>
      <c r="H30" s="13" t="str">
        <f t="shared" si="1"/>
        <v/>
      </c>
      <c r="I30" s="13" t="str">
        <f t="shared" si="5"/>
        <v>一般会計</v>
      </c>
      <c r="K30" s="13"/>
      <c r="L30" s="13"/>
      <c r="O30" s="13"/>
      <c r="P30" s="13"/>
      <c r="Q30" s="19"/>
      <c r="T30" s="13"/>
      <c r="U30" s="32" t="s">
        <v>555</v>
      </c>
      <c r="Y30" s="32" t="s">
        <v>310</v>
      </c>
      <c r="Z30" s="32" t="s">
        <v>439</v>
      </c>
      <c r="AA30" s="78" t="s">
        <v>404</v>
      </c>
      <c r="AB30" s="78" t="s">
        <v>533</v>
      </c>
      <c r="AC30" s="31"/>
      <c r="AD30" s="31"/>
      <c r="AE30" s="31"/>
      <c r="AF30" s="30"/>
      <c r="AK30" s="46" t="str">
        <f t="shared" si="7"/>
        <v>c</v>
      </c>
    </row>
    <row r="31" spans="1:37" ht="13.5" customHeight="1" x14ac:dyDescent="0.2">
      <c r="A31" s="13"/>
      <c r="B31" s="13"/>
      <c r="F31" s="18" t="s">
        <v>205</v>
      </c>
      <c r="G31" s="17"/>
      <c r="H31" s="13" t="str">
        <f t="shared" si="1"/>
        <v/>
      </c>
      <c r="I31" s="13" t="str">
        <f t="shared" si="5"/>
        <v>一般会計</v>
      </c>
      <c r="K31" s="13"/>
      <c r="L31" s="13"/>
      <c r="O31" s="13"/>
      <c r="P31" s="13"/>
      <c r="Q31" s="19"/>
      <c r="T31" s="13"/>
      <c r="U31" s="32" t="s">
        <v>556</v>
      </c>
      <c r="Y31" s="32" t="s">
        <v>311</v>
      </c>
      <c r="Z31" s="32" t="s">
        <v>440</v>
      </c>
      <c r="AA31" s="78" t="s">
        <v>405</v>
      </c>
      <c r="AB31" s="78" t="s">
        <v>534</v>
      </c>
      <c r="AC31" s="31"/>
      <c r="AD31" s="31"/>
      <c r="AE31" s="31"/>
      <c r="AF31" s="30"/>
      <c r="AK31" s="46" t="str">
        <f t="shared" si="7"/>
        <v>d</v>
      </c>
    </row>
    <row r="32" spans="1:37" ht="13.5" customHeight="1" x14ac:dyDescent="0.2">
      <c r="A32" s="13"/>
      <c r="B32" s="13"/>
      <c r="F32" s="18" t="s">
        <v>206</v>
      </c>
      <c r="G32" s="17"/>
      <c r="H32" s="13" t="str">
        <f t="shared" si="1"/>
        <v/>
      </c>
      <c r="I32" s="13" t="str">
        <f t="shared" si="5"/>
        <v>一般会計</v>
      </c>
      <c r="K32" s="13"/>
      <c r="L32" s="13"/>
      <c r="O32" s="13"/>
      <c r="P32" s="13"/>
      <c r="Q32" s="19"/>
      <c r="T32" s="13"/>
      <c r="U32" s="32" t="s">
        <v>557</v>
      </c>
      <c r="Y32" s="32" t="s">
        <v>312</v>
      </c>
      <c r="Z32" s="32" t="s">
        <v>441</v>
      </c>
      <c r="AA32" s="78" t="s">
        <v>68</v>
      </c>
      <c r="AB32" s="78" t="s">
        <v>68</v>
      </c>
      <c r="AC32" s="31"/>
      <c r="AD32" s="31"/>
      <c r="AE32" s="31"/>
      <c r="AF32" s="30"/>
      <c r="AK32" s="46" t="str">
        <f t="shared" si="7"/>
        <v>e</v>
      </c>
    </row>
    <row r="33" spans="1:37" ht="13.5" customHeight="1" x14ac:dyDescent="0.2">
      <c r="A33" s="13"/>
      <c r="B33" s="13"/>
      <c r="F33" s="18" t="s">
        <v>207</v>
      </c>
      <c r="G33" s="17"/>
      <c r="H33" s="13" t="str">
        <f t="shared" si="1"/>
        <v/>
      </c>
      <c r="I33" s="13" t="str">
        <f t="shared" si="5"/>
        <v>一般会計</v>
      </c>
      <c r="K33" s="13"/>
      <c r="L33" s="13"/>
      <c r="O33" s="13"/>
      <c r="P33" s="13"/>
      <c r="Q33" s="19"/>
      <c r="T33" s="13"/>
      <c r="U33" s="32" t="s">
        <v>558</v>
      </c>
      <c r="Y33" s="32" t="s">
        <v>313</v>
      </c>
      <c r="Z33" s="32" t="s">
        <v>442</v>
      </c>
      <c r="AA33" s="66"/>
      <c r="AB33" s="31"/>
      <c r="AC33" s="31"/>
      <c r="AD33" s="31"/>
      <c r="AE33" s="31"/>
      <c r="AF33" s="30"/>
      <c r="AK33" s="46" t="str">
        <f t="shared" si="7"/>
        <v>f</v>
      </c>
    </row>
    <row r="34" spans="1:37" ht="13.5" customHeight="1" x14ac:dyDescent="0.2">
      <c r="A34" s="13"/>
      <c r="B34" s="13"/>
      <c r="F34" s="18" t="s">
        <v>208</v>
      </c>
      <c r="G34" s="17"/>
      <c r="H34" s="13" t="str">
        <f t="shared" si="1"/>
        <v/>
      </c>
      <c r="I34" s="13" t="str">
        <f t="shared" si="5"/>
        <v>一般会計</v>
      </c>
      <c r="K34" s="13"/>
      <c r="L34" s="13"/>
      <c r="O34" s="13"/>
      <c r="P34" s="13"/>
      <c r="Q34" s="19"/>
      <c r="T34" s="13"/>
      <c r="U34" s="32" t="s">
        <v>559</v>
      </c>
      <c r="Y34" s="32" t="s">
        <v>314</v>
      </c>
      <c r="Z34" s="32" t="s">
        <v>443</v>
      </c>
      <c r="AB34" s="31"/>
      <c r="AC34" s="31"/>
      <c r="AD34" s="31"/>
      <c r="AE34" s="31"/>
      <c r="AF34" s="30"/>
      <c r="AK34" s="46" t="str">
        <f t="shared" si="7"/>
        <v>g</v>
      </c>
    </row>
    <row r="35" spans="1:37" ht="13.5" customHeight="1" x14ac:dyDescent="0.2">
      <c r="A35" s="13"/>
      <c r="B35" s="13"/>
      <c r="F35" s="18" t="s">
        <v>209</v>
      </c>
      <c r="G35" s="17"/>
      <c r="H35" s="13" t="str">
        <f t="shared" si="1"/>
        <v/>
      </c>
      <c r="I35" s="13" t="str">
        <f t="shared" si="5"/>
        <v>一般会計</v>
      </c>
      <c r="K35" s="13"/>
      <c r="L35" s="13"/>
      <c r="O35" s="13"/>
      <c r="P35" s="13"/>
      <c r="Q35" s="19"/>
      <c r="T35" s="13"/>
      <c r="Y35" s="32" t="s">
        <v>315</v>
      </c>
      <c r="Z35" s="32" t="s">
        <v>444</v>
      </c>
      <c r="AC35" s="31"/>
      <c r="AF35" s="30"/>
      <c r="AK35" s="46" t="str">
        <f t="shared" si="7"/>
        <v>h</v>
      </c>
    </row>
    <row r="36" spans="1:37" ht="13.5" customHeight="1" x14ac:dyDescent="0.2">
      <c r="A36" s="13"/>
      <c r="B36" s="13"/>
      <c r="F36" s="18" t="s">
        <v>210</v>
      </c>
      <c r="G36" s="17"/>
      <c r="H36" s="13" t="str">
        <f t="shared" si="1"/>
        <v/>
      </c>
      <c r="I36" s="13" t="str">
        <f t="shared" si="5"/>
        <v>一般会計</v>
      </c>
      <c r="K36" s="13"/>
      <c r="L36" s="13"/>
      <c r="O36" s="13"/>
      <c r="P36" s="13"/>
      <c r="Q36" s="19"/>
      <c r="T36" s="13"/>
      <c r="U36" s="32" t="s">
        <v>560</v>
      </c>
      <c r="Y36" s="32" t="s">
        <v>316</v>
      </c>
      <c r="Z36" s="32" t="s">
        <v>445</v>
      </c>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317</v>
      </c>
      <c r="Z37" s="32" t="s">
        <v>446</v>
      </c>
      <c r="AF37" s="30"/>
      <c r="AK37" s="46" t="str">
        <f t="shared" si="7"/>
        <v>j</v>
      </c>
    </row>
    <row r="38" spans="1:37" x14ac:dyDescent="0.2">
      <c r="A38" s="13"/>
      <c r="B38" s="13"/>
      <c r="F38" s="13"/>
      <c r="G38" s="19"/>
      <c r="K38" s="13"/>
      <c r="L38" s="13"/>
      <c r="O38" s="13"/>
      <c r="P38" s="13"/>
      <c r="Q38" s="19"/>
      <c r="T38" s="13"/>
      <c r="U38" s="32" t="s">
        <v>259</v>
      </c>
      <c r="Y38" s="32" t="s">
        <v>318</v>
      </c>
      <c r="Z38" s="32" t="s">
        <v>447</v>
      </c>
      <c r="AF38" s="30"/>
      <c r="AK38" s="46" t="str">
        <f t="shared" si="7"/>
        <v>k</v>
      </c>
    </row>
    <row r="39" spans="1:37" x14ac:dyDescent="0.2">
      <c r="A39" s="13"/>
      <c r="B39" s="13"/>
      <c r="F39" s="13" t="str">
        <f>I37</f>
        <v>一般会計</v>
      </c>
      <c r="G39" s="19"/>
      <c r="K39" s="13"/>
      <c r="L39" s="13"/>
      <c r="O39" s="13"/>
      <c r="P39" s="13"/>
      <c r="Q39" s="19"/>
      <c r="T39" s="13"/>
      <c r="U39" s="32" t="s">
        <v>269</v>
      </c>
      <c r="Y39" s="32" t="s">
        <v>319</v>
      </c>
      <c r="Z39" s="32" t="s">
        <v>448</v>
      </c>
      <c r="AF39" s="30"/>
      <c r="AK39" s="46" t="str">
        <f t="shared" si="7"/>
        <v>l</v>
      </c>
    </row>
    <row r="40" spans="1:37" x14ac:dyDescent="0.2">
      <c r="A40" s="13"/>
      <c r="B40" s="13"/>
      <c r="F40" s="13"/>
      <c r="G40" s="19"/>
      <c r="K40" s="13"/>
      <c r="L40" s="13"/>
      <c r="O40" s="13"/>
      <c r="P40" s="13"/>
      <c r="Q40" s="19"/>
      <c r="T40" s="13"/>
      <c r="Y40" s="32" t="s">
        <v>320</v>
      </c>
      <c r="Z40" s="32" t="s">
        <v>449</v>
      </c>
      <c r="AF40" s="30"/>
      <c r="AK40" s="46" t="str">
        <f t="shared" si="7"/>
        <v>m</v>
      </c>
    </row>
    <row r="41" spans="1:37" x14ac:dyDescent="0.2">
      <c r="A41" s="13"/>
      <c r="B41" s="13"/>
      <c r="F41" s="13"/>
      <c r="G41" s="19"/>
      <c r="K41" s="13"/>
      <c r="L41" s="13"/>
      <c r="O41" s="13"/>
      <c r="P41" s="13"/>
      <c r="Q41" s="19"/>
      <c r="T41" s="13"/>
      <c r="Y41" s="32" t="s">
        <v>321</v>
      </c>
      <c r="Z41" s="32" t="s">
        <v>450</v>
      </c>
      <c r="AF41" s="30"/>
      <c r="AK41" s="46" t="str">
        <f t="shared" si="7"/>
        <v>n</v>
      </c>
    </row>
    <row r="42" spans="1:37" x14ac:dyDescent="0.2">
      <c r="A42" s="13"/>
      <c r="B42" s="13"/>
      <c r="F42" s="13"/>
      <c r="G42" s="19"/>
      <c r="K42" s="13"/>
      <c r="L42" s="13"/>
      <c r="O42" s="13"/>
      <c r="P42" s="13"/>
      <c r="Q42" s="19"/>
      <c r="T42" s="13"/>
      <c r="Y42" s="32" t="s">
        <v>322</v>
      </c>
      <c r="Z42" s="32" t="s">
        <v>451</v>
      </c>
      <c r="AF42" s="30"/>
      <c r="AK42" s="46" t="str">
        <f t="shared" si="7"/>
        <v>o</v>
      </c>
    </row>
    <row r="43" spans="1:37" x14ac:dyDescent="0.2">
      <c r="A43" s="13"/>
      <c r="B43" s="13"/>
      <c r="F43" s="13"/>
      <c r="G43" s="19"/>
      <c r="K43" s="13"/>
      <c r="L43" s="13"/>
      <c r="O43" s="13"/>
      <c r="P43" s="13"/>
      <c r="Q43" s="19"/>
      <c r="T43" s="13"/>
      <c r="Y43" s="32" t="s">
        <v>323</v>
      </c>
      <c r="Z43" s="32" t="s">
        <v>452</v>
      </c>
      <c r="AF43" s="30"/>
      <c r="AK43" s="46" t="str">
        <f t="shared" si="7"/>
        <v>p</v>
      </c>
    </row>
    <row r="44" spans="1:37" x14ac:dyDescent="0.2">
      <c r="A44" s="13"/>
      <c r="B44" s="13"/>
      <c r="F44" s="13"/>
      <c r="G44" s="19"/>
      <c r="K44" s="13"/>
      <c r="L44" s="13"/>
      <c r="O44" s="13"/>
      <c r="P44" s="13"/>
      <c r="Q44" s="19"/>
      <c r="T44" s="13"/>
      <c r="Y44" s="32" t="s">
        <v>324</v>
      </c>
      <c r="Z44" s="32" t="s">
        <v>453</v>
      </c>
      <c r="AF44" s="30"/>
      <c r="AK44" s="46" t="str">
        <f t="shared" si="7"/>
        <v>q</v>
      </c>
    </row>
    <row r="45" spans="1:37" x14ac:dyDescent="0.2">
      <c r="A45" s="13"/>
      <c r="B45" s="13"/>
      <c r="F45" s="13"/>
      <c r="G45" s="19"/>
      <c r="K45" s="13"/>
      <c r="L45" s="13"/>
      <c r="O45" s="13"/>
      <c r="P45" s="13"/>
      <c r="Q45" s="19"/>
      <c r="T45" s="13"/>
      <c r="Y45" s="32" t="s">
        <v>325</v>
      </c>
      <c r="Z45" s="32" t="s">
        <v>454</v>
      </c>
      <c r="AF45" s="30"/>
      <c r="AK45" s="46" t="str">
        <f t="shared" si="7"/>
        <v>r</v>
      </c>
    </row>
    <row r="46" spans="1:37" x14ac:dyDescent="0.2">
      <c r="A46" s="13"/>
      <c r="B46" s="13"/>
      <c r="F46" s="13"/>
      <c r="G46" s="19"/>
      <c r="K46" s="13"/>
      <c r="L46" s="13"/>
      <c r="O46" s="13"/>
      <c r="P46" s="13"/>
      <c r="Q46" s="19"/>
      <c r="T46" s="13"/>
      <c r="Y46" s="32" t="s">
        <v>326</v>
      </c>
      <c r="Z46" s="32" t="s">
        <v>455</v>
      </c>
      <c r="AF46" s="30"/>
      <c r="AK46" s="46" t="str">
        <f t="shared" si="7"/>
        <v>s</v>
      </c>
    </row>
    <row r="47" spans="1:37" x14ac:dyDescent="0.2">
      <c r="A47" s="13"/>
      <c r="B47" s="13"/>
      <c r="F47" s="13"/>
      <c r="G47" s="19"/>
      <c r="K47" s="13"/>
      <c r="L47" s="13"/>
      <c r="O47" s="13"/>
      <c r="P47" s="13"/>
      <c r="Q47" s="19"/>
      <c r="T47" s="13"/>
      <c r="Y47" s="32" t="s">
        <v>327</v>
      </c>
      <c r="Z47" s="32" t="s">
        <v>456</v>
      </c>
      <c r="AF47" s="30"/>
      <c r="AK47" s="46" t="str">
        <f t="shared" si="7"/>
        <v>t</v>
      </c>
    </row>
    <row r="48" spans="1:37" x14ac:dyDescent="0.2">
      <c r="A48" s="13"/>
      <c r="B48" s="13"/>
      <c r="F48" s="13"/>
      <c r="G48" s="19"/>
      <c r="K48" s="13"/>
      <c r="L48" s="13"/>
      <c r="O48" s="13"/>
      <c r="P48" s="13"/>
      <c r="Q48" s="19"/>
      <c r="T48" s="13"/>
      <c r="Y48" s="32" t="s">
        <v>328</v>
      </c>
      <c r="Z48" s="32" t="s">
        <v>457</v>
      </c>
      <c r="AF48" s="30"/>
      <c r="AK48" s="46" t="str">
        <f t="shared" si="7"/>
        <v>u</v>
      </c>
    </row>
    <row r="49" spans="1:37" x14ac:dyDescent="0.2">
      <c r="A49" s="13"/>
      <c r="B49" s="13"/>
      <c r="F49" s="13"/>
      <c r="G49" s="19"/>
      <c r="K49" s="13"/>
      <c r="L49" s="13"/>
      <c r="O49" s="13"/>
      <c r="P49" s="13"/>
      <c r="Q49" s="19"/>
      <c r="T49" s="13"/>
      <c r="Y49" s="32" t="s">
        <v>329</v>
      </c>
      <c r="Z49" s="32" t="s">
        <v>458</v>
      </c>
      <c r="AF49" s="30"/>
      <c r="AK49" s="46" t="str">
        <f t="shared" si="7"/>
        <v>v</v>
      </c>
    </row>
    <row r="50" spans="1:37" x14ac:dyDescent="0.2">
      <c r="A50" s="13"/>
      <c r="B50" s="13"/>
      <c r="F50" s="13"/>
      <c r="G50" s="19"/>
      <c r="K50" s="13"/>
      <c r="L50" s="13"/>
      <c r="O50" s="13"/>
      <c r="P50" s="13"/>
      <c r="Q50" s="19"/>
      <c r="T50" s="13"/>
      <c r="Y50" s="32" t="s">
        <v>330</v>
      </c>
      <c r="Z50" s="32" t="s">
        <v>459</v>
      </c>
      <c r="AF50" s="30"/>
    </row>
    <row r="51" spans="1:37" x14ac:dyDescent="0.2">
      <c r="A51" s="13"/>
      <c r="B51" s="13"/>
      <c r="F51" s="13"/>
      <c r="G51" s="19"/>
      <c r="K51" s="13"/>
      <c r="L51" s="13"/>
      <c r="O51" s="13"/>
      <c r="P51" s="13"/>
      <c r="Q51" s="19"/>
      <c r="T51" s="13"/>
      <c r="Y51" s="32" t="s">
        <v>331</v>
      </c>
      <c r="Z51" s="32" t="s">
        <v>460</v>
      </c>
      <c r="AF51" s="30"/>
    </row>
    <row r="52" spans="1:37" x14ac:dyDescent="0.2">
      <c r="A52" s="13"/>
      <c r="B52" s="13"/>
      <c r="F52" s="13"/>
      <c r="G52" s="19"/>
      <c r="K52" s="13"/>
      <c r="L52" s="13"/>
      <c r="O52" s="13"/>
      <c r="P52" s="13"/>
      <c r="Q52" s="19"/>
      <c r="T52" s="13"/>
      <c r="Y52" s="32" t="s">
        <v>332</v>
      </c>
      <c r="Z52" s="32" t="s">
        <v>461</v>
      </c>
      <c r="AF52" s="30"/>
    </row>
    <row r="53" spans="1:37" x14ac:dyDescent="0.2">
      <c r="A53" s="13"/>
      <c r="B53" s="13"/>
      <c r="F53" s="13"/>
      <c r="G53" s="19"/>
      <c r="K53" s="13"/>
      <c r="L53" s="13"/>
      <c r="O53" s="13"/>
      <c r="P53" s="13"/>
      <c r="Q53" s="19"/>
      <c r="T53" s="13"/>
      <c r="Y53" s="32" t="s">
        <v>333</v>
      </c>
      <c r="Z53" s="32" t="s">
        <v>462</v>
      </c>
      <c r="AF53" s="30"/>
    </row>
    <row r="54" spans="1:37" x14ac:dyDescent="0.2">
      <c r="A54" s="13"/>
      <c r="B54" s="13"/>
      <c r="F54" s="13"/>
      <c r="G54" s="19"/>
      <c r="K54" s="13"/>
      <c r="L54" s="13"/>
      <c r="O54" s="13"/>
      <c r="P54" s="20"/>
      <c r="Q54" s="19"/>
      <c r="T54" s="13"/>
      <c r="Y54" s="32" t="s">
        <v>334</v>
      </c>
      <c r="Z54" s="32" t="s">
        <v>463</v>
      </c>
      <c r="AF54" s="30"/>
    </row>
    <row r="55" spans="1:37" x14ac:dyDescent="0.2">
      <c r="A55" s="13"/>
      <c r="B55" s="13"/>
      <c r="F55" s="13"/>
      <c r="G55" s="19"/>
      <c r="K55" s="13"/>
      <c r="L55" s="13"/>
      <c r="O55" s="13"/>
      <c r="P55" s="13"/>
      <c r="Q55" s="19"/>
      <c r="T55" s="13"/>
      <c r="Y55" s="32" t="s">
        <v>335</v>
      </c>
      <c r="Z55" s="32" t="s">
        <v>464</v>
      </c>
      <c r="AF55" s="30"/>
    </row>
    <row r="56" spans="1:37" x14ac:dyDescent="0.2">
      <c r="A56" s="13"/>
      <c r="B56" s="13"/>
      <c r="F56" s="13"/>
      <c r="G56" s="19"/>
      <c r="K56" s="13"/>
      <c r="L56" s="13"/>
      <c r="O56" s="13"/>
      <c r="P56" s="13"/>
      <c r="Q56" s="19"/>
      <c r="T56" s="13"/>
      <c r="Y56" s="32" t="s">
        <v>336</v>
      </c>
      <c r="Z56" s="32" t="s">
        <v>465</v>
      </c>
      <c r="AF56" s="30"/>
    </row>
    <row r="57" spans="1:37" x14ac:dyDescent="0.2">
      <c r="A57" s="13"/>
      <c r="B57" s="13"/>
      <c r="F57" s="13"/>
      <c r="G57" s="19"/>
      <c r="K57" s="13"/>
      <c r="L57" s="13"/>
      <c r="O57" s="13"/>
      <c r="P57" s="13"/>
      <c r="Q57" s="19"/>
      <c r="T57" s="13"/>
      <c r="Y57" s="32" t="s">
        <v>337</v>
      </c>
      <c r="Z57" s="32" t="s">
        <v>466</v>
      </c>
      <c r="AF57" s="30"/>
    </row>
    <row r="58" spans="1:37" x14ac:dyDescent="0.2">
      <c r="A58" s="13"/>
      <c r="B58" s="13"/>
      <c r="F58" s="13"/>
      <c r="G58" s="19"/>
      <c r="K58" s="13"/>
      <c r="L58" s="13"/>
      <c r="O58" s="13"/>
      <c r="P58" s="13"/>
      <c r="Q58" s="19"/>
      <c r="T58" s="13"/>
      <c r="Y58" s="32" t="s">
        <v>338</v>
      </c>
      <c r="Z58" s="32" t="s">
        <v>467</v>
      </c>
      <c r="AF58" s="30"/>
    </row>
    <row r="59" spans="1:37" x14ac:dyDescent="0.2">
      <c r="A59" s="13"/>
      <c r="B59" s="13"/>
      <c r="F59" s="13"/>
      <c r="G59" s="19"/>
      <c r="K59" s="13"/>
      <c r="L59" s="13"/>
      <c r="O59" s="13"/>
      <c r="P59" s="13"/>
      <c r="Q59" s="19"/>
      <c r="T59" s="13"/>
      <c r="Y59" s="32" t="s">
        <v>339</v>
      </c>
      <c r="Z59" s="32" t="s">
        <v>468</v>
      </c>
      <c r="AF59" s="30"/>
    </row>
    <row r="60" spans="1:37" x14ac:dyDescent="0.2">
      <c r="A60" s="13"/>
      <c r="B60" s="13"/>
      <c r="F60" s="13"/>
      <c r="G60" s="19"/>
      <c r="K60" s="13"/>
      <c r="L60" s="13"/>
      <c r="O60" s="13"/>
      <c r="P60" s="13"/>
      <c r="Q60" s="19"/>
      <c r="T60" s="13"/>
      <c r="Y60" s="32" t="s">
        <v>340</v>
      </c>
      <c r="Z60" s="32" t="s">
        <v>469</v>
      </c>
      <c r="AF60" s="30"/>
    </row>
    <row r="61" spans="1:37" x14ac:dyDescent="0.2">
      <c r="A61" s="13"/>
      <c r="B61" s="13"/>
      <c r="F61" s="13"/>
      <c r="G61" s="19"/>
      <c r="K61" s="13"/>
      <c r="L61" s="13"/>
      <c r="O61" s="13"/>
      <c r="P61" s="13"/>
      <c r="Q61" s="19"/>
      <c r="T61" s="13"/>
      <c r="Y61" s="32" t="s">
        <v>341</v>
      </c>
      <c r="Z61" s="32" t="s">
        <v>470</v>
      </c>
      <c r="AF61" s="30"/>
    </row>
    <row r="62" spans="1:37" x14ac:dyDescent="0.2">
      <c r="A62" s="13"/>
      <c r="B62" s="13"/>
      <c r="F62" s="13"/>
      <c r="G62" s="19"/>
      <c r="K62" s="13"/>
      <c r="L62" s="13"/>
      <c r="O62" s="13"/>
      <c r="P62" s="13"/>
      <c r="Q62" s="19"/>
      <c r="T62" s="13"/>
      <c r="Y62" s="32" t="s">
        <v>342</v>
      </c>
      <c r="Z62" s="32" t="s">
        <v>471</v>
      </c>
      <c r="AF62" s="30"/>
    </row>
    <row r="63" spans="1:37" x14ac:dyDescent="0.2">
      <c r="A63" s="13"/>
      <c r="B63" s="13"/>
      <c r="F63" s="13"/>
      <c r="G63" s="19"/>
      <c r="K63" s="13"/>
      <c r="L63" s="13"/>
      <c r="O63" s="13"/>
      <c r="P63" s="13"/>
      <c r="Q63" s="19"/>
      <c r="T63" s="13"/>
      <c r="Y63" s="32" t="s">
        <v>343</v>
      </c>
      <c r="Z63" s="32" t="s">
        <v>472</v>
      </c>
      <c r="AF63" s="30"/>
    </row>
    <row r="64" spans="1:37" x14ac:dyDescent="0.2">
      <c r="A64" s="13"/>
      <c r="B64" s="13"/>
      <c r="F64" s="13"/>
      <c r="G64" s="19"/>
      <c r="K64" s="13"/>
      <c r="L64" s="13"/>
      <c r="O64" s="13"/>
      <c r="P64" s="13"/>
      <c r="Q64" s="19"/>
      <c r="T64" s="13"/>
      <c r="Y64" s="32" t="s">
        <v>344</v>
      </c>
      <c r="Z64" s="32" t="s">
        <v>473</v>
      </c>
      <c r="AF64" s="30"/>
    </row>
    <row r="65" spans="1:32" x14ac:dyDescent="0.2">
      <c r="A65" s="13"/>
      <c r="B65" s="13"/>
      <c r="F65" s="13"/>
      <c r="G65" s="19"/>
      <c r="K65" s="13"/>
      <c r="L65" s="13"/>
      <c r="O65" s="13"/>
      <c r="P65" s="13"/>
      <c r="Q65" s="19"/>
      <c r="T65" s="13"/>
      <c r="Y65" s="32" t="s">
        <v>345</v>
      </c>
      <c r="Z65" s="32" t="s">
        <v>474</v>
      </c>
      <c r="AF65" s="30"/>
    </row>
    <row r="66" spans="1:32" x14ac:dyDescent="0.2">
      <c r="A66" s="13"/>
      <c r="B66" s="13"/>
      <c r="F66" s="13"/>
      <c r="G66" s="19"/>
      <c r="K66" s="13"/>
      <c r="L66" s="13"/>
      <c r="O66" s="13"/>
      <c r="P66" s="13"/>
      <c r="Q66" s="19"/>
      <c r="T66" s="13"/>
      <c r="Y66" s="32" t="s">
        <v>69</v>
      </c>
      <c r="Z66" s="32" t="s">
        <v>475</v>
      </c>
      <c r="AF66" s="30"/>
    </row>
    <row r="67" spans="1:32" x14ac:dyDescent="0.2">
      <c r="A67" s="13"/>
      <c r="B67" s="13"/>
      <c r="F67" s="13"/>
      <c r="G67" s="19"/>
      <c r="K67" s="13"/>
      <c r="L67" s="13"/>
      <c r="O67" s="13"/>
      <c r="P67" s="13"/>
      <c r="Q67" s="19"/>
      <c r="T67" s="13"/>
      <c r="Y67" s="32" t="s">
        <v>346</v>
      </c>
      <c r="Z67" s="32" t="s">
        <v>476</v>
      </c>
      <c r="AF67" s="30"/>
    </row>
    <row r="68" spans="1:32" x14ac:dyDescent="0.2">
      <c r="A68" s="13"/>
      <c r="B68" s="13"/>
      <c r="F68" s="13"/>
      <c r="G68" s="19"/>
      <c r="K68" s="13"/>
      <c r="L68" s="13"/>
      <c r="O68" s="13"/>
      <c r="P68" s="13"/>
      <c r="Q68" s="19"/>
      <c r="T68" s="13"/>
      <c r="Y68" s="32" t="s">
        <v>347</v>
      </c>
      <c r="Z68" s="32" t="s">
        <v>477</v>
      </c>
      <c r="AF68" s="30"/>
    </row>
    <row r="69" spans="1:32" x14ac:dyDescent="0.2">
      <c r="A69" s="13"/>
      <c r="B69" s="13"/>
      <c r="F69" s="13"/>
      <c r="G69" s="19"/>
      <c r="K69" s="13"/>
      <c r="L69" s="13"/>
      <c r="O69" s="13"/>
      <c r="P69" s="13"/>
      <c r="Q69" s="19"/>
      <c r="T69" s="13"/>
      <c r="Y69" s="32" t="s">
        <v>348</v>
      </c>
      <c r="Z69" s="32" t="s">
        <v>478</v>
      </c>
      <c r="AF69" s="30"/>
    </row>
    <row r="70" spans="1:32" x14ac:dyDescent="0.2">
      <c r="A70" s="13"/>
      <c r="B70" s="13"/>
      <c r="Y70" s="32" t="s">
        <v>349</v>
      </c>
      <c r="Z70" s="32" t="s">
        <v>479</v>
      </c>
    </row>
    <row r="71" spans="1:32" x14ac:dyDescent="0.2">
      <c r="Y71" s="32" t="s">
        <v>350</v>
      </c>
      <c r="Z71" s="32" t="s">
        <v>480</v>
      </c>
    </row>
    <row r="72" spans="1:32" x14ac:dyDescent="0.2">
      <c r="Y72" s="32" t="s">
        <v>351</v>
      </c>
      <c r="Z72" s="32" t="s">
        <v>481</v>
      </c>
    </row>
    <row r="73" spans="1:32" x14ac:dyDescent="0.2">
      <c r="Y73" s="32" t="s">
        <v>352</v>
      </c>
      <c r="Z73" s="32" t="s">
        <v>482</v>
      </c>
    </row>
    <row r="74" spans="1:32" x14ac:dyDescent="0.2">
      <c r="Y74" s="32" t="s">
        <v>353</v>
      </c>
      <c r="Z74" s="32" t="s">
        <v>483</v>
      </c>
    </row>
    <row r="75" spans="1:32" x14ac:dyDescent="0.2">
      <c r="Y75" s="32" t="s">
        <v>354</v>
      </c>
      <c r="Z75" s="32" t="s">
        <v>484</v>
      </c>
    </row>
    <row r="76" spans="1:32" x14ac:dyDescent="0.2">
      <c r="Y76" s="32" t="s">
        <v>355</v>
      </c>
      <c r="Z76" s="32" t="s">
        <v>485</v>
      </c>
    </row>
    <row r="77" spans="1:32" x14ac:dyDescent="0.2">
      <c r="Y77" s="32" t="s">
        <v>356</v>
      </c>
      <c r="Z77" s="32" t="s">
        <v>486</v>
      </c>
    </row>
    <row r="78" spans="1:32" x14ac:dyDescent="0.2">
      <c r="Y78" s="32" t="s">
        <v>357</v>
      </c>
      <c r="Z78" s="32" t="s">
        <v>487</v>
      </c>
    </row>
    <row r="79" spans="1:32" x14ac:dyDescent="0.2">
      <c r="Y79" s="32" t="s">
        <v>358</v>
      </c>
      <c r="Z79" s="32" t="s">
        <v>488</v>
      </c>
    </row>
    <row r="80" spans="1:32" x14ac:dyDescent="0.2">
      <c r="Y80" s="32" t="s">
        <v>359</v>
      </c>
      <c r="Z80" s="32" t="s">
        <v>489</v>
      </c>
    </row>
    <row r="81" spans="25:26" x14ac:dyDescent="0.2">
      <c r="Y81" s="32" t="s">
        <v>360</v>
      </c>
      <c r="Z81" s="32" t="s">
        <v>490</v>
      </c>
    </row>
    <row r="82" spans="25:26" x14ac:dyDescent="0.2">
      <c r="Y82" s="32" t="s">
        <v>361</v>
      </c>
      <c r="Z82" s="32" t="s">
        <v>491</v>
      </c>
    </row>
    <row r="83" spans="25:26" x14ac:dyDescent="0.2">
      <c r="Y83" s="32" t="s">
        <v>362</v>
      </c>
      <c r="Z83" s="32" t="s">
        <v>492</v>
      </c>
    </row>
    <row r="84" spans="25:26" x14ac:dyDescent="0.2">
      <c r="Y84" s="32" t="s">
        <v>363</v>
      </c>
      <c r="Z84" s="32" t="s">
        <v>493</v>
      </c>
    </row>
    <row r="85" spans="25:26" x14ac:dyDescent="0.2">
      <c r="Y85" s="32" t="s">
        <v>364</v>
      </c>
      <c r="Z85" s="32" t="s">
        <v>494</v>
      </c>
    </row>
    <row r="86" spans="25:26" x14ac:dyDescent="0.2">
      <c r="Y86" s="32" t="s">
        <v>365</v>
      </c>
      <c r="Z86" s="32" t="s">
        <v>495</v>
      </c>
    </row>
    <row r="87" spans="25:26" x14ac:dyDescent="0.2">
      <c r="Y87" s="32" t="s">
        <v>366</v>
      </c>
      <c r="Z87" s="32" t="s">
        <v>496</v>
      </c>
    </row>
    <row r="88" spans="25:26" x14ac:dyDescent="0.2">
      <c r="Y88" s="32" t="s">
        <v>367</v>
      </c>
      <c r="Z88" s="32" t="s">
        <v>497</v>
      </c>
    </row>
    <row r="89" spans="25:26" x14ac:dyDescent="0.2">
      <c r="Y89" s="32" t="s">
        <v>368</v>
      </c>
      <c r="Z89" s="32" t="s">
        <v>498</v>
      </c>
    </row>
    <row r="90" spans="25:26" x14ac:dyDescent="0.2">
      <c r="Y90" s="32" t="s">
        <v>369</v>
      </c>
      <c r="Z90" s="32" t="s">
        <v>499</v>
      </c>
    </row>
    <row r="91" spans="25:26" x14ac:dyDescent="0.2">
      <c r="Y91" s="32" t="s">
        <v>370</v>
      </c>
      <c r="Z91" s="32" t="s">
        <v>500</v>
      </c>
    </row>
    <row r="92" spans="25:26" x14ac:dyDescent="0.2">
      <c r="Y92" s="32" t="s">
        <v>371</v>
      </c>
      <c r="Z92" s="32" t="s">
        <v>501</v>
      </c>
    </row>
    <row r="93" spans="25:26" x14ac:dyDescent="0.2">
      <c r="Y93" s="32" t="s">
        <v>372</v>
      </c>
      <c r="Z93" s="32" t="s">
        <v>502</v>
      </c>
    </row>
    <row r="94" spans="25:26" x14ac:dyDescent="0.2">
      <c r="Y94" s="32" t="s">
        <v>373</v>
      </c>
      <c r="Z94" s="32" t="s">
        <v>503</v>
      </c>
    </row>
    <row r="95" spans="25:26" x14ac:dyDescent="0.2">
      <c r="Y95" s="32" t="s">
        <v>374</v>
      </c>
      <c r="Z95" s="32" t="s">
        <v>504</v>
      </c>
    </row>
    <row r="96" spans="25:26" x14ac:dyDescent="0.2">
      <c r="Y96" s="32" t="s">
        <v>276</v>
      </c>
      <c r="Z96" s="32" t="s">
        <v>505</v>
      </c>
    </row>
    <row r="97" spans="25:26" x14ac:dyDescent="0.2">
      <c r="Y97" s="32" t="s">
        <v>375</v>
      </c>
      <c r="Z97" s="32" t="s">
        <v>506</v>
      </c>
    </row>
    <row r="98" spans="25:26" x14ac:dyDescent="0.2">
      <c r="Y98" s="32" t="s">
        <v>376</v>
      </c>
      <c r="Z98" s="32" t="s">
        <v>507</v>
      </c>
    </row>
    <row r="99" spans="25:26" x14ac:dyDescent="0.2">
      <c r="Y99" s="32" t="s">
        <v>406</v>
      </c>
      <c r="Z99" s="32" t="s">
        <v>508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thickBot="1" x14ac:dyDescent="0.25">
      <c r="AP1" s="35"/>
      <c r="AQ1" s="35"/>
      <c r="AR1" s="35"/>
      <c r="AS1" s="35"/>
      <c r="AT1" s="35"/>
      <c r="AU1" s="35"/>
      <c r="AV1" s="35"/>
      <c r="AW1" s="36"/>
    </row>
    <row r="2" spans="1:51" ht="42.75" customHeight="1" x14ac:dyDescent="0.2">
      <c r="A2" s="641" t="s">
        <v>27</v>
      </c>
      <c r="B2" s="642"/>
      <c r="C2" s="642"/>
      <c r="D2" s="642"/>
      <c r="E2" s="642"/>
      <c r="F2" s="643"/>
      <c r="G2" s="214" t="s">
        <v>628</v>
      </c>
      <c r="H2" s="215"/>
      <c r="I2" s="215"/>
      <c r="J2" s="215"/>
      <c r="K2" s="215"/>
      <c r="L2" s="215"/>
      <c r="M2" s="215"/>
      <c r="N2" s="215"/>
      <c r="O2" s="215"/>
      <c r="P2" s="215"/>
      <c r="Q2" s="215"/>
      <c r="R2" s="215"/>
      <c r="S2" s="215"/>
      <c r="T2" s="215"/>
      <c r="U2" s="215"/>
      <c r="V2" s="215"/>
      <c r="W2" s="215"/>
      <c r="X2" s="215"/>
      <c r="Y2" s="215"/>
      <c r="Z2" s="215"/>
      <c r="AA2" s="215"/>
      <c r="AB2" s="216"/>
      <c r="AC2" s="214" t="s">
        <v>630</v>
      </c>
      <c r="AD2" s="647"/>
      <c r="AE2" s="647"/>
      <c r="AF2" s="647"/>
      <c r="AG2" s="647"/>
      <c r="AH2" s="647"/>
      <c r="AI2" s="647"/>
      <c r="AJ2" s="647"/>
      <c r="AK2" s="647"/>
      <c r="AL2" s="647"/>
      <c r="AM2" s="647"/>
      <c r="AN2" s="647"/>
      <c r="AO2" s="647"/>
      <c r="AP2" s="647"/>
      <c r="AQ2" s="647"/>
      <c r="AR2" s="647"/>
      <c r="AS2" s="647"/>
      <c r="AT2" s="647"/>
      <c r="AU2" s="647"/>
      <c r="AV2" s="647"/>
      <c r="AW2" s="647"/>
      <c r="AX2" s="648"/>
      <c r="AY2">
        <f>COUNTA($G$4,$AC$4)</f>
        <v>2</v>
      </c>
    </row>
    <row r="3" spans="1:51" ht="24.75" customHeight="1" x14ac:dyDescent="0.2">
      <c r="A3" s="644"/>
      <c r="B3" s="645"/>
      <c r="C3" s="645"/>
      <c r="D3" s="645"/>
      <c r="E3" s="645"/>
      <c r="F3" s="646"/>
      <c r="G3" s="227" t="s">
        <v>16</v>
      </c>
      <c r="H3" s="228"/>
      <c r="I3" s="228"/>
      <c r="J3" s="228"/>
      <c r="K3" s="228"/>
      <c r="L3" s="229" t="s">
        <v>17</v>
      </c>
      <c r="M3" s="228"/>
      <c r="N3" s="228"/>
      <c r="O3" s="228"/>
      <c r="P3" s="228"/>
      <c r="Q3" s="228"/>
      <c r="R3" s="228"/>
      <c r="S3" s="228"/>
      <c r="T3" s="228"/>
      <c r="U3" s="228"/>
      <c r="V3" s="228"/>
      <c r="W3" s="228"/>
      <c r="X3" s="230"/>
      <c r="Y3" s="211" t="s">
        <v>18</v>
      </c>
      <c r="Z3" s="212"/>
      <c r="AA3" s="212"/>
      <c r="AB3" s="231"/>
      <c r="AC3" s="227" t="s">
        <v>16</v>
      </c>
      <c r="AD3" s="228"/>
      <c r="AE3" s="228"/>
      <c r="AF3" s="228"/>
      <c r="AG3" s="228"/>
      <c r="AH3" s="229" t="s">
        <v>17</v>
      </c>
      <c r="AI3" s="228"/>
      <c r="AJ3" s="228"/>
      <c r="AK3" s="228"/>
      <c r="AL3" s="228"/>
      <c r="AM3" s="228"/>
      <c r="AN3" s="228"/>
      <c r="AO3" s="228"/>
      <c r="AP3" s="228"/>
      <c r="AQ3" s="228"/>
      <c r="AR3" s="228"/>
      <c r="AS3" s="228"/>
      <c r="AT3" s="230"/>
      <c r="AU3" s="211" t="s">
        <v>18</v>
      </c>
      <c r="AV3" s="212"/>
      <c r="AW3" s="212"/>
      <c r="AX3" s="213"/>
      <c r="AY3" s="34">
        <f>$AY$2</f>
        <v>2</v>
      </c>
    </row>
    <row r="4" spans="1:51" ht="24.75" customHeight="1" x14ac:dyDescent="0.2">
      <c r="A4" s="644"/>
      <c r="B4" s="645"/>
      <c r="C4" s="645"/>
      <c r="D4" s="645"/>
      <c r="E4" s="645"/>
      <c r="F4" s="646"/>
      <c r="G4" s="221" t="s">
        <v>609</v>
      </c>
      <c r="H4" s="222"/>
      <c r="I4" s="222"/>
      <c r="J4" s="222"/>
      <c r="K4" s="223"/>
      <c r="L4" s="218" t="s">
        <v>629</v>
      </c>
      <c r="M4" s="219"/>
      <c r="N4" s="219"/>
      <c r="O4" s="219"/>
      <c r="P4" s="219"/>
      <c r="Q4" s="219"/>
      <c r="R4" s="219"/>
      <c r="S4" s="219"/>
      <c r="T4" s="219"/>
      <c r="U4" s="219"/>
      <c r="V4" s="219"/>
      <c r="W4" s="219"/>
      <c r="X4" s="220"/>
      <c r="Y4" s="208">
        <v>21</v>
      </c>
      <c r="Z4" s="209"/>
      <c r="AA4" s="209"/>
      <c r="AB4" s="323"/>
      <c r="AC4" s="221" t="s">
        <v>618</v>
      </c>
      <c r="AD4" s="222"/>
      <c r="AE4" s="222"/>
      <c r="AF4" s="222"/>
      <c r="AG4" s="223"/>
      <c r="AH4" s="218" t="s">
        <v>619</v>
      </c>
      <c r="AI4" s="219"/>
      <c r="AJ4" s="219"/>
      <c r="AK4" s="219"/>
      <c r="AL4" s="219"/>
      <c r="AM4" s="219"/>
      <c r="AN4" s="219"/>
      <c r="AO4" s="219"/>
      <c r="AP4" s="219"/>
      <c r="AQ4" s="219"/>
      <c r="AR4" s="219"/>
      <c r="AS4" s="219"/>
      <c r="AT4" s="220"/>
      <c r="AU4" s="208">
        <v>7</v>
      </c>
      <c r="AV4" s="209"/>
      <c r="AW4" s="209"/>
      <c r="AX4" s="210"/>
      <c r="AY4" s="34">
        <f t="shared" ref="AY4:AY5" si="0">$AY$2</f>
        <v>2</v>
      </c>
    </row>
    <row r="5" spans="1:51" ht="24.75" customHeight="1" thickBot="1" x14ac:dyDescent="0.25">
      <c r="A5" s="644"/>
      <c r="B5" s="645"/>
      <c r="C5" s="645"/>
      <c r="D5" s="645"/>
      <c r="E5" s="645"/>
      <c r="F5" s="646"/>
      <c r="G5" s="178" t="s">
        <v>19</v>
      </c>
      <c r="H5" s="179"/>
      <c r="I5" s="179"/>
      <c r="J5" s="179"/>
      <c r="K5" s="179"/>
      <c r="L5" s="180"/>
      <c r="M5" s="181"/>
      <c r="N5" s="181"/>
      <c r="O5" s="181"/>
      <c r="P5" s="181"/>
      <c r="Q5" s="181"/>
      <c r="R5" s="181"/>
      <c r="S5" s="181"/>
      <c r="T5" s="181"/>
      <c r="U5" s="181"/>
      <c r="V5" s="181"/>
      <c r="W5" s="181"/>
      <c r="X5" s="182"/>
      <c r="Y5" s="183">
        <f>SUM(Y4:AB4)</f>
        <v>21</v>
      </c>
      <c r="Z5" s="184"/>
      <c r="AA5" s="184"/>
      <c r="AB5" s="185"/>
      <c r="AC5" s="178" t="s">
        <v>19</v>
      </c>
      <c r="AD5" s="179"/>
      <c r="AE5" s="179"/>
      <c r="AF5" s="179"/>
      <c r="AG5" s="179"/>
      <c r="AH5" s="180"/>
      <c r="AI5" s="181"/>
      <c r="AJ5" s="181"/>
      <c r="AK5" s="181"/>
      <c r="AL5" s="181"/>
      <c r="AM5" s="181"/>
      <c r="AN5" s="181"/>
      <c r="AO5" s="181"/>
      <c r="AP5" s="181"/>
      <c r="AQ5" s="181"/>
      <c r="AR5" s="181"/>
      <c r="AS5" s="181"/>
      <c r="AT5" s="182"/>
      <c r="AU5" s="183">
        <f>SUM(AU4:AX4)</f>
        <v>7</v>
      </c>
      <c r="AV5" s="184"/>
      <c r="AW5" s="184"/>
      <c r="AX5" s="186"/>
      <c r="AY5" s="34">
        <f t="shared" si="0"/>
        <v>2</v>
      </c>
    </row>
    <row r="6" spans="1:51" ht="30" customHeight="1" x14ac:dyDescent="0.2">
      <c r="A6" s="644"/>
      <c r="B6" s="645"/>
      <c r="C6" s="645"/>
      <c r="D6" s="645"/>
      <c r="E6" s="645"/>
      <c r="F6" s="646"/>
      <c r="G6" s="214" t="s">
        <v>685</v>
      </c>
      <c r="H6" s="215"/>
      <c r="I6" s="215"/>
      <c r="J6" s="215"/>
      <c r="K6" s="215"/>
      <c r="L6" s="215"/>
      <c r="M6" s="215"/>
      <c r="N6" s="215"/>
      <c r="O6" s="215"/>
      <c r="P6" s="215"/>
      <c r="Q6" s="215"/>
      <c r="R6" s="215"/>
      <c r="S6" s="215"/>
      <c r="T6" s="215"/>
      <c r="U6" s="215"/>
      <c r="V6" s="215"/>
      <c r="W6" s="215"/>
      <c r="X6" s="215"/>
      <c r="Y6" s="215"/>
      <c r="Z6" s="215"/>
      <c r="AA6" s="215"/>
      <c r="AB6" s="216"/>
      <c r="AC6" s="214" t="s">
        <v>197</v>
      </c>
      <c r="AD6" s="215"/>
      <c r="AE6" s="215"/>
      <c r="AF6" s="215"/>
      <c r="AG6" s="215"/>
      <c r="AH6" s="215"/>
      <c r="AI6" s="215"/>
      <c r="AJ6" s="215"/>
      <c r="AK6" s="215"/>
      <c r="AL6" s="215"/>
      <c r="AM6" s="215"/>
      <c r="AN6" s="215"/>
      <c r="AO6" s="215"/>
      <c r="AP6" s="215"/>
      <c r="AQ6" s="215"/>
      <c r="AR6" s="215"/>
      <c r="AS6" s="215"/>
      <c r="AT6" s="215"/>
      <c r="AU6" s="215"/>
      <c r="AV6" s="215"/>
      <c r="AW6" s="215"/>
      <c r="AX6" s="217"/>
      <c r="AY6">
        <f>COUNTA($G$8,$AC$8)</f>
        <v>1</v>
      </c>
    </row>
    <row r="7" spans="1:51" ht="25.5" customHeight="1" x14ac:dyDescent="0.2">
      <c r="A7" s="644"/>
      <c r="B7" s="645"/>
      <c r="C7" s="645"/>
      <c r="D7" s="645"/>
      <c r="E7" s="645"/>
      <c r="F7" s="646"/>
      <c r="G7" s="227" t="s">
        <v>16</v>
      </c>
      <c r="H7" s="228"/>
      <c r="I7" s="228"/>
      <c r="J7" s="228"/>
      <c r="K7" s="228"/>
      <c r="L7" s="229" t="s">
        <v>17</v>
      </c>
      <c r="M7" s="228"/>
      <c r="N7" s="228"/>
      <c r="O7" s="228"/>
      <c r="P7" s="228"/>
      <c r="Q7" s="228"/>
      <c r="R7" s="228"/>
      <c r="S7" s="228"/>
      <c r="T7" s="228"/>
      <c r="U7" s="228"/>
      <c r="V7" s="228"/>
      <c r="W7" s="228"/>
      <c r="X7" s="230"/>
      <c r="Y7" s="211" t="s">
        <v>18</v>
      </c>
      <c r="Z7" s="212"/>
      <c r="AA7" s="212"/>
      <c r="AB7" s="231"/>
      <c r="AC7" s="227" t="s">
        <v>16</v>
      </c>
      <c r="AD7" s="228"/>
      <c r="AE7" s="228"/>
      <c r="AF7" s="228"/>
      <c r="AG7" s="228"/>
      <c r="AH7" s="229" t="s">
        <v>17</v>
      </c>
      <c r="AI7" s="228"/>
      <c r="AJ7" s="228"/>
      <c r="AK7" s="228"/>
      <c r="AL7" s="228"/>
      <c r="AM7" s="228"/>
      <c r="AN7" s="228"/>
      <c r="AO7" s="228"/>
      <c r="AP7" s="228"/>
      <c r="AQ7" s="228"/>
      <c r="AR7" s="228"/>
      <c r="AS7" s="228"/>
      <c r="AT7" s="230"/>
      <c r="AU7" s="211" t="s">
        <v>18</v>
      </c>
      <c r="AV7" s="212"/>
      <c r="AW7" s="212"/>
      <c r="AX7" s="213"/>
      <c r="AY7" s="34">
        <f>$AY$6</f>
        <v>1</v>
      </c>
    </row>
    <row r="8" spans="1:51" ht="24.75" customHeight="1" x14ac:dyDescent="0.2">
      <c r="A8" s="644"/>
      <c r="B8" s="645"/>
      <c r="C8" s="645"/>
      <c r="D8" s="645"/>
      <c r="E8" s="645"/>
      <c r="F8" s="646"/>
      <c r="G8" s="221" t="s">
        <v>621</v>
      </c>
      <c r="H8" s="222"/>
      <c r="I8" s="222"/>
      <c r="J8" s="222"/>
      <c r="K8" s="223"/>
      <c r="L8" s="218" t="s">
        <v>622</v>
      </c>
      <c r="M8" s="219"/>
      <c r="N8" s="219"/>
      <c r="O8" s="219"/>
      <c r="P8" s="219"/>
      <c r="Q8" s="219"/>
      <c r="R8" s="219"/>
      <c r="S8" s="219"/>
      <c r="T8" s="219"/>
      <c r="U8" s="219"/>
      <c r="V8" s="219"/>
      <c r="W8" s="219"/>
      <c r="X8" s="220"/>
      <c r="Y8" s="208">
        <v>47</v>
      </c>
      <c r="Z8" s="209"/>
      <c r="AA8" s="209"/>
      <c r="AB8" s="210"/>
      <c r="AC8" s="221"/>
      <c r="AD8" s="222"/>
      <c r="AE8" s="222"/>
      <c r="AF8" s="222"/>
      <c r="AG8" s="223"/>
      <c r="AH8" s="218"/>
      <c r="AI8" s="219"/>
      <c r="AJ8" s="219"/>
      <c r="AK8" s="219"/>
      <c r="AL8" s="219"/>
      <c r="AM8" s="219"/>
      <c r="AN8" s="219"/>
      <c r="AO8" s="219"/>
      <c r="AP8" s="219"/>
      <c r="AQ8" s="219"/>
      <c r="AR8" s="219"/>
      <c r="AS8" s="219"/>
      <c r="AT8" s="220"/>
      <c r="AU8" s="208"/>
      <c r="AV8" s="209"/>
      <c r="AW8" s="209"/>
      <c r="AX8" s="210"/>
      <c r="AY8" s="34">
        <f>$AY$6</f>
        <v>1</v>
      </c>
    </row>
    <row r="9" spans="1:51" ht="24.75" customHeight="1" x14ac:dyDescent="0.2">
      <c r="A9" s="644"/>
      <c r="B9" s="645"/>
      <c r="C9" s="645"/>
      <c r="D9" s="645"/>
      <c r="E9" s="645"/>
      <c r="F9" s="646"/>
      <c r="G9" s="178" t="s">
        <v>19</v>
      </c>
      <c r="H9" s="179"/>
      <c r="I9" s="179"/>
      <c r="J9" s="179"/>
      <c r="K9" s="179"/>
      <c r="L9" s="180"/>
      <c r="M9" s="181"/>
      <c r="N9" s="181"/>
      <c r="O9" s="181"/>
      <c r="P9" s="181"/>
      <c r="Q9" s="181"/>
      <c r="R9" s="181"/>
      <c r="S9" s="181"/>
      <c r="T9" s="181"/>
      <c r="U9" s="181"/>
      <c r="V9" s="181"/>
      <c r="W9" s="181"/>
      <c r="X9" s="182"/>
      <c r="Y9" s="183">
        <f>SUM(Y8:AB8)</f>
        <v>47</v>
      </c>
      <c r="Z9" s="184"/>
      <c r="AA9" s="184"/>
      <c r="AB9" s="185"/>
      <c r="AC9" s="178" t="s">
        <v>19</v>
      </c>
      <c r="AD9" s="179"/>
      <c r="AE9" s="179"/>
      <c r="AF9" s="179"/>
      <c r="AG9" s="179"/>
      <c r="AH9" s="180"/>
      <c r="AI9" s="181"/>
      <c r="AJ9" s="181"/>
      <c r="AK9" s="181"/>
      <c r="AL9" s="181"/>
      <c r="AM9" s="181"/>
      <c r="AN9" s="181"/>
      <c r="AO9" s="181"/>
      <c r="AP9" s="181"/>
      <c r="AQ9" s="181"/>
      <c r="AR9" s="181"/>
      <c r="AS9" s="181"/>
      <c r="AT9" s="182"/>
      <c r="AU9" s="183">
        <f>SUM(AU8:AX8)</f>
        <v>0</v>
      </c>
      <c r="AV9" s="184"/>
      <c r="AW9" s="184"/>
      <c r="AX9" s="186"/>
      <c r="AY9" s="34">
        <f>$AY$6</f>
        <v>1</v>
      </c>
    </row>
  </sheetData>
  <sheetProtection formatRows="0"/>
  <mergeCells count="41">
    <mergeCell ref="AU9:AX9"/>
    <mergeCell ref="G9:K9"/>
    <mergeCell ref="L9:X9"/>
    <mergeCell ref="Y9:AB9"/>
    <mergeCell ref="AC9:AG9"/>
    <mergeCell ref="AH9:AT9"/>
    <mergeCell ref="AU8:AX8"/>
    <mergeCell ref="G6:AB6"/>
    <mergeCell ref="AC6:AX6"/>
    <mergeCell ref="G7:K7"/>
    <mergeCell ref="L7:X7"/>
    <mergeCell ref="Y7:AB7"/>
    <mergeCell ref="AC7:AG7"/>
    <mergeCell ref="AH7:AT7"/>
    <mergeCell ref="AU7:AX7"/>
    <mergeCell ref="G8:K8"/>
    <mergeCell ref="L8:X8"/>
    <mergeCell ref="Y8:AB8"/>
    <mergeCell ref="AC8:AG8"/>
    <mergeCell ref="AH8:AT8"/>
    <mergeCell ref="A2:F9"/>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L4:X4"/>
    <mergeCell ref="Y4:AB4"/>
    <mergeCell ref="AC4:AG4"/>
    <mergeCell ref="AH4:AT4"/>
    <mergeCell ref="AU4:AX4"/>
  </mergeCells>
  <phoneticPr fontId="6"/>
  <conditionalFormatting sqref="Y5">
    <cfRule type="expression" dxfId="69" priority="275">
      <formula>IF(RIGHT(TEXT(Y5,"0.#"),1)=".",FALSE,TRUE)</formula>
    </cfRule>
    <cfRule type="expression" dxfId="68" priority="276">
      <formula>IF(RIGHT(TEXT(Y5,"0.#"),1)=".",TRUE,FALSE)</formula>
    </cfRule>
  </conditionalFormatting>
  <conditionalFormatting sqref="AU5">
    <cfRule type="expression" dxfId="67" priority="269">
      <formula>IF(RIGHT(TEXT(AU5,"0.#"),1)=".",FALSE,TRUE)</formula>
    </cfRule>
    <cfRule type="expression" dxfId="66" priority="270">
      <formula>IF(RIGHT(TEXT(AU5,"0.#"),1)=".",TRUE,FALSE)</formula>
    </cfRule>
  </conditionalFormatting>
  <conditionalFormatting sqref="Y9">
    <cfRule type="expression" dxfId="65" priority="263">
      <formula>IF(RIGHT(TEXT(Y9,"0.#"),1)=".",FALSE,TRUE)</formula>
    </cfRule>
    <cfRule type="expression" dxfId="64" priority="264">
      <formula>IF(RIGHT(TEXT(Y9,"0.#"),1)=".",TRUE,FALSE)</formula>
    </cfRule>
  </conditionalFormatting>
  <conditionalFormatting sqref="AU9">
    <cfRule type="expression" dxfId="63" priority="257">
      <formula>IF(RIGHT(TEXT(AU9,"0.#"),1)=".",FALSE,TRUE)</formula>
    </cfRule>
    <cfRule type="expression" dxfId="62" priority="258">
      <formula>IF(RIGHT(TEXT(AU9,"0.#"),1)=".",TRUE,FALSE)</formula>
    </cfRule>
  </conditionalFormatting>
  <conditionalFormatting sqref="AU8">
    <cfRule type="expression" dxfId="61" priority="255">
      <formula>IF(RIGHT(TEXT(AU8,"0.#"),1)=".",FALSE,TRUE)</formula>
    </cfRule>
    <cfRule type="expression" dxfId="60" priority="256">
      <formula>IF(RIGHT(TEXT(AU8,"0.#"),1)=".",TRUE,FALSE)</formula>
    </cfRule>
  </conditionalFormatting>
  <conditionalFormatting sqref="Y4">
    <cfRule type="expression" dxfId="59" priority="5">
      <formula>IF(RIGHT(TEXT(Y4,"0.#"),1)=".",FALSE,TRUE)</formula>
    </cfRule>
    <cfRule type="expression" dxfId="58" priority="6">
      <formula>IF(RIGHT(TEXT(Y4,"0.#"),1)=".",TRUE,FALSE)</formula>
    </cfRule>
  </conditionalFormatting>
  <conditionalFormatting sqref="AU4">
    <cfRule type="expression" dxfId="57" priority="3">
      <formula>IF(RIGHT(TEXT(AU4,"0.#"),1)=".",FALSE,TRUE)</formula>
    </cfRule>
    <cfRule type="expression" dxfId="56" priority="4">
      <formula>IF(RIGHT(TEXT(AU4,"0.#"),1)=".",TRUE,FALSE)</formula>
    </cfRule>
  </conditionalFormatting>
  <conditionalFormatting sqref="Y8">
    <cfRule type="expression" dxfId="55" priority="1">
      <formula>IF(RIGHT(TEXT(Y8,"0.#"),1)=".",FALSE,TRUE)</formula>
    </cfRule>
    <cfRule type="expression" dxfId="54"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22"/>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1" customWidth="1"/>
    <col min="34" max="37" width="3.44140625" style="61" customWidth="1"/>
    <col min="38" max="41" width="2.6640625" style="61" customWidth="1"/>
    <col min="42" max="50" width="3.21875" style="62"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x14ac:dyDescent="0.2">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8" x14ac:dyDescent="0.2">
      <c r="A2" s="9"/>
      <c r="B2" s="45" t="s">
        <v>218</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8" customFormat="1" ht="59.25" customHeight="1" x14ac:dyDescent="0.2">
      <c r="A3" s="176"/>
      <c r="B3" s="176"/>
      <c r="C3" s="176" t="s">
        <v>25</v>
      </c>
      <c r="D3" s="176"/>
      <c r="E3" s="176"/>
      <c r="F3" s="176"/>
      <c r="G3" s="176"/>
      <c r="H3" s="176"/>
      <c r="I3" s="176"/>
      <c r="J3" s="205" t="s">
        <v>199</v>
      </c>
      <c r="K3" s="88"/>
      <c r="L3" s="88"/>
      <c r="M3" s="88"/>
      <c r="N3" s="88"/>
      <c r="O3" s="88"/>
      <c r="P3" s="159" t="s">
        <v>26</v>
      </c>
      <c r="Q3" s="159"/>
      <c r="R3" s="159"/>
      <c r="S3" s="159"/>
      <c r="T3" s="159"/>
      <c r="U3" s="159"/>
      <c r="V3" s="159"/>
      <c r="W3" s="159"/>
      <c r="X3" s="159"/>
      <c r="Y3" s="203" t="s">
        <v>235</v>
      </c>
      <c r="Z3" s="204"/>
      <c r="AA3" s="204"/>
      <c r="AB3" s="204"/>
      <c r="AC3" s="205" t="s">
        <v>228</v>
      </c>
      <c r="AD3" s="205"/>
      <c r="AE3" s="205"/>
      <c r="AF3" s="205"/>
      <c r="AG3" s="205"/>
      <c r="AH3" s="203" t="s">
        <v>191</v>
      </c>
      <c r="AI3" s="176"/>
      <c r="AJ3" s="176"/>
      <c r="AK3" s="176"/>
      <c r="AL3" s="176" t="s">
        <v>20</v>
      </c>
      <c r="AM3" s="176"/>
      <c r="AN3" s="176"/>
      <c r="AO3" s="206"/>
      <c r="AP3" s="207" t="s">
        <v>200</v>
      </c>
      <c r="AQ3" s="207"/>
      <c r="AR3" s="207"/>
      <c r="AS3" s="207"/>
      <c r="AT3" s="207"/>
      <c r="AU3" s="207"/>
      <c r="AV3" s="207"/>
      <c r="AW3" s="207"/>
      <c r="AX3" s="207"/>
      <c r="AY3">
        <f>$AY$2</f>
        <v>1</v>
      </c>
      <c r="BF3" s="34"/>
    </row>
    <row r="4" spans="1:58" ht="42" customHeight="1" x14ac:dyDescent="0.2">
      <c r="A4" s="649">
        <v>1</v>
      </c>
      <c r="B4" s="649">
        <v>1</v>
      </c>
      <c r="C4" s="187" t="s">
        <v>638</v>
      </c>
      <c r="D4" s="188"/>
      <c r="E4" s="188"/>
      <c r="F4" s="188"/>
      <c r="G4" s="188"/>
      <c r="H4" s="188"/>
      <c r="I4" s="188"/>
      <c r="J4" s="189">
        <v>2360001001488</v>
      </c>
      <c r="K4" s="190"/>
      <c r="L4" s="190"/>
      <c r="M4" s="190"/>
      <c r="N4" s="190"/>
      <c r="O4" s="190"/>
      <c r="P4" s="191" t="s">
        <v>672</v>
      </c>
      <c r="Q4" s="192"/>
      <c r="R4" s="192"/>
      <c r="S4" s="192"/>
      <c r="T4" s="192"/>
      <c r="U4" s="192"/>
      <c r="V4" s="192"/>
      <c r="W4" s="192"/>
      <c r="X4" s="192"/>
      <c r="Y4" s="193">
        <v>21</v>
      </c>
      <c r="Z4" s="194"/>
      <c r="AA4" s="194"/>
      <c r="AB4" s="195"/>
      <c r="AC4" s="600" t="s">
        <v>245</v>
      </c>
      <c r="AD4" s="600"/>
      <c r="AE4" s="600"/>
      <c r="AF4" s="600"/>
      <c r="AG4" s="600"/>
      <c r="AH4" s="601">
        <v>4</v>
      </c>
      <c r="AI4" s="602"/>
      <c r="AJ4" s="602"/>
      <c r="AK4" s="602"/>
      <c r="AL4" s="200" t="s">
        <v>673</v>
      </c>
      <c r="AM4" s="201"/>
      <c r="AN4" s="201"/>
      <c r="AO4" s="202"/>
      <c r="AP4" s="175" t="s">
        <v>635</v>
      </c>
      <c r="AQ4" s="175"/>
      <c r="AR4" s="175"/>
      <c r="AS4" s="175"/>
      <c r="AT4" s="175"/>
      <c r="AU4" s="175"/>
      <c r="AV4" s="175"/>
      <c r="AW4" s="175"/>
      <c r="AX4" s="175"/>
      <c r="AY4">
        <f>$AY$2</f>
        <v>1</v>
      </c>
    </row>
    <row r="5" spans="1:58" x14ac:dyDescent="0.2">
      <c r="A5" s="37"/>
      <c r="B5" s="37"/>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8" x14ac:dyDescent="0.2">
      <c r="A6" s="9"/>
      <c r="B6" s="45" t="s">
        <v>219</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8" customFormat="1" ht="59.25" customHeight="1" x14ac:dyDescent="0.2">
      <c r="A7" s="176"/>
      <c r="B7" s="176"/>
      <c r="C7" s="176" t="s">
        <v>25</v>
      </c>
      <c r="D7" s="176"/>
      <c r="E7" s="176"/>
      <c r="F7" s="176"/>
      <c r="G7" s="176"/>
      <c r="H7" s="176"/>
      <c r="I7" s="176"/>
      <c r="J7" s="205" t="s">
        <v>199</v>
      </c>
      <c r="K7" s="88"/>
      <c r="L7" s="88"/>
      <c r="M7" s="88"/>
      <c r="N7" s="88"/>
      <c r="O7" s="88"/>
      <c r="P7" s="159" t="s">
        <v>26</v>
      </c>
      <c r="Q7" s="159"/>
      <c r="R7" s="159"/>
      <c r="S7" s="159"/>
      <c r="T7" s="159"/>
      <c r="U7" s="159"/>
      <c r="V7" s="159"/>
      <c r="W7" s="159"/>
      <c r="X7" s="159"/>
      <c r="Y7" s="203" t="s">
        <v>235</v>
      </c>
      <c r="Z7" s="204"/>
      <c r="AA7" s="204"/>
      <c r="AB7" s="204"/>
      <c r="AC7" s="205" t="s">
        <v>228</v>
      </c>
      <c r="AD7" s="205"/>
      <c r="AE7" s="205"/>
      <c r="AF7" s="205"/>
      <c r="AG7" s="205"/>
      <c r="AH7" s="203" t="s">
        <v>191</v>
      </c>
      <c r="AI7" s="176"/>
      <c r="AJ7" s="176"/>
      <c r="AK7" s="176"/>
      <c r="AL7" s="176" t="s">
        <v>20</v>
      </c>
      <c r="AM7" s="176"/>
      <c r="AN7" s="176"/>
      <c r="AO7" s="206"/>
      <c r="AP7" s="207" t="s">
        <v>200</v>
      </c>
      <c r="AQ7" s="207"/>
      <c r="AR7" s="207"/>
      <c r="AS7" s="207"/>
      <c r="AT7" s="207"/>
      <c r="AU7" s="207"/>
      <c r="AV7" s="207"/>
      <c r="AW7" s="207"/>
      <c r="AX7" s="207"/>
      <c r="AY7">
        <f>$AY$5</f>
        <v>1</v>
      </c>
      <c r="BF7" s="34"/>
    </row>
    <row r="8" spans="1:58" ht="42" customHeight="1" x14ac:dyDescent="0.2">
      <c r="A8" s="649">
        <v>1</v>
      </c>
      <c r="B8" s="649">
        <v>1</v>
      </c>
      <c r="C8" s="187" t="s">
        <v>674</v>
      </c>
      <c r="D8" s="188"/>
      <c r="E8" s="188"/>
      <c r="F8" s="188"/>
      <c r="G8" s="188"/>
      <c r="H8" s="188"/>
      <c r="I8" s="188"/>
      <c r="J8" s="189">
        <v>6360001002409</v>
      </c>
      <c r="K8" s="190"/>
      <c r="L8" s="190"/>
      <c r="M8" s="190"/>
      <c r="N8" s="190"/>
      <c r="O8" s="190"/>
      <c r="P8" s="191" t="s">
        <v>675</v>
      </c>
      <c r="Q8" s="192"/>
      <c r="R8" s="192"/>
      <c r="S8" s="192"/>
      <c r="T8" s="192"/>
      <c r="U8" s="192"/>
      <c r="V8" s="192"/>
      <c r="W8" s="192"/>
      <c r="X8" s="192"/>
      <c r="Y8" s="193">
        <v>7</v>
      </c>
      <c r="Z8" s="194"/>
      <c r="AA8" s="194"/>
      <c r="AB8" s="195"/>
      <c r="AC8" s="196" t="s">
        <v>252</v>
      </c>
      <c r="AD8" s="197"/>
      <c r="AE8" s="197"/>
      <c r="AF8" s="197"/>
      <c r="AG8" s="197"/>
      <c r="AH8" s="198" t="s">
        <v>676</v>
      </c>
      <c r="AI8" s="199"/>
      <c r="AJ8" s="199"/>
      <c r="AK8" s="199"/>
      <c r="AL8" s="200" t="s">
        <v>676</v>
      </c>
      <c r="AM8" s="201"/>
      <c r="AN8" s="201"/>
      <c r="AO8" s="202"/>
      <c r="AP8" s="175" t="s">
        <v>635</v>
      </c>
      <c r="AQ8" s="175"/>
      <c r="AR8" s="175"/>
      <c r="AS8" s="175"/>
      <c r="AT8" s="175"/>
      <c r="AU8" s="175"/>
      <c r="AV8" s="175"/>
      <c r="AW8" s="175"/>
      <c r="AX8" s="175"/>
      <c r="AY8">
        <f>$AY$5</f>
        <v>1</v>
      </c>
    </row>
    <row r="9" spans="1:58" x14ac:dyDescent="0.2">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8" x14ac:dyDescent="0.2">
      <c r="A10" s="9"/>
      <c r="B10" s="45" t="s">
        <v>179</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4">
        <f>$AY$9</f>
        <v>1</v>
      </c>
    </row>
    <row r="11" spans="1:58" customFormat="1" ht="59.25" customHeight="1" x14ac:dyDescent="0.2">
      <c r="A11" s="176"/>
      <c r="B11" s="176"/>
      <c r="C11" s="176" t="s">
        <v>25</v>
      </c>
      <c r="D11" s="176"/>
      <c r="E11" s="176"/>
      <c r="F11" s="176"/>
      <c r="G11" s="176"/>
      <c r="H11" s="176"/>
      <c r="I11" s="176"/>
      <c r="J11" s="205" t="s">
        <v>199</v>
      </c>
      <c r="K11" s="88"/>
      <c r="L11" s="88"/>
      <c r="M11" s="88"/>
      <c r="N11" s="88"/>
      <c r="O11" s="88"/>
      <c r="P11" s="159" t="s">
        <v>26</v>
      </c>
      <c r="Q11" s="159"/>
      <c r="R11" s="159"/>
      <c r="S11" s="159"/>
      <c r="T11" s="159"/>
      <c r="U11" s="159"/>
      <c r="V11" s="159"/>
      <c r="W11" s="159"/>
      <c r="X11" s="159"/>
      <c r="Y11" s="203" t="s">
        <v>235</v>
      </c>
      <c r="Z11" s="204"/>
      <c r="AA11" s="204"/>
      <c r="AB11" s="204"/>
      <c r="AC11" s="205" t="s">
        <v>228</v>
      </c>
      <c r="AD11" s="205"/>
      <c r="AE11" s="205"/>
      <c r="AF11" s="205"/>
      <c r="AG11" s="205"/>
      <c r="AH11" s="203" t="s">
        <v>191</v>
      </c>
      <c r="AI11" s="176"/>
      <c r="AJ11" s="176"/>
      <c r="AK11" s="176"/>
      <c r="AL11" s="176" t="s">
        <v>20</v>
      </c>
      <c r="AM11" s="176"/>
      <c r="AN11" s="176"/>
      <c r="AO11" s="206"/>
      <c r="AP11" s="207" t="s">
        <v>200</v>
      </c>
      <c r="AQ11" s="207"/>
      <c r="AR11" s="207"/>
      <c r="AS11" s="207"/>
      <c r="AT11" s="207"/>
      <c r="AU11" s="207"/>
      <c r="AV11" s="207"/>
      <c r="AW11" s="207"/>
      <c r="AX11" s="207"/>
      <c r="AY11" s="34">
        <f t="shared" ref="AY11:AY12" si="0">$AY$9</f>
        <v>1</v>
      </c>
      <c r="BF11" s="34"/>
    </row>
    <row r="12" spans="1:58" ht="57.75" customHeight="1" x14ac:dyDescent="0.2">
      <c r="A12" s="649">
        <v>1</v>
      </c>
      <c r="B12" s="649">
        <v>1</v>
      </c>
      <c r="C12" s="187" t="s">
        <v>646</v>
      </c>
      <c r="D12" s="188"/>
      <c r="E12" s="188"/>
      <c r="F12" s="188"/>
      <c r="G12" s="188"/>
      <c r="H12" s="188"/>
      <c r="I12" s="188"/>
      <c r="J12" s="189" t="s">
        <v>677</v>
      </c>
      <c r="K12" s="190"/>
      <c r="L12" s="190"/>
      <c r="M12" s="190"/>
      <c r="N12" s="190"/>
      <c r="O12" s="190"/>
      <c r="P12" s="191" t="s">
        <v>661</v>
      </c>
      <c r="Q12" s="192"/>
      <c r="R12" s="192"/>
      <c r="S12" s="192"/>
      <c r="T12" s="192"/>
      <c r="U12" s="192"/>
      <c r="V12" s="192"/>
      <c r="W12" s="192"/>
      <c r="X12" s="192"/>
      <c r="Y12" s="193">
        <v>1.5</v>
      </c>
      <c r="Z12" s="194"/>
      <c r="AA12" s="194"/>
      <c r="AB12" s="195"/>
      <c r="AC12" s="196" t="s">
        <v>78</v>
      </c>
      <c r="AD12" s="197"/>
      <c r="AE12" s="197"/>
      <c r="AF12" s="197"/>
      <c r="AG12" s="197"/>
      <c r="AH12" s="198" t="s">
        <v>678</v>
      </c>
      <c r="AI12" s="199"/>
      <c r="AJ12" s="199"/>
      <c r="AK12" s="199"/>
      <c r="AL12" s="200" t="s">
        <v>274</v>
      </c>
      <c r="AM12" s="201"/>
      <c r="AN12" s="201"/>
      <c r="AO12" s="202"/>
      <c r="AP12" s="175" t="s">
        <v>274</v>
      </c>
      <c r="AQ12" s="175"/>
      <c r="AR12" s="175"/>
      <c r="AS12" s="175"/>
      <c r="AT12" s="175"/>
      <c r="AU12" s="175"/>
      <c r="AV12" s="175"/>
      <c r="AW12" s="175"/>
      <c r="AX12" s="175"/>
      <c r="AY12" s="34">
        <f t="shared" si="0"/>
        <v>1</v>
      </c>
    </row>
    <row r="13" spans="1:58" ht="57.75" customHeight="1" x14ac:dyDescent="0.2">
      <c r="A13" s="649">
        <v>2</v>
      </c>
      <c r="B13" s="649">
        <v>1</v>
      </c>
      <c r="C13" s="187" t="s">
        <v>651</v>
      </c>
      <c r="D13" s="188"/>
      <c r="E13" s="188"/>
      <c r="F13" s="188"/>
      <c r="G13" s="188"/>
      <c r="H13" s="188"/>
      <c r="I13" s="188"/>
      <c r="J13" s="189" t="s">
        <v>679</v>
      </c>
      <c r="K13" s="190"/>
      <c r="L13" s="190"/>
      <c r="M13" s="190"/>
      <c r="N13" s="190"/>
      <c r="O13" s="190"/>
      <c r="P13" s="191" t="s">
        <v>661</v>
      </c>
      <c r="Q13" s="192"/>
      <c r="R13" s="192"/>
      <c r="S13" s="192"/>
      <c r="T13" s="192"/>
      <c r="U13" s="192"/>
      <c r="V13" s="192"/>
      <c r="W13" s="192"/>
      <c r="X13" s="192"/>
      <c r="Y13" s="193">
        <v>1.5</v>
      </c>
      <c r="Z13" s="194"/>
      <c r="AA13" s="194"/>
      <c r="AB13" s="195"/>
      <c r="AC13" s="196" t="s">
        <v>78</v>
      </c>
      <c r="AD13" s="197"/>
      <c r="AE13" s="197"/>
      <c r="AF13" s="197"/>
      <c r="AG13" s="197"/>
      <c r="AH13" s="198" t="s">
        <v>274</v>
      </c>
      <c r="AI13" s="199"/>
      <c r="AJ13" s="199"/>
      <c r="AK13" s="199"/>
      <c r="AL13" s="200" t="s">
        <v>274</v>
      </c>
      <c r="AM13" s="201"/>
      <c r="AN13" s="201"/>
      <c r="AO13" s="202"/>
      <c r="AP13" s="175" t="s">
        <v>274</v>
      </c>
      <c r="AQ13" s="175"/>
      <c r="AR13" s="175"/>
      <c r="AS13" s="175"/>
      <c r="AT13" s="175"/>
      <c r="AU13" s="175"/>
      <c r="AV13" s="175"/>
      <c r="AW13" s="175"/>
      <c r="AX13" s="175"/>
      <c r="AY13">
        <f>COUNTA($C$13)</f>
        <v>1</v>
      </c>
    </row>
    <row r="14" spans="1:58" ht="57.75" customHeight="1" x14ac:dyDescent="0.2">
      <c r="A14" s="649">
        <v>3</v>
      </c>
      <c r="B14" s="649">
        <v>1</v>
      </c>
      <c r="C14" s="187" t="s">
        <v>654</v>
      </c>
      <c r="D14" s="188"/>
      <c r="E14" s="188"/>
      <c r="F14" s="188"/>
      <c r="G14" s="188"/>
      <c r="H14" s="188"/>
      <c r="I14" s="188"/>
      <c r="J14" s="189" t="s">
        <v>678</v>
      </c>
      <c r="K14" s="190"/>
      <c r="L14" s="190"/>
      <c r="M14" s="190"/>
      <c r="N14" s="190"/>
      <c r="O14" s="190"/>
      <c r="P14" s="191" t="s">
        <v>680</v>
      </c>
      <c r="Q14" s="192"/>
      <c r="R14" s="192"/>
      <c r="S14" s="192"/>
      <c r="T14" s="192"/>
      <c r="U14" s="192"/>
      <c r="V14" s="192"/>
      <c r="W14" s="192"/>
      <c r="X14" s="192"/>
      <c r="Y14" s="193">
        <v>1.1000000000000001</v>
      </c>
      <c r="Z14" s="194"/>
      <c r="AA14" s="194"/>
      <c r="AB14" s="195"/>
      <c r="AC14" s="196" t="s">
        <v>78</v>
      </c>
      <c r="AD14" s="197"/>
      <c r="AE14" s="197"/>
      <c r="AF14" s="197"/>
      <c r="AG14" s="197"/>
      <c r="AH14" s="198" t="s">
        <v>681</v>
      </c>
      <c r="AI14" s="199"/>
      <c r="AJ14" s="199"/>
      <c r="AK14" s="199"/>
      <c r="AL14" s="200" t="s">
        <v>274</v>
      </c>
      <c r="AM14" s="201"/>
      <c r="AN14" s="201"/>
      <c r="AO14" s="202"/>
      <c r="AP14" s="175" t="s">
        <v>274</v>
      </c>
      <c r="AQ14" s="175"/>
      <c r="AR14" s="175"/>
      <c r="AS14" s="175"/>
      <c r="AT14" s="175"/>
      <c r="AU14" s="175"/>
      <c r="AV14" s="175"/>
      <c r="AW14" s="175"/>
      <c r="AX14" s="175"/>
      <c r="AY14">
        <f>COUNTA($C$14)</f>
        <v>1</v>
      </c>
    </row>
    <row r="15" spans="1:58" ht="57.75" customHeight="1" x14ac:dyDescent="0.2">
      <c r="A15" s="649">
        <v>4</v>
      </c>
      <c r="B15" s="649">
        <v>1</v>
      </c>
      <c r="C15" s="187" t="s">
        <v>656</v>
      </c>
      <c r="D15" s="188"/>
      <c r="E15" s="188"/>
      <c r="F15" s="188"/>
      <c r="G15" s="188"/>
      <c r="H15" s="188"/>
      <c r="I15" s="188"/>
      <c r="J15" s="189" t="s">
        <v>274</v>
      </c>
      <c r="K15" s="190"/>
      <c r="L15" s="190"/>
      <c r="M15" s="190"/>
      <c r="N15" s="190"/>
      <c r="O15" s="190"/>
      <c r="P15" s="191" t="s">
        <v>682</v>
      </c>
      <c r="Q15" s="192"/>
      <c r="R15" s="192"/>
      <c r="S15" s="192"/>
      <c r="T15" s="192"/>
      <c r="U15" s="192"/>
      <c r="V15" s="192"/>
      <c r="W15" s="192"/>
      <c r="X15" s="192"/>
      <c r="Y15" s="193">
        <v>1.1000000000000001</v>
      </c>
      <c r="Z15" s="194"/>
      <c r="AA15" s="194"/>
      <c r="AB15" s="195"/>
      <c r="AC15" s="196" t="s">
        <v>78</v>
      </c>
      <c r="AD15" s="197"/>
      <c r="AE15" s="197"/>
      <c r="AF15" s="197"/>
      <c r="AG15" s="197"/>
      <c r="AH15" s="198" t="s">
        <v>678</v>
      </c>
      <c r="AI15" s="199"/>
      <c r="AJ15" s="199"/>
      <c r="AK15" s="199"/>
      <c r="AL15" s="200" t="s">
        <v>683</v>
      </c>
      <c r="AM15" s="201"/>
      <c r="AN15" s="201"/>
      <c r="AO15" s="202"/>
      <c r="AP15" s="175" t="s">
        <v>274</v>
      </c>
      <c r="AQ15" s="175"/>
      <c r="AR15" s="175"/>
      <c r="AS15" s="175"/>
      <c r="AT15" s="175"/>
      <c r="AU15" s="175"/>
      <c r="AV15" s="175"/>
      <c r="AW15" s="175"/>
      <c r="AX15" s="175"/>
      <c r="AY15">
        <f>COUNTA($C$15)</f>
        <v>1</v>
      </c>
    </row>
    <row r="16" spans="1:58" ht="57.75" customHeight="1" x14ac:dyDescent="0.2">
      <c r="A16" s="649">
        <v>5</v>
      </c>
      <c r="B16" s="649">
        <v>1</v>
      </c>
      <c r="C16" s="187" t="s">
        <v>658</v>
      </c>
      <c r="D16" s="188"/>
      <c r="E16" s="188"/>
      <c r="F16" s="188"/>
      <c r="G16" s="188"/>
      <c r="H16" s="188"/>
      <c r="I16" s="188"/>
      <c r="J16" s="189" t="s">
        <v>274</v>
      </c>
      <c r="K16" s="190"/>
      <c r="L16" s="190"/>
      <c r="M16" s="190"/>
      <c r="N16" s="190"/>
      <c r="O16" s="190"/>
      <c r="P16" s="191" t="s">
        <v>680</v>
      </c>
      <c r="Q16" s="192"/>
      <c r="R16" s="192"/>
      <c r="S16" s="192"/>
      <c r="T16" s="192"/>
      <c r="U16" s="192"/>
      <c r="V16" s="192"/>
      <c r="W16" s="192"/>
      <c r="X16" s="192"/>
      <c r="Y16" s="193">
        <v>1.1000000000000001</v>
      </c>
      <c r="Z16" s="194"/>
      <c r="AA16" s="194"/>
      <c r="AB16" s="195"/>
      <c r="AC16" s="196" t="s">
        <v>78</v>
      </c>
      <c r="AD16" s="197"/>
      <c r="AE16" s="197"/>
      <c r="AF16" s="197"/>
      <c r="AG16" s="197"/>
      <c r="AH16" s="198" t="s">
        <v>274</v>
      </c>
      <c r="AI16" s="199"/>
      <c r="AJ16" s="199"/>
      <c r="AK16" s="199"/>
      <c r="AL16" s="200" t="s">
        <v>274</v>
      </c>
      <c r="AM16" s="201"/>
      <c r="AN16" s="201"/>
      <c r="AO16" s="202"/>
      <c r="AP16" s="175" t="s">
        <v>677</v>
      </c>
      <c r="AQ16" s="175"/>
      <c r="AR16" s="175"/>
      <c r="AS16" s="175"/>
      <c r="AT16" s="175"/>
      <c r="AU16" s="175"/>
      <c r="AV16" s="175"/>
      <c r="AW16" s="175"/>
      <c r="AX16" s="175"/>
      <c r="AY16">
        <f>COUNTA($C$16)</f>
        <v>1</v>
      </c>
    </row>
    <row r="17" spans="1:51" ht="57.75" customHeight="1" x14ac:dyDescent="0.2">
      <c r="A17" s="649">
        <v>6</v>
      </c>
      <c r="B17" s="649">
        <v>1</v>
      </c>
      <c r="C17" s="187" t="s">
        <v>660</v>
      </c>
      <c r="D17" s="188"/>
      <c r="E17" s="188"/>
      <c r="F17" s="188"/>
      <c r="G17" s="188"/>
      <c r="H17" s="188"/>
      <c r="I17" s="188"/>
      <c r="J17" s="189" t="s">
        <v>274</v>
      </c>
      <c r="K17" s="190"/>
      <c r="L17" s="190"/>
      <c r="M17" s="190"/>
      <c r="N17" s="190"/>
      <c r="O17" s="190"/>
      <c r="P17" s="191" t="s">
        <v>661</v>
      </c>
      <c r="Q17" s="192"/>
      <c r="R17" s="192"/>
      <c r="S17" s="192"/>
      <c r="T17" s="192"/>
      <c r="U17" s="192"/>
      <c r="V17" s="192"/>
      <c r="W17" s="192"/>
      <c r="X17" s="192"/>
      <c r="Y17" s="193">
        <v>1.1000000000000001</v>
      </c>
      <c r="Z17" s="194"/>
      <c r="AA17" s="194"/>
      <c r="AB17" s="195"/>
      <c r="AC17" s="196" t="s">
        <v>78</v>
      </c>
      <c r="AD17" s="197"/>
      <c r="AE17" s="197"/>
      <c r="AF17" s="197"/>
      <c r="AG17" s="197"/>
      <c r="AH17" s="198" t="s">
        <v>679</v>
      </c>
      <c r="AI17" s="199"/>
      <c r="AJ17" s="199"/>
      <c r="AK17" s="199"/>
      <c r="AL17" s="200" t="s">
        <v>274</v>
      </c>
      <c r="AM17" s="201"/>
      <c r="AN17" s="201"/>
      <c r="AO17" s="202"/>
      <c r="AP17" s="175" t="s">
        <v>274</v>
      </c>
      <c r="AQ17" s="175"/>
      <c r="AR17" s="175"/>
      <c r="AS17" s="175"/>
      <c r="AT17" s="175"/>
      <c r="AU17" s="175"/>
      <c r="AV17" s="175"/>
      <c r="AW17" s="175"/>
      <c r="AX17" s="175"/>
      <c r="AY17">
        <f>COUNTA($C$17)</f>
        <v>1</v>
      </c>
    </row>
    <row r="18" spans="1:51" ht="57.75" customHeight="1" x14ac:dyDescent="0.2">
      <c r="A18" s="649">
        <v>7</v>
      </c>
      <c r="B18" s="649">
        <v>1</v>
      </c>
      <c r="C18" s="187" t="s">
        <v>662</v>
      </c>
      <c r="D18" s="188"/>
      <c r="E18" s="188"/>
      <c r="F18" s="188"/>
      <c r="G18" s="188"/>
      <c r="H18" s="188"/>
      <c r="I18" s="188"/>
      <c r="J18" s="189" t="s">
        <v>274</v>
      </c>
      <c r="K18" s="190"/>
      <c r="L18" s="190"/>
      <c r="M18" s="190"/>
      <c r="N18" s="190"/>
      <c r="O18" s="190"/>
      <c r="P18" s="191" t="s">
        <v>661</v>
      </c>
      <c r="Q18" s="192"/>
      <c r="R18" s="192"/>
      <c r="S18" s="192"/>
      <c r="T18" s="192"/>
      <c r="U18" s="192"/>
      <c r="V18" s="192"/>
      <c r="W18" s="192"/>
      <c r="X18" s="192"/>
      <c r="Y18" s="193">
        <v>1.1000000000000001</v>
      </c>
      <c r="Z18" s="194"/>
      <c r="AA18" s="194"/>
      <c r="AB18" s="195"/>
      <c r="AC18" s="196" t="s">
        <v>78</v>
      </c>
      <c r="AD18" s="197"/>
      <c r="AE18" s="197"/>
      <c r="AF18" s="197"/>
      <c r="AG18" s="197"/>
      <c r="AH18" s="198" t="s">
        <v>274</v>
      </c>
      <c r="AI18" s="199"/>
      <c r="AJ18" s="199"/>
      <c r="AK18" s="199"/>
      <c r="AL18" s="200" t="s">
        <v>274</v>
      </c>
      <c r="AM18" s="201"/>
      <c r="AN18" s="201"/>
      <c r="AO18" s="202"/>
      <c r="AP18" s="175" t="s">
        <v>274</v>
      </c>
      <c r="AQ18" s="175"/>
      <c r="AR18" s="175"/>
      <c r="AS18" s="175"/>
      <c r="AT18" s="175"/>
      <c r="AU18" s="175"/>
      <c r="AV18" s="175"/>
      <c r="AW18" s="175"/>
      <c r="AX18" s="175"/>
      <c r="AY18">
        <f>COUNTA($C$18)</f>
        <v>1</v>
      </c>
    </row>
    <row r="19" spans="1:51" ht="57.75" customHeight="1" x14ac:dyDescent="0.2">
      <c r="A19" s="649">
        <v>8</v>
      </c>
      <c r="B19" s="649">
        <v>1</v>
      </c>
      <c r="C19" s="187" t="s">
        <v>664</v>
      </c>
      <c r="D19" s="188"/>
      <c r="E19" s="188"/>
      <c r="F19" s="188"/>
      <c r="G19" s="188"/>
      <c r="H19" s="188"/>
      <c r="I19" s="188"/>
      <c r="J19" s="189" t="s">
        <v>274</v>
      </c>
      <c r="K19" s="190"/>
      <c r="L19" s="190"/>
      <c r="M19" s="190"/>
      <c r="N19" s="190"/>
      <c r="O19" s="190"/>
      <c r="P19" s="191" t="s">
        <v>684</v>
      </c>
      <c r="Q19" s="192"/>
      <c r="R19" s="192"/>
      <c r="S19" s="192"/>
      <c r="T19" s="192"/>
      <c r="U19" s="192"/>
      <c r="V19" s="192"/>
      <c r="W19" s="192"/>
      <c r="X19" s="192"/>
      <c r="Y19" s="193">
        <v>1.1000000000000001</v>
      </c>
      <c r="Z19" s="194"/>
      <c r="AA19" s="194"/>
      <c r="AB19" s="195"/>
      <c r="AC19" s="196" t="s">
        <v>78</v>
      </c>
      <c r="AD19" s="197"/>
      <c r="AE19" s="197"/>
      <c r="AF19" s="197"/>
      <c r="AG19" s="197"/>
      <c r="AH19" s="198" t="s">
        <v>274</v>
      </c>
      <c r="AI19" s="199"/>
      <c r="AJ19" s="199"/>
      <c r="AK19" s="199"/>
      <c r="AL19" s="200" t="s">
        <v>274</v>
      </c>
      <c r="AM19" s="201"/>
      <c r="AN19" s="201"/>
      <c r="AO19" s="202"/>
      <c r="AP19" s="175" t="s">
        <v>677</v>
      </c>
      <c r="AQ19" s="175"/>
      <c r="AR19" s="175"/>
      <c r="AS19" s="175"/>
      <c r="AT19" s="175"/>
      <c r="AU19" s="175"/>
      <c r="AV19" s="175"/>
      <c r="AW19" s="175"/>
      <c r="AX19" s="175"/>
      <c r="AY19">
        <f>COUNTA($C$19)</f>
        <v>1</v>
      </c>
    </row>
    <row r="20" spans="1:51" ht="57.75" customHeight="1" x14ac:dyDescent="0.2">
      <c r="A20" s="649">
        <v>9</v>
      </c>
      <c r="B20" s="649">
        <v>1</v>
      </c>
      <c r="C20" s="187" t="s">
        <v>665</v>
      </c>
      <c r="D20" s="188"/>
      <c r="E20" s="188"/>
      <c r="F20" s="188"/>
      <c r="G20" s="188"/>
      <c r="H20" s="188"/>
      <c r="I20" s="188"/>
      <c r="J20" s="189" t="s">
        <v>274</v>
      </c>
      <c r="K20" s="190"/>
      <c r="L20" s="190"/>
      <c r="M20" s="190"/>
      <c r="N20" s="190"/>
      <c r="O20" s="190"/>
      <c r="P20" s="191" t="s">
        <v>661</v>
      </c>
      <c r="Q20" s="192"/>
      <c r="R20" s="192"/>
      <c r="S20" s="192"/>
      <c r="T20" s="192"/>
      <c r="U20" s="192"/>
      <c r="V20" s="192"/>
      <c r="W20" s="192"/>
      <c r="X20" s="192"/>
      <c r="Y20" s="193">
        <v>1.1000000000000001</v>
      </c>
      <c r="Z20" s="194"/>
      <c r="AA20" s="194"/>
      <c r="AB20" s="195"/>
      <c r="AC20" s="196" t="s">
        <v>78</v>
      </c>
      <c r="AD20" s="197"/>
      <c r="AE20" s="197"/>
      <c r="AF20" s="197"/>
      <c r="AG20" s="197"/>
      <c r="AH20" s="198" t="s">
        <v>274</v>
      </c>
      <c r="AI20" s="199"/>
      <c r="AJ20" s="199"/>
      <c r="AK20" s="199"/>
      <c r="AL20" s="200" t="s">
        <v>274</v>
      </c>
      <c r="AM20" s="201"/>
      <c r="AN20" s="201"/>
      <c r="AO20" s="202"/>
      <c r="AP20" s="175" t="s">
        <v>677</v>
      </c>
      <c r="AQ20" s="175"/>
      <c r="AR20" s="175"/>
      <c r="AS20" s="175"/>
      <c r="AT20" s="175"/>
      <c r="AU20" s="175"/>
      <c r="AV20" s="175"/>
      <c r="AW20" s="175"/>
      <c r="AX20" s="175"/>
      <c r="AY20">
        <f>COUNTA($C$20)</f>
        <v>1</v>
      </c>
    </row>
    <row r="21" spans="1:51" ht="57.75" customHeight="1" x14ac:dyDescent="0.2">
      <c r="A21" s="649">
        <v>10</v>
      </c>
      <c r="B21" s="649">
        <v>1</v>
      </c>
      <c r="C21" s="187" t="s">
        <v>666</v>
      </c>
      <c r="D21" s="188"/>
      <c r="E21" s="188"/>
      <c r="F21" s="188"/>
      <c r="G21" s="188"/>
      <c r="H21" s="188"/>
      <c r="I21" s="188"/>
      <c r="J21" s="189" t="s">
        <v>274</v>
      </c>
      <c r="K21" s="190"/>
      <c r="L21" s="190"/>
      <c r="M21" s="190"/>
      <c r="N21" s="190"/>
      <c r="O21" s="190"/>
      <c r="P21" s="191" t="s">
        <v>661</v>
      </c>
      <c r="Q21" s="192"/>
      <c r="R21" s="192"/>
      <c r="S21" s="192"/>
      <c r="T21" s="192"/>
      <c r="U21" s="192"/>
      <c r="V21" s="192"/>
      <c r="W21" s="192"/>
      <c r="X21" s="192"/>
      <c r="Y21" s="193">
        <v>1</v>
      </c>
      <c r="Z21" s="194"/>
      <c r="AA21" s="194"/>
      <c r="AB21" s="195"/>
      <c r="AC21" s="196" t="s">
        <v>78</v>
      </c>
      <c r="AD21" s="197"/>
      <c r="AE21" s="197"/>
      <c r="AF21" s="197"/>
      <c r="AG21" s="197"/>
      <c r="AH21" s="198" t="s">
        <v>677</v>
      </c>
      <c r="AI21" s="199"/>
      <c r="AJ21" s="199"/>
      <c r="AK21" s="199"/>
      <c r="AL21" s="200" t="s">
        <v>274</v>
      </c>
      <c r="AM21" s="201"/>
      <c r="AN21" s="201"/>
      <c r="AO21" s="202"/>
      <c r="AP21" s="175" t="s">
        <v>274</v>
      </c>
      <c r="AQ21" s="175"/>
      <c r="AR21" s="175"/>
      <c r="AS21" s="175"/>
      <c r="AT21" s="175"/>
      <c r="AU21" s="175"/>
      <c r="AV21" s="175"/>
      <c r="AW21" s="175"/>
      <c r="AX21" s="175"/>
      <c r="AY21">
        <f>COUNTA($C$21)</f>
        <v>1</v>
      </c>
    </row>
    <row r="22" spans="1:51" x14ac:dyDescent="0.2">
      <c r="P22" s="62"/>
      <c r="Q22" s="62"/>
      <c r="R22" s="62"/>
      <c r="S22" s="62"/>
      <c r="T22" s="62"/>
      <c r="U22" s="62"/>
      <c r="V22" s="62"/>
      <c r="W22" s="62"/>
      <c r="X22" s="62"/>
      <c r="Y22" s="63"/>
      <c r="Z22" s="63"/>
      <c r="AA22" s="63"/>
      <c r="AB22" s="63"/>
      <c r="AC22" s="63"/>
      <c r="AD22" s="63"/>
      <c r="AE22" s="63"/>
      <c r="AF22" s="63"/>
      <c r="AG22" s="63"/>
      <c r="AH22" s="63"/>
      <c r="AI22" s="63"/>
      <c r="AJ22" s="63"/>
      <c r="AK22" s="63"/>
      <c r="AL22" s="63"/>
      <c r="AM22" s="63"/>
      <c r="AN22" s="63"/>
      <c r="AO22" s="63"/>
      <c r="AY22">
        <f>COUNTA(#REF!)</f>
        <v>1</v>
      </c>
    </row>
  </sheetData>
  <sheetProtection formatRows="0"/>
  <mergeCells count="135">
    <mergeCell ref="A15:B15"/>
    <mergeCell ref="A14:B14"/>
    <mergeCell ref="A13:B13"/>
    <mergeCell ref="C15:I15"/>
    <mergeCell ref="J15:O15"/>
    <mergeCell ref="P15:X15"/>
    <mergeCell ref="Y15:AB15"/>
    <mergeCell ref="AC15:AG15"/>
    <mergeCell ref="AH15:AK15"/>
    <mergeCell ref="C14:I14"/>
    <mergeCell ref="J14:O14"/>
    <mergeCell ref="P14:X14"/>
    <mergeCell ref="Y14:AB14"/>
    <mergeCell ref="AC14:AG14"/>
    <mergeCell ref="AH14:AK14"/>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C18:I18"/>
    <mergeCell ref="J18:O18"/>
    <mergeCell ref="P18:X18"/>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Y18:AB18"/>
    <mergeCell ref="AC18:AG18"/>
    <mergeCell ref="AH18:AK18"/>
    <mergeCell ref="AL18:AO18"/>
    <mergeCell ref="AP18:AX18"/>
    <mergeCell ref="C19:I19"/>
    <mergeCell ref="J19:O19"/>
    <mergeCell ref="P19:X19"/>
    <mergeCell ref="Y19:AB19"/>
    <mergeCell ref="AC19:AG19"/>
    <mergeCell ref="AH19:AK19"/>
    <mergeCell ref="AL19:AO19"/>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L14:AO14"/>
    <mergeCell ref="AP14:AX14"/>
    <mergeCell ref="AP19:AX19"/>
    <mergeCell ref="AP3:AX3"/>
    <mergeCell ref="AL12:AO12"/>
    <mergeCell ref="AP12:AX12"/>
    <mergeCell ref="C13:I13"/>
    <mergeCell ref="J13:O13"/>
    <mergeCell ref="P13:X13"/>
    <mergeCell ref="Y13:AB13"/>
    <mergeCell ref="AC13:AG13"/>
    <mergeCell ref="AH13:AK13"/>
    <mergeCell ref="AL13:AO13"/>
    <mergeCell ref="AP13:AX13"/>
    <mergeCell ref="AP8:AX8"/>
    <mergeCell ref="AP4:AX4"/>
    <mergeCell ref="AP11:AX11"/>
    <mergeCell ref="C12:I12"/>
    <mergeCell ref="J12:O12"/>
    <mergeCell ref="P12:X12"/>
    <mergeCell ref="Y12:AB12"/>
    <mergeCell ref="AC12:AG12"/>
    <mergeCell ref="AH12:AK12"/>
    <mergeCell ref="AP7:AX7"/>
  </mergeCells>
  <phoneticPr fontId="6"/>
  <conditionalFormatting sqref="Y4">
    <cfRule type="expression" dxfId="53" priority="63">
      <formula>IF(RIGHT(TEXT(Y4,"0.#"),1)=".",FALSE,TRUE)</formula>
    </cfRule>
    <cfRule type="expression" dxfId="52" priority="64">
      <formula>IF(RIGHT(TEXT(Y4,"0.#"),1)=".",TRUE,FALSE)</formula>
    </cfRule>
  </conditionalFormatting>
  <conditionalFormatting sqref="AL4:AO4">
    <cfRule type="expression" dxfId="51" priority="59">
      <formula>IF(AND(AL4&gt;=0, RIGHT(TEXT(AL4,"0.#"),1)&lt;&gt;"."),TRUE,FALSE)</formula>
    </cfRule>
    <cfRule type="expression" dxfId="50" priority="60">
      <formula>IF(AND(AL4&gt;=0, RIGHT(TEXT(AL4,"0.#"),1)="."),TRUE,FALSE)</formula>
    </cfRule>
    <cfRule type="expression" dxfId="49" priority="61">
      <formula>IF(AND(AL4&lt;0, RIGHT(TEXT(AL4,"0.#"),1)&lt;&gt;"."),TRUE,FALSE)</formula>
    </cfRule>
    <cfRule type="expression" dxfId="48" priority="62">
      <formula>IF(AND(AL4&lt;0, RIGHT(TEXT(AL4,"0.#"),1)="."),TRUE,FALSE)</formula>
    </cfRule>
  </conditionalFormatting>
  <conditionalFormatting sqref="Y8">
    <cfRule type="expression" dxfId="47" priority="57">
      <formula>IF(RIGHT(TEXT(Y8,"0.#"),1)=".",FALSE,TRUE)</formula>
    </cfRule>
    <cfRule type="expression" dxfId="46" priority="58">
      <formula>IF(RIGHT(TEXT(Y8,"0.#"),1)=".",TRUE,FALSE)</formula>
    </cfRule>
  </conditionalFormatting>
  <conditionalFormatting sqref="AL8:AO8">
    <cfRule type="expression" dxfId="45" priority="53">
      <formula>IF(AND(AL8&gt;=0, RIGHT(TEXT(AL8,"0.#"),1)&lt;&gt;"."),TRUE,FALSE)</formula>
    </cfRule>
    <cfRule type="expression" dxfId="44" priority="54">
      <formula>IF(AND(AL8&gt;=0, RIGHT(TEXT(AL8,"0.#"),1)="."),TRUE,FALSE)</formula>
    </cfRule>
    <cfRule type="expression" dxfId="43" priority="55">
      <formula>IF(AND(AL8&lt;0, RIGHT(TEXT(AL8,"0.#"),1)&lt;&gt;"."),TRUE,FALSE)</formula>
    </cfRule>
    <cfRule type="expression" dxfId="42" priority="56">
      <formula>IF(AND(AL8&lt;0, RIGHT(TEXT(AL8,"0.#"),1)="."),TRUE,FALSE)</formula>
    </cfRule>
  </conditionalFormatting>
  <conditionalFormatting sqref="Y12:Y21">
    <cfRule type="expression" dxfId="41" priority="51">
      <formula>IF(RIGHT(TEXT(Y12,"0.#"),1)=".",FALSE,TRUE)</formula>
    </cfRule>
    <cfRule type="expression" dxfId="40" priority="52">
      <formula>IF(RIGHT(TEXT(Y12,"0.#"),1)=".",TRUE,FALSE)</formula>
    </cfRule>
  </conditionalFormatting>
  <conditionalFormatting sqref="AL12:AO12">
    <cfRule type="expression" dxfId="39" priority="47">
      <formula>IF(AND(AL12&gt;=0, RIGHT(TEXT(AL12,"0.#"),1)&lt;&gt;"."),TRUE,FALSE)</formula>
    </cfRule>
    <cfRule type="expression" dxfId="38" priority="48">
      <formula>IF(AND(AL12&gt;=0, RIGHT(TEXT(AL12,"0.#"),1)="."),TRUE,FALSE)</formula>
    </cfRule>
    <cfRule type="expression" dxfId="37" priority="49">
      <formula>IF(AND(AL12&lt;0, RIGHT(TEXT(AL12,"0.#"),1)&lt;&gt;"."),TRUE,FALSE)</formula>
    </cfRule>
    <cfRule type="expression" dxfId="36" priority="50">
      <formula>IF(AND(AL12&lt;0, RIGHT(TEXT(AL12,"0.#"),1)="."),TRUE,FALSE)</formula>
    </cfRule>
  </conditionalFormatting>
  <conditionalFormatting sqref="AL13:AO13">
    <cfRule type="expression" dxfId="35" priority="43">
      <formula>IF(AND(AL13&gt;=0, RIGHT(TEXT(AL13,"0.#"),1)&lt;&gt;"."),TRUE,FALSE)</formula>
    </cfRule>
    <cfRule type="expression" dxfId="34" priority="44">
      <formula>IF(AND(AL13&gt;=0, RIGHT(TEXT(AL13,"0.#"),1)="."),TRUE,FALSE)</formula>
    </cfRule>
    <cfRule type="expression" dxfId="33" priority="45">
      <formula>IF(AND(AL13&lt;0, RIGHT(TEXT(AL13,"0.#"),1)&lt;&gt;"."),TRUE,FALSE)</formula>
    </cfRule>
    <cfRule type="expression" dxfId="32" priority="46">
      <formula>IF(AND(AL13&lt;0, RIGHT(TEXT(AL13,"0.#"),1)="."),TRUE,FALSE)</formula>
    </cfRule>
  </conditionalFormatting>
  <conditionalFormatting sqref="AL14:AO14">
    <cfRule type="expression" dxfId="31" priority="39">
      <formula>IF(AND(AL14&gt;=0, RIGHT(TEXT(AL14,"0.#"),1)&lt;&gt;"."),TRUE,FALSE)</formula>
    </cfRule>
    <cfRule type="expression" dxfId="30" priority="40">
      <formula>IF(AND(AL14&gt;=0, RIGHT(TEXT(AL14,"0.#"),1)="."),TRUE,FALSE)</formula>
    </cfRule>
    <cfRule type="expression" dxfId="29" priority="41">
      <formula>IF(AND(AL14&lt;0, RIGHT(TEXT(AL14,"0.#"),1)&lt;&gt;"."),TRUE,FALSE)</formula>
    </cfRule>
    <cfRule type="expression" dxfId="28" priority="42">
      <formula>IF(AND(AL14&lt;0, RIGHT(TEXT(AL14,"0.#"),1)="."),TRUE,FALSE)</formula>
    </cfRule>
  </conditionalFormatting>
  <conditionalFormatting sqref="AL15:AO15">
    <cfRule type="expression" dxfId="27" priority="35">
      <formula>IF(AND(AL15&gt;=0, RIGHT(TEXT(AL15,"0.#"),1)&lt;&gt;"."),TRUE,FALSE)</formula>
    </cfRule>
    <cfRule type="expression" dxfId="26" priority="36">
      <formula>IF(AND(AL15&gt;=0, RIGHT(TEXT(AL15,"0.#"),1)="."),TRUE,FALSE)</formula>
    </cfRule>
    <cfRule type="expression" dxfId="25" priority="37">
      <formula>IF(AND(AL15&lt;0, RIGHT(TEXT(AL15,"0.#"),1)&lt;&gt;"."),TRUE,FALSE)</formula>
    </cfRule>
    <cfRule type="expression" dxfId="24" priority="38">
      <formula>IF(AND(AL15&lt;0, RIGHT(TEXT(AL15,"0.#"),1)="."),TRUE,FALSE)</formula>
    </cfRule>
  </conditionalFormatting>
  <conditionalFormatting sqref="AL16:AO16">
    <cfRule type="expression" dxfId="23" priority="31">
      <formula>IF(AND(AL16&gt;=0, RIGHT(TEXT(AL16,"0.#"),1)&lt;&gt;"."),TRUE,FALSE)</formula>
    </cfRule>
    <cfRule type="expression" dxfId="22" priority="32">
      <formula>IF(AND(AL16&gt;=0, RIGHT(TEXT(AL16,"0.#"),1)="."),TRUE,FALSE)</formula>
    </cfRule>
    <cfRule type="expression" dxfId="21" priority="33">
      <formula>IF(AND(AL16&lt;0, RIGHT(TEXT(AL16,"0.#"),1)&lt;&gt;"."),TRUE,FALSE)</formula>
    </cfRule>
    <cfRule type="expression" dxfId="20" priority="34">
      <formula>IF(AND(AL16&lt;0, RIGHT(TEXT(AL16,"0.#"),1)="."),TRUE,FALSE)</formula>
    </cfRule>
  </conditionalFormatting>
  <conditionalFormatting sqref="AL17:AO17">
    <cfRule type="expression" dxfId="19" priority="27">
      <formula>IF(AND(AL17&gt;=0, RIGHT(TEXT(AL17,"0.#"),1)&lt;&gt;"."),TRUE,FALSE)</formula>
    </cfRule>
    <cfRule type="expression" dxfId="18" priority="28">
      <formula>IF(AND(AL17&gt;=0, RIGHT(TEXT(AL17,"0.#"),1)="."),TRUE,FALSE)</formula>
    </cfRule>
    <cfRule type="expression" dxfId="17" priority="29">
      <formula>IF(AND(AL17&lt;0, RIGHT(TEXT(AL17,"0.#"),1)&lt;&gt;"."),TRUE,FALSE)</formula>
    </cfRule>
    <cfRule type="expression" dxfId="16" priority="30">
      <formula>IF(AND(AL17&lt;0, RIGHT(TEXT(AL17,"0.#"),1)="."),TRUE,FALSE)</formula>
    </cfRule>
  </conditionalFormatting>
  <conditionalFormatting sqref="AL18:AO18">
    <cfRule type="expression" dxfId="15" priority="23">
      <formula>IF(AND(AL18&gt;=0, RIGHT(TEXT(AL18,"0.#"),1)&lt;&gt;"."),TRUE,FALSE)</formula>
    </cfRule>
    <cfRule type="expression" dxfId="14" priority="24">
      <formula>IF(AND(AL18&gt;=0, RIGHT(TEXT(AL18,"0.#"),1)="."),TRUE,FALSE)</formula>
    </cfRule>
    <cfRule type="expression" dxfId="13" priority="25">
      <formula>IF(AND(AL18&lt;0, RIGHT(TEXT(AL18,"0.#"),1)&lt;&gt;"."),TRUE,FALSE)</formula>
    </cfRule>
    <cfRule type="expression" dxfId="12" priority="26">
      <formula>IF(AND(AL18&lt;0, RIGHT(TEXT(AL18,"0.#"),1)="."),TRUE,FALSE)</formula>
    </cfRule>
  </conditionalFormatting>
  <conditionalFormatting sqref="AL19:AO19">
    <cfRule type="expression" dxfId="11" priority="19">
      <formula>IF(AND(AL19&gt;=0, RIGHT(TEXT(AL19,"0.#"),1)&lt;&gt;"."),TRUE,FALSE)</formula>
    </cfRule>
    <cfRule type="expression" dxfId="10" priority="20">
      <formula>IF(AND(AL19&gt;=0, RIGHT(TEXT(AL19,"0.#"),1)="."),TRUE,FALSE)</formula>
    </cfRule>
    <cfRule type="expression" dxfId="9" priority="21">
      <formula>IF(AND(AL19&lt;0, RIGHT(TEXT(AL19,"0.#"),1)&lt;&gt;"."),TRUE,FALSE)</formula>
    </cfRule>
    <cfRule type="expression" dxfId="8" priority="22">
      <formula>IF(AND(AL19&lt;0, RIGHT(TEXT(AL19,"0.#"),1)="."),TRUE,FALSE)</formula>
    </cfRule>
  </conditionalFormatting>
  <conditionalFormatting sqref="AL20:AO20">
    <cfRule type="expression" dxfId="7" priority="15">
      <formula>IF(AND(AL20&gt;=0, RIGHT(TEXT(AL20,"0.#"),1)&lt;&gt;"."),TRUE,FALSE)</formula>
    </cfRule>
    <cfRule type="expression" dxfId="6" priority="16">
      <formula>IF(AND(AL20&gt;=0, RIGHT(TEXT(AL20,"0.#"),1)="."),TRUE,FALSE)</formula>
    </cfRule>
    <cfRule type="expression" dxfId="5" priority="17">
      <formula>IF(AND(AL20&lt;0, RIGHT(TEXT(AL20,"0.#"),1)&lt;&gt;"."),TRUE,FALSE)</formula>
    </cfRule>
    <cfRule type="expression" dxfId="4" priority="18">
      <formula>IF(AND(AL20&lt;0, RIGHT(TEXT(AL20,"0.#"),1)="."),TRUE,FALSE)</formula>
    </cfRule>
  </conditionalFormatting>
  <conditionalFormatting sqref="AL21:AO21">
    <cfRule type="expression" dxfId="3" priority="11">
      <formula>IF(AND(AL21&gt;=0, RIGHT(TEXT(AL21,"0.#"),1)&lt;&gt;"."),TRUE,FALSE)</formula>
    </cfRule>
    <cfRule type="expression" dxfId="2" priority="12">
      <formula>IF(AND(AL21&gt;=0, RIGHT(TEXT(AL21,"0.#"),1)="."),TRUE,FALSE)</formula>
    </cfRule>
    <cfRule type="expression" dxfId="1" priority="13">
      <formula>IF(AND(AL21&lt;0, RIGHT(TEXT(AL21,"0.#"),1)&lt;&gt;"."),TRUE,FALSE)</formula>
    </cfRule>
    <cfRule type="expression" dxfId="0" priority="14">
      <formula>IF(AND(AL21&lt;0, RIGHT(TEXT(AL21,"0.#"),1)="."),TRUE,FALSE)</formula>
    </cfRule>
  </conditionalFormatting>
  <dataValidations count="3">
    <dataValidation type="custom" imeMode="disabled" allowBlank="1" showInputMessage="1" showErrorMessage="1" sqref="AL8 AL12:AL21 AL4 Y4:AB4 Y8:AB8 Y12:AB21">
      <formula1>OR(ISNUMBER(Y4), Y4="-")</formula1>
    </dataValidation>
    <dataValidation type="custom" imeMode="off" allowBlank="1" showInputMessage="1" showErrorMessage="1" sqref="J4:O4 J8:O8 J12:O21">
      <formula1>OR(ISNUMBER(J4), J4="-")</formula1>
    </dataValidation>
    <dataValidation type="custom" imeMode="disabled" allowBlank="1" showInputMessage="1" showErrorMessage="1" sqref="AH4:AK4 AH8:AK8 AH12:AK21">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2021-09-01T16:53:38Z</dcterms:created>
  <dcterms:modified xsi:type="dcterms:W3CDTF">2021-09-10T07:23:24Z</dcterms:modified>
</cp:coreProperties>
</file>