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6" yWindow="-120" windowWidth="27996" windowHeight="16440"/>
  </bookViews>
  <sheets>
    <sheet name="行政事業レビューシート" sheetId="3" r:id="rId1"/>
    <sheet name="入力規則等" sheetId="4" r:id="rId2"/>
    <sheet name="別紙2" sheetId="6" r:id="rId3"/>
    <sheet name="別紙3" sheetId="7" r:id="rId4"/>
  </sheets>
  <definedNames>
    <definedName name="_xlnm.Print_Area" localSheetId="0">行政事業レビューシート!$A$1:$AX$254</definedName>
    <definedName name="_xlnm.Print_Area" localSheetId="2">別紙2!$A$1:$AX$30</definedName>
    <definedName name="_xlnm.Print_Area" localSheetId="3">別紙3!$A$1:$AX$55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9" i="3" l="1"/>
  <c r="AY31" i="7" l="1"/>
  <c r="AY33" i="7" s="1"/>
  <c r="AY34" i="7" l="1"/>
  <c r="AY32" i="7"/>
  <c r="AY250" i="3"/>
  <c r="AY246" i="3"/>
  <c r="AY248" i="3" s="1"/>
  <c r="AY242" i="3"/>
  <c r="AY243" i="3" s="1"/>
  <c r="AY241" i="3"/>
  <c r="AY240" i="3"/>
  <c r="AY239" i="3"/>
  <c r="AY238" i="3"/>
  <c r="AY237" i="3"/>
  <c r="AY236" i="3"/>
  <c r="AY235" i="3"/>
  <c r="AY234" i="3"/>
  <c r="AY233" i="3"/>
  <c r="AY229" i="3"/>
  <c r="AY230" i="3" s="1"/>
  <c r="AY225" i="3"/>
  <c r="AY226" i="3" s="1"/>
  <c r="AY224" i="3"/>
  <c r="AY223" i="3"/>
  <c r="AY222" i="3"/>
  <c r="AY221" i="3"/>
  <c r="AY220" i="3"/>
  <c r="AY219" i="3"/>
  <c r="AY218" i="3"/>
  <c r="AY217" i="3"/>
  <c r="AY216" i="3"/>
  <c r="AY212" i="3"/>
  <c r="AY215" i="3" s="1"/>
  <c r="AY211" i="3"/>
  <c r="AY210" i="3"/>
  <c r="AY209" i="3"/>
  <c r="AY208" i="3"/>
  <c r="AY207" i="3"/>
  <c r="AY206" i="3"/>
  <c r="AY205" i="3"/>
  <c r="AY204" i="3"/>
  <c r="AY203" i="3"/>
  <c r="AY199" i="3"/>
  <c r="AY200" i="3" s="1"/>
  <c r="AY198" i="3"/>
  <c r="AY197" i="3"/>
  <c r="AY196" i="3"/>
  <c r="AY195" i="3"/>
  <c r="AY194" i="3"/>
  <c r="AY193" i="3"/>
  <c r="AY192" i="3"/>
  <c r="AY191" i="3"/>
  <c r="AY190" i="3"/>
  <c r="AY186" i="3"/>
  <c r="AY187" i="3" s="1"/>
  <c r="AY179" i="3"/>
  <c r="AY175" i="3"/>
  <c r="AY169" i="3"/>
  <c r="AY174" i="3" s="1"/>
  <c r="AY165" i="3"/>
  <c r="AY74" i="3"/>
  <c r="AY75" i="3" s="1"/>
  <c r="AY68" i="3"/>
  <c r="AY70" i="3" s="1"/>
  <c r="AY65" i="3"/>
  <c r="AY67" i="3" s="1"/>
  <c r="AY62" i="3"/>
  <c r="AY63" i="3" s="1"/>
  <c r="AY54" i="3"/>
  <c r="AY57" i="3" s="1"/>
  <c r="AY44" i="3"/>
  <c r="AY49" i="3" s="1"/>
  <c r="AY37" i="3"/>
  <c r="AY39" i="3" s="1"/>
  <c r="AY247" i="3" l="1"/>
  <c r="AY189" i="3"/>
  <c r="AY227" i="3"/>
  <c r="AY173" i="3"/>
  <c r="AY188" i="3"/>
  <c r="AY201" i="3"/>
  <c r="AY232" i="3"/>
  <c r="AY58" i="3"/>
  <c r="AY172" i="3"/>
  <c r="AY214" i="3"/>
  <c r="AY228" i="3"/>
  <c r="AY48" i="3"/>
  <c r="AY42" i="3"/>
  <c r="AY50" i="3"/>
  <c r="AY43" i="3"/>
  <c r="AY55" i="3"/>
  <c r="AY170" i="3"/>
  <c r="AY56" i="3"/>
  <c r="AY171" i="3"/>
  <c r="AY69" i="3"/>
  <c r="AY38" i="3"/>
  <c r="AY51" i="3"/>
  <c r="AY45" i="3"/>
  <c r="AY52" i="3"/>
  <c r="AY64" i="3"/>
  <c r="AY167" i="3"/>
  <c r="AY177" i="3"/>
  <c r="AY40" i="3"/>
  <c r="AY46" i="3"/>
  <c r="AY53" i="3"/>
  <c r="AY41" i="3"/>
  <c r="AY47" i="3"/>
  <c r="AY66" i="3"/>
  <c r="AY166" i="3"/>
  <c r="AY168" i="3"/>
  <c r="AY176" i="3"/>
  <c r="AY178" i="3"/>
  <c r="AY202" i="3"/>
  <c r="AY213" i="3"/>
  <c r="AY231" i="3"/>
  <c r="AY249" i="3"/>
  <c r="AY244" i="3"/>
  <c r="AY245"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AY54" i="7" l="1"/>
  <c r="AY53" i="7"/>
  <c r="AY52" i="7"/>
  <c r="AY51" i="7"/>
  <c r="AY50" i="7"/>
  <c r="AY49" i="7"/>
  <c r="AY48" i="7"/>
  <c r="AY47" i="7"/>
  <c r="AY35" i="7"/>
  <c r="AY36" i="7" s="1"/>
  <c r="AY27" i="7"/>
  <c r="AY19" i="7"/>
  <c r="AY18" i="7"/>
  <c r="AY17" i="7"/>
  <c r="AY16" i="7"/>
  <c r="AY15" i="7"/>
  <c r="AY14" i="7"/>
  <c r="AY13" i="7"/>
  <c r="AY9" i="7"/>
  <c r="AY10" i="7" s="1"/>
  <c r="AY11" i="7" l="1"/>
  <c r="AY55" i="7" l="1"/>
  <c r="AY43" i="7"/>
  <c r="AY45" i="7" s="1"/>
  <c r="AY39" i="7"/>
  <c r="AY41" i="7" s="1"/>
  <c r="AY37" i="7"/>
  <c r="AY38" i="7"/>
  <c r="AY28" i="7"/>
  <c r="AY23" i="7"/>
  <c r="AY24" i="7" s="1"/>
  <c r="AY26" i="7" l="1"/>
  <c r="AY25" i="7"/>
  <c r="AY44" i="7"/>
  <c r="AY40" i="7"/>
  <c r="AY42" i="7"/>
  <c r="AY46" i="7"/>
  <c r="AY30" i="7"/>
  <c r="AY29" i="7"/>
  <c r="AY21" i="7" l="1"/>
  <c r="AY22" i="7"/>
  <c r="AY20" i="7"/>
  <c r="AY12" i="7"/>
  <c r="AY5" i="7"/>
  <c r="AY6" i="7" s="1"/>
  <c r="AY2" i="7"/>
  <c r="AY4" i="7" s="1"/>
  <c r="AY25" i="6"/>
  <c r="AY27" i="6" s="1"/>
  <c r="AY18" i="6"/>
  <c r="AY12" i="6"/>
  <c r="AY15" i="6" s="1"/>
  <c r="AY8" i="6"/>
  <c r="AY10" i="6" s="1"/>
  <c r="AY2" i="6"/>
  <c r="AY9" i="6" l="1"/>
  <c r="AY29" i="6"/>
  <c r="AY11" i="6"/>
  <c r="AY26" i="6"/>
  <c r="AY6" i="6"/>
  <c r="AY13" i="6"/>
  <c r="AY3" i="7"/>
  <c r="AY14" i="6"/>
  <c r="AY5" i="6"/>
  <c r="AY17" i="6"/>
  <c r="AY16" i="6"/>
  <c r="AY28" i="6"/>
  <c r="AY7" i="7"/>
  <c r="AY8" i="7"/>
  <c r="AY23" i="6"/>
  <c r="AY22" i="6"/>
  <c r="AY21" i="6"/>
  <c r="AY20" i="6"/>
  <c r="AY19" i="6"/>
  <c r="AY4" i="6"/>
  <c r="AY3" i="6"/>
  <c r="AY7" i="6"/>
  <c r="C12" i="4" l="1"/>
  <c r="P29" i="3" l="1"/>
  <c r="C23" i="4" l="1"/>
  <c r="C24" i="4"/>
  <c r="W21" i="3" l="1"/>
  <c r="AD21" i="3"/>
  <c r="P21" i="3"/>
  <c r="P28" i="3" l="1"/>
  <c r="P18" i="3" l="1"/>
  <c r="P20" i="3" s="1"/>
  <c r="W18" i="3"/>
  <c r="W20" i="3" s="1"/>
  <c r="AU29" i="6"/>
  <c r="Y29" i="6"/>
  <c r="AU23" i="6"/>
  <c r="Y23" i="6"/>
  <c r="Y17" i="6"/>
  <c r="AU17" i="6"/>
  <c r="AU11" i="6"/>
  <c r="Y11" i="6"/>
  <c r="Y7" i="6"/>
  <c r="Y178" i="3"/>
  <c r="AU178" i="3"/>
  <c r="Y174" i="3"/>
  <c r="AU174" i="3"/>
  <c r="Y168" i="3"/>
  <c r="AU168" i="3"/>
  <c r="AU164" i="3"/>
  <c r="Y16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<sst xmlns="http://schemas.openxmlformats.org/spreadsheetml/2006/main" count="1567" uniqueCount="844">
  <si>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</si>
  <si>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</si>
  <si>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</si>
  <si>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</si>
  <si>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</si>
  <si>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</si>
  <si>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</si>
  <si>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</si>
  <si>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</si>
  <si>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</si>
  <si>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</si>
  <si>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</si>
  <si>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</si>
  <si>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</si>
  <si>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</si>
  <si>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</si>
  <si>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</si>
  <si>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</si>
  <si>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</si>
  <si>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</si>
  <si>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</si>
  <si>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</si>
  <si>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</si>
  <si>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</si>
  <si>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</si>
  <si>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</si>
  <si>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</si>
  <si>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</si>
  <si>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</si>
  <si>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</si>
  <si>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</si>
  <si>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</si>
  <si>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</si>
  <si>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</si>
  <si>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</si>
  <si>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</si>
  <si>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</si>
  <si>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</si>
  <si>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</si>
  <si>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</si>
  <si>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</si>
  <si>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</si>
  <si>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</si>
  <si>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</si>
  <si>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</si>
  <si>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</si>
  <si>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</si>
  <si>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</si>
  <si>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</si>
  <si>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</si>
  <si>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</si>
  <si>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</si>
  <si>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</si>
  <si>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</si>
  <si>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</si>
  <si>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</si>
  <si>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</si>
  <si>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</si>
  <si>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</si>
  <si>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</si>
  <si>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</si>
  <si>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</si>
  <si>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</si>
  <si>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</si>
  <si>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</si>
  <si>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</si>
  <si>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</si>
  <si>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</si>
  <si>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</si>
  <si>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</si>
  <si>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</si>
  <si>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</si>
  <si>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</si>
  <si>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</si>
  <si>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</si>
  <si>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</si>
  <si>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</si>
  <si>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</si>
  <si>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</si>
  <si>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</si>
  <si>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</si>
  <si>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</si>
  <si>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</si>
  <si>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</si>
  <si>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</si>
  <si>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</si>
  <si>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</si>
  <si>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</si>
  <si>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</si>
  <si>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</si>
  <si>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</si>
  <si>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</si>
  <si>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</si>
  <si>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</si>
  <si>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</si>
  <si>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</si>
  <si>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</si>
  <si>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</si>
  <si>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</si>
  <si>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</si>
  <si>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</si>
  <si>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</si>
  <si>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</si>
  <si>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</si>
  <si>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</si>
  <si>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</si>
  <si>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</si>
  <si>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</si>
  <si>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</si>
  <si>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</si>
  <si>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</si>
  <si>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</si>
  <si>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</si>
  <si>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</si>
  <si>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</si>
  <si>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</si>
  <si>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</si>
  <si>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</si>
  <si>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</si>
  <si>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</si>
  <si>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</si>
  <si>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</si>
  <si>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</si>
  <si>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</si>
  <si>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</si>
  <si>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</si>
  <si>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</si>
  <si>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</si>
  <si>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</si>
  <si>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</si>
  <si>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</si>
  <si>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</si>
  <si>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</si>
  <si>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</si>
  <si>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</si>
  <si>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</si>
  <si>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</si>
  <si>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</si>
  <si>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</si>
  <si>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</si>
  <si>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</si>
  <si>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</si>
  <si>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</si>
  <si>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</si>
  <si>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</si>
  <si>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</si>
  <si>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</si>
  <si>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</si>
  <si>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</si>
  <si>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</si>
  <si>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</si>
  <si>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</si>
  <si>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</si>
  <si>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</si>
  <si>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</si>
  <si>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</si>
  <si>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</si>
  <si>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</si>
  <si>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</si>
  <si>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</si>
  <si>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</si>
  <si>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</si>
  <si>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</si>
  <si>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</si>
  <si>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</si>
  <si>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</si>
  <si>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</si>
  <si>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</si>
  <si>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</si>
  <si>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</si>
  <si>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</si>
  <si>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</si>
  <si>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</si>
  <si>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</si>
  <si>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</si>
  <si>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</si>
  <si>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</si>
  <si>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</si>
  <si>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</si>
  <si>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</si>
  <si>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</si>
  <si>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</si>
  <si>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</si>
  <si>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</si>
  <si>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</si>
  <si>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</si>
  <si>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</si>
  <si>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</si>
  <si>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</si>
  <si>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</si>
  <si>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</si>
  <si>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</si>
  <si>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</si>
  <si>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</si>
  <si>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</si>
  <si>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</si>
  <si>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</si>
  <si>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</si>
  <si>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</si>
  <si>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</si>
  <si>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</si>
  <si>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</si>
  <si>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</si>
  <si>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</si>
  <si>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</si>
  <si>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</si>
  <si>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</si>
  <si>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</si>
  <si>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</si>
  <si>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</si>
  <si>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</si>
  <si>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</si>
  <si>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</si>
  <si>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</si>
  <si>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</si>
  <si>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</si>
  <si>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</si>
  <si>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</si>
  <si>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</si>
  <si>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</si>
  <si>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</si>
  <si>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</si>
  <si>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</si>
  <si>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</si>
  <si>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</si>
  <si>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</si>
  <si>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</si>
  <si>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</si>
  <si>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定量的な目標が設定できない理由及び定性的な成果目標</t>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</si>
  <si>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</si>
  <si>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</si>
  <si>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</si>
  <si>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</si>
  <si>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</si>
  <si>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</si>
  <si>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</si>
  <si>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</si>
  <si>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</si>
  <si>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</si>
  <si>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</si>
  <si>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</si>
  <si>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</si>
  <si>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</si>
  <si>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</si>
  <si>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</si>
  <si>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</si>
  <si>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</si>
  <si>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</si>
  <si>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</si>
  <si>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</si>
  <si>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</si>
  <si>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</si>
  <si>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</si>
  <si>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</si>
  <si>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</si>
  <si>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</si>
  <si>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</si>
  <si>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</si>
  <si>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</si>
  <si>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</si>
  <si>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</si>
  <si>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</si>
  <si>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</si>
  <si>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</si>
  <si>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</si>
  <si>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</si>
  <si>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</si>
  <si>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</si>
  <si>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</si>
  <si>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</si>
  <si>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</si>
  <si>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</si>
  <si>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</si>
  <si>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</si>
  <si>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</si>
  <si>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</si>
  <si>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</si>
  <si>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</si>
  <si>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</si>
  <si>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</si>
  <si>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</si>
  <si>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</si>
  <si>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</si>
  <si>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</si>
  <si>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</si>
  <si>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</si>
  <si>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</si>
  <si>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</si>
  <si>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</si>
  <si>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</si>
  <si>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</si>
  <si>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</si>
  <si>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</si>
  <si>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</si>
  <si>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</si>
  <si>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</si>
  <si>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</si>
  <si>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</si>
  <si>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</si>
  <si>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</si>
  <si>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</si>
  <si>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</si>
  <si>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</si>
  <si>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</si>
  <si>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</si>
  <si>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</si>
  <si>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</si>
  <si>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</si>
  <si>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</si>
  <si>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</si>
  <si>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</si>
  <si>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</si>
  <si>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</si>
  <si>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</si>
  <si>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</si>
  <si>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</si>
  <si>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</si>
  <si>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</si>
  <si>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</si>
  <si>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</si>
  <si>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</si>
  <si>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</si>
  <si>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</si>
  <si>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</si>
  <si>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</si>
  <si>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</si>
  <si>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</si>
  <si>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</si>
  <si>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</si>
  <si>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</si>
  <si>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</si>
  <si>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</si>
  <si>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</si>
  <si>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</si>
  <si>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</si>
  <si>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</si>
  <si>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</si>
  <si>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</si>
  <si>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</si>
  <si>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</si>
  <si>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</si>
  <si>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</si>
  <si>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</si>
  <si>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</si>
  <si>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</si>
  <si>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</si>
  <si>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</si>
  <si>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</si>
  <si>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</si>
  <si>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</si>
  <si>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</si>
  <si>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</si>
  <si>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</si>
  <si>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</si>
  <si>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</si>
  <si>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</si>
  <si>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</si>
  <si>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</si>
  <si>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</si>
  <si>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</si>
  <si>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</si>
  <si>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</si>
  <si>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</si>
  <si>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</si>
  <si>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</si>
  <si>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</si>
  <si>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</si>
  <si>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</si>
  <si>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</si>
  <si>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</si>
  <si>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</si>
  <si>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</si>
  <si>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</si>
  <si>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</si>
  <si>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</si>
  <si>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</si>
  <si>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</si>
  <si>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</si>
  <si>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</si>
  <si>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</si>
  <si>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</si>
  <si>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</si>
  <si>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</si>
  <si>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</si>
  <si>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</si>
  <si>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</si>
  <si>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</si>
  <si>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</si>
  <si>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</si>
  <si>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</si>
  <si>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</si>
  <si>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</si>
  <si>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</si>
  <si>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</si>
  <si>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</si>
  <si>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</si>
  <si>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</si>
  <si>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</si>
  <si>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</si>
  <si>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</si>
  <si>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</si>
  <si>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</si>
  <si>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</si>
  <si>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</si>
  <si>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</si>
  <si>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</si>
  <si>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</si>
  <si>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</si>
  <si>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</si>
  <si>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</si>
  <si>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</si>
  <si>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</si>
  <si>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</si>
  <si>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</si>
  <si>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</si>
  <si>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</si>
  <si>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</si>
  <si>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</si>
  <si>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</si>
  <si>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</si>
  <si>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</si>
  <si>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</si>
  <si>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</si>
  <si>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</si>
  <si>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</si>
  <si>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</si>
  <si>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</si>
  <si>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</si>
  <si>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</si>
  <si>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</si>
  <si>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</si>
  <si>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</si>
  <si>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</si>
  <si>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</si>
  <si>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</si>
  <si>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</si>
  <si>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</si>
  <si>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</si>
  <si>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</si>
  <si>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</si>
  <si>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</si>
  <si>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</si>
  <si>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</si>
  <si>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</si>
  <si>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</si>
  <si>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</si>
  <si>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</si>
  <si>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</si>
  <si>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</si>
  <si>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</si>
  <si>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</si>
  <si>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</si>
  <si>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</si>
  <si>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</si>
  <si>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</si>
  <si>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</si>
  <si>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</si>
  <si>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</si>
  <si>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</si>
  <si>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</si>
  <si>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</si>
  <si>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</si>
  <si>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</si>
  <si>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</si>
  <si>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</si>
  <si>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</si>
  <si>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</si>
  <si>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</si>
  <si>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</si>
  <si>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</si>
  <si>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</si>
  <si>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</si>
  <si>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</si>
  <si>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</si>
  <si>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</si>
  <si>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</si>
  <si>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</si>
  <si>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</si>
  <si>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</si>
  <si>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</si>
  <si>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</si>
  <si>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</si>
  <si>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</si>
  <si>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</si>
  <si>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</si>
  <si>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</si>
  <si>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</si>
  <si>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</si>
  <si>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</si>
  <si>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</si>
  <si>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</si>
  <si>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</si>
  <si>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</si>
  <si>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</si>
  <si>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</si>
  <si>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</si>
  <si>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</si>
  <si>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</si>
  <si>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</si>
  <si>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</si>
  <si>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</si>
  <si>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</si>
  <si>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</si>
  <si>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</si>
  <si>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</si>
  <si>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</si>
  <si>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</si>
  <si>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</si>
  <si>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</si>
  <si>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</si>
  <si>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</si>
  <si>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</si>
  <si>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</si>
  <si>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</si>
  <si>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</si>
  <si>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</si>
  <si>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</si>
  <si>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</si>
  <si>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</si>
  <si>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</si>
  <si>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</si>
  <si>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</si>
  <si>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</si>
  <si>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</si>
  <si>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</si>
  <si>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</si>
  <si>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</si>
  <si>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</si>
  <si>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</si>
  <si>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</si>
  <si>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</si>
  <si>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</si>
  <si>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</si>
  <si>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</si>
  <si>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</si>
  <si>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</si>
  <si>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</si>
  <si>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</si>
  <si>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</si>
  <si>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</si>
  <si>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</si>
  <si>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</si>
  <si>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</si>
  <si>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</si>
  <si>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</si>
  <si>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</si>
  <si>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</si>
  <si>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</si>
  <si>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</si>
  <si>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</si>
  <si>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</si>
  <si>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</si>
  <si>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</si>
  <si>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</si>
  <si>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</si>
  <si>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</si>
  <si>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</si>
  <si>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</si>
  <si>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</si>
  <si>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</si>
  <si>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</si>
  <si>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</si>
  <si>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</si>
  <si>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</si>
  <si>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</si>
  <si>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</si>
  <si>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</si>
  <si>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</si>
  <si>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</si>
  <si>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</si>
  <si>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</si>
  <si>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</si>
  <si>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</si>
  <si>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</si>
  <si>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</si>
  <si>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沖縄の戦後処理対策に必要な経費</t>
  </si>
  <si>
    <t>沖縄振興局</t>
    <rPh sb="0" eb="2">
      <t>オキナワ</t>
    </rPh>
    <rPh sb="2" eb="5">
      <t>シンコウキョク</t>
    </rPh>
    <phoneticPr fontId="5"/>
  </si>
  <si>
    <t>特定事業担当参事官室
調査金融担当参事官室</t>
  </si>
  <si>
    <t>○</t>
  </si>
  <si>
    <t>沖縄振興基本方針、沖縄振興計画（平成24年5月）
位置境界不明地域内の各筆の土地の位置境界の明確化のための措置に関する計画（昭和52年11月）</t>
    <phoneticPr fontId="5"/>
  </si>
  <si>
    <t>沖縄振興特別措置法 （平成14年法律第14号）
附則第５条の２（不発弾）
沖縄の復帰に伴う特別措置に関する法律（昭和46年法律第129号）附則第５項（所有者不明土地）
沖縄県の区域内における位置境界不明地域内の各筆の土地の位置境界の明確化等に関する特別措置法（昭和52年法律第40号）及び同法施行令（昭和52年政令第260号）</t>
    <phoneticPr fontId="5"/>
  </si>
  <si>
    <t>沖縄における戦後処理問題の解決</t>
  </si>
  <si>
    <t>沖縄不発弾等対策</t>
  </si>
  <si>
    <t>対馬丸平和祈念事業</t>
  </si>
  <si>
    <t>位置境界明確化事業</t>
  </si>
  <si>
    <t>沖縄戦関係資料
閲覧室事業</t>
  </si>
  <si>
    <t>【位置境界明確化事業】
先の大戦において米軍による破壊や公図の滅失等により土地の位置境界が明らかでなくなった地域の認証面積率</t>
  </si>
  <si>
    <t>-</t>
  </si>
  <si>
    <t>-</t>
    <phoneticPr fontId="5"/>
  </si>
  <si>
    <t>【所有者不明土地実態調査】
先の沖縄戦で公簿・公図が消失したため所有者が判明していない所有者不明土地の管理解除率を令和3年度に全体の23.5％まで引き上げる。</t>
    <rPh sb="57" eb="59">
      <t>レイワ</t>
    </rPh>
    <phoneticPr fontId="5"/>
  </si>
  <si>
    <t>【所有者不明土地実態調査】
先の沖縄戦で公簿・公図が消失したため所有者が判明していない所有者不明土地の管理解除率
（解除率＝解除筆数÷所有者不明土地の総筆数）</t>
  </si>
  <si>
    <t>沖縄21世紀ビジョン実施計画</t>
  </si>
  <si>
    <t>沖縄の戦後処理対策においては不発弾の埋没量について正確な数値を把握することは困難である。また、対馬丸平和祈念事業においては終了時期を設定することができないことから、定量的な成果目標の設定は困難であるが、下記のような代替指標等を記載する。</t>
  </si>
  <si>
    <t>毎年度、確実に成果実績を上げており、未完了、未実施の箇所を減らしている。</t>
  </si>
  <si>
    <t>【不発弾等対策事業】
磁気探査等により不発弾等の発見に努める</t>
  </si>
  <si>
    <t>【不発弾等対策事業】
発見された不発弾等の重量</t>
  </si>
  <si>
    <t>【不発弾等対策事業】
不発弾等の発見のため磁気探査を行う</t>
  </si>
  <si>
    <t>【不発弾等対策事業】
不発弾等の磁気探査面積</t>
  </si>
  <si>
    <t>kg</t>
  </si>
  <si>
    <t>kg</t>
    <phoneticPr fontId="5"/>
  </si>
  <si>
    <t>㎡</t>
  </si>
  <si>
    <t>件</t>
    <rPh sb="0" eb="1">
      <t>ケン</t>
    </rPh>
    <phoneticPr fontId="5"/>
  </si>
  <si>
    <t>【不発弾等対策事業】
特定処理事業の実施件数</t>
  </si>
  <si>
    <t>【対馬丸平和祈念事業】
対馬丸記念館内外で開催する「語り部」の実施回数</t>
  </si>
  <si>
    <t>回</t>
    <rPh sb="0" eb="1">
      <t>カイ</t>
    </rPh>
    <phoneticPr fontId="5"/>
  </si>
  <si>
    <t>【沖縄戦関係資料閲覧室】
沖縄戦関係資料閲覧室のホームページ利用件数</t>
  </si>
  <si>
    <t>単位当たりコストを算出するのは困難　　　　　　　　　　　</t>
  </si>
  <si>
    <t>不発弾等対策については、戦後処理の一環として国が責任を持つとともに、住民の安全確保の観点から地方公共団体においても責任を持つという考え方に基づいて処理を行っている。
所有者不明土地問題対策事業については、戦後処理問題の解決の観点から法律に基づき、政府において実態調査を実施している。</t>
  </si>
  <si>
    <t>地方自治体等の協力を得て実施している。</t>
  </si>
  <si>
    <t>有</t>
  </si>
  <si>
    <t>一般競争・指名競争（最低価格）契約方式による支出先の選定を行っており、競争性と公正性を確保し、経費の削減に努めている。</t>
  </si>
  <si>
    <t>不発弾等対策については、戦後処理の一環として国が責任を持つとともに、住民の安全確保の観点から地方公共団体においても責任を持つという考え方に基づいて処理を行っている。
所有者不明土地問題対策事業については、沖縄復帰特別措置法附則５項に政府の行うべき事業とされている。</t>
  </si>
  <si>
    <t>競争入札により業者を選定し、経費の削減に努めている。</t>
  </si>
  <si>
    <t>事業目的に則し、合理的なものになっている。</t>
  </si>
  <si>
    <t>‐</t>
  </si>
  <si>
    <t>活動実績は概ね見込みに見合ったものと考える。</t>
  </si>
  <si>
    <t>不発弾事業において不発弾保管庫を整備しており、有効に活用されている。</t>
  </si>
  <si>
    <t>不発弾等対策について、想定していなかった地中構造物の残置や埋没物の発見等により、不測の日数を要し、磁気探査の着手が遅れ、年度内に完了が困難となった事業数が多数発生したことによるものであるため、理由として妥当であると考える。</t>
    <rPh sb="26" eb="28">
      <t>ザンチ</t>
    </rPh>
    <rPh sb="29" eb="31">
      <t>マイボツ</t>
    </rPh>
    <rPh sb="31" eb="32">
      <t>ブツ</t>
    </rPh>
    <rPh sb="33" eb="35">
      <t>ハッケン</t>
    </rPh>
    <rPh sb="35" eb="36">
      <t>トウ</t>
    </rPh>
    <rPh sb="40" eb="42">
      <t>フソク</t>
    </rPh>
    <rPh sb="77" eb="79">
      <t>タスウ</t>
    </rPh>
    <rPh sb="79" eb="81">
      <t>ハッセイ</t>
    </rPh>
    <rPh sb="96" eb="98">
      <t>リユウ</t>
    </rPh>
    <rPh sb="101" eb="103">
      <t>ダトウ</t>
    </rPh>
    <rPh sb="107" eb="108">
      <t>カンガ</t>
    </rPh>
    <phoneticPr fontId="5"/>
  </si>
  <si>
    <t>不発弾等対策については、計画的に不発弾の磁気探査事業等を実施しており、着実に成果を挙げている。
また、他の戦後処理についても個別事業の状況変化に応じ関係機関等との間で調整の上、適宜計画を見直し事業の効率化を図っている。</t>
  </si>
  <si>
    <t>年度当初や交付申請時あるいは事業の節目等に、施策に応じて沖縄総合事務局又は沖縄県担当者等との調整を行っている。さらに、補助金の額の確定時に支出等関係書類により適正かつ効率的に執行されていることを確認している。</t>
  </si>
  <si>
    <t>沖縄の戦後処理対策について、引き続き推進していく。</t>
  </si>
  <si>
    <t>0092</t>
    <phoneticPr fontId="5"/>
  </si>
  <si>
    <t>0122</t>
    <phoneticPr fontId="5"/>
  </si>
  <si>
    <t>0119</t>
    <phoneticPr fontId="5"/>
  </si>
  <si>
    <t>0081</t>
    <phoneticPr fontId="5"/>
  </si>
  <si>
    <t>0076</t>
    <phoneticPr fontId="5"/>
  </si>
  <si>
    <t>0082</t>
    <phoneticPr fontId="5"/>
  </si>
  <si>
    <t>0075</t>
    <phoneticPr fontId="5"/>
  </si>
  <si>
    <t>0080</t>
    <phoneticPr fontId="5"/>
  </si>
  <si>
    <t>内閣府</t>
  </si>
  <si>
    <t>A.沖縄県</t>
  </si>
  <si>
    <t>E.沖縄総合事務局</t>
  </si>
  <si>
    <t>G.沖縄県</t>
  </si>
  <si>
    <t>H.対馬丸遭難学童遺族</t>
  </si>
  <si>
    <t>☑</t>
  </si>
  <si>
    <t>沖縄県</t>
    <rPh sb="0" eb="3">
      <t>オキナワケン</t>
    </rPh>
    <phoneticPr fontId="5"/>
  </si>
  <si>
    <t>不発弾等処理交付金</t>
    <rPh sb="0" eb="3">
      <t>フハツダン</t>
    </rPh>
    <rPh sb="3" eb="4">
      <t>トウ</t>
    </rPh>
    <rPh sb="4" eb="6">
      <t>ショリ</t>
    </rPh>
    <rPh sb="6" eb="9">
      <t>コウフキン</t>
    </rPh>
    <phoneticPr fontId="5"/>
  </si>
  <si>
    <t>補助金等交付</t>
  </si>
  <si>
    <t>B.市町村</t>
    <rPh sb="2" eb="5">
      <t>シチョウソン</t>
    </rPh>
    <phoneticPr fontId="5"/>
  </si>
  <si>
    <t>C.民間会社</t>
    <rPh sb="2" eb="4">
      <t>ミンカン</t>
    </rPh>
    <rPh sb="4" eb="6">
      <t>カイシャ</t>
    </rPh>
    <phoneticPr fontId="5"/>
  </si>
  <si>
    <t>D.民間会社</t>
    <rPh sb="2" eb="4">
      <t>ミンカン</t>
    </rPh>
    <rPh sb="4" eb="6">
      <t>カイシャ</t>
    </rPh>
    <phoneticPr fontId="5"/>
  </si>
  <si>
    <t>E.沖縄総合事務局</t>
    <rPh sb="2" eb="4">
      <t>オキナワ</t>
    </rPh>
    <rPh sb="4" eb="6">
      <t>ソウゴウ</t>
    </rPh>
    <rPh sb="6" eb="9">
      <t>ジムキョク</t>
    </rPh>
    <phoneticPr fontId="5"/>
  </si>
  <si>
    <t>F.民間会社</t>
    <rPh sb="2" eb="4">
      <t>ミンカン</t>
    </rPh>
    <rPh sb="4" eb="6">
      <t>カイシャ</t>
    </rPh>
    <phoneticPr fontId="5"/>
  </si>
  <si>
    <t>G.沖縄県</t>
    <rPh sb="2" eb="5">
      <t>オキナワケン</t>
    </rPh>
    <phoneticPr fontId="5"/>
  </si>
  <si>
    <t>沖縄県</t>
    <phoneticPr fontId="5"/>
  </si>
  <si>
    <t>対馬丸遭難学童遺族特別支出金の支給（１件）</t>
    <phoneticPr fontId="5"/>
  </si>
  <si>
    <t>Ｈ.対馬丸遭難学童遺族</t>
    <rPh sb="2" eb="4">
      <t>ツシマ</t>
    </rPh>
    <rPh sb="4" eb="5">
      <t>マル</t>
    </rPh>
    <rPh sb="5" eb="7">
      <t>ソウナン</t>
    </rPh>
    <rPh sb="7" eb="9">
      <t>ガクドウ</t>
    </rPh>
    <rPh sb="9" eb="11">
      <t>イゾク</t>
    </rPh>
    <phoneticPr fontId="5"/>
  </si>
  <si>
    <t>対馬丸遭難学童遺族</t>
    <rPh sb="0" eb="3">
      <t>ツシママル</t>
    </rPh>
    <rPh sb="3" eb="5">
      <t>ソウナン</t>
    </rPh>
    <rPh sb="5" eb="7">
      <t>ガクドウ</t>
    </rPh>
    <rPh sb="7" eb="9">
      <t>イゾク</t>
    </rPh>
    <phoneticPr fontId="5"/>
  </si>
  <si>
    <t>L</t>
  </si>
  <si>
    <t>沖縄戦関係資料閲覧室システム機器賃貸借・運用支援等</t>
    <rPh sb="0" eb="3">
      <t>オキナワセン</t>
    </rPh>
    <rPh sb="3" eb="5">
      <t>カンケイ</t>
    </rPh>
    <rPh sb="5" eb="7">
      <t>シリョウ</t>
    </rPh>
    <rPh sb="7" eb="10">
      <t>エツランシツ</t>
    </rPh>
    <rPh sb="14" eb="16">
      <t>キキ</t>
    </rPh>
    <rPh sb="16" eb="19">
      <t>チンタイシャク</t>
    </rPh>
    <rPh sb="20" eb="22">
      <t>ウンヨウ</t>
    </rPh>
    <rPh sb="22" eb="24">
      <t>シエン</t>
    </rPh>
    <rPh sb="24" eb="25">
      <t>ナド</t>
    </rPh>
    <phoneticPr fontId="6"/>
  </si>
  <si>
    <t>I.沖縄県</t>
  </si>
  <si>
    <t>J.（公財）対馬丸記念会</t>
  </si>
  <si>
    <t>M.沖縄総合事務局</t>
  </si>
  <si>
    <t>N.沖縄県</t>
  </si>
  <si>
    <t>Ｉ.沖縄県</t>
  </si>
  <si>
    <t>J（公財）対馬丸記念会</t>
  </si>
  <si>
    <t>L.民間会社</t>
    <rPh sb="2" eb="4">
      <t>ミンカン</t>
    </rPh>
    <rPh sb="4" eb="6">
      <t>カイシャ</t>
    </rPh>
    <phoneticPr fontId="5"/>
  </si>
  <si>
    <t>N.沖縄県</t>
    <rPh sb="2" eb="5">
      <t>オキナワケン</t>
    </rPh>
    <phoneticPr fontId="5"/>
  </si>
  <si>
    <t>O.民間会社</t>
    <rPh sb="2" eb="4">
      <t>ミンカン</t>
    </rPh>
    <rPh sb="4" eb="6">
      <t>カイシャ</t>
    </rPh>
    <phoneticPr fontId="5"/>
  </si>
  <si>
    <t>Q.民間会社</t>
    <rPh sb="2" eb="4">
      <t>ミンカン</t>
    </rPh>
    <rPh sb="4" eb="6">
      <t>カイシャ</t>
    </rPh>
    <phoneticPr fontId="5"/>
  </si>
  <si>
    <t>R.民間会社</t>
    <rPh sb="2" eb="4">
      <t>ミンカン</t>
    </rPh>
    <rPh sb="4" eb="6">
      <t>カイシャ</t>
    </rPh>
    <phoneticPr fontId="5"/>
  </si>
  <si>
    <t>沖縄県</t>
  </si>
  <si>
    <t>対馬丸平和祈念事業推進費補助金</t>
  </si>
  <si>
    <t>対馬丸平和祈念事業推進事業</t>
  </si>
  <si>
    <t>インターリンク株式会社</t>
    <rPh sb="7" eb="11">
      <t>カブシキガイシャ</t>
    </rPh>
    <phoneticPr fontId="6"/>
  </si>
  <si>
    <t>沖縄戦関係資料閲覧室システム機器賃貸借・運用支援等</t>
  </si>
  <si>
    <t>一般競争契約
（最低価格）</t>
    <rPh sb="4" eb="6">
      <t>ケイヤク</t>
    </rPh>
    <rPh sb="8" eb="10">
      <t>サイテイ</t>
    </rPh>
    <rPh sb="10" eb="12">
      <t>カカク</t>
    </rPh>
    <phoneticPr fontId="6"/>
  </si>
  <si>
    <t>沖縄総合事務局</t>
  </si>
  <si>
    <t>位置境界明確化調査等業務</t>
  </si>
  <si>
    <t>位置境界明確化調査等業務（人件費）</t>
  </si>
  <si>
    <t>補助事業費</t>
    <rPh sb="0" eb="2">
      <t>ホジョ</t>
    </rPh>
    <rPh sb="2" eb="5">
      <t>ジギョウヒ</t>
    </rPh>
    <phoneticPr fontId="6"/>
  </si>
  <si>
    <t>（公財）対馬丸記念館への補助金交付</t>
  </si>
  <si>
    <t>人件費</t>
    <rPh sb="0" eb="3">
      <t>ジンケンヒ</t>
    </rPh>
    <phoneticPr fontId="5"/>
  </si>
  <si>
    <t>庁費</t>
    <rPh sb="0" eb="2">
      <t>チョウヒ</t>
    </rPh>
    <phoneticPr fontId="6"/>
  </si>
  <si>
    <t>委託費</t>
    <rPh sb="0" eb="3">
      <t>イタクヒ</t>
    </rPh>
    <phoneticPr fontId="5"/>
  </si>
  <si>
    <t>位置境界明確化事業を県に委託</t>
    <rPh sb="0" eb="2">
      <t>イチ</t>
    </rPh>
    <rPh sb="2" eb="4">
      <t>キョウカイ</t>
    </rPh>
    <rPh sb="4" eb="7">
      <t>メイカクカ</t>
    </rPh>
    <rPh sb="7" eb="9">
      <t>ジギョウ</t>
    </rPh>
    <rPh sb="10" eb="11">
      <t>ケン</t>
    </rPh>
    <rPh sb="12" eb="14">
      <t>イタク</t>
    </rPh>
    <phoneticPr fontId="5"/>
  </si>
  <si>
    <t>人件費（事務補助職員）、職員旅費</t>
    <rPh sb="0" eb="3">
      <t>ジンケンヒ</t>
    </rPh>
    <rPh sb="4" eb="6">
      <t>ジム</t>
    </rPh>
    <rPh sb="6" eb="8">
      <t>ホジョ</t>
    </rPh>
    <rPh sb="8" eb="10">
      <t>ショクイン</t>
    </rPh>
    <phoneticPr fontId="5"/>
  </si>
  <si>
    <t>位置境界明確化事業担当職員（１名）</t>
    <rPh sb="0" eb="2">
      <t>イチ</t>
    </rPh>
    <rPh sb="2" eb="4">
      <t>キョウカイ</t>
    </rPh>
    <rPh sb="4" eb="7">
      <t>メイカクカ</t>
    </rPh>
    <rPh sb="7" eb="9">
      <t>ジギョウ</t>
    </rPh>
    <rPh sb="9" eb="11">
      <t>タントウ</t>
    </rPh>
    <rPh sb="11" eb="13">
      <t>ショクイン</t>
    </rPh>
    <rPh sb="15" eb="16">
      <t>メイ</t>
    </rPh>
    <phoneticPr fontId="5"/>
  </si>
  <si>
    <t>【不発弾等対策事業】
磁気探査の申請件数</t>
    <phoneticPr fontId="5"/>
  </si>
  <si>
    <t>-</t>
    <phoneticPr fontId="5"/>
  </si>
  <si>
    <t>沖縄総合事務局</t>
    <rPh sb="0" eb="2">
      <t>オキナワ</t>
    </rPh>
    <rPh sb="2" eb="4">
      <t>ソウゴウ</t>
    </rPh>
    <rPh sb="4" eb="7">
      <t>ジムキョク</t>
    </rPh>
    <phoneticPr fontId="5"/>
  </si>
  <si>
    <t>沖縄不発弾等対策経費</t>
    <rPh sb="0" eb="2">
      <t>オキナワ</t>
    </rPh>
    <rPh sb="2" eb="5">
      <t>フハツダン</t>
    </rPh>
    <rPh sb="5" eb="6">
      <t>トウ</t>
    </rPh>
    <rPh sb="6" eb="8">
      <t>タイサク</t>
    </rPh>
    <rPh sb="8" eb="10">
      <t>ケイヒ</t>
    </rPh>
    <phoneticPr fontId="5"/>
  </si>
  <si>
    <t>委託費</t>
    <rPh sb="0" eb="2">
      <t>イタク</t>
    </rPh>
    <rPh sb="2" eb="3">
      <t>ヒ</t>
    </rPh>
    <phoneticPr fontId="5"/>
  </si>
  <si>
    <t>諸謝金旅費</t>
    <rPh sb="0" eb="3">
      <t>ショシャキン</t>
    </rPh>
    <rPh sb="3" eb="5">
      <t>リョヒ</t>
    </rPh>
    <phoneticPr fontId="5"/>
  </si>
  <si>
    <t>物品購入費</t>
    <rPh sb="0" eb="2">
      <t>ブッピン</t>
    </rPh>
    <rPh sb="2" eb="4">
      <t>コウニュウ</t>
    </rPh>
    <rPh sb="4" eb="5">
      <t>ヒ</t>
    </rPh>
    <phoneticPr fontId="5"/>
  </si>
  <si>
    <t>特別支出金</t>
    <rPh sb="0" eb="2">
      <t>トクベツ</t>
    </rPh>
    <rPh sb="2" eb="5">
      <t>シシュツキン</t>
    </rPh>
    <phoneticPr fontId="5"/>
  </si>
  <si>
    <t>対馬丸遭難学童遺族特別支出金の支給（1件）</t>
    <rPh sb="9" eb="11">
      <t>トクベツ</t>
    </rPh>
    <rPh sb="11" eb="14">
      <t>シシュツキン</t>
    </rPh>
    <rPh sb="15" eb="17">
      <t>シキュウ</t>
    </rPh>
    <rPh sb="19" eb="20">
      <t>ケン</t>
    </rPh>
    <phoneticPr fontId="6"/>
  </si>
  <si>
    <t>対馬丸遭難学童遺族特別支出金の支給（1件）</t>
  </si>
  <si>
    <t>F.民間会社（沖縄リビック株式会社）</t>
  </si>
  <si>
    <t>物品購入費</t>
    <rPh sb="0" eb="2">
      <t>ブッピン</t>
    </rPh>
    <rPh sb="2" eb="5">
      <t>コウニュウヒ</t>
    </rPh>
    <phoneticPr fontId="5"/>
  </si>
  <si>
    <t>R2ライナープレート購入</t>
    <rPh sb="10" eb="12">
      <t>コウニュウ</t>
    </rPh>
    <phoneticPr fontId="5"/>
  </si>
  <si>
    <t>株式会社okicom</t>
    <rPh sb="0" eb="4">
      <t>カブシキガイシャ</t>
    </rPh>
    <phoneticPr fontId="5"/>
  </si>
  <si>
    <t>株式会社冲昭エンタープライズ</t>
    <rPh sb="0" eb="4">
      <t>カブシキガイシャ</t>
    </rPh>
    <rPh sb="4" eb="5">
      <t>オキ</t>
    </rPh>
    <rPh sb="5" eb="6">
      <t>アキラ</t>
    </rPh>
    <phoneticPr fontId="5"/>
  </si>
  <si>
    <t>沖縄リビック株式会社</t>
    <rPh sb="6" eb="10">
      <t>カブシキカイシャ</t>
    </rPh>
    <phoneticPr fontId="5"/>
  </si>
  <si>
    <t>光洋商事(株)</t>
  </si>
  <si>
    <t>R2ライナープレート購入　</t>
  </si>
  <si>
    <t>R2不発弾等対策　物品購入</t>
    <rPh sb="2" eb="5">
      <t>フハツダン</t>
    </rPh>
    <rPh sb="5" eb="6">
      <t>トウ</t>
    </rPh>
    <rPh sb="6" eb="8">
      <t>タイサク</t>
    </rPh>
    <rPh sb="9" eb="11">
      <t>ブッピン</t>
    </rPh>
    <rPh sb="11" eb="13">
      <t>コウニュウ</t>
    </rPh>
    <phoneticPr fontId="5"/>
  </si>
  <si>
    <t>R2磁気探査機器性能試験等業務</t>
  </si>
  <si>
    <t>R2沖縄不発弾等事前調査データベースシステム保守点検業務</t>
  </si>
  <si>
    <t>R2沖縄不発弾等事前調査データベースシステム入力業務</t>
  </si>
  <si>
    <t>R2ボルト・ナット購入</t>
  </si>
  <si>
    <t>その他</t>
  </si>
  <si>
    <t>測量業務を民間会社に委託</t>
    <rPh sb="0" eb="2">
      <t>ソクリョウ</t>
    </rPh>
    <rPh sb="2" eb="4">
      <t>ギョウム</t>
    </rPh>
    <rPh sb="5" eb="7">
      <t>ミンカン</t>
    </rPh>
    <rPh sb="7" eb="9">
      <t>カイシャ</t>
    </rPh>
    <rPh sb="10" eb="12">
      <t>イタク</t>
    </rPh>
    <phoneticPr fontId="5"/>
  </si>
  <si>
    <t>旅費、需用費、役務費、使用料及び賃借料</t>
  </si>
  <si>
    <t>株式会社丸島建設コンサルタント</t>
    <rPh sb="0" eb="2">
      <t>カブシキ</t>
    </rPh>
    <rPh sb="2" eb="4">
      <t>カイシャ</t>
    </rPh>
    <rPh sb="4" eb="6">
      <t>マルシマ</t>
    </rPh>
    <rPh sb="6" eb="8">
      <t>ケンセツ</t>
    </rPh>
    <phoneticPr fontId="5"/>
  </si>
  <si>
    <t>測量業務</t>
    <rPh sb="0" eb="2">
      <t>ソクリョウ</t>
    </rPh>
    <rPh sb="2" eb="4">
      <t>ギョウム</t>
    </rPh>
    <phoneticPr fontId="5"/>
  </si>
  <si>
    <t>O.民間会社（(株)丸島建設コンサルタント）</t>
    <rPh sb="2" eb="4">
      <t>ミンカン</t>
    </rPh>
    <rPh sb="4" eb="6">
      <t>ガイシャ</t>
    </rPh>
    <phoneticPr fontId="5"/>
  </si>
  <si>
    <t>補助事業</t>
    <rPh sb="0" eb="2">
      <t>ホジョ</t>
    </rPh>
    <rPh sb="2" eb="4">
      <t>ジギョウ</t>
    </rPh>
    <phoneticPr fontId="5"/>
  </si>
  <si>
    <t>工事費</t>
    <rPh sb="0" eb="3">
      <t>コウジヒ</t>
    </rPh>
    <phoneticPr fontId="5"/>
  </si>
  <si>
    <t>測量試験費</t>
    <rPh sb="0" eb="2">
      <t>ソクリョウ</t>
    </rPh>
    <rPh sb="2" eb="4">
      <t>シケン</t>
    </rPh>
    <rPh sb="4" eb="5">
      <t>ヒ</t>
    </rPh>
    <phoneticPr fontId="5"/>
  </si>
  <si>
    <t>補償費</t>
    <rPh sb="0" eb="3">
      <t>ホショウヒ</t>
    </rPh>
    <phoneticPr fontId="5"/>
  </si>
  <si>
    <t>市町村支援・特定処理・住宅等開発磁気探査支援事業</t>
    <rPh sb="0" eb="3">
      <t>シチョウソン</t>
    </rPh>
    <rPh sb="3" eb="5">
      <t>シエン</t>
    </rPh>
    <rPh sb="6" eb="8">
      <t>トクテイ</t>
    </rPh>
    <rPh sb="8" eb="10">
      <t>ショリ</t>
    </rPh>
    <rPh sb="11" eb="14">
      <t>ジュウタクトウ</t>
    </rPh>
    <rPh sb="14" eb="20">
      <t>カイハツジキタンサ</t>
    </rPh>
    <rPh sb="20" eb="24">
      <t>シエンジギョウ</t>
    </rPh>
    <phoneticPr fontId="5"/>
  </si>
  <si>
    <t>広域探査発堀加速化事業に伴う工事等</t>
    <rPh sb="0" eb="2">
      <t>コウイキ</t>
    </rPh>
    <rPh sb="2" eb="4">
      <t>タンサ</t>
    </rPh>
    <rPh sb="4" eb="5">
      <t>ハツ</t>
    </rPh>
    <rPh sb="5" eb="6">
      <t>ホリ</t>
    </rPh>
    <rPh sb="6" eb="8">
      <t>カソク</t>
    </rPh>
    <rPh sb="8" eb="9">
      <t>カ</t>
    </rPh>
    <rPh sb="9" eb="11">
      <t>ジギョウ</t>
    </rPh>
    <rPh sb="12" eb="13">
      <t>トモナ</t>
    </rPh>
    <rPh sb="14" eb="16">
      <t>コウジ</t>
    </rPh>
    <rPh sb="16" eb="17">
      <t>トウ</t>
    </rPh>
    <phoneticPr fontId="5"/>
  </si>
  <si>
    <t>広域探査発堀加速化事業に伴う測量等</t>
    <rPh sb="0" eb="2">
      <t>コウイキ</t>
    </rPh>
    <rPh sb="2" eb="4">
      <t>タンサ</t>
    </rPh>
    <rPh sb="4" eb="5">
      <t>ハツ</t>
    </rPh>
    <rPh sb="5" eb="6">
      <t>ホリ</t>
    </rPh>
    <rPh sb="6" eb="8">
      <t>カソク</t>
    </rPh>
    <rPh sb="8" eb="9">
      <t>カ</t>
    </rPh>
    <rPh sb="9" eb="11">
      <t>ジギョウ</t>
    </rPh>
    <rPh sb="12" eb="13">
      <t>トモナ</t>
    </rPh>
    <rPh sb="14" eb="16">
      <t>ソクリョウ</t>
    </rPh>
    <rPh sb="16" eb="17">
      <t>ナド</t>
    </rPh>
    <phoneticPr fontId="5"/>
  </si>
  <si>
    <t>広域探査発堀加速化事業に伴う補償</t>
    <rPh sb="0" eb="2">
      <t>コウイキ</t>
    </rPh>
    <rPh sb="2" eb="4">
      <t>タンサ</t>
    </rPh>
    <rPh sb="4" eb="5">
      <t>ハツ</t>
    </rPh>
    <rPh sb="5" eb="6">
      <t>ホリ</t>
    </rPh>
    <rPh sb="6" eb="8">
      <t>カソク</t>
    </rPh>
    <rPh sb="8" eb="9">
      <t>カ</t>
    </rPh>
    <rPh sb="9" eb="11">
      <t>ジギョウ</t>
    </rPh>
    <rPh sb="12" eb="13">
      <t>トモナ</t>
    </rPh>
    <rPh sb="14" eb="16">
      <t>ホショウ</t>
    </rPh>
    <phoneticPr fontId="5"/>
  </si>
  <si>
    <t>不発弾等保安管理等事業</t>
    <rPh sb="0" eb="3">
      <t>フハツダン</t>
    </rPh>
    <rPh sb="3" eb="4">
      <t>トウ</t>
    </rPh>
    <rPh sb="4" eb="6">
      <t>ホアン</t>
    </rPh>
    <rPh sb="6" eb="8">
      <t>カンリ</t>
    </rPh>
    <rPh sb="8" eb="9">
      <t>トウ</t>
    </rPh>
    <rPh sb="9" eb="11">
      <t>ジギョウ</t>
    </rPh>
    <phoneticPr fontId="5"/>
  </si>
  <si>
    <t>補助事業費</t>
    <rPh sb="0" eb="2">
      <t>ホジョ</t>
    </rPh>
    <rPh sb="2" eb="5">
      <t>ジギョウヒ</t>
    </rPh>
    <phoneticPr fontId="5"/>
  </si>
  <si>
    <t>市町村支援・特定処理支援事業</t>
    <rPh sb="0" eb="3">
      <t>シチョウソン</t>
    </rPh>
    <rPh sb="3" eb="5">
      <t>シエン</t>
    </rPh>
    <rPh sb="6" eb="8">
      <t>トクテイ</t>
    </rPh>
    <rPh sb="8" eb="10">
      <t>ショリ</t>
    </rPh>
    <rPh sb="10" eb="12">
      <t>シエン</t>
    </rPh>
    <rPh sb="12" eb="14">
      <t>ジギョウ</t>
    </rPh>
    <phoneticPr fontId="5"/>
  </si>
  <si>
    <t>B.市町村（那覇市）</t>
    <phoneticPr fontId="5"/>
  </si>
  <si>
    <t>C.民間会社（浦添市てだこ浦西駅周辺土地区画整理組合）</t>
    <phoneticPr fontId="5"/>
  </si>
  <si>
    <t>補助事業費</t>
    <rPh sb="0" eb="4">
      <t>ホジョジギョウ</t>
    </rPh>
    <rPh sb="4" eb="5">
      <t>ヒ</t>
    </rPh>
    <phoneticPr fontId="5"/>
  </si>
  <si>
    <t>住宅等開発磁気探査支援業務　計2件</t>
    <rPh sb="0" eb="2">
      <t>ジュウタク</t>
    </rPh>
    <rPh sb="2" eb="3">
      <t>ナド</t>
    </rPh>
    <rPh sb="3" eb="5">
      <t>カイハツ</t>
    </rPh>
    <rPh sb="5" eb="7">
      <t>ジキ</t>
    </rPh>
    <rPh sb="7" eb="9">
      <t>タンサ</t>
    </rPh>
    <rPh sb="9" eb="11">
      <t>シエン</t>
    </rPh>
    <rPh sb="11" eb="13">
      <t>ギョウム</t>
    </rPh>
    <rPh sb="14" eb="15">
      <t>ケイ</t>
    </rPh>
    <rPh sb="16" eb="17">
      <t>ケン</t>
    </rPh>
    <phoneticPr fontId="5"/>
  </si>
  <si>
    <t>D.民間会社（(有)沖縄探査工業）</t>
    <phoneticPr fontId="5"/>
  </si>
  <si>
    <t>大里中学校校舎改築磁気探査委託業務</t>
  </si>
  <si>
    <t>那覇市</t>
    <rPh sb="0" eb="3">
      <t>ナハシ</t>
    </rPh>
    <phoneticPr fontId="5"/>
  </si>
  <si>
    <t>南城市</t>
    <rPh sb="0" eb="3">
      <t>ナンジョウシ</t>
    </rPh>
    <phoneticPr fontId="5"/>
  </si>
  <si>
    <t>北谷町</t>
    <rPh sb="0" eb="3">
      <t>チャタンチョウ</t>
    </rPh>
    <phoneticPr fontId="5"/>
  </si>
  <si>
    <t>沖縄市</t>
    <rPh sb="0" eb="3">
      <t>オキナワシ</t>
    </rPh>
    <phoneticPr fontId="5"/>
  </si>
  <si>
    <t>宮古島市</t>
    <rPh sb="0" eb="4">
      <t>ミヤコジマシ</t>
    </rPh>
    <phoneticPr fontId="5"/>
  </si>
  <si>
    <t>浦添市</t>
    <rPh sb="0" eb="3">
      <t>ウラソエシ</t>
    </rPh>
    <phoneticPr fontId="5"/>
  </si>
  <si>
    <t>南風原町</t>
    <rPh sb="0" eb="4">
      <t>ハエバルチョウ</t>
    </rPh>
    <phoneticPr fontId="5"/>
  </si>
  <si>
    <t>豊見城市</t>
    <rPh sb="0" eb="4">
      <t>トミグスクシ</t>
    </rPh>
    <phoneticPr fontId="5"/>
  </si>
  <si>
    <t>読谷村</t>
    <rPh sb="0" eb="3">
      <t>ヨミタンソン</t>
    </rPh>
    <phoneticPr fontId="5"/>
  </si>
  <si>
    <t>八重瀬町</t>
    <rPh sb="0" eb="4">
      <t>ヤエセチョウ</t>
    </rPh>
    <phoneticPr fontId="5"/>
  </si>
  <si>
    <t>市町村支援事業・特定処理事業</t>
    <rPh sb="0" eb="7">
      <t>シチョウソンシエンジギョウ</t>
    </rPh>
    <rPh sb="8" eb="10">
      <t>トクテイ</t>
    </rPh>
    <rPh sb="10" eb="12">
      <t>ショリ</t>
    </rPh>
    <rPh sb="12" eb="14">
      <t>ジギョウ</t>
    </rPh>
    <phoneticPr fontId="5"/>
  </si>
  <si>
    <t>市町村支援事業・特定処理事業</t>
  </si>
  <si>
    <t>市町村支援事業</t>
  </si>
  <si>
    <t>特定処理事業</t>
  </si>
  <si>
    <t>浦添市てだこ浦西駅周辺土地区画整理組合</t>
  </si>
  <si>
    <r>
      <t>（株）</t>
    </r>
    <r>
      <rPr>
        <sz val="11"/>
        <rFont val="ＭＳ Ｐゴシック"/>
        <family val="3"/>
        <charset val="128"/>
      </rPr>
      <t>ミルコ</t>
    </r>
    <rPh sb="1" eb="2">
      <t>カブ</t>
    </rPh>
    <phoneticPr fontId="5"/>
  </si>
  <si>
    <t>穴吹興産（株）</t>
    <rPh sb="5" eb="6">
      <t>カブ</t>
    </rPh>
    <phoneticPr fontId="5"/>
  </si>
  <si>
    <t>（株）環境プラン</t>
  </si>
  <si>
    <t>（有）ヤオキ測量設計</t>
  </si>
  <si>
    <t>（有）野渡建設</t>
  </si>
  <si>
    <t>大和ハウス工業（株）</t>
    <rPh sb="8" eb="9">
      <t>カブ</t>
    </rPh>
    <phoneticPr fontId="5"/>
  </si>
  <si>
    <t>（株）日誠プランニング</t>
  </si>
  <si>
    <t>地方独立行政法人 那覇市立病院</t>
  </si>
  <si>
    <t>東急（株）</t>
    <rPh sb="3" eb="4">
      <t>カブ</t>
    </rPh>
    <phoneticPr fontId="5"/>
  </si>
  <si>
    <t>住宅等開発磁気探査支援業務　計2件</t>
    <rPh sb="0" eb="2">
      <t>ジュウタク</t>
    </rPh>
    <rPh sb="2" eb="3">
      <t>ナド</t>
    </rPh>
    <rPh sb="3" eb="5">
      <t>カイハツ</t>
    </rPh>
    <rPh sb="5" eb="9">
      <t>ジキタンサ</t>
    </rPh>
    <rPh sb="9" eb="11">
      <t>シエン</t>
    </rPh>
    <rPh sb="11" eb="13">
      <t>ギョウム</t>
    </rPh>
    <rPh sb="14" eb="15">
      <t>ケイ</t>
    </rPh>
    <rPh sb="16" eb="17">
      <t>ケン</t>
    </rPh>
    <phoneticPr fontId="5"/>
  </si>
  <si>
    <t>住宅等開発磁気探査支援業務　計3件</t>
  </si>
  <si>
    <t>住宅等開発磁気探査支援業務　計4件</t>
  </si>
  <si>
    <t>広域探査発掘加速化事業磁気探査業務　計2件</t>
    <rPh sb="18" eb="19">
      <t>ケイ</t>
    </rPh>
    <rPh sb="20" eb="21">
      <t>ケン</t>
    </rPh>
    <phoneticPr fontId="5"/>
  </si>
  <si>
    <t>広域探査発掘加速化事業磁気探査業務　計2件</t>
  </si>
  <si>
    <t>広域探査発掘加速化事業磁気探査業務　計1件</t>
    <rPh sb="18" eb="19">
      <t>ケイ</t>
    </rPh>
    <rPh sb="20" eb="21">
      <t>ケン</t>
    </rPh>
    <phoneticPr fontId="5"/>
  </si>
  <si>
    <t>住宅等開発磁気探査支援業務　計1件</t>
  </si>
  <si>
    <t>(有)沖縄探査工業</t>
    <rPh sb="1" eb="2">
      <t>ユウ</t>
    </rPh>
    <phoneticPr fontId="5"/>
  </si>
  <si>
    <t>(株)沖縄共同技研</t>
  </si>
  <si>
    <t>(有)スキルエンジニアリング　</t>
  </si>
  <si>
    <t>(有)エリア測量設計</t>
  </si>
  <si>
    <t>(有)国豊</t>
  </si>
  <si>
    <t>(株)渡南エンジニアリング</t>
  </si>
  <si>
    <t>(有)アース探査</t>
  </si>
  <si>
    <t>レキオス・ウォーター(株)</t>
    <rPh sb="11" eb="12">
      <t>カブ</t>
    </rPh>
    <phoneticPr fontId="5"/>
  </si>
  <si>
    <t>(株)結計画</t>
  </si>
  <si>
    <t>(株)オーシャン</t>
  </si>
  <si>
    <t>北谷町学校給食センター磁気探査調査業務委託　他1件</t>
    <rPh sb="22" eb="23">
      <t>ホカ</t>
    </rPh>
    <rPh sb="24" eb="25">
      <t>ケン</t>
    </rPh>
    <phoneticPr fontId="5"/>
  </si>
  <si>
    <t>神原小学校屋内運動場等磁気探査業務委託</t>
  </si>
  <si>
    <t>伊良部屋外運動場磁気探査委託業務　他1件</t>
    <rPh sb="17" eb="18">
      <t>ホカ</t>
    </rPh>
    <rPh sb="19" eb="20">
      <t>ケン</t>
    </rPh>
    <phoneticPr fontId="5"/>
  </si>
  <si>
    <t>石嶺小学校屋内運動場改築工事　他1件</t>
    <rPh sb="15" eb="16">
      <t>ホカ</t>
    </rPh>
    <rPh sb="17" eb="18">
      <t>ケン</t>
    </rPh>
    <phoneticPr fontId="5"/>
  </si>
  <si>
    <t>豊見城中学校磁気探査委託業務</t>
  </si>
  <si>
    <t>石嶺小学校配管切り回し磁気探査業務委託</t>
  </si>
  <si>
    <t>天妃小学校屋内運動場及びこども園磁気探査業務委託</t>
  </si>
  <si>
    <t>沖縄市立美東幼稚園園舎新増改築工事磁気探査業務委託</t>
  </si>
  <si>
    <t>浦添南第二地区磁気探査調査業務委託(R2-1)　他1件</t>
    <rPh sb="24" eb="25">
      <t>ホカ</t>
    </rPh>
    <rPh sb="26" eb="27">
      <t>ケン</t>
    </rPh>
    <phoneticPr fontId="5"/>
  </si>
  <si>
    <t>市町村支援事業</t>
    <phoneticPr fontId="5"/>
  </si>
  <si>
    <t>共伸事務機</t>
    <phoneticPr fontId="5"/>
  </si>
  <si>
    <t>(株)三虎</t>
  </si>
  <si>
    <t>(有)明伸商事</t>
  </si>
  <si>
    <t>(株)エコス</t>
  </si>
  <si>
    <t>R1不発弾等対策　物品購入</t>
    <rPh sb="2" eb="5">
      <t>フハツダン</t>
    </rPh>
    <rPh sb="5" eb="6">
      <t>トウ</t>
    </rPh>
    <rPh sb="6" eb="8">
      <t>タイサク</t>
    </rPh>
    <rPh sb="9" eb="11">
      <t>ブッピン</t>
    </rPh>
    <rPh sb="11" eb="13">
      <t>コウニュウ</t>
    </rPh>
    <phoneticPr fontId="5"/>
  </si>
  <si>
    <t>インターリンク株式会社</t>
    <phoneticPr fontId="6"/>
  </si>
  <si>
    <t>L.民間会社（インターリンク株式会社）</t>
    <rPh sb="14" eb="16">
      <t>カブシキ</t>
    </rPh>
    <rPh sb="16" eb="18">
      <t>カイシャ</t>
    </rPh>
    <phoneticPr fontId="6"/>
  </si>
  <si>
    <t>-</t>
    <phoneticPr fontId="5"/>
  </si>
  <si>
    <t>P.民間会社（三菱ＵＦＪリサーチ＆コンサルティング(株） ）</t>
    <rPh sb="2" eb="4">
      <t>ミンカン</t>
    </rPh>
    <rPh sb="4" eb="6">
      <t>ガイシャ</t>
    </rPh>
    <phoneticPr fontId="5"/>
  </si>
  <si>
    <t>人件費</t>
    <rPh sb="0" eb="3">
      <t>ジンケンヒ</t>
    </rPh>
    <phoneticPr fontId="6"/>
  </si>
  <si>
    <t>その他</t>
    <rPh sb="2" eb="3">
      <t>タ</t>
    </rPh>
    <phoneticPr fontId="6"/>
  </si>
  <si>
    <t>事業費</t>
    <rPh sb="0" eb="3">
      <t>ジギョウヒ</t>
    </rPh>
    <phoneticPr fontId="6"/>
  </si>
  <si>
    <t>委託費の実施</t>
    <rPh sb="0" eb="2">
      <t>イタク</t>
    </rPh>
    <rPh sb="2" eb="3">
      <t>ヒ</t>
    </rPh>
    <rPh sb="4" eb="6">
      <t>ジッシ</t>
    </rPh>
    <phoneticPr fontId="6"/>
  </si>
  <si>
    <t>一般管理費</t>
    <rPh sb="0" eb="2">
      <t>イッパン</t>
    </rPh>
    <rPh sb="2" eb="5">
      <t>カンリヒ</t>
    </rPh>
    <phoneticPr fontId="6"/>
  </si>
  <si>
    <t>所有者不明土地実態調査</t>
    <rPh sb="0" eb="3">
      <t>ショユウシャ</t>
    </rPh>
    <rPh sb="3" eb="5">
      <t>フメイ</t>
    </rPh>
    <rPh sb="5" eb="7">
      <t>トチ</t>
    </rPh>
    <rPh sb="7" eb="9">
      <t>ジッタイ</t>
    </rPh>
    <rPh sb="9" eb="11">
      <t>チョウサ</t>
    </rPh>
    <phoneticPr fontId="6"/>
  </si>
  <si>
    <t>Q.民間会社（株式会社アドスタッフ博報堂）</t>
    <phoneticPr fontId="5"/>
  </si>
  <si>
    <t>事業費</t>
    <rPh sb="0" eb="3">
      <t>ジギョウヒ</t>
    </rPh>
    <phoneticPr fontId="5"/>
  </si>
  <si>
    <t>人件費</t>
  </si>
  <si>
    <t>事務局窓口の設置、相談会の実施等</t>
    <rPh sb="0" eb="3">
      <t>ジムキョク</t>
    </rPh>
    <rPh sb="3" eb="5">
      <t>マドグチ</t>
    </rPh>
    <rPh sb="6" eb="8">
      <t>セッチ</t>
    </rPh>
    <rPh sb="9" eb="12">
      <t>ソウダンカイ</t>
    </rPh>
    <rPh sb="13" eb="15">
      <t>ジッシ</t>
    </rPh>
    <rPh sb="15" eb="16">
      <t>トウ</t>
    </rPh>
    <phoneticPr fontId="5"/>
  </si>
  <si>
    <t>委託費の実施</t>
  </si>
  <si>
    <t>R.民間会社（パーソルテンプスタッフ株式会社）</t>
    <phoneticPr fontId="5"/>
  </si>
  <si>
    <t>会議事務手配等</t>
    <rPh sb="0" eb="2">
      <t>カイギ</t>
    </rPh>
    <rPh sb="2" eb="4">
      <t>ジム</t>
    </rPh>
    <rPh sb="4" eb="6">
      <t>テハイ</t>
    </rPh>
    <rPh sb="6" eb="7">
      <t>トウ</t>
    </rPh>
    <phoneticPr fontId="6"/>
  </si>
  <si>
    <t>三菱ＵＦＪリサーチ＆コンサルティング(株）</t>
    <rPh sb="19" eb="20">
      <t>カブ</t>
    </rPh>
    <phoneticPr fontId="5"/>
  </si>
  <si>
    <t>所有者不明土地に係る実態調査</t>
    <rPh sb="8" eb="9">
      <t>カカ</t>
    </rPh>
    <rPh sb="10" eb="12">
      <t>ジッタイ</t>
    </rPh>
    <rPh sb="12" eb="14">
      <t>チョウサ</t>
    </rPh>
    <phoneticPr fontId="5"/>
  </si>
  <si>
    <t>株式会社アドスタッフ博報堂</t>
  </si>
  <si>
    <t>所有者不明土地に係る相談業務</t>
    <rPh sb="8" eb="9">
      <t>カカ</t>
    </rPh>
    <rPh sb="10" eb="12">
      <t>ソウダン</t>
    </rPh>
    <rPh sb="12" eb="14">
      <t>ギョウム</t>
    </rPh>
    <phoneticPr fontId="5"/>
  </si>
  <si>
    <t>パーソルテンプスタッフ株式会社　</t>
    <phoneticPr fontId="25"/>
  </si>
  <si>
    <t>株式会社大和速記情報センター</t>
    <phoneticPr fontId="25"/>
  </si>
  <si>
    <t xml:space="preserve">株式会社大和速記情報センター </t>
    <rPh sb="0" eb="4">
      <t>カブシキガイシャ</t>
    </rPh>
    <rPh sb="4" eb="6">
      <t>ヤマト</t>
    </rPh>
    <rPh sb="6" eb="8">
      <t>ソッキ</t>
    </rPh>
    <rPh sb="8" eb="10">
      <t>ジョウホウ</t>
    </rPh>
    <phoneticPr fontId="25"/>
  </si>
  <si>
    <t>P.民間会社</t>
    <rPh sb="2" eb="4">
      <t>ミンカン</t>
    </rPh>
    <rPh sb="4" eb="6">
      <t>カイシャ</t>
    </rPh>
    <phoneticPr fontId="5"/>
  </si>
  <si>
    <t>会議事務手配等</t>
    <rPh sb="0" eb="2">
      <t>カイギ</t>
    </rPh>
    <rPh sb="2" eb="4">
      <t>ジム</t>
    </rPh>
    <rPh sb="4" eb="6">
      <t>テハイ</t>
    </rPh>
    <rPh sb="6" eb="7">
      <t>トウ</t>
    </rPh>
    <phoneticPr fontId="25"/>
  </si>
  <si>
    <t>印刷製本</t>
    <rPh sb="0" eb="2">
      <t>インサツ</t>
    </rPh>
    <rPh sb="2" eb="4">
      <t>セイホン</t>
    </rPh>
    <phoneticPr fontId="25"/>
  </si>
  <si>
    <t>議事録作成</t>
    <rPh sb="0" eb="3">
      <t>ギジロク</t>
    </rPh>
    <rPh sb="3" eb="5">
      <t>サクセイ</t>
    </rPh>
    <phoneticPr fontId="25"/>
  </si>
  <si>
    <t>業務委託費</t>
    <rPh sb="0" eb="2">
      <t>ギョウム</t>
    </rPh>
    <rPh sb="2" eb="4">
      <t>イタク</t>
    </rPh>
    <rPh sb="4" eb="5">
      <t>ヒ</t>
    </rPh>
    <phoneticPr fontId="5"/>
  </si>
  <si>
    <t>印刷製本費</t>
    <rPh sb="0" eb="2">
      <t>インサツ</t>
    </rPh>
    <rPh sb="2" eb="4">
      <t>セイホン</t>
    </rPh>
    <rPh sb="4" eb="5">
      <t>ヒ</t>
    </rPh>
    <phoneticPr fontId="5"/>
  </si>
  <si>
    <t>平和学習推進連携事業の委託</t>
    <rPh sb="0" eb="2">
      <t>ヘイワ</t>
    </rPh>
    <rPh sb="2" eb="4">
      <t>ガクシュウ</t>
    </rPh>
    <rPh sb="4" eb="6">
      <t>スイシン</t>
    </rPh>
    <rPh sb="6" eb="8">
      <t>レンケイ</t>
    </rPh>
    <rPh sb="8" eb="10">
      <t>ジギョウ</t>
    </rPh>
    <rPh sb="11" eb="13">
      <t>イタク</t>
    </rPh>
    <phoneticPr fontId="5"/>
  </si>
  <si>
    <t>語り部事業及び特別展準備・監視業務　平和学習推進連携事業資金</t>
    <rPh sb="0" eb="1">
      <t>カタ</t>
    </rPh>
    <rPh sb="2" eb="3">
      <t>ベ</t>
    </rPh>
    <rPh sb="3" eb="5">
      <t>ジギョウ</t>
    </rPh>
    <rPh sb="5" eb="6">
      <t>オヨ</t>
    </rPh>
    <rPh sb="7" eb="10">
      <t>トクベツテン</t>
    </rPh>
    <rPh sb="10" eb="12">
      <t>ジュンビ</t>
    </rPh>
    <rPh sb="13" eb="15">
      <t>カンシ</t>
    </rPh>
    <rPh sb="15" eb="17">
      <t>ギョウム</t>
    </rPh>
    <rPh sb="18" eb="20">
      <t>ヘイワ</t>
    </rPh>
    <rPh sb="20" eb="22">
      <t>ガクシュウ</t>
    </rPh>
    <rPh sb="22" eb="24">
      <t>スイシン</t>
    </rPh>
    <rPh sb="24" eb="26">
      <t>レンケイ</t>
    </rPh>
    <rPh sb="26" eb="28">
      <t>ジギョウ</t>
    </rPh>
    <rPh sb="28" eb="30">
      <t>シキン</t>
    </rPh>
    <phoneticPr fontId="5"/>
  </si>
  <si>
    <t>特別展リーフレット、ポスター、館外掲示板　ワークブック、指導の手引、感想文集</t>
    <rPh sb="0" eb="2">
      <t>トクベツ</t>
    </rPh>
    <rPh sb="2" eb="3">
      <t>テン</t>
    </rPh>
    <rPh sb="15" eb="17">
      <t>カンガイ</t>
    </rPh>
    <rPh sb="17" eb="19">
      <t>ケイジ</t>
    </rPh>
    <rPh sb="19" eb="20">
      <t>バン</t>
    </rPh>
    <rPh sb="28" eb="30">
      <t>シドウ</t>
    </rPh>
    <rPh sb="31" eb="33">
      <t>テビキ</t>
    </rPh>
    <rPh sb="34" eb="36">
      <t>カンソウ</t>
    </rPh>
    <rPh sb="36" eb="37">
      <t>ブン</t>
    </rPh>
    <rPh sb="37" eb="38">
      <t>シュウ</t>
    </rPh>
    <phoneticPr fontId="5"/>
  </si>
  <si>
    <t>特別展チラシ、ポスター印刷</t>
    <phoneticPr fontId="5"/>
  </si>
  <si>
    <t>調査委託員A</t>
    <rPh sb="0" eb="2">
      <t>チョウサ</t>
    </rPh>
    <rPh sb="2" eb="4">
      <t>イタク</t>
    </rPh>
    <rPh sb="4" eb="5">
      <t>イン</t>
    </rPh>
    <phoneticPr fontId="5"/>
  </si>
  <si>
    <t>調査委託員B</t>
    <rPh sb="0" eb="2">
      <t>チョウサ</t>
    </rPh>
    <rPh sb="2" eb="4">
      <t>イタク</t>
    </rPh>
    <rPh sb="4" eb="5">
      <t>イン</t>
    </rPh>
    <phoneticPr fontId="5"/>
  </si>
  <si>
    <t>光文堂コミュニケーションズ(株)</t>
    <rPh sb="0" eb="1">
      <t>ヒカリ</t>
    </rPh>
    <rPh sb="1" eb="2">
      <t>ブン</t>
    </rPh>
    <rPh sb="2" eb="3">
      <t>ドウ</t>
    </rPh>
    <rPh sb="14" eb="15">
      <t>カブ</t>
    </rPh>
    <phoneticPr fontId="5"/>
  </si>
  <si>
    <t>編集事務所　ヴァリエ</t>
    <rPh sb="0" eb="2">
      <t>ヘンシュウ</t>
    </rPh>
    <rPh sb="2" eb="4">
      <t>ジム</t>
    </rPh>
    <rPh sb="4" eb="5">
      <t>ショ</t>
    </rPh>
    <phoneticPr fontId="5"/>
  </si>
  <si>
    <t>平和学習推進連携事業　聴き取り調査の実施</t>
    <rPh sb="0" eb="2">
      <t>ヘイワ</t>
    </rPh>
    <rPh sb="2" eb="4">
      <t>ガクシュウ</t>
    </rPh>
    <rPh sb="4" eb="6">
      <t>スイシン</t>
    </rPh>
    <rPh sb="6" eb="8">
      <t>レンケイ</t>
    </rPh>
    <rPh sb="8" eb="10">
      <t>ジギョウ</t>
    </rPh>
    <rPh sb="11" eb="12">
      <t>キ</t>
    </rPh>
    <rPh sb="13" eb="14">
      <t>ト</t>
    </rPh>
    <rPh sb="15" eb="17">
      <t>チョウサ</t>
    </rPh>
    <rPh sb="18" eb="20">
      <t>ジッシ</t>
    </rPh>
    <phoneticPr fontId="5"/>
  </si>
  <si>
    <t>平和学習推進連携事業　平和学習補助教材の制作</t>
    <rPh sb="0" eb="2">
      <t>ヘイワ</t>
    </rPh>
    <rPh sb="2" eb="4">
      <t>ガクシュウ</t>
    </rPh>
    <rPh sb="4" eb="6">
      <t>スイシン</t>
    </rPh>
    <rPh sb="6" eb="8">
      <t>レンケイ</t>
    </rPh>
    <rPh sb="8" eb="10">
      <t>ジギョウ</t>
    </rPh>
    <rPh sb="11" eb="13">
      <t>ヘイワ</t>
    </rPh>
    <rPh sb="13" eb="15">
      <t>ガクシュウ</t>
    </rPh>
    <rPh sb="15" eb="17">
      <t>ホジョ</t>
    </rPh>
    <rPh sb="17" eb="19">
      <t>キョウザイ</t>
    </rPh>
    <rPh sb="20" eb="22">
      <t>セイサク</t>
    </rPh>
    <phoneticPr fontId="5"/>
  </si>
  <si>
    <t>ワークブック、ワークブック活用法及び解説の印刷</t>
    <rPh sb="13" eb="16">
      <t>カツヨウホウ</t>
    </rPh>
    <rPh sb="16" eb="17">
      <t>オヨ</t>
    </rPh>
    <rPh sb="18" eb="20">
      <t>カイセツ</t>
    </rPh>
    <rPh sb="21" eb="23">
      <t>インサツ</t>
    </rPh>
    <phoneticPr fontId="5"/>
  </si>
  <si>
    <t>特別展館外掲示板</t>
    <rPh sb="3" eb="5">
      <t>カンガイ</t>
    </rPh>
    <rPh sb="5" eb="7">
      <t>ケイジ</t>
    </rPh>
    <rPh sb="7" eb="8">
      <t>バン</t>
    </rPh>
    <phoneticPr fontId="5"/>
  </si>
  <si>
    <t>感想文集</t>
    <rPh sb="0" eb="2">
      <t>カンソウ</t>
    </rPh>
    <rPh sb="2" eb="3">
      <t>ブン</t>
    </rPh>
    <rPh sb="3" eb="4">
      <t>シュウ</t>
    </rPh>
    <phoneticPr fontId="5"/>
  </si>
  <si>
    <t>記念館パンフレットの印刷</t>
    <rPh sb="0" eb="2">
      <t>キネン</t>
    </rPh>
    <rPh sb="2" eb="3">
      <t>カン</t>
    </rPh>
    <rPh sb="10" eb="12">
      <t>インサツ</t>
    </rPh>
    <phoneticPr fontId="5"/>
  </si>
  <si>
    <t>（公財）対馬丸記念会</t>
    <phoneticPr fontId="5"/>
  </si>
  <si>
    <t>（有）コール</t>
    <rPh sb="1" eb="2">
      <t>ユウ</t>
    </rPh>
    <phoneticPr fontId="5"/>
  </si>
  <si>
    <t>K.民間会社等</t>
    <rPh sb="2" eb="4">
      <t>ミンカン</t>
    </rPh>
    <rPh sb="4" eb="6">
      <t>カイシャ</t>
    </rPh>
    <rPh sb="6" eb="7">
      <t>トウ</t>
    </rPh>
    <phoneticPr fontId="5"/>
  </si>
  <si>
    <t>K.民間会社等（調査委託員A）</t>
    <rPh sb="6" eb="7">
      <t>トウ</t>
    </rPh>
    <phoneticPr fontId="5"/>
  </si>
  <si>
    <t>富士ゼロックス株式会社</t>
    <rPh sb="0" eb="2">
      <t>フジ</t>
    </rPh>
    <rPh sb="7" eb="11">
      <t>カブシキガイシャ</t>
    </rPh>
    <phoneticPr fontId="25"/>
  </si>
  <si>
    <t>府</t>
  </si>
  <si>
    <t>-</t>
    <phoneticPr fontId="5"/>
  </si>
  <si>
    <t>-</t>
    <phoneticPr fontId="5"/>
  </si>
  <si>
    <t>９．沖縄政策</t>
    <phoneticPr fontId="5"/>
  </si>
  <si>
    <t>９．沖縄振興に関する施策の推進</t>
    <phoneticPr fontId="5"/>
  </si>
  <si>
    <t>・本事業は重要な取組である。
・複数の事業が一括されているが、６種類の事業を１つの行政事業レビューシートに記載することについては無理はないか。
・不発弾対策、対馬丸関係事業、沖縄戦関係資料事業については大きな問題はないと思われるが、位置境界明確化事業及び所有者不明土地実態調査については、ここ数年、動きがあまりないようである。これら２事業について、見直しの余地はないか。</t>
    <phoneticPr fontId="5"/>
  </si>
  <si>
    <t>外部有識者の所見を踏まえ、多角的な観点から検証するなど、より一層事業の有効性・効率性について適切かつ的確に検証するべき。</t>
    <phoneticPr fontId="5"/>
  </si>
  <si>
    <t>【位置境界明確化事業】
先の大戦において米軍による破壊や公図の滅失等により土地の位置境界が明らかでなくなった地域を毎年度認証し、認証面積率100％を目指す</t>
    <phoneticPr fontId="5"/>
  </si>
  <si>
    <t>所有者不明土地問題対策</t>
    <phoneticPr fontId="5"/>
  </si>
  <si>
    <t>戦後処理問題の解決を図ることは沖縄振興において必要な事業である。</t>
    <phoneticPr fontId="5"/>
  </si>
  <si>
    <t>　本事業については、戦後処理問題の解決を図ることを目的としており、総合的に検証する必要があることから、１つの行政事業レビューシートに記載している。
　また、位置境界明確化事業及び所有者不明土地問題対策については、地権者との協議や人証・物証の減少から、成果実績（アウトカム）に直結させることが難しい状況ではあるが、より一層有効性・効率性について検証できるよう、検討してまいりたい。
　戦後処理対策予算の大宗を占める不発弾等処理事業において、令和４年度概算要求は令和３年度予算と同額程度を要求している。これは近年の執行実績を踏まえつつ、県・市町村とも調整を行い、不発弾等対策をより効果的に促進するため必要な経費として要求しているもの。
　他の事業についても、沖縄県等と進捗状況を確認し、必要な経費を要求している。</t>
    <rPh sb="1" eb="2">
      <t>ホン</t>
    </rPh>
    <rPh sb="2" eb="4">
      <t>ジギョウ</t>
    </rPh>
    <rPh sb="20" eb="21">
      <t>ハカ</t>
    </rPh>
    <rPh sb="25" eb="27">
      <t>モクテキ</t>
    </rPh>
    <rPh sb="33" eb="36">
      <t>ソウゴウテキ</t>
    </rPh>
    <rPh sb="37" eb="39">
      <t>ケンショウ</t>
    </rPh>
    <rPh sb="41" eb="43">
      <t>ヒツヨウ</t>
    </rPh>
    <rPh sb="54" eb="56">
      <t>ギョウセイ</t>
    </rPh>
    <rPh sb="56" eb="58">
      <t>ジギョウ</t>
    </rPh>
    <rPh sb="66" eb="68">
      <t>キサイ</t>
    </rPh>
    <rPh sb="125" eb="127">
      <t>セイカ</t>
    </rPh>
    <rPh sb="127" eb="129">
      <t>ジッセキ</t>
    </rPh>
    <rPh sb="137" eb="139">
      <t>チョッケツ</t>
    </rPh>
    <rPh sb="145" eb="146">
      <t>ムズカ</t>
    </rPh>
    <rPh sb="148" eb="150">
      <t>ジョウキョウ</t>
    </rPh>
    <rPh sb="158" eb="160">
      <t>イッソウ</t>
    </rPh>
    <rPh sb="171" eb="173">
      <t>ケンショウ</t>
    </rPh>
    <rPh sb="179" eb="181">
      <t>ケントウ</t>
    </rPh>
    <phoneticPr fontId="5"/>
  </si>
  <si>
    <t>杉田調査官
原参事官</t>
    <rPh sb="0" eb="2">
      <t>スギタ</t>
    </rPh>
    <rPh sb="6" eb="7">
      <t>ハラ</t>
    </rPh>
    <rPh sb="7" eb="10">
      <t>サンジカン</t>
    </rPh>
    <phoneticPr fontId="5"/>
  </si>
  <si>
    <t>　本土に比べて多くの不発弾等が存在しているという沖縄の特殊事情に鑑み、国は、不発弾等の探査・発掘、発見現場での不発弾安全化処理のための壕・防護壁の設置、一時保管庫での保管など、不発弾等対策について国庫補助率の嵩上げや補助対象の拡大など、本土に比べて手厚い支援を実施。また、学童疎開船対馬丸遺族への慰藉に関する事業や軍用地等を除く地域の位置境界明確化事業等を実施。また、沖縄県における所有者不明土地について、測量調査、真の所有者探索調査、問題解決に向けた検討等を実施。
   『沖縄不発弾等事前調査データベースシステムの経費については、令和４年度概算要求からデジタル庁にて予算計上』</t>
    <rPh sb="238" eb="240">
      <t>オキナワ</t>
    </rPh>
    <rPh sb="240" eb="243">
      <t>フハツダン</t>
    </rPh>
    <rPh sb="243" eb="244">
      <t>トウ</t>
    </rPh>
    <rPh sb="244" eb="246">
      <t>ジゼン</t>
    </rPh>
    <rPh sb="246" eb="248">
      <t>チョウサ</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</si>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</sst>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10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5" fillId="3" borderId="143" xfId="0" applyFont="1" applyFill="1" applyBorder="1" applyAlignment="1">
      <alignment horizontal="center" vertical="center" textRotation="255" wrapText="1"/>
    </xf>
    <xf numFmtId="0" fontId="15" fillId="3" borderId="1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99"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30"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30"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177" fontId="0" fillId="5" borderId="11"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3" fillId="2" borderId="11" xfId="0" applyFont="1" applyFill="1" applyBorder="1" applyAlignment="1">
      <alignment vertical="center" wrapText="1"/>
    </xf>
    <xf numFmtId="0" fontId="3" fillId="0" borderId="11" xfId="0" applyFont="1" applyBorder="1" applyAlignment="1">
      <alignment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53" xfId="0" applyFont="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6" xfId="0" applyFont="1" applyFill="1" applyBorder="1" applyAlignment="1">
      <alignment horizontal="center" vertical="center"/>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1" xfId="0" applyFont="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1" xfId="0" applyFont="1" applyFill="1" applyBorder="1" applyAlignment="1">
      <alignment vertical="center" wrapText="1"/>
    </xf>
    <xf numFmtId="0" fontId="0" fillId="5" borderId="108" xfId="0" applyFont="1" applyFill="1" applyBorder="1" applyAlignment="1">
      <alignment vertical="center" wrapText="1"/>
    </xf>
    <xf numFmtId="0" fontId="0" fillId="5" borderId="13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49" fontId="0" fillId="0" borderId="130" xfId="0" applyNumberFormat="1" applyFont="1" applyFill="1" applyBorder="1" applyAlignment="1" applyProtection="1">
      <alignment horizontal="center" vertical="center" shrinkToFi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177" fontId="0" fillId="0" borderId="123" xfId="0" applyNumberFormat="1" applyFont="1" applyFill="1" applyBorder="1" applyAlignment="1" applyProtection="1">
      <alignment horizontal="right"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0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2"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2" borderId="122"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7" xfId="0" applyFont="1" applyFill="1" applyBorder="1" applyAlignment="1">
      <alignment horizontal="center" vertical="center"/>
    </xf>
    <xf numFmtId="0" fontId="0" fillId="6" borderId="14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4"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protection locked="0"/>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3"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2" xfId="0" applyFont="1" applyFill="1" applyBorder="1" applyAlignment="1">
      <alignment horizontal="center" vertical="center"/>
    </xf>
    <xf numFmtId="0" fontId="13" fillId="2" borderId="135" xfId="0" applyFont="1" applyFill="1" applyBorder="1" applyAlignment="1">
      <alignment horizontal="center" vertical="center" wrapText="1"/>
    </xf>
    <xf numFmtId="0" fontId="13" fillId="2" borderId="136" xfId="0" applyFont="1" applyFill="1" applyBorder="1" applyAlignment="1">
      <alignment horizontal="center" vertical="center"/>
    </xf>
    <xf numFmtId="0" fontId="13" fillId="2" borderId="148"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21" xfId="0" applyFont="1" applyFill="1" applyBorder="1" applyAlignment="1">
      <alignment horizontal="left" vertical="center" wrapText="1"/>
    </xf>
    <xf numFmtId="0" fontId="8" fillId="2" borderId="109"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0"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9" xfId="0" applyFont="1" applyFill="1" applyBorder="1" applyAlignment="1">
      <alignment horizontal="center" vertical="center"/>
    </xf>
    <xf numFmtId="0" fontId="0" fillId="2" borderId="129" xfId="0" applyFont="1" applyFill="1" applyBorder="1" applyAlignment="1">
      <alignment horizontal="center" vertical="center"/>
    </xf>
    <xf numFmtId="0" fontId="0" fillId="6" borderId="14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77" fontId="0" fillId="0" borderId="124" xfId="0" applyNumberFormat="1" applyFont="1" applyFill="1" applyBorder="1" applyAlignment="1">
      <alignment horizontal="right" vertical="center"/>
    </xf>
    <xf numFmtId="177" fontId="0" fillId="0" borderId="125"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5" borderId="13" xfId="0" applyNumberFormat="1" applyFont="1" applyFill="1" applyBorder="1" applyAlignment="1" applyProtection="1">
      <alignment horizontal="center" vertical="center"/>
      <protection locked="0"/>
    </xf>
    <xf numFmtId="177" fontId="0" fillId="5" borderId="14" xfId="0" applyNumberFormat="1" applyFont="1" applyFill="1" applyBorder="1" applyAlignment="1" applyProtection="1">
      <alignment horizontal="center" vertical="center"/>
      <protection locked="0"/>
    </xf>
    <xf numFmtId="177" fontId="0" fillId="5"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0"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3" fillId="2" borderId="81" xfId="4" applyFont="1" applyFill="1" applyBorder="1" applyAlignment="1">
      <alignment horizontal="center" vertical="top" wrapText="1"/>
    </xf>
    <xf numFmtId="0" fontId="13" fillId="2" borderId="82" xfId="4" applyFont="1" applyFill="1" applyBorder="1" applyAlignment="1">
      <alignment horizontal="center" vertical="top" wrapText="1"/>
    </xf>
    <xf numFmtId="0" fontId="13" fillId="2" borderId="83" xfId="4" applyFont="1" applyFill="1" applyBorder="1" applyAlignment="1">
      <alignment horizontal="center" vertical="top" wrapText="1"/>
    </xf>
    <xf numFmtId="0" fontId="13" fillId="2" borderId="3" xfId="4" applyFont="1" applyFill="1" applyBorder="1" applyAlignment="1">
      <alignment horizontal="center" vertical="top" wrapText="1"/>
    </xf>
    <xf numFmtId="0" fontId="13" fillId="2" borderId="0" xfId="4" applyFont="1" applyFill="1" applyBorder="1" applyAlignment="1">
      <alignment horizontal="center" vertical="top" wrapText="1"/>
    </xf>
    <xf numFmtId="0" fontId="13" fillId="2" borderId="46" xfId="4" applyFont="1" applyFill="1" applyBorder="1" applyAlignment="1">
      <alignment horizontal="center" vertical="top" wrapText="1"/>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0" fontId="3" fillId="0" borderId="127" xfId="0" applyFont="1" applyBorder="1" applyAlignment="1">
      <alignment horizontal="center" vertical="center"/>
    </xf>
    <xf numFmtId="0" fontId="3" fillId="0" borderId="76"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128" xfId="0" applyNumberFormat="1" applyFont="1" applyFill="1" applyBorder="1" applyAlignment="1" applyProtection="1">
      <alignment horizontal="right" vertical="center"/>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177" fontId="0" fillId="0" borderId="24" xfId="0" applyNumberFormat="1"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7" fontId="0" fillId="0" borderId="11"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3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190502</xdr:colOff>
      <xdr:row>118</xdr:row>
      <xdr:rowOff>36739</xdr:rowOff>
    </xdr:from>
    <xdr:to>
      <xdr:col>48</xdr:col>
      <xdr:colOff>195945</xdr:colOff>
      <xdr:row>155</xdr:row>
      <xdr:rowOff>141514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038" y="48763918"/>
          <a:ext cx="8782050" cy="13589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54"/>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74"/>
      <c r="B2" s="74"/>
      <c r="C2" s="74"/>
      <c r="D2" s="74"/>
      <c r="E2" s="74"/>
      <c r="F2" s="74"/>
      <c r="G2" s="74"/>
      <c r="H2" s="74"/>
      <c r="I2" s="74"/>
      <c r="J2" s="74"/>
      <c r="K2" s="74"/>
      <c r="L2" s="74"/>
      <c r="M2" s="74"/>
      <c r="N2" s="74"/>
      <c r="O2" s="74"/>
      <c r="P2" s="74"/>
      <c r="Q2" s="74"/>
      <c r="R2" s="74"/>
      <c r="S2" s="74"/>
      <c r="T2" s="74"/>
      <c r="U2" s="74"/>
      <c r="V2" s="74"/>
      <c r="W2" s="74"/>
      <c r="X2" s="84" t="s">
        <v>0</v>
      </c>
      <c r="Y2" s="74"/>
      <c r="Z2" s="50"/>
      <c r="AA2" s="50"/>
      <c r="AB2" s="50"/>
      <c r="AC2" s="50"/>
      <c r="AD2" s="739">
        <v>2021</v>
      </c>
      <c r="AE2" s="739"/>
      <c r="AF2" s="739"/>
      <c r="AG2" s="739"/>
      <c r="AH2" s="739"/>
      <c r="AI2" s="86" t="s">
        <v>276</v>
      </c>
      <c r="AJ2" s="739" t="s">
        <v>829</v>
      </c>
      <c r="AK2" s="739"/>
      <c r="AL2" s="739"/>
      <c r="AM2" s="739"/>
      <c r="AN2" s="86" t="s">
        <v>276</v>
      </c>
      <c r="AO2" s="739">
        <v>20</v>
      </c>
      <c r="AP2" s="739"/>
      <c r="AQ2" s="739"/>
      <c r="AR2" s="87" t="s">
        <v>574</v>
      </c>
      <c r="AS2" s="745">
        <v>97</v>
      </c>
      <c r="AT2" s="745"/>
      <c r="AU2" s="745"/>
      <c r="AV2" s="86" t="str">
        <f>IF(AW2="","","-")</f>
        <v/>
      </c>
      <c r="AW2" s="682"/>
      <c r="AX2" s="682"/>
    </row>
    <row r="3" spans="1:50" ht="21" customHeight="1" thickBot="1" x14ac:dyDescent="0.25">
      <c r="A3" s="657" t="s">
        <v>567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23" t="s">
        <v>64</v>
      </c>
      <c r="AJ3" s="659" t="s">
        <v>629</v>
      </c>
      <c r="AK3" s="659"/>
      <c r="AL3" s="659"/>
      <c r="AM3" s="659"/>
      <c r="AN3" s="659"/>
      <c r="AO3" s="659"/>
      <c r="AP3" s="659"/>
      <c r="AQ3" s="659"/>
      <c r="AR3" s="659"/>
      <c r="AS3" s="659"/>
      <c r="AT3" s="659"/>
      <c r="AU3" s="659"/>
      <c r="AV3" s="659"/>
      <c r="AW3" s="659"/>
      <c r="AX3" s="24" t="s">
        <v>65</v>
      </c>
    </row>
    <row r="4" spans="1:50" ht="24.75" customHeight="1" x14ac:dyDescent="0.2">
      <c r="A4" s="527" t="s">
        <v>25</v>
      </c>
      <c r="B4" s="528"/>
      <c r="C4" s="528"/>
      <c r="D4" s="528"/>
      <c r="E4" s="528"/>
      <c r="F4" s="528"/>
      <c r="G4" s="505" t="s">
        <v>575</v>
      </c>
      <c r="H4" s="506"/>
      <c r="I4" s="506"/>
      <c r="J4" s="506"/>
      <c r="K4" s="506"/>
      <c r="L4" s="506"/>
      <c r="M4" s="506"/>
      <c r="N4" s="506"/>
      <c r="O4" s="506"/>
      <c r="P4" s="506"/>
      <c r="Q4" s="506"/>
      <c r="R4" s="506"/>
      <c r="S4" s="506"/>
      <c r="T4" s="506"/>
      <c r="U4" s="506"/>
      <c r="V4" s="506"/>
      <c r="W4" s="506"/>
      <c r="X4" s="506"/>
      <c r="Y4" s="507" t="s">
        <v>1</v>
      </c>
      <c r="Z4" s="508"/>
      <c r="AA4" s="508"/>
      <c r="AB4" s="508"/>
      <c r="AC4" s="508"/>
      <c r="AD4" s="509"/>
      <c r="AE4" s="510" t="s">
        <v>576</v>
      </c>
      <c r="AF4" s="511"/>
      <c r="AG4" s="511"/>
      <c r="AH4" s="511"/>
      <c r="AI4" s="511"/>
      <c r="AJ4" s="511"/>
      <c r="AK4" s="511"/>
      <c r="AL4" s="511"/>
      <c r="AM4" s="511"/>
      <c r="AN4" s="511"/>
      <c r="AO4" s="511"/>
      <c r="AP4" s="512"/>
      <c r="AQ4" s="513" t="s">
        <v>2</v>
      </c>
      <c r="AR4" s="508"/>
      <c r="AS4" s="508"/>
      <c r="AT4" s="508"/>
      <c r="AU4" s="508"/>
      <c r="AV4" s="508"/>
      <c r="AW4" s="508"/>
      <c r="AX4" s="514"/>
    </row>
    <row r="5" spans="1:50" ht="30" customHeight="1" x14ac:dyDescent="0.2">
      <c r="A5" s="515" t="s">
        <v>67</v>
      </c>
      <c r="B5" s="516"/>
      <c r="C5" s="516"/>
      <c r="D5" s="516"/>
      <c r="E5" s="516"/>
      <c r="F5" s="517"/>
      <c r="G5" s="627" t="s">
        <v>334</v>
      </c>
      <c r="H5" s="628"/>
      <c r="I5" s="628"/>
      <c r="J5" s="628"/>
      <c r="K5" s="628"/>
      <c r="L5" s="628"/>
      <c r="M5" s="629" t="s">
        <v>66</v>
      </c>
      <c r="N5" s="630"/>
      <c r="O5" s="630"/>
      <c r="P5" s="630"/>
      <c r="Q5" s="630"/>
      <c r="R5" s="631"/>
      <c r="S5" s="632" t="s">
        <v>70</v>
      </c>
      <c r="T5" s="633"/>
      <c r="U5" s="633"/>
      <c r="V5" s="633"/>
      <c r="W5" s="633"/>
      <c r="X5" s="634"/>
      <c r="Y5" s="521" t="s">
        <v>3</v>
      </c>
      <c r="Z5" s="309"/>
      <c r="AA5" s="309"/>
      <c r="AB5" s="309"/>
      <c r="AC5" s="309"/>
      <c r="AD5" s="310"/>
      <c r="AE5" s="522" t="s">
        <v>577</v>
      </c>
      <c r="AF5" s="522"/>
      <c r="AG5" s="522"/>
      <c r="AH5" s="522"/>
      <c r="AI5" s="522"/>
      <c r="AJ5" s="522"/>
      <c r="AK5" s="522"/>
      <c r="AL5" s="522"/>
      <c r="AM5" s="522"/>
      <c r="AN5" s="522"/>
      <c r="AO5" s="522"/>
      <c r="AP5" s="523"/>
      <c r="AQ5" s="524" t="s">
        <v>840</v>
      </c>
      <c r="AR5" s="525"/>
      <c r="AS5" s="525"/>
      <c r="AT5" s="525"/>
      <c r="AU5" s="525"/>
      <c r="AV5" s="525"/>
      <c r="AW5" s="525"/>
      <c r="AX5" s="526"/>
    </row>
    <row r="6" spans="1:50" ht="39" customHeight="1" x14ac:dyDescent="0.2">
      <c r="A6" s="529" t="s">
        <v>4</v>
      </c>
      <c r="B6" s="530"/>
      <c r="C6" s="530"/>
      <c r="D6" s="530"/>
      <c r="E6" s="530"/>
      <c r="F6" s="530"/>
      <c r="G6" s="243" t="str">
        <f>入力規則等!F39</f>
        <v>一般会計</v>
      </c>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5"/>
    </row>
    <row r="7" spans="1:50" ht="123.75" customHeight="1" x14ac:dyDescent="0.2">
      <c r="A7" s="203" t="s">
        <v>22</v>
      </c>
      <c r="B7" s="204"/>
      <c r="C7" s="204"/>
      <c r="D7" s="204"/>
      <c r="E7" s="204"/>
      <c r="F7" s="205"/>
      <c r="G7" s="289" t="s">
        <v>580</v>
      </c>
      <c r="H7" s="290"/>
      <c r="I7" s="290"/>
      <c r="J7" s="290"/>
      <c r="K7" s="290"/>
      <c r="L7" s="290"/>
      <c r="M7" s="290"/>
      <c r="N7" s="290"/>
      <c r="O7" s="290"/>
      <c r="P7" s="290"/>
      <c r="Q7" s="290"/>
      <c r="R7" s="290"/>
      <c r="S7" s="290"/>
      <c r="T7" s="290"/>
      <c r="U7" s="290"/>
      <c r="V7" s="290"/>
      <c r="W7" s="290"/>
      <c r="X7" s="291"/>
      <c r="Y7" s="695" t="s">
        <v>262</v>
      </c>
      <c r="Z7" s="261"/>
      <c r="AA7" s="261"/>
      <c r="AB7" s="261"/>
      <c r="AC7" s="261"/>
      <c r="AD7" s="696"/>
      <c r="AE7" s="683" t="s">
        <v>579</v>
      </c>
      <c r="AF7" s="684"/>
      <c r="AG7" s="684"/>
      <c r="AH7" s="684"/>
      <c r="AI7" s="684"/>
      <c r="AJ7" s="684"/>
      <c r="AK7" s="684"/>
      <c r="AL7" s="684"/>
      <c r="AM7" s="684"/>
      <c r="AN7" s="684"/>
      <c r="AO7" s="684"/>
      <c r="AP7" s="684"/>
      <c r="AQ7" s="684"/>
      <c r="AR7" s="684"/>
      <c r="AS7" s="684"/>
      <c r="AT7" s="684"/>
      <c r="AU7" s="684"/>
      <c r="AV7" s="684"/>
      <c r="AW7" s="684"/>
      <c r="AX7" s="685"/>
    </row>
    <row r="8" spans="1:50" ht="53.25" customHeight="1" x14ac:dyDescent="0.2">
      <c r="A8" s="203" t="s">
        <v>186</v>
      </c>
      <c r="B8" s="204"/>
      <c r="C8" s="204"/>
      <c r="D8" s="204"/>
      <c r="E8" s="204"/>
      <c r="F8" s="205"/>
      <c r="G8" s="740" t="str">
        <f>入力規則等!A27</f>
        <v>沖縄振興</v>
      </c>
      <c r="H8" s="542"/>
      <c r="I8" s="542"/>
      <c r="J8" s="542"/>
      <c r="K8" s="542"/>
      <c r="L8" s="542"/>
      <c r="M8" s="542"/>
      <c r="N8" s="542"/>
      <c r="O8" s="542"/>
      <c r="P8" s="542"/>
      <c r="Q8" s="542"/>
      <c r="R8" s="542"/>
      <c r="S8" s="542"/>
      <c r="T8" s="542"/>
      <c r="U8" s="542"/>
      <c r="V8" s="542"/>
      <c r="W8" s="542"/>
      <c r="X8" s="741"/>
      <c r="Y8" s="635" t="s">
        <v>187</v>
      </c>
      <c r="Z8" s="636"/>
      <c r="AA8" s="636"/>
      <c r="AB8" s="636"/>
      <c r="AC8" s="636"/>
      <c r="AD8" s="637"/>
      <c r="AE8" s="541" t="str">
        <f>入力規則等!K13</f>
        <v>その他の事項経費</v>
      </c>
      <c r="AF8" s="542"/>
      <c r="AG8" s="542"/>
      <c r="AH8" s="542"/>
      <c r="AI8" s="542"/>
      <c r="AJ8" s="542"/>
      <c r="AK8" s="542"/>
      <c r="AL8" s="542"/>
      <c r="AM8" s="542"/>
      <c r="AN8" s="542"/>
      <c r="AO8" s="542"/>
      <c r="AP8" s="542"/>
      <c r="AQ8" s="542"/>
      <c r="AR8" s="542"/>
      <c r="AS8" s="542"/>
      <c r="AT8" s="542"/>
      <c r="AU8" s="542"/>
      <c r="AV8" s="542"/>
      <c r="AW8" s="542"/>
      <c r="AX8" s="543"/>
    </row>
    <row r="9" spans="1:50" ht="58.5" customHeight="1" x14ac:dyDescent="0.2">
      <c r="A9" s="638" t="s">
        <v>23</v>
      </c>
      <c r="B9" s="639"/>
      <c r="C9" s="639"/>
      <c r="D9" s="639"/>
      <c r="E9" s="639"/>
      <c r="F9" s="639"/>
      <c r="G9" s="640" t="s">
        <v>581</v>
      </c>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2"/>
    </row>
    <row r="10" spans="1:50" ht="80.25" customHeight="1" x14ac:dyDescent="0.2">
      <c r="A10" s="426" t="s">
        <v>30</v>
      </c>
      <c r="B10" s="427"/>
      <c r="C10" s="427"/>
      <c r="D10" s="427"/>
      <c r="E10" s="427"/>
      <c r="F10" s="427"/>
      <c r="G10" s="703" t="s">
        <v>841</v>
      </c>
      <c r="H10" s="704"/>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704"/>
      <c r="AW10" s="704"/>
      <c r="AX10" s="705"/>
    </row>
    <row r="11" spans="1:50" ht="42" customHeight="1" x14ac:dyDescent="0.2">
      <c r="A11" s="426" t="s">
        <v>5</v>
      </c>
      <c r="B11" s="427"/>
      <c r="C11" s="427"/>
      <c r="D11" s="427"/>
      <c r="E11" s="427"/>
      <c r="F11" s="459"/>
      <c r="G11" s="518" t="str">
        <f>入力規則等!P10</f>
        <v>直接実施、委託・請負、補助</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20"/>
    </row>
    <row r="12" spans="1:50" ht="21" customHeight="1" x14ac:dyDescent="0.2">
      <c r="A12" s="749" t="s">
        <v>24</v>
      </c>
      <c r="B12" s="750"/>
      <c r="C12" s="750"/>
      <c r="D12" s="750"/>
      <c r="E12" s="750"/>
      <c r="F12" s="751"/>
      <c r="G12" s="709"/>
      <c r="H12" s="710"/>
      <c r="I12" s="710"/>
      <c r="J12" s="710"/>
      <c r="K12" s="710"/>
      <c r="L12" s="710"/>
      <c r="M12" s="710"/>
      <c r="N12" s="710"/>
      <c r="O12" s="710"/>
      <c r="P12" s="273" t="s">
        <v>263</v>
      </c>
      <c r="Q12" s="263"/>
      <c r="R12" s="263"/>
      <c r="S12" s="263"/>
      <c r="T12" s="263"/>
      <c r="U12" s="263"/>
      <c r="V12" s="264"/>
      <c r="W12" s="273" t="s">
        <v>280</v>
      </c>
      <c r="X12" s="263"/>
      <c r="Y12" s="263"/>
      <c r="Z12" s="263"/>
      <c r="AA12" s="263"/>
      <c r="AB12" s="263"/>
      <c r="AC12" s="264"/>
      <c r="AD12" s="273" t="s">
        <v>564</v>
      </c>
      <c r="AE12" s="263"/>
      <c r="AF12" s="263"/>
      <c r="AG12" s="263"/>
      <c r="AH12" s="263"/>
      <c r="AI12" s="263"/>
      <c r="AJ12" s="264"/>
      <c r="AK12" s="273" t="s">
        <v>568</v>
      </c>
      <c r="AL12" s="263"/>
      <c r="AM12" s="263"/>
      <c r="AN12" s="263"/>
      <c r="AO12" s="263"/>
      <c r="AP12" s="263"/>
      <c r="AQ12" s="264"/>
      <c r="AR12" s="273" t="s">
        <v>569</v>
      </c>
      <c r="AS12" s="263"/>
      <c r="AT12" s="263"/>
      <c r="AU12" s="263"/>
      <c r="AV12" s="263"/>
      <c r="AW12" s="263"/>
      <c r="AX12" s="428"/>
    </row>
    <row r="13" spans="1:50" ht="21" customHeight="1" x14ac:dyDescent="0.2">
      <c r="A13" s="404"/>
      <c r="B13" s="405"/>
      <c r="C13" s="405"/>
      <c r="D13" s="405"/>
      <c r="E13" s="405"/>
      <c r="F13" s="406"/>
      <c r="G13" s="429" t="s">
        <v>6</v>
      </c>
      <c r="H13" s="430"/>
      <c r="I13" s="499" t="s">
        <v>7</v>
      </c>
      <c r="J13" s="500"/>
      <c r="K13" s="500"/>
      <c r="L13" s="500"/>
      <c r="M13" s="500"/>
      <c r="N13" s="500"/>
      <c r="O13" s="501"/>
      <c r="P13" s="447">
        <v>3139.9349999999999</v>
      </c>
      <c r="Q13" s="448"/>
      <c r="R13" s="448"/>
      <c r="S13" s="448"/>
      <c r="T13" s="448"/>
      <c r="U13" s="448"/>
      <c r="V13" s="449"/>
      <c r="W13" s="447">
        <v>3083.3879999999999</v>
      </c>
      <c r="X13" s="448"/>
      <c r="Y13" s="448"/>
      <c r="Z13" s="448"/>
      <c r="AA13" s="448"/>
      <c r="AB13" s="448"/>
      <c r="AC13" s="449"/>
      <c r="AD13" s="447">
        <v>3067.8429999999998</v>
      </c>
      <c r="AE13" s="448"/>
      <c r="AF13" s="448"/>
      <c r="AG13" s="448"/>
      <c r="AH13" s="448"/>
      <c r="AI13" s="448"/>
      <c r="AJ13" s="449"/>
      <c r="AK13" s="447">
        <v>2773.7240000000002</v>
      </c>
      <c r="AL13" s="448"/>
      <c r="AM13" s="448"/>
      <c r="AN13" s="448"/>
      <c r="AO13" s="448"/>
      <c r="AP13" s="448"/>
      <c r="AQ13" s="449"/>
      <c r="AR13" s="692">
        <v>2795.8829999999998</v>
      </c>
      <c r="AS13" s="693"/>
      <c r="AT13" s="693"/>
      <c r="AU13" s="693"/>
      <c r="AV13" s="693"/>
      <c r="AW13" s="693"/>
      <c r="AX13" s="694"/>
    </row>
    <row r="14" spans="1:50" ht="21" customHeight="1" x14ac:dyDescent="0.2">
      <c r="A14" s="404"/>
      <c r="B14" s="405"/>
      <c r="C14" s="405"/>
      <c r="D14" s="405"/>
      <c r="E14" s="405"/>
      <c r="F14" s="406"/>
      <c r="G14" s="431"/>
      <c r="H14" s="432"/>
      <c r="I14" s="489" t="s">
        <v>8</v>
      </c>
      <c r="J14" s="490"/>
      <c r="K14" s="490"/>
      <c r="L14" s="490"/>
      <c r="M14" s="490"/>
      <c r="N14" s="490"/>
      <c r="O14" s="491"/>
      <c r="P14" s="447">
        <v>0</v>
      </c>
      <c r="Q14" s="448"/>
      <c r="R14" s="448"/>
      <c r="S14" s="448"/>
      <c r="T14" s="448"/>
      <c r="U14" s="448"/>
      <c r="V14" s="449"/>
      <c r="W14" s="447">
        <v>0</v>
      </c>
      <c r="X14" s="448"/>
      <c r="Y14" s="448"/>
      <c r="Z14" s="448"/>
      <c r="AA14" s="448"/>
      <c r="AB14" s="448"/>
      <c r="AC14" s="449"/>
      <c r="AD14" s="447">
        <v>-3.5000000000000003E-2</v>
      </c>
      <c r="AE14" s="448"/>
      <c r="AF14" s="448"/>
      <c r="AG14" s="448"/>
      <c r="AH14" s="448"/>
      <c r="AI14" s="448"/>
      <c r="AJ14" s="449"/>
      <c r="AK14" s="447" t="s">
        <v>843</v>
      </c>
      <c r="AL14" s="448"/>
      <c r="AM14" s="448"/>
      <c r="AN14" s="448"/>
      <c r="AO14" s="448"/>
      <c r="AP14" s="448"/>
      <c r="AQ14" s="449"/>
      <c r="AR14" s="578"/>
      <c r="AS14" s="578"/>
      <c r="AT14" s="578"/>
      <c r="AU14" s="578"/>
      <c r="AV14" s="578"/>
      <c r="AW14" s="578"/>
      <c r="AX14" s="579"/>
    </row>
    <row r="15" spans="1:50" ht="21" customHeight="1" x14ac:dyDescent="0.2">
      <c r="A15" s="404"/>
      <c r="B15" s="405"/>
      <c r="C15" s="405"/>
      <c r="D15" s="405"/>
      <c r="E15" s="405"/>
      <c r="F15" s="406"/>
      <c r="G15" s="431"/>
      <c r="H15" s="432"/>
      <c r="I15" s="489" t="s">
        <v>51</v>
      </c>
      <c r="J15" s="534"/>
      <c r="K15" s="534"/>
      <c r="L15" s="534"/>
      <c r="M15" s="534"/>
      <c r="N15" s="534"/>
      <c r="O15" s="535"/>
      <c r="P15" s="447">
        <v>81.430999999999997</v>
      </c>
      <c r="Q15" s="448"/>
      <c r="R15" s="448"/>
      <c r="S15" s="448"/>
      <c r="T15" s="448"/>
      <c r="U15" s="448"/>
      <c r="V15" s="449"/>
      <c r="W15" s="447">
        <v>42.951000000000001</v>
      </c>
      <c r="X15" s="448"/>
      <c r="Y15" s="448"/>
      <c r="Z15" s="448"/>
      <c r="AA15" s="448"/>
      <c r="AB15" s="448"/>
      <c r="AC15" s="449"/>
      <c r="AD15" s="447">
        <v>163.55600000000001</v>
      </c>
      <c r="AE15" s="448"/>
      <c r="AF15" s="448"/>
      <c r="AG15" s="448"/>
      <c r="AH15" s="448"/>
      <c r="AI15" s="448"/>
      <c r="AJ15" s="449"/>
      <c r="AK15" s="447">
        <v>37.683999999999997</v>
      </c>
      <c r="AL15" s="448"/>
      <c r="AM15" s="448"/>
      <c r="AN15" s="448"/>
      <c r="AO15" s="448"/>
      <c r="AP15" s="448"/>
      <c r="AQ15" s="449"/>
      <c r="AR15" s="447" t="s">
        <v>843</v>
      </c>
      <c r="AS15" s="448"/>
      <c r="AT15" s="448"/>
      <c r="AU15" s="448"/>
      <c r="AV15" s="448"/>
      <c r="AW15" s="448"/>
      <c r="AX15" s="597"/>
    </row>
    <row r="16" spans="1:50" ht="21" customHeight="1" x14ac:dyDescent="0.2">
      <c r="A16" s="404"/>
      <c r="B16" s="405"/>
      <c r="C16" s="405"/>
      <c r="D16" s="405"/>
      <c r="E16" s="405"/>
      <c r="F16" s="406"/>
      <c r="G16" s="431"/>
      <c r="H16" s="432"/>
      <c r="I16" s="489" t="s">
        <v>52</v>
      </c>
      <c r="J16" s="534"/>
      <c r="K16" s="534"/>
      <c r="L16" s="534"/>
      <c r="M16" s="534"/>
      <c r="N16" s="534"/>
      <c r="O16" s="535"/>
      <c r="P16" s="447">
        <v>-42.951000000000001</v>
      </c>
      <c r="Q16" s="448"/>
      <c r="R16" s="448"/>
      <c r="S16" s="448"/>
      <c r="T16" s="448"/>
      <c r="U16" s="448"/>
      <c r="V16" s="449"/>
      <c r="W16" s="447">
        <v>-163.55600000000001</v>
      </c>
      <c r="X16" s="448"/>
      <c r="Y16" s="448"/>
      <c r="Z16" s="448"/>
      <c r="AA16" s="448"/>
      <c r="AB16" s="448"/>
      <c r="AC16" s="449"/>
      <c r="AD16" s="447">
        <v>-37.683999999999997</v>
      </c>
      <c r="AE16" s="448"/>
      <c r="AF16" s="448"/>
      <c r="AG16" s="448"/>
      <c r="AH16" s="448"/>
      <c r="AI16" s="448"/>
      <c r="AJ16" s="449"/>
      <c r="AK16" s="447" t="s">
        <v>843</v>
      </c>
      <c r="AL16" s="448"/>
      <c r="AM16" s="448"/>
      <c r="AN16" s="448"/>
      <c r="AO16" s="448"/>
      <c r="AP16" s="448"/>
      <c r="AQ16" s="449"/>
      <c r="AR16" s="706"/>
      <c r="AS16" s="707"/>
      <c r="AT16" s="707"/>
      <c r="AU16" s="707"/>
      <c r="AV16" s="707"/>
      <c r="AW16" s="707"/>
      <c r="AX16" s="708"/>
    </row>
    <row r="17" spans="1:50" ht="24.75" customHeight="1" x14ac:dyDescent="0.2">
      <c r="A17" s="404"/>
      <c r="B17" s="405"/>
      <c r="C17" s="405"/>
      <c r="D17" s="405"/>
      <c r="E17" s="405"/>
      <c r="F17" s="406"/>
      <c r="G17" s="431"/>
      <c r="H17" s="432"/>
      <c r="I17" s="489" t="s">
        <v>50</v>
      </c>
      <c r="J17" s="490"/>
      <c r="K17" s="490"/>
      <c r="L17" s="490"/>
      <c r="M17" s="490"/>
      <c r="N17" s="490"/>
      <c r="O17" s="491"/>
      <c r="P17" s="447">
        <v>0</v>
      </c>
      <c r="Q17" s="448"/>
      <c r="R17" s="448"/>
      <c r="S17" s="448"/>
      <c r="T17" s="448"/>
      <c r="U17" s="448"/>
      <c r="V17" s="449"/>
      <c r="W17" s="447">
        <v>0</v>
      </c>
      <c r="X17" s="448"/>
      <c r="Y17" s="448"/>
      <c r="Z17" s="448"/>
      <c r="AA17" s="448"/>
      <c r="AB17" s="448"/>
      <c r="AC17" s="449"/>
      <c r="AD17" s="447">
        <v>0</v>
      </c>
      <c r="AE17" s="448"/>
      <c r="AF17" s="448"/>
      <c r="AG17" s="448"/>
      <c r="AH17" s="448"/>
      <c r="AI17" s="448"/>
      <c r="AJ17" s="449"/>
      <c r="AK17" s="447" t="s">
        <v>843</v>
      </c>
      <c r="AL17" s="448"/>
      <c r="AM17" s="448"/>
      <c r="AN17" s="448"/>
      <c r="AO17" s="448"/>
      <c r="AP17" s="448"/>
      <c r="AQ17" s="449"/>
      <c r="AR17" s="690"/>
      <c r="AS17" s="690"/>
      <c r="AT17" s="690"/>
      <c r="AU17" s="690"/>
      <c r="AV17" s="690"/>
      <c r="AW17" s="690"/>
      <c r="AX17" s="691"/>
    </row>
    <row r="18" spans="1:50" ht="24.75" customHeight="1" x14ac:dyDescent="0.2">
      <c r="A18" s="404"/>
      <c r="B18" s="405"/>
      <c r="C18" s="405"/>
      <c r="D18" s="405"/>
      <c r="E18" s="405"/>
      <c r="F18" s="406"/>
      <c r="G18" s="433"/>
      <c r="H18" s="434"/>
      <c r="I18" s="538" t="s">
        <v>20</v>
      </c>
      <c r="J18" s="539"/>
      <c r="K18" s="539"/>
      <c r="L18" s="539"/>
      <c r="M18" s="539"/>
      <c r="N18" s="539"/>
      <c r="O18" s="540"/>
      <c r="P18" s="668">
        <f>SUM(P13:V17)</f>
        <v>3178.415</v>
      </c>
      <c r="Q18" s="669"/>
      <c r="R18" s="669"/>
      <c r="S18" s="669"/>
      <c r="T18" s="669"/>
      <c r="U18" s="669"/>
      <c r="V18" s="670"/>
      <c r="W18" s="668">
        <f>SUM(W13:AC17)</f>
        <v>2962.7829999999999</v>
      </c>
      <c r="X18" s="669"/>
      <c r="Y18" s="669"/>
      <c r="Z18" s="669"/>
      <c r="AA18" s="669"/>
      <c r="AB18" s="669"/>
      <c r="AC18" s="670"/>
      <c r="AD18" s="668">
        <f>SUM(AD13:AJ17)</f>
        <v>3193.68</v>
      </c>
      <c r="AE18" s="669"/>
      <c r="AF18" s="669"/>
      <c r="AG18" s="669"/>
      <c r="AH18" s="669"/>
      <c r="AI18" s="669"/>
      <c r="AJ18" s="670"/>
      <c r="AK18" s="668">
        <f>SUM(AK13:AQ17)</f>
        <v>2811.4080000000004</v>
      </c>
      <c r="AL18" s="669"/>
      <c r="AM18" s="669"/>
      <c r="AN18" s="669"/>
      <c r="AO18" s="669"/>
      <c r="AP18" s="669"/>
      <c r="AQ18" s="670"/>
      <c r="AR18" s="668">
        <f>SUM(AR13:AX17)</f>
        <v>2795.8829999999998</v>
      </c>
      <c r="AS18" s="669"/>
      <c r="AT18" s="669"/>
      <c r="AU18" s="669"/>
      <c r="AV18" s="669"/>
      <c r="AW18" s="669"/>
      <c r="AX18" s="671"/>
    </row>
    <row r="19" spans="1:50" ht="24.75" customHeight="1" x14ac:dyDescent="0.2">
      <c r="A19" s="404"/>
      <c r="B19" s="405"/>
      <c r="C19" s="405"/>
      <c r="D19" s="405"/>
      <c r="E19" s="405"/>
      <c r="F19" s="406"/>
      <c r="G19" s="666" t="s">
        <v>9</v>
      </c>
      <c r="H19" s="667"/>
      <c r="I19" s="667"/>
      <c r="J19" s="667"/>
      <c r="K19" s="667"/>
      <c r="L19" s="667"/>
      <c r="M19" s="667"/>
      <c r="N19" s="667"/>
      <c r="O19" s="667"/>
      <c r="P19" s="447">
        <v>2935</v>
      </c>
      <c r="Q19" s="448"/>
      <c r="R19" s="448"/>
      <c r="S19" s="448"/>
      <c r="T19" s="448"/>
      <c r="U19" s="448"/>
      <c r="V19" s="449"/>
      <c r="W19" s="447">
        <v>2811</v>
      </c>
      <c r="X19" s="448"/>
      <c r="Y19" s="448"/>
      <c r="Z19" s="448"/>
      <c r="AA19" s="448"/>
      <c r="AB19" s="448"/>
      <c r="AC19" s="449"/>
      <c r="AD19" s="447">
        <v>3032</v>
      </c>
      <c r="AE19" s="448"/>
      <c r="AF19" s="448"/>
      <c r="AG19" s="448"/>
      <c r="AH19" s="448"/>
      <c r="AI19" s="448"/>
      <c r="AJ19" s="449"/>
      <c r="AK19" s="138"/>
      <c r="AL19" s="138"/>
      <c r="AM19" s="138"/>
      <c r="AN19" s="138"/>
      <c r="AO19" s="138"/>
      <c r="AP19" s="138"/>
      <c r="AQ19" s="138"/>
      <c r="AR19" s="138"/>
      <c r="AS19" s="138"/>
      <c r="AT19" s="138"/>
      <c r="AU19" s="138"/>
      <c r="AV19" s="138"/>
      <c r="AW19" s="138"/>
      <c r="AX19" s="672"/>
    </row>
    <row r="20" spans="1:50" ht="24.75" customHeight="1" x14ac:dyDescent="0.2">
      <c r="A20" s="404"/>
      <c r="B20" s="405"/>
      <c r="C20" s="405"/>
      <c r="D20" s="405"/>
      <c r="E20" s="405"/>
      <c r="F20" s="406"/>
      <c r="G20" s="666" t="s">
        <v>10</v>
      </c>
      <c r="H20" s="667"/>
      <c r="I20" s="667"/>
      <c r="J20" s="667"/>
      <c r="K20" s="667"/>
      <c r="L20" s="667"/>
      <c r="M20" s="667"/>
      <c r="N20" s="667"/>
      <c r="O20" s="667"/>
      <c r="P20" s="117">
        <f>IF(P18=0, "-", SUM(P19)/P18)</f>
        <v>0.92341623104597736</v>
      </c>
      <c r="Q20" s="117"/>
      <c r="R20" s="117"/>
      <c r="S20" s="117"/>
      <c r="T20" s="117"/>
      <c r="U20" s="117"/>
      <c r="V20" s="117"/>
      <c r="W20" s="117">
        <f t="shared" ref="W20" si="0">IF(W18=0, "-", SUM(W19)/W18)</f>
        <v>0.94877012592552346</v>
      </c>
      <c r="X20" s="117"/>
      <c r="Y20" s="117"/>
      <c r="Z20" s="117"/>
      <c r="AA20" s="117"/>
      <c r="AB20" s="117"/>
      <c r="AC20" s="117"/>
      <c r="AD20" s="117">
        <f t="shared" ref="AD20" si="1">IF(AD18=0, "-", SUM(AD19)/AD18)</f>
        <v>0.94937501565592053</v>
      </c>
      <c r="AE20" s="117"/>
      <c r="AF20" s="117"/>
      <c r="AG20" s="117"/>
      <c r="AH20" s="117"/>
      <c r="AI20" s="117"/>
      <c r="AJ20" s="117"/>
      <c r="AK20" s="138"/>
      <c r="AL20" s="138"/>
      <c r="AM20" s="138"/>
      <c r="AN20" s="138"/>
      <c r="AO20" s="138"/>
      <c r="AP20" s="138"/>
      <c r="AQ20" s="139"/>
      <c r="AR20" s="139"/>
      <c r="AS20" s="139"/>
      <c r="AT20" s="139"/>
      <c r="AU20" s="138"/>
      <c r="AV20" s="138"/>
      <c r="AW20" s="138"/>
      <c r="AX20" s="672"/>
    </row>
    <row r="21" spans="1:50" ht="25.5" customHeight="1" x14ac:dyDescent="0.2">
      <c r="A21" s="638"/>
      <c r="B21" s="639"/>
      <c r="C21" s="639"/>
      <c r="D21" s="639"/>
      <c r="E21" s="639"/>
      <c r="F21" s="752"/>
      <c r="G21" s="115" t="s">
        <v>236</v>
      </c>
      <c r="H21" s="116"/>
      <c r="I21" s="116"/>
      <c r="J21" s="116"/>
      <c r="K21" s="116"/>
      <c r="L21" s="116"/>
      <c r="M21" s="116"/>
      <c r="N21" s="116"/>
      <c r="O21" s="116"/>
      <c r="P21" s="117">
        <f>IF(P19=0, "-", SUM(P19)/SUM(P13,P14))</f>
        <v>0.93473272535896446</v>
      </c>
      <c r="Q21" s="117"/>
      <c r="R21" s="117"/>
      <c r="S21" s="117"/>
      <c r="T21" s="117"/>
      <c r="U21" s="117"/>
      <c r="V21" s="117"/>
      <c r="W21" s="117">
        <f t="shared" ref="W21" si="2">IF(W19=0, "-", SUM(W19)/SUM(W13,W14))</f>
        <v>0.91165951219891883</v>
      </c>
      <c r="X21" s="117"/>
      <c r="Y21" s="117"/>
      <c r="Z21" s="117"/>
      <c r="AA21" s="117"/>
      <c r="AB21" s="117"/>
      <c r="AC21" s="117"/>
      <c r="AD21" s="117">
        <f t="shared" ref="AD21" si="3">IF(AD19=0, "-", SUM(AD19)/SUM(AD13,AD14))</f>
        <v>0.98832782234090266</v>
      </c>
      <c r="AE21" s="117"/>
      <c r="AF21" s="117"/>
      <c r="AG21" s="117"/>
      <c r="AH21" s="117"/>
      <c r="AI21" s="117"/>
      <c r="AJ21" s="117"/>
      <c r="AK21" s="138"/>
      <c r="AL21" s="138"/>
      <c r="AM21" s="138"/>
      <c r="AN21" s="138"/>
      <c r="AO21" s="138"/>
      <c r="AP21" s="138"/>
      <c r="AQ21" s="139"/>
      <c r="AR21" s="139"/>
      <c r="AS21" s="139"/>
      <c r="AT21" s="139"/>
      <c r="AU21" s="138"/>
      <c r="AV21" s="138"/>
      <c r="AW21" s="138"/>
      <c r="AX21" s="672"/>
    </row>
    <row r="22" spans="1:50" ht="18.75" customHeight="1" x14ac:dyDescent="0.2">
      <c r="A22" s="757" t="s">
        <v>572</v>
      </c>
      <c r="B22" s="758"/>
      <c r="C22" s="758"/>
      <c r="D22" s="758"/>
      <c r="E22" s="758"/>
      <c r="F22" s="759"/>
      <c r="G22" s="753" t="s">
        <v>224</v>
      </c>
      <c r="H22" s="720"/>
      <c r="I22" s="720"/>
      <c r="J22" s="720"/>
      <c r="K22" s="720"/>
      <c r="L22" s="720"/>
      <c r="M22" s="720"/>
      <c r="N22" s="720"/>
      <c r="O22" s="721"/>
      <c r="P22" s="719" t="s">
        <v>570</v>
      </c>
      <c r="Q22" s="720"/>
      <c r="R22" s="720"/>
      <c r="S22" s="720"/>
      <c r="T22" s="720"/>
      <c r="U22" s="720"/>
      <c r="V22" s="721"/>
      <c r="W22" s="719" t="s">
        <v>571</v>
      </c>
      <c r="X22" s="720"/>
      <c r="Y22" s="720"/>
      <c r="Z22" s="720"/>
      <c r="AA22" s="720"/>
      <c r="AB22" s="720"/>
      <c r="AC22" s="721"/>
      <c r="AD22" s="719" t="s">
        <v>223</v>
      </c>
      <c r="AE22" s="720"/>
      <c r="AF22" s="720"/>
      <c r="AG22" s="720"/>
      <c r="AH22" s="720"/>
      <c r="AI22" s="720"/>
      <c r="AJ22" s="720"/>
      <c r="AK22" s="720"/>
      <c r="AL22" s="720"/>
      <c r="AM22" s="720"/>
      <c r="AN22" s="720"/>
      <c r="AO22" s="720"/>
      <c r="AP22" s="720"/>
      <c r="AQ22" s="720"/>
      <c r="AR22" s="720"/>
      <c r="AS22" s="720"/>
      <c r="AT22" s="720"/>
      <c r="AU22" s="720"/>
      <c r="AV22" s="720"/>
      <c r="AW22" s="720"/>
      <c r="AX22" s="766"/>
    </row>
    <row r="23" spans="1:50" ht="25.5" customHeight="1" x14ac:dyDescent="0.2">
      <c r="A23" s="760"/>
      <c r="B23" s="761"/>
      <c r="C23" s="761"/>
      <c r="D23" s="761"/>
      <c r="E23" s="761"/>
      <c r="F23" s="762"/>
      <c r="G23" s="754" t="s">
        <v>582</v>
      </c>
      <c r="H23" s="755"/>
      <c r="I23" s="755"/>
      <c r="J23" s="755"/>
      <c r="K23" s="755"/>
      <c r="L23" s="755"/>
      <c r="M23" s="755"/>
      <c r="N23" s="755"/>
      <c r="O23" s="756"/>
      <c r="P23" s="692">
        <v>2680.692</v>
      </c>
      <c r="Q23" s="693"/>
      <c r="R23" s="693"/>
      <c r="S23" s="693"/>
      <c r="T23" s="693"/>
      <c r="U23" s="693"/>
      <c r="V23" s="722"/>
      <c r="W23" s="692">
        <v>2679.97</v>
      </c>
      <c r="X23" s="693"/>
      <c r="Y23" s="693"/>
      <c r="Z23" s="693"/>
      <c r="AA23" s="693"/>
      <c r="AB23" s="693"/>
      <c r="AC23" s="722"/>
      <c r="AD23" s="767" t="s">
        <v>842</v>
      </c>
      <c r="AE23" s="768"/>
      <c r="AF23" s="768"/>
      <c r="AG23" s="768"/>
      <c r="AH23" s="768"/>
      <c r="AI23" s="768"/>
      <c r="AJ23" s="768"/>
      <c r="AK23" s="768"/>
      <c r="AL23" s="768"/>
      <c r="AM23" s="768"/>
      <c r="AN23" s="768"/>
      <c r="AO23" s="768"/>
      <c r="AP23" s="768"/>
      <c r="AQ23" s="768"/>
      <c r="AR23" s="768"/>
      <c r="AS23" s="768"/>
      <c r="AT23" s="768"/>
      <c r="AU23" s="768"/>
      <c r="AV23" s="768"/>
      <c r="AW23" s="768"/>
      <c r="AX23" s="769"/>
    </row>
    <row r="24" spans="1:50" ht="25.5" customHeight="1" x14ac:dyDescent="0.2">
      <c r="A24" s="760"/>
      <c r="B24" s="761"/>
      <c r="C24" s="761"/>
      <c r="D24" s="761"/>
      <c r="E24" s="761"/>
      <c r="F24" s="762"/>
      <c r="G24" s="726" t="s">
        <v>837</v>
      </c>
      <c r="H24" s="727"/>
      <c r="I24" s="727"/>
      <c r="J24" s="727"/>
      <c r="K24" s="727"/>
      <c r="L24" s="727"/>
      <c r="M24" s="727"/>
      <c r="N24" s="727"/>
      <c r="O24" s="728"/>
      <c r="P24" s="723">
        <v>57.317999999999998</v>
      </c>
      <c r="Q24" s="724"/>
      <c r="R24" s="724"/>
      <c r="S24" s="724"/>
      <c r="T24" s="724"/>
      <c r="U24" s="724"/>
      <c r="V24" s="725"/>
      <c r="W24" s="447">
        <v>82</v>
      </c>
      <c r="X24" s="448"/>
      <c r="Y24" s="448"/>
      <c r="Z24" s="448"/>
      <c r="AA24" s="448"/>
      <c r="AB24" s="448"/>
      <c r="AC24" s="449"/>
      <c r="AD24" s="770"/>
      <c r="AE24" s="771"/>
      <c r="AF24" s="771"/>
      <c r="AG24" s="771"/>
      <c r="AH24" s="771"/>
      <c r="AI24" s="771"/>
      <c r="AJ24" s="771"/>
      <c r="AK24" s="771"/>
      <c r="AL24" s="771"/>
      <c r="AM24" s="771"/>
      <c r="AN24" s="771"/>
      <c r="AO24" s="771"/>
      <c r="AP24" s="771"/>
      <c r="AQ24" s="771"/>
      <c r="AR24" s="771"/>
      <c r="AS24" s="771"/>
      <c r="AT24" s="771"/>
      <c r="AU24" s="771"/>
      <c r="AV24" s="771"/>
      <c r="AW24" s="771"/>
      <c r="AX24" s="772"/>
    </row>
    <row r="25" spans="1:50" ht="25.5" customHeight="1" x14ac:dyDescent="0.2">
      <c r="A25" s="760"/>
      <c r="B25" s="761"/>
      <c r="C25" s="761"/>
      <c r="D25" s="761"/>
      <c r="E25" s="761"/>
      <c r="F25" s="762"/>
      <c r="G25" s="726" t="s">
        <v>583</v>
      </c>
      <c r="H25" s="727"/>
      <c r="I25" s="727"/>
      <c r="J25" s="727"/>
      <c r="K25" s="727"/>
      <c r="L25" s="727"/>
      <c r="M25" s="727"/>
      <c r="N25" s="727"/>
      <c r="O25" s="728"/>
      <c r="P25" s="447">
        <v>20.841999999999999</v>
      </c>
      <c r="Q25" s="448"/>
      <c r="R25" s="448"/>
      <c r="S25" s="448"/>
      <c r="T25" s="448"/>
      <c r="U25" s="448"/>
      <c r="V25" s="449"/>
      <c r="W25" s="447">
        <v>20.841999999999999</v>
      </c>
      <c r="X25" s="448"/>
      <c r="Y25" s="448"/>
      <c r="Z25" s="448"/>
      <c r="AA25" s="448"/>
      <c r="AB25" s="448"/>
      <c r="AC25" s="449"/>
      <c r="AD25" s="770"/>
      <c r="AE25" s="771"/>
      <c r="AF25" s="771"/>
      <c r="AG25" s="771"/>
      <c r="AH25" s="771"/>
      <c r="AI25" s="771"/>
      <c r="AJ25" s="771"/>
      <c r="AK25" s="771"/>
      <c r="AL25" s="771"/>
      <c r="AM25" s="771"/>
      <c r="AN25" s="771"/>
      <c r="AO25" s="771"/>
      <c r="AP25" s="771"/>
      <c r="AQ25" s="771"/>
      <c r="AR25" s="771"/>
      <c r="AS25" s="771"/>
      <c r="AT25" s="771"/>
      <c r="AU25" s="771"/>
      <c r="AV25" s="771"/>
      <c r="AW25" s="771"/>
      <c r="AX25" s="772"/>
    </row>
    <row r="26" spans="1:50" ht="25.5" customHeight="1" x14ac:dyDescent="0.2">
      <c r="A26" s="760"/>
      <c r="B26" s="761"/>
      <c r="C26" s="761"/>
      <c r="D26" s="761"/>
      <c r="E26" s="761"/>
      <c r="F26" s="762"/>
      <c r="G26" s="726" t="s">
        <v>584</v>
      </c>
      <c r="H26" s="727"/>
      <c r="I26" s="727"/>
      <c r="J26" s="727"/>
      <c r="K26" s="727"/>
      <c r="L26" s="727"/>
      <c r="M26" s="727"/>
      <c r="N26" s="727"/>
      <c r="O26" s="728"/>
      <c r="P26" s="447">
        <v>5.8040000000000003</v>
      </c>
      <c r="Q26" s="448"/>
      <c r="R26" s="448"/>
      <c r="S26" s="448"/>
      <c r="T26" s="448"/>
      <c r="U26" s="448"/>
      <c r="V26" s="449"/>
      <c r="W26" s="447">
        <v>5.7949999999999999</v>
      </c>
      <c r="X26" s="448"/>
      <c r="Y26" s="448"/>
      <c r="Z26" s="448"/>
      <c r="AA26" s="448"/>
      <c r="AB26" s="448"/>
      <c r="AC26" s="449"/>
      <c r="AD26" s="770"/>
      <c r="AE26" s="771"/>
      <c r="AF26" s="771"/>
      <c r="AG26" s="771"/>
      <c r="AH26" s="771"/>
      <c r="AI26" s="771"/>
      <c r="AJ26" s="771"/>
      <c r="AK26" s="771"/>
      <c r="AL26" s="771"/>
      <c r="AM26" s="771"/>
      <c r="AN26" s="771"/>
      <c r="AO26" s="771"/>
      <c r="AP26" s="771"/>
      <c r="AQ26" s="771"/>
      <c r="AR26" s="771"/>
      <c r="AS26" s="771"/>
      <c r="AT26" s="771"/>
      <c r="AU26" s="771"/>
      <c r="AV26" s="771"/>
      <c r="AW26" s="771"/>
      <c r="AX26" s="772"/>
    </row>
    <row r="27" spans="1:50" ht="29.25" customHeight="1" x14ac:dyDescent="0.2">
      <c r="A27" s="760"/>
      <c r="B27" s="761"/>
      <c r="C27" s="761"/>
      <c r="D27" s="761"/>
      <c r="E27" s="761"/>
      <c r="F27" s="762"/>
      <c r="G27" s="726" t="s">
        <v>585</v>
      </c>
      <c r="H27" s="727"/>
      <c r="I27" s="727"/>
      <c r="J27" s="727"/>
      <c r="K27" s="727"/>
      <c r="L27" s="727"/>
      <c r="M27" s="727"/>
      <c r="N27" s="727"/>
      <c r="O27" s="728"/>
      <c r="P27" s="447">
        <v>7.1440000000000001</v>
      </c>
      <c r="Q27" s="448"/>
      <c r="R27" s="448"/>
      <c r="S27" s="448"/>
      <c r="T27" s="448"/>
      <c r="U27" s="448"/>
      <c r="V27" s="449"/>
      <c r="W27" s="447">
        <v>7.2370000000000001</v>
      </c>
      <c r="X27" s="448"/>
      <c r="Y27" s="448"/>
      <c r="Z27" s="448"/>
      <c r="AA27" s="448"/>
      <c r="AB27" s="448"/>
      <c r="AC27" s="449"/>
      <c r="AD27" s="770"/>
      <c r="AE27" s="771"/>
      <c r="AF27" s="771"/>
      <c r="AG27" s="771"/>
      <c r="AH27" s="771"/>
      <c r="AI27" s="771"/>
      <c r="AJ27" s="771"/>
      <c r="AK27" s="771"/>
      <c r="AL27" s="771"/>
      <c r="AM27" s="771"/>
      <c r="AN27" s="771"/>
      <c r="AO27" s="771"/>
      <c r="AP27" s="771"/>
      <c r="AQ27" s="771"/>
      <c r="AR27" s="771"/>
      <c r="AS27" s="771"/>
      <c r="AT27" s="771"/>
      <c r="AU27" s="771"/>
      <c r="AV27" s="771"/>
      <c r="AW27" s="771"/>
      <c r="AX27" s="772"/>
    </row>
    <row r="28" spans="1:50" ht="25.5" customHeight="1" x14ac:dyDescent="0.2">
      <c r="A28" s="760"/>
      <c r="B28" s="761"/>
      <c r="C28" s="761"/>
      <c r="D28" s="761"/>
      <c r="E28" s="761"/>
      <c r="F28" s="762"/>
      <c r="G28" s="729" t="s">
        <v>226</v>
      </c>
      <c r="H28" s="730"/>
      <c r="I28" s="730"/>
      <c r="J28" s="730"/>
      <c r="K28" s="730"/>
      <c r="L28" s="730"/>
      <c r="M28" s="730"/>
      <c r="N28" s="730"/>
      <c r="O28" s="731"/>
      <c r="P28" s="668">
        <f>P29-SUM(P23:P27)</f>
        <v>1.9239999999999782</v>
      </c>
      <c r="Q28" s="669"/>
      <c r="R28" s="669"/>
      <c r="S28" s="669"/>
      <c r="T28" s="669"/>
      <c r="U28" s="669"/>
      <c r="V28" s="670"/>
      <c r="W28" s="668">
        <f>W29-SUM(W23:W27)</f>
        <v>3.8999999999759893E-2</v>
      </c>
      <c r="X28" s="669"/>
      <c r="Y28" s="669"/>
      <c r="Z28" s="669"/>
      <c r="AA28" s="669"/>
      <c r="AB28" s="669"/>
      <c r="AC28" s="670"/>
      <c r="AD28" s="770"/>
      <c r="AE28" s="771"/>
      <c r="AF28" s="771"/>
      <c r="AG28" s="771"/>
      <c r="AH28" s="771"/>
      <c r="AI28" s="771"/>
      <c r="AJ28" s="771"/>
      <c r="AK28" s="771"/>
      <c r="AL28" s="771"/>
      <c r="AM28" s="771"/>
      <c r="AN28" s="771"/>
      <c r="AO28" s="771"/>
      <c r="AP28" s="771"/>
      <c r="AQ28" s="771"/>
      <c r="AR28" s="771"/>
      <c r="AS28" s="771"/>
      <c r="AT28" s="771"/>
      <c r="AU28" s="771"/>
      <c r="AV28" s="771"/>
      <c r="AW28" s="771"/>
      <c r="AX28" s="772"/>
    </row>
    <row r="29" spans="1:50" ht="25.5" customHeight="1" thickBot="1" x14ac:dyDescent="0.25">
      <c r="A29" s="763"/>
      <c r="B29" s="764"/>
      <c r="C29" s="764"/>
      <c r="D29" s="764"/>
      <c r="E29" s="764"/>
      <c r="F29" s="765"/>
      <c r="G29" s="732" t="s">
        <v>225</v>
      </c>
      <c r="H29" s="733"/>
      <c r="I29" s="733"/>
      <c r="J29" s="733"/>
      <c r="K29" s="733"/>
      <c r="L29" s="733"/>
      <c r="M29" s="733"/>
      <c r="N29" s="733"/>
      <c r="O29" s="734"/>
      <c r="P29" s="447">
        <f>AK13</f>
        <v>2773.7240000000002</v>
      </c>
      <c r="Q29" s="448"/>
      <c r="R29" s="448"/>
      <c r="S29" s="448"/>
      <c r="T29" s="448"/>
      <c r="U29" s="448"/>
      <c r="V29" s="449"/>
      <c r="W29" s="746">
        <f>AR13</f>
        <v>2795.8829999999998</v>
      </c>
      <c r="X29" s="747"/>
      <c r="Y29" s="747"/>
      <c r="Z29" s="747"/>
      <c r="AA29" s="747"/>
      <c r="AB29" s="747"/>
      <c r="AC29" s="748"/>
      <c r="AD29" s="773"/>
      <c r="AE29" s="773"/>
      <c r="AF29" s="773"/>
      <c r="AG29" s="773"/>
      <c r="AH29" s="773"/>
      <c r="AI29" s="773"/>
      <c r="AJ29" s="773"/>
      <c r="AK29" s="773"/>
      <c r="AL29" s="773"/>
      <c r="AM29" s="773"/>
      <c r="AN29" s="773"/>
      <c r="AO29" s="773"/>
      <c r="AP29" s="773"/>
      <c r="AQ29" s="773"/>
      <c r="AR29" s="773"/>
      <c r="AS29" s="773"/>
      <c r="AT29" s="773"/>
      <c r="AU29" s="773"/>
      <c r="AV29" s="773"/>
      <c r="AW29" s="773"/>
      <c r="AX29" s="774"/>
    </row>
    <row r="30" spans="1:50" ht="18.75" customHeight="1" x14ac:dyDescent="0.2">
      <c r="A30" s="652" t="s">
        <v>232</v>
      </c>
      <c r="B30" s="653"/>
      <c r="C30" s="653"/>
      <c r="D30" s="653"/>
      <c r="E30" s="653"/>
      <c r="F30" s="654"/>
      <c r="G30" s="557" t="s">
        <v>146</v>
      </c>
      <c r="H30" s="558"/>
      <c r="I30" s="558"/>
      <c r="J30" s="558"/>
      <c r="K30" s="558"/>
      <c r="L30" s="558"/>
      <c r="M30" s="558"/>
      <c r="N30" s="558"/>
      <c r="O30" s="559"/>
      <c r="P30" s="648" t="s">
        <v>59</v>
      </c>
      <c r="Q30" s="558"/>
      <c r="R30" s="558"/>
      <c r="S30" s="558"/>
      <c r="T30" s="558"/>
      <c r="U30" s="558"/>
      <c r="V30" s="558"/>
      <c r="W30" s="558"/>
      <c r="X30" s="559"/>
      <c r="Y30" s="643"/>
      <c r="Z30" s="644"/>
      <c r="AA30" s="645"/>
      <c r="AB30" s="649" t="s">
        <v>11</v>
      </c>
      <c r="AC30" s="650"/>
      <c r="AD30" s="651"/>
      <c r="AE30" s="649" t="s">
        <v>263</v>
      </c>
      <c r="AF30" s="650"/>
      <c r="AG30" s="650"/>
      <c r="AH30" s="651"/>
      <c r="AI30" s="686" t="s">
        <v>280</v>
      </c>
      <c r="AJ30" s="686"/>
      <c r="AK30" s="686"/>
      <c r="AL30" s="649"/>
      <c r="AM30" s="686" t="s">
        <v>377</v>
      </c>
      <c r="AN30" s="686"/>
      <c r="AO30" s="686"/>
      <c r="AP30" s="649"/>
      <c r="AQ30" s="502" t="s">
        <v>177</v>
      </c>
      <c r="AR30" s="503"/>
      <c r="AS30" s="503"/>
      <c r="AT30" s="504"/>
      <c r="AU30" s="558" t="s">
        <v>134</v>
      </c>
      <c r="AV30" s="558"/>
      <c r="AW30" s="558"/>
      <c r="AX30" s="688"/>
    </row>
    <row r="31" spans="1:50" ht="18.75" customHeight="1" x14ac:dyDescent="0.2">
      <c r="A31" s="547"/>
      <c r="B31" s="548"/>
      <c r="C31" s="548"/>
      <c r="D31" s="548"/>
      <c r="E31" s="548"/>
      <c r="F31" s="549"/>
      <c r="G31" s="220"/>
      <c r="H31" s="221"/>
      <c r="I31" s="221"/>
      <c r="J31" s="221"/>
      <c r="K31" s="221"/>
      <c r="L31" s="221"/>
      <c r="M31" s="221"/>
      <c r="N31" s="221"/>
      <c r="O31" s="222"/>
      <c r="P31" s="253"/>
      <c r="Q31" s="221"/>
      <c r="R31" s="221"/>
      <c r="S31" s="221"/>
      <c r="T31" s="221"/>
      <c r="U31" s="221"/>
      <c r="V31" s="221"/>
      <c r="W31" s="221"/>
      <c r="X31" s="222"/>
      <c r="Y31" s="270"/>
      <c r="Z31" s="271"/>
      <c r="AA31" s="272"/>
      <c r="AB31" s="314"/>
      <c r="AC31" s="315"/>
      <c r="AD31" s="316"/>
      <c r="AE31" s="314"/>
      <c r="AF31" s="315"/>
      <c r="AG31" s="315"/>
      <c r="AH31" s="316"/>
      <c r="AI31" s="687"/>
      <c r="AJ31" s="687"/>
      <c r="AK31" s="687"/>
      <c r="AL31" s="314"/>
      <c r="AM31" s="687"/>
      <c r="AN31" s="687"/>
      <c r="AO31" s="687"/>
      <c r="AP31" s="314"/>
      <c r="AQ31" s="697" t="s">
        <v>782</v>
      </c>
      <c r="AR31" s="698"/>
      <c r="AS31" s="585" t="s">
        <v>178</v>
      </c>
      <c r="AT31" s="586"/>
      <c r="AU31" s="247" t="s">
        <v>782</v>
      </c>
      <c r="AV31" s="247"/>
      <c r="AW31" s="221" t="s">
        <v>175</v>
      </c>
      <c r="AX31" s="246"/>
    </row>
    <row r="32" spans="1:50" ht="40.5" customHeight="1" x14ac:dyDescent="0.2">
      <c r="A32" s="550"/>
      <c r="B32" s="548"/>
      <c r="C32" s="548"/>
      <c r="D32" s="548"/>
      <c r="E32" s="548"/>
      <c r="F32" s="549"/>
      <c r="G32" s="450" t="s">
        <v>836</v>
      </c>
      <c r="H32" s="451"/>
      <c r="I32" s="451"/>
      <c r="J32" s="451"/>
      <c r="K32" s="451"/>
      <c r="L32" s="451"/>
      <c r="M32" s="451"/>
      <c r="N32" s="451"/>
      <c r="O32" s="452"/>
      <c r="P32" s="274" t="s">
        <v>586</v>
      </c>
      <c r="Q32" s="274"/>
      <c r="R32" s="274"/>
      <c r="S32" s="274"/>
      <c r="T32" s="274"/>
      <c r="U32" s="274"/>
      <c r="V32" s="274"/>
      <c r="W32" s="274"/>
      <c r="X32" s="275"/>
      <c r="Y32" s="284" t="s">
        <v>12</v>
      </c>
      <c r="Z32" s="646"/>
      <c r="AA32" s="647"/>
      <c r="AB32" s="269" t="s">
        <v>245</v>
      </c>
      <c r="AC32" s="269"/>
      <c r="AD32" s="269"/>
      <c r="AE32" s="124">
        <v>99.729600000000005</v>
      </c>
      <c r="AF32" s="125"/>
      <c r="AG32" s="125"/>
      <c r="AH32" s="125"/>
      <c r="AI32" s="124">
        <v>99.729600000000005</v>
      </c>
      <c r="AJ32" s="125"/>
      <c r="AK32" s="125"/>
      <c r="AL32" s="125"/>
      <c r="AM32" s="124">
        <v>99.729600000000005</v>
      </c>
      <c r="AN32" s="125"/>
      <c r="AO32" s="125"/>
      <c r="AP32" s="125"/>
      <c r="AQ32" s="305" t="s">
        <v>588</v>
      </c>
      <c r="AR32" s="306"/>
      <c r="AS32" s="306"/>
      <c r="AT32" s="307"/>
      <c r="AU32" s="125" t="s">
        <v>588</v>
      </c>
      <c r="AV32" s="125"/>
      <c r="AW32" s="125"/>
      <c r="AX32" s="126"/>
    </row>
    <row r="33" spans="1:51" ht="40.5" customHeight="1" x14ac:dyDescent="0.2">
      <c r="A33" s="551"/>
      <c r="B33" s="552"/>
      <c r="C33" s="552"/>
      <c r="D33" s="552"/>
      <c r="E33" s="552"/>
      <c r="F33" s="553"/>
      <c r="G33" s="453"/>
      <c r="H33" s="454"/>
      <c r="I33" s="454"/>
      <c r="J33" s="454"/>
      <c r="K33" s="454"/>
      <c r="L33" s="454"/>
      <c r="M33" s="454"/>
      <c r="N33" s="454"/>
      <c r="O33" s="455"/>
      <c r="P33" s="350"/>
      <c r="Q33" s="350"/>
      <c r="R33" s="350"/>
      <c r="S33" s="350"/>
      <c r="T33" s="350"/>
      <c r="U33" s="350"/>
      <c r="V33" s="350"/>
      <c r="W33" s="350"/>
      <c r="X33" s="351"/>
      <c r="Y33" s="273" t="s">
        <v>54</v>
      </c>
      <c r="Z33" s="263"/>
      <c r="AA33" s="264"/>
      <c r="AB33" s="323" t="s">
        <v>245</v>
      </c>
      <c r="AC33" s="323"/>
      <c r="AD33" s="323"/>
      <c r="AE33" s="124" t="s">
        <v>587</v>
      </c>
      <c r="AF33" s="125"/>
      <c r="AG33" s="125"/>
      <c r="AH33" s="125"/>
      <c r="AI33" s="124" t="s">
        <v>587</v>
      </c>
      <c r="AJ33" s="125"/>
      <c r="AK33" s="125"/>
      <c r="AL33" s="125"/>
      <c r="AM33" s="124" t="s">
        <v>587</v>
      </c>
      <c r="AN33" s="125"/>
      <c r="AO33" s="125"/>
      <c r="AP33" s="125"/>
      <c r="AQ33" s="305" t="s">
        <v>588</v>
      </c>
      <c r="AR33" s="306"/>
      <c r="AS33" s="306"/>
      <c r="AT33" s="307"/>
      <c r="AU33" s="125">
        <v>100</v>
      </c>
      <c r="AV33" s="125"/>
      <c r="AW33" s="125"/>
      <c r="AX33" s="126"/>
    </row>
    <row r="34" spans="1:51" ht="40.5" customHeight="1" x14ac:dyDescent="0.2">
      <c r="A34" s="550"/>
      <c r="B34" s="548"/>
      <c r="C34" s="548"/>
      <c r="D34" s="548"/>
      <c r="E34" s="548"/>
      <c r="F34" s="549"/>
      <c r="G34" s="456"/>
      <c r="H34" s="457"/>
      <c r="I34" s="457"/>
      <c r="J34" s="457"/>
      <c r="K34" s="457"/>
      <c r="L34" s="457"/>
      <c r="M34" s="457"/>
      <c r="N34" s="457"/>
      <c r="O34" s="458"/>
      <c r="P34" s="276"/>
      <c r="Q34" s="276"/>
      <c r="R34" s="276"/>
      <c r="S34" s="276"/>
      <c r="T34" s="276"/>
      <c r="U34" s="276"/>
      <c r="V34" s="276"/>
      <c r="W34" s="276"/>
      <c r="X34" s="277"/>
      <c r="Y34" s="273" t="s">
        <v>13</v>
      </c>
      <c r="Z34" s="263"/>
      <c r="AA34" s="264"/>
      <c r="AB34" s="292" t="s">
        <v>176</v>
      </c>
      <c r="AC34" s="292"/>
      <c r="AD34" s="292"/>
      <c r="AE34" s="124" t="s">
        <v>588</v>
      </c>
      <c r="AF34" s="125"/>
      <c r="AG34" s="125"/>
      <c r="AH34" s="689"/>
      <c r="AI34" s="124" t="s">
        <v>588</v>
      </c>
      <c r="AJ34" s="125"/>
      <c r="AK34" s="125"/>
      <c r="AL34" s="689"/>
      <c r="AM34" s="124" t="s">
        <v>588</v>
      </c>
      <c r="AN34" s="125"/>
      <c r="AO34" s="125"/>
      <c r="AP34" s="689"/>
      <c r="AQ34" s="124" t="s">
        <v>588</v>
      </c>
      <c r="AR34" s="125"/>
      <c r="AS34" s="125"/>
      <c r="AT34" s="689"/>
      <c r="AU34" s="125" t="s">
        <v>588</v>
      </c>
      <c r="AV34" s="125"/>
      <c r="AW34" s="125"/>
      <c r="AX34" s="126"/>
    </row>
    <row r="35" spans="1:51" ht="23.25" customHeight="1" x14ac:dyDescent="0.2">
      <c r="A35" s="98" t="s">
        <v>254</v>
      </c>
      <c r="B35" s="99"/>
      <c r="C35" s="99"/>
      <c r="D35" s="99"/>
      <c r="E35" s="99"/>
      <c r="F35" s="100"/>
      <c r="G35" s="104" t="s">
        <v>830</v>
      </c>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6"/>
    </row>
    <row r="36" spans="1:51" ht="23.25" customHeight="1" x14ac:dyDescent="0.2">
      <c r="A36" s="101"/>
      <c r="B36" s="102"/>
      <c r="C36" s="102"/>
      <c r="D36" s="102"/>
      <c r="E36" s="102"/>
      <c r="F36" s="103"/>
      <c r="G36" s="107"/>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9"/>
      <c r="AF36" s="109"/>
      <c r="AG36" s="109"/>
      <c r="AH36" s="109"/>
      <c r="AI36" s="109"/>
      <c r="AJ36" s="109"/>
      <c r="AK36" s="109"/>
      <c r="AL36" s="109"/>
      <c r="AM36" s="109"/>
      <c r="AN36" s="109"/>
      <c r="AO36" s="109"/>
      <c r="AP36" s="109"/>
      <c r="AQ36" s="108"/>
      <c r="AR36" s="108"/>
      <c r="AS36" s="108"/>
      <c r="AT36" s="108"/>
      <c r="AU36" s="108"/>
      <c r="AV36" s="108"/>
      <c r="AW36" s="108"/>
      <c r="AX36" s="110"/>
    </row>
    <row r="37" spans="1:51" ht="18.75" customHeight="1" x14ac:dyDescent="0.2">
      <c r="A37" s="544" t="s">
        <v>232</v>
      </c>
      <c r="B37" s="545"/>
      <c r="C37" s="545"/>
      <c r="D37" s="545"/>
      <c r="E37" s="545"/>
      <c r="F37" s="546"/>
      <c r="G37" s="476" t="s">
        <v>146</v>
      </c>
      <c r="H37" s="477"/>
      <c r="I37" s="477"/>
      <c r="J37" s="477"/>
      <c r="K37" s="477"/>
      <c r="L37" s="477"/>
      <c r="M37" s="477"/>
      <c r="N37" s="477"/>
      <c r="O37" s="478"/>
      <c r="P37" s="492" t="s">
        <v>59</v>
      </c>
      <c r="Q37" s="477"/>
      <c r="R37" s="477"/>
      <c r="S37" s="477"/>
      <c r="T37" s="477"/>
      <c r="U37" s="477"/>
      <c r="V37" s="477"/>
      <c r="W37" s="477"/>
      <c r="X37" s="478"/>
      <c r="Y37" s="493"/>
      <c r="Z37" s="494"/>
      <c r="AA37" s="495"/>
      <c r="AB37" s="496" t="s">
        <v>11</v>
      </c>
      <c r="AC37" s="497"/>
      <c r="AD37" s="498"/>
      <c r="AE37" s="145" t="s">
        <v>263</v>
      </c>
      <c r="AF37" s="145"/>
      <c r="AG37" s="145"/>
      <c r="AH37" s="145"/>
      <c r="AI37" s="145" t="s">
        <v>280</v>
      </c>
      <c r="AJ37" s="145"/>
      <c r="AK37" s="145"/>
      <c r="AL37" s="145"/>
      <c r="AM37" s="145" t="s">
        <v>377</v>
      </c>
      <c r="AN37" s="145"/>
      <c r="AO37" s="145"/>
      <c r="AP37" s="145"/>
      <c r="AQ37" s="699" t="s">
        <v>177</v>
      </c>
      <c r="AR37" s="700"/>
      <c r="AS37" s="700"/>
      <c r="AT37" s="701"/>
      <c r="AU37" s="477" t="s">
        <v>134</v>
      </c>
      <c r="AV37" s="477"/>
      <c r="AW37" s="477"/>
      <c r="AX37" s="702"/>
      <c r="AY37">
        <f>COUNTA($G$39)</f>
        <v>1</v>
      </c>
    </row>
    <row r="38" spans="1:51" ht="18.75" customHeight="1" x14ac:dyDescent="0.2">
      <c r="A38" s="547"/>
      <c r="B38" s="548"/>
      <c r="C38" s="548"/>
      <c r="D38" s="548"/>
      <c r="E38" s="548"/>
      <c r="F38" s="549"/>
      <c r="G38" s="220"/>
      <c r="H38" s="221"/>
      <c r="I38" s="221"/>
      <c r="J38" s="221"/>
      <c r="K38" s="221"/>
      <c r="L38" s="221"/>
      <c r="M38" s="221"/>
      <c r="N38" s="221"/>
      <c r="O38" s="222"/>
      <c r="P38" s="253"/>
      <c r="Q38" s="221"/>
      <c r="R38" s="221"/>
      <c r="S38" s="221"/>
      <c r="T38" s="221"/>
      <c r="U38" s="221"/>
      <c r="V38" s="221"/>
      <c r="W38" s="221"/>
      <c r="X38" s="222"/>
      <c r="Y38" s="270"/>
      <c r="Z38" s="271"/>
      <c r="AA38" s="272"/>
      <c r="AB38" s="314"/>
      <c r="AC38" s="315"/>
      <c r="AD38" s="316"/>
      <c r="AE38" s="145"/>
      <c r="AF38" s="145"/>
      <c r="AG38" s="145"/>
      <c r="AH38" s="145"/>
      <c r="AI38" s="145"/>
      <c r="AJ38" s="145"/>
      <c r="AK38" s="145"/>
      <c r="AL38" s="145"/>
      <c r="AM38" s="145"/>
      <c r="AN38" s="145"/>
      <c r="AO38" s="145"/>
      <c r="AP38" s="145"/>
      <c r="AQ38" s="697">
        <v>3</v>
      </c>
      <c r="AR38" s="698"/>
      <c r="AS38" s="585" t="s">
        <v>178</v>
      </c>
      <c r="AT38" s="586"/>
      <c r="AU38" s="247" t="s">
        <v>831</v>
      </c>
      <c r="AV38" s="247"/>
      <c r="AW38" s="221" t="s">
        <v>175</v>
      </c>
      <c r="AX38" s="246"/>
      <c r="AY38">
        <f>$AY$37</f>
        <v>1</v>
      </c>
    </row>
    <row r="39" spans="1:51" ht="36.75" customHeight="1" x14ac:dyDescent="0.2">
      <c r="A39" s="550"/>
      <c r="B39" s="548"/>
      <c r="C39" s="548"/>
      <c r="D39" s="548"/>
      <c r="E39" s="548"/>
      <c r="F39" s="549"/>
      <c r="G39" s="450" t="s">
        <v>589</v>
      </c>
      <c r="H39" s="451"/>
      <c r="I39" s="451"/>
      <c r="J39" s="451"/>
      <c r="K39" s="451"/>
      <c r="L39" s="451"/>
      <c r="M39" s="451"/>
      <c r="N39" s="451"/>
      <c r="O39" s="452"/>
      <c r="P39" s="274" t="s">
        <v>590</v>
      </c>
      <c r="Q39" s="274"/>
      <c r="R39" s="274"/>
      <c r="S39" s="274"/>
      <c r="T39" s="274"/>
      <c r="U39" s="274"/>
      <c r="V39" s="274"/>
      <c r="W39" s="274"/>
      <c r="X39" s="275"/>
      <c r="Y39" s="284" t="s">
        <v>12</v>
      </c>
      <c r="Z39" s="646"/>
      <c r="AA39" s="647"/>
      <c r="AB39" s="269" t="s">
        <v>245</v>
      </c>
      <c r="AC39" s="269"/>
      <c r="AD39" s="269"/>
      <c r="AE39" s="305">
        <v>22.9</v>
      </c>
      <c r="AF39" s="306"/>
      <c r="AG39" s="306"/>
      <c r="AH39" s="307"/>
      <c r="AI39" s="305">
        <v>23</v>
      </c>
      <c r="AJ39" s="306"/>
      <c r="AK39" s="306"/>
      <c r="AL39" s="307"/>
      <c r="AM39" s="305">
        <v>23.1</v>
      </c>
      <c r="AN39" s="306"/>
      <c r="AO39" s="306"/>
      <c r="AP39" s="307"/>
      <c r="AQ39" s="305" t="s">
        <v>587</v>
      </c>
      <c r="AR39" s="306"/>
      <c r="AS39" s="306"/>
      <c r="AT39" s="307"/>
      <c r="AU39" s="125" t="s">
        <v>587</v>
      </c>
      <c r="AV39" s="125"/>
      <c r="AW39" s="125"/>
      <c r="AX39" s="126"/>
      <c r="AY39">
        <f t="shared" ref="AY39:AY43" si="4">$AY$37</f>
        <v>1</v>
      </c>
    </row>
    <row r="40" spans="1:51" ht="36.75" customHeight="1" x14ac:dyDescent="0.2">
      <c r="A40" s="551"/>
      <c r="B40" s="552"/>
      <c r="C40" s="552"/>
      <c r="D40" s="552"/>
      <c r="E40" s="552"/>
      <c r="F40" s="553"/>
      <c r="G40" s="453"/>
      <c r="H40" s="454"/>
      <c r="I40" s="454"/>
      <c r="J40" s="454"/>
      <c r="K40" s="454"/>
      <c r="L40" s="454"/>
      <c r="M40" s="454"/>
      <c r="N40" s="454"/>
      <c r="O40" s="455"/>
      <c r="P40" s="350"/>
      <c r="Q40" s="350"/>
      <c r="R40" s="350"/>
      <c r="S40" s="350"/>
      <c r="T40" s="350"/>
      <c r="U40" s="350"/>
      <c r="V40" s="350"/>
      <c r="W40" s="350"/>
      <c r="X40" s="351"/>
      <c r="Y40" s="273" t="s">
        <v>54</v>
      </c>
      <c r="Z40" s="263"/>
      <c r="AA40" s="264"/>
      <c r="AB40" s="323" t="s">
        <v>245</v>
      </c>
      <c r="AC40" s="323"/>
      <c r="AD40" s="323"/>
      <c r="AE40" s="124" t="s">
        <v>587</v>
      </c>
      <c r="AF40" s="125"/>
      <c r="AG40" s="125"/>
      <c r="AH40" s="125"/>
      <c r="AI40" s="124" t="s">
        <v>587</v>
      </c>
      <c r="AJ40" s="125"/>
      <c r="AK40" s="125"/>
      <c r="AL40" s="125"/>
      <c r="AM40" s="305" t="s">
        <v>587</v>
      </c>
      <c r="AN40" s="306"/>
      <c r="AO40" s="306"/>
      <c r="AP40" s="307"/>
      <c r="AQ40" s="305">
        <v>23.5</v>
      </c>
      <c r="AR40" s="306"/>
      <c r="AS40" s="306"/>
      <c r="AT40" s="307"/>
      <c r="AU40" s="305" t="s">
        <v>587</v>
      </c>
      <c r="AV40" s="306"/>
      <c r="AW40" s="306"/>
      <c r="AX40" s="307"/>
      <c r="AY40">
        <f t="shared" si="4"/>
        <v>1</v>
      </c>
    </row>
    <row r="41" spans="1:51" ht="36.75" customHeight="1" x14ac:dyDescent="0.2">
      <c r="A41" s="554"/>
      <c r="B41" s="555"/>
      <c r="C41" s="555"/>
      <c r="D41" s="555"/>
      <c r="E41" s="555"/>
      <c r="F41" s="556"/>
      <c r="G41" s="456"/>
      <c r="H41" s="457"/>
      <c r="I41" s="457"/>
      <c r="J41" s="457"/>
      <c r="K41" s="457"/>
      <c r="L41" s="457"/>
      <c r="M41" s="457"/>
      <c r="N41" s="457"/>
      <c r="O41" s="458"/>
      <c r="P41" s="276"/>
      <c r="Q41" s="276"/>
      <c r="R41" s="276"/>
      <c r="S41" s="276"/>
      <c r="T41" s="276"/>
      <c r="U41" s="276"/>
      <c r="V41" s="276"/>
      <c r="W41" s="276"/>
      <c r="X41" s="277"/>
      <c r="Y41" s="273" t="s">
        <v>13</v>
      </c>
      <c r="Z41" s="263"/>
      <c r="AA41" s="264"/>
      <c r="AB41" s="292" t="s">
        <v>176</v>
      </c>
      <c r="AC41" s="292"/>
      <c r="AD41" s="292"/>
      <c r="AE41" s="305">
        <v>97.6</v>
      </c>
      <c r="AF41" s="306"/>
      <c r="AG41" s="306"/>
      <c r="AH41" s="307"/>
      <c r="AI41" s="305">
        <v>97.7</v>
      </c>
      <c r="AJ41" s="306"/>
      <c r="AK41" s="306"/>
      <c r="AL41" s="307"/>
      <c r="AM41" s="305">
        <v>98.3</v>
      </c>
      <c r="AN41" s="306"/>
      <c r="AO41" s="306"/>
      <c r="AP41" s="307"/>
      <c r="AQ41" s="305" t="s">
        <v>587</v>
      </c>
      <c r="AR41" s="306"/>
      <c r="AS41" s="306"/>
      <c r="AT41" s="307"/>
      <c r="AU41" s="125" t="s">
        <v>587</v>
      </c>
      <c r="AV41" s="125"/>
      <c r="AW41" s="125"/>
      <c r="AX41" s="126"/>
      <c r="AY41">
        <f t="shared" si="4"/>
        <v>1</v>
      </c>
    </row>
    <row r="42" spans="1:51" ht="23.25" customHeight="1" x14ac:dyDescent="0.2">
      <c r="A42" s="98" t="s">
        <v>254</v>
      </c>
      <c r="B42" s="99"/>
      <c r="C42" s="99"/>
      <c r="D42" s="99"/>
      <c r="E42" s="99"/>
      <c r="F42" s="100"/>
      <c r="G42" s="104" t="s">
        <v>591</v>
      </c>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6"/>
      <c r="AY42">
        <f t="shared" si="4"/>
        <v>1</v>
      </c>
    </row>
    <row r="43" spans="1:51" ht="23.25" customHeight="1" x14ac:dyDescent="0.2">
      <c r="A43" s="101"/>
      <c r="B43" s="102"/>
      <c r="C43" s="102"/>
      <c r="D43" s="102"/>
      <c r="E43" s="102"/>
      <c r="F43" s="103"/>
      <c r="G43" s="107"/>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9"/>
      <c r="AF43" s="109"/>
      <c r="AG43" s="109"/>
      <c r="AH43" s="109"/>
      <c r="AI43" s="109"/>
      <c r="AJ43" s="109"/>
      <c r="AK43" s="109"/>
      <c r="AL43" s="109"/>
      <c r="AM43" s="109"/>
      <c r="AN43" s="109"/>
      <c r="AO43" s="109"/>
      <c r="AP43" s="109"/>
      <c r="AQ43" s="108"/>
      <c r="AR43" s="108"/>
      <c r="AS43" s="108"/>
      <c r="AT43" s="108"/>
      <c r="AU43" s="108"/>
      <c r="AV43" s="108"/>
      <c r="AW43" s="108"/>
      <c r="AX43" s="110"/>
      <c r="AY43">
        <f t="shared" si="4"/>
        <v>1</v>
      </c>
    </row>
    <row r="44" spans="1:51" ht="18.75" customHeight="1" x14ac:dyDescent="0.2">
      <c r="A44" s="655" t="s">
        <v>147</v>
      </c>
      <c r="B44" s="293" t="s">
        <v>228</v>
      </c>
      <c r="C44" s="294"/>
      <c r="D44" s="294"/>
      <c r="E44" s="294"/>
      <c r="F44" s="295"/>
      <c r="G44" s="218" t="s">
        <v>139</v>
      </c>
      <c r="H44" s="218"/>
      <c r="I44" s="218"/>
      <c r="J44" s="218"/>
      <c r="K44" s="218"/>
      <c r="L44" s="218"/>
      <c r="M44" s="218"/>
      <c r="N44" s="218"/>
      <c r="O44" s="218"/>
      <c r="P44" s="218"/>
      <c r="Q44" s="218"/>
      <c r="R44" s="218"/>
      <c r="S44" s="218"/>
      <c r="T44" s="218"/>
      <c r="U44" s="218"/>
      <c r="V44" s="218"/>
      <c r="W44" s="218"/>
      <c r="X44" s="218"/>
      <c r="Y44" s="218"/>
      <c r="Z44" s="218"/>
      <c r="AA44" s="219"/>
      <c r="AB44" s="251" t="s">
        <v>565</v>
      </c>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52"/>
      <c r="AY44">
        <f>COUNTA($G$46)</f>
        <v>1</v>
      </c>
    </row>
    <row r="45" spans="1:51" ht="22.5" customHeight="1" x14ac:dyDescent="0.2">
      <c r="A45" s="656"/>
      <c r="B45" s="296"/>
      <c r="C45" s="297"/>
      <c r="D45" s="297"/>
      <c r="E45" s="297"/>
      <c r="F45" s="298"/>
      <c r="G45" s="221"/>
      <c r="H45" s="221"/>
      <c r="I45" s="221"/>
      <c r="J45" s="221"/>
      <c r="K45" s="221"/>
      <c r="L45" s="221"/>
      <c r="M45" s="221"/>
      <c r="N45" s="221"/>
      <c r="O45" s="221"/>
      <c r="P45" s="221"/>
      <c r="Q45" s="221"/>
      <c r="R45" s="221"/>
      <c r="S45" s="221"/>
      <c r="T45" s="221"/>
      <c r="U45" s="221"/>
      <c r="V45" s="221"/>
      <c r="W45" s="221"/>
      <c r="X45" s="221"/>
      <c r="Y45" s="221"/>
      <c r="Z45" s="221"/>
      <c r="AA45" s="222"/>
      <c r="AB45" s="253"/>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46"/>
      <c r="AY45">
        <f>$AY$44</f>
        <v>1</v>
      </c>
    </row>
    <row r="46" spans="1:51" ht="22.5" customHeight="1" x14ac:dyDescent="0.2">
      <c r="A46" s="656"/>
      <c r="B46" s="296"/>
      <c r="C46" s="297"/>
      <c r="D46" s="297"/>
      <c r="E46" s="297"/>
      <c r="F46" s="298"/>
      <c r="G46" s="371" t="s">
        <v>592</v>
      </c>
      <c r="H46" s="371"/>
      <c r="I46" s="371"/>
      <c r="J46" s="371"/>
      <c r="K46" s="371"/>
      <c r="L46" s="371"/>
      <c r="M46" s="371"/>
      <c r="N46" s="371"/>
      <c r="O46" s="371"/>
      <c r="P46" s="371"/>
      <c r="Q46" s="371"/>
      <c r="R46" s="371"/>
      <c r="S46" s="371"/>
      <c r="T46" s="371"/>
      <c r="U46" s="371"/>
      <c r="V46" s="371"/>
      <c r="W46" s="371"/>
      <c r="X46" s="371"/>
      <c r="Y46" s="371"/>
      <c r="Z46" s="371"/>
      <c r="AA46" s="473"/>
      <c r="AB46" s="370" t="s">
        <v>593</v>
      </c>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2"/>
      <c r="AY46">
        <f t="shared" ref="AY46:AY53" si="5">$AY$44</f>
        <v>1</v>
      </c>
    </row>
    <row r="47" spans="1:51" ht="22.5" customHeight="1" x14ac:dyDescent="0.2">
      <c r="A47" s="656"/>
      <c r="B47" s="296"/>
      <c r="C47" s="297"/>
      <c r="D47" s="297"/>
      <c r="E47" s="297"/>
      <c r="F47" s="298"/>
      <c r="G47" s="374"/>
      <c r="H47" s="374"/>
      <c r="I47" s="374"/>
      <c r="J47" s="374"/>
      <c r="K47" s="374"/>
      <c r="L47" s="374"/>
      <c r="M47" s="374"/>
      <c r="N47" s="374"/>
      <c r="O47" s="374"/>
      <c r="P47" s="374"/>
      <c r="Q47" s="374"/>
      <c r="R47" s="374"/>
      <c r="S47" s="374"/>
      <c r="T47" s="374"/>
      <c r="U47" s="374"/>
      <c r="V47" s="374"/>
      <c r="W47" s="374"/>
      <c r="X47" s="374"/>
      <c r="Y47" s="374"/>
      <c r="Z47" s="374"/>
      <c r="AA47" s="474"/>
      <c r="AB47" s="373"/>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5"/>
      <c r="AY47">
        <f t="shared" si="5"/>
        <v>1</v>
      </c>
    </row>
    <row r="48" spans="1:51" ht="19.5" customHeight="1" x14ac:dyDescent="0.2">
      <c r="A48" s="656"/>
      <c r="B48" s="299"/>
      <c r="C48" s="300"/>
      <c r="D48" s="300"/>
      <c r="E48" s="300"/>
      <c r="F48" s="301"/>
      <c r="G48" s="377"/>
      <c r="H48" s="377"/>
      <c r="I48" s="377"/>
      <c r="J48" s="377"/>
      <c r="K48" s="377"/>
      <c r="L48" s="377"/>
      <c r="M48" s="377"/>
      <c r="N48" s="377"/>
      <c r="O48" s="377"/>
      <c r="P48" s="377"/>
      <c r="Q48" s="377"/>
      <c r="R48" s="377"/>
      <c r="S48" s="377"/>
      <c r="T48" s="377"/>
      <c r="U48" s="377"/>
      <c r="V48" s="377"/>
      <c r="W48" s="377"/>
      <c r="X48" s="377"/>
      <c r="Y48" s="377"/>
      <c r="Z48" s="377"/>
      <c r="AA48" s="475"/>
      <c r="AB48" s="376"/>
      <c r="AC48" s="377"/>
      <c r="AD48" s="377"/>
      <c r="AE48" s="374"/>
      <c r="AF48" s="374"/>
      <c r="AG48" s="374"/>
      <c r="AH48" s="374"/>
      <c r="AI48" s="374"/>
      <c r="AJ48" s="374"/>
      <c r="AK48" s="374"/>
      <c r="AL48" s="374"/>
      <c r="AM48" s="374"/>
      <c r="AN48" s="374"/>
      <c r="AO48" s="374"/>
      <c r="AP48" s="374"/>
      <c r="AQ48" s="374"/>
      <c r="AR48" s="374"/>
      <c r="AS48" s="374"/>
      <c r="AT48" s="374"/>
      <c r="AU48" s="377"/>
      <c r="AV48" s="377"/>
      <c r="AW48" s="377"/>
      <c r="AX48" s="378"/>
      <c r="AY48">
        <f t="shared" si="5"/>
        <v>1</v>
      </c>
    </row>
    <row r="49" spans="1:59" ht="18.75" customHeight="1" x14ac:dyDescent="0.2">
      <c r="A49" s="656"/>
      <c r="B49" s="297" t="s">
        <v>145</v>
      </c>
      <c r="C49" s="297"/>
      <c r="D49" s="297"/>
      <c r="E49" s="297"/>
      <c r="F49" s="298"/>
      <c r="G49" s="217" t="s">
        <v>61</v>
      </c>
      <c r="H49" s="218"/>
      <c r="I49" s="218"/>
      <c r="J49" s="218"/>
      <c r="K49" s="218"/>
      <c r="L49" s="218"/>
      <c r="M49" s="218"/>
      <c r="N49" s="218"/>
      <c r="O49" s="219"/>
      <c r="P49" s="251" t="s">
        <v>63</v>
      </c>
      <c r="Q49" s="218"/>
      <c r="R49" s="218"/>
      <c r="S49" s="218"/>
      <c r="T49" s="218"/>
      <c r="U49" s="218"/>
      <c r="V49" s="218"/>
      <c r="W49" s="218"/>
      <c r="X49" s="219"/>
      <c r="Y49" s="345"/>
      <c r="Z49" s="346"/>
      <c r="AA49" s="347"/>
      <c r="AB49" s="311" t="s">
        <v>11</v>
      </c>
      <c r="AC49" s="312"/>
      <c r="AD49" s="313"/>
      <c r="AE49" s="145" t="s">
        <v>263</v>
      </c>
      <c r="AF49" s="145"/>
      <c r="AG49" s="145"/>
      <c r="AH49" s="145"/>
      <c r="AI49" s="145" t="s">
        <v>280</v>
      </c>
      <c r="AJ49" s="145"/>
      <c r="AK49" s="145"/>
      <c r="AL49" s="145"/>
      <c r="AM49" s="145" t="s">
        <v>377</v>
      </c>
      <c r="AN49" s="145"/>
      <c r="AO49" s="145"/>
      <c r="AP49" s="145"/>
      <c r="AQ49" s="389" t="s">
        <v>177</v>
      </c>
      <c r="AR49" s="390"/>
      <c r="AS49" s="390"/>
      <c r="AT49" s="391"/>
      <c r="AU49" s="583" t="s">
        <v>134</v>
      </c>
      <c r="AV49" s="583"/>
      <c r="AW49" s="583"/>
      <c r="AX49" s="584"/>
      <c r="AY49">
        <f t="shared" si="5"/>
        <v>1</v>
      </c>
      <c r="AZ49" s="10"/>
      <c r="BA49" s="10"/>
      <c r="BB49" s="10"/>
      <c r="BC49" s="10"/>
    </row>
    <row r="50" spans="1:59" ht="18.75" customHeight="1" x14ac:dyDescent="0.2">
      <c r="A50" s="656"/>
      <c r="B50" s="297"/>
      <c r="C50" s="297"/>
      <c r="D50" s="297"/>
      <c r="E50" s="297"/>
      <c r="F50" s="298"/>
      <c r="G50" s="220"/>
      <c r="H50" s="221"/>
      <c r="I50" s="221"/>
      <c r="J50" s="221"/>
      <c r="K50" s="221"/>
      <c r="L50" s="221"/>
      <c r="M50" s="221"/>
      <c r="N50" s="221"/>
      <c r="O50" s="222"/>
      <c r="P50" s="253"/>
      <c r="Q50" s="221"/>
      <c r="R50" s="221"/>
      <c r="S50" s="221"/>
      <c r="T50" s="221"/>
      <c r="U50" s="221"/>
      <c r="V50" s="221"/>
      <c r="W50" s="221"/>
      <c r="X50" s="222"/>
      <c r="Y50" s="345"/>
      <c r="Z50" s="346"/>
      <c r="AA50" s="347"/>
      <c r="AB50" s="314"/>
      <c r="AC50" s="315"/>
      <c r="AD50" s="316"/>
      <c r="AE50" s="145"/>
      <c r="AF50" s="145"/>
      <c r="AG50" s="145"/>
      <c r="AH50" s="145"/>
      <c r="AI50" s="145"/>
      <c r="AJ50" s="145"/>
      <c r="AK50" s="145"/>
      <c r="AL50" s="145"/>
      <c r="AM50" s="145"/>
      <c r="AN50" s="145"/>
      <c r="AO50" s="145"/>
      <c r="AP50" s="145"/>
      <c r="AQ50" s="392" t="s">
        <v>588</v>
      </c>
      <c r="AR50" s="247"/>
      <c r="AS50" s="585" t="s">
        <v>178</v>
      </c>
      <c r="AT50" s="586"/>
      <c r="AU50" s="247" t="s">
        <v>588</v>
      </c>
      <c r="AV50" s="247"/>
      <c r="AW50" s="221" t="s">
        <v>175</v>
      </c>
      <c r="AX50" s="246"/>
      <c r="AY50">
        <f t="shared" si="5"/>
        <v>1</v>
      </c>
      <c r="AZ50" s="10"/>
      <c r="BA50" s="10"/>
      <c r="BB50" s="10"/>
      <c r="BC50" s="10"/>
      <c r="BD50" s="10"/>
      <c r="BE50" s="10"/>
      <c r="BF50" s="10"/>
      <c r="BG50" s="10"/>
    </row>
    <row r="51" spans="1:59" ht="23.25" customHeight="1" x14ac:dyDescent="0.2">
      <c r="A51" s="656"/>
      <c r="B51" s="297"/>
      <c r="C51" s="297"/>
      <c r="D51" s="297"/>
      <c r="E51" s="297"/>
      <c r="F51" s="298"/>
      <c r="G51" s="348" t="s">
        <v>594</v>
      </c>
      <c r="H51" s="274"/>
      <c r="I51" s="274"/>
      <c r="J51" s="274"/>
      <c r="K51" s="274"/>
      <c r="L51" s="274"/>
      <c r="M51" s="274"/>
      <c r="N51" s="274"/>
      <c r="O51" s="275"/>
      <c r="P51" s="274" t="s">
        <v>595</v>
      </c>
      <c r="Q51" s="317"/>
      <c r="R51" s="317"/>
      <c r="S51" s="317"/>
      <c r="T51" s="317"/>
      <c r="U51" s="317"/>
      <c r="V51" s="317"/>
      <c r="W51" s="317"/>
      <c r="X51" s="318"/>
      <c r="Y51" s="238" t="s">
        <v>62</v>
      </c>
      <c r="Z51" s="239"/>
      <c r="AA51" s="240"/>
      <c r="AB51" s="269" t="s">
        <v>598</v>
      </c>
      <c r="AC51" s="269"/>
      <c r="AD51" s="269"/>
      <c r="AE51" s="124">
        <v>1230</v>
      </c>
      <c r="AF51" s="125"/>
      <c r="AG51" s="125"/>
      <c r="AH51" s="125"/>
      <c r="AI51" s="124">
        <v>1698</v>
      </c>
      <c r="AJ51" s="125"/>
      <c r="AK51" s="125"/>
      <c r="AL51" s="125"/>
      <c r="AM51" s="124">
        <v>2420</v>
      </c>
      <c r="AN51" s="125"/>
      <c r="AO51" s="125"/>
      <c r="AP51" s="125"/>
      <c r="AQ51" s="305" t="s">
        <v>587</v>
      </c>
      <c r="AR51" s="306"/>
      <c r="AS51" s="306"/>
      <c r="AT51" s="307"/>
      <c r="AU51" s="125" t="s">
        <v>587</v>
      </c>
      <c r="AV51" s="125"/>
      <c r="AW51" s="125"/>
      <c r="AX51" s="126"/>
      <c r="AY51">
        <f t="shared" si="5"/>
        <v>1</v>
      </c>
    </row>
    <row r="52" spans="1:59" ht="23.25" customHeight="1" x14ac:dyDescent="0.2">
      <c r="A52" s="656"/>
      <c r="B52" s="297"/>
      <c r="C52" s="297"/>
      <c r="D52" s="297"/>
      <c r="E52" s="297"/>
      <c r="F52" s="298"/>
      <c r="G52" s="349"/>
      <c r="H52" s="350"/>
      <c r="I52" s="350"/>
      <c r="J52" s="350"/>
      <c r="K52" s="350"/>
      <c r="L52" s="350"/>
      <c r="M52" s="350"/>
      <c r="N52" s="350"/>
      <c r="O52" s="351"/>
      <c r="P52" s="319"/>
      <c r="Q52" s="319"/>
      <c r="R52" s="319"/>
      <c r="S52" s="319"/>
      <c r="T52" s="319"/>
      <c r="U52" s="319"/>
      <c r="V52" s="319"/>
      <c r="W52" s="319"/>
      <c r="X52" s="320"/>
      <c r="Y52" s="268" t="s">
        <v>54</v>
      </c>
      <c r="Z52" s="241"/>
      <c r="AA52" s="242"/>
      <c r="AB52" s="323" t="s">
        <v>599</v>
      </c>
      <c r="AC52" s="323"/>
      <c r="AD52" s="323"/>
      <c r="AE52" s="124" t="s">
        <v>587</v>
      </c>
      <c r="AF52" s="125"/>
      <c r="AG52" s="125"/>
      <c r="AH52" s="125"/>
      <c r="AI52" s="124" t="s">
        <v>587</v>
      </c>
      <c r="AJ52" s="125"/>
      <c r="AK52" s="125"/>
      <c r="AL52" s="125"/>
      <c r="AM52" s="124" t="s">
        <v>587</v>
      </c>
      <c r="AN52" s="125"/>
      <c r="AO52" s="125"/>
      <c r="AP52" s="125"/>
      <c r="AQ52" s="305" t="s">
        <v>587</v>
      </c>
      <c r="AR52" s="306"/>
      <c r="AS52" s="306"/>
      <c r="AT52" s="307"/>
      <c r="AU52" s="125" t="s">
        <v>587</v>
      </c>
      <c r="AV52" s="125"/>
      <c r="AW52" s="125"/>
      <c r="AX52" s="126"/>
      <c r="AY52">
        <f t="shared" si="5"/>
        <v>1</v>
      </c>
      <c r="AZ52" s="10"/>
      <c r="BA52" s="10"/>
      <c r="BB52" s="10"/>
      <c r="BC52" s="10"/>
    </row>
    <row r="53" spans="1:59" ht="23.25" customHeight="1" x14ac:dyDescent="0.2">
      <c r="A53" s="656"/>
      <c r="B53" s="300"/>
      <c r="C53" s="300"/>
      <c r="D53" s="300"/>
      <c r="E53" s="300"/>
      <c r="F53" s="301"/>
      <c r="G53" s="352"/>
      <c r="H53" s="276"/>
      <c r="I53" s="276"/>
      <c r="J53" s="276"/>
      <c r="K53" s="276"/>
      <c r="L53" s="276"/>
      <c r="M53" s="276"/>
      <c r="N53" s="276"/>
      <c r="O53" s="277"/>
      <c r="P53" s="321"/>
      <c r="Q53" s="321"/>
      <c r="R53" s="321"/>
      <c r="S53" s="321"/>
      <c r="T53" s="321"/>
      <c r="U53" s="321"/>
      <c r="V53" s="321"/>
      <c r="W53" s="321"/>
      <c r="X53" s="322"/>
      <c r="Y53" s="268" t="s">
        <v>13</v>
      </c>
      <c r="Z53" s="241"/>
      <c r="AA53" s="242"/>
      <c r="AB53" s="324" t="s">
        <v>14</v>
      </c>
      <c r="AC53" s="324"/>
      <c r="AD53" s="324"/>
      <c r="AE53" s="127" t="s">
        <v>587</v>
      </c>
      <c r="AF53" s="128"/>
      <c r="AG53" s="128"/>
      <c r="AH53" s="128"/>
      <c r="AI53" s="127" t="s">
        <v>587</v>
      </c>
      <c r="AJ53" s="128"/>
      <c r="AK53" s="128"/>
      <c r="AL53" s="128"/>
      <c r="AM53" s="127" t="s">
        <v>587</v>
      </c>
      <c r="AN53" s="128"/>
      <c r="AO53" s="128"/>
      <c r="AP53" s="128"/>
      <c r="AQ53" s="305" t="s">
        <v>587</v>
      </c>
      <c r="AR53" s="306"/>
      <c r="AS53" s="306"/>
      <c r="AT53" s="307"/>
      <c r="AU53" s="125" t="s">
        <v>587</v>
      </c>
      <c r="AV53" s="125"/>
      <c r="AW53" s="125"/>
      <c r="AX53" s="126"/>
      <c r="AY53">
        <f t="shared" si="5"/>
        <v>1</v>
      </c>
      <c r="AZ53" s="10"/>
      <c r="BA53" s="10"/>
      <c r="BB53" s="10"/>
      <c r="BC53" s="10"/>
      <c r="BD53" s="10"/>
      <c r="BE53" s="10"/>
      <c r="BF53" s="10"/>
      <c r="BG53" s="10"/>
    </row>
    <row r="54" spans="1:59" ht="18.75" customHeight="1" x14ac:dyDescent="0.2">
      <c r="A54" s="656"/>
      <c r="B54" s="297" t="s">
        <v>145</v>
      </c>
      <c r="C54" s="297"/>
      <c r="D54" s="297"/>
      <c r="E54" s="297"/>
      <c r="F54" s="298"/>
      <c r="G54" s="217" t="s">
        <v>61</v>
      </c>
      <c r="H54" s="218"/>
      <c r="I54" s="218"/>
      <c r="J54" s="218"/>
      <c r="K54" s="218"/>
      <c r="L54" s="218"/>
      <c r="M54" s="218"/>
      <c r="N54" s="218"/>
      <c r="O54" s="219"/>
      <c r="P54" s="251" t="s">
        <v>63</v>
      </c>
      <c r="Q54" s="218"/>
      <c r="R54" s="218"/>
      <c r="S54" s="218"/>
      <c r="T54" s="218"/>
      <c r="U54" s="218"/>
      <c r="V54" s="218"/>
      <c r="W54" s="218"/>
      <c r="X54" s="219"/>
      <c r="Y54" s="345"/>
      <c r="Z54" s="346"/>
      <c r="AA54" s="347"/>
      <c r="AB54" s="311" t="s">
        <v>11</v>
      </c>
      <c r="AC54" s="312"/>
      <c r="AD54" s="313"/>
      <c r="AE54" s="145" t="s">
        <v>263</v>
      </c>
      <c r="AF54" s="145"/>
      <c r="AG54" s="145"/>
      <c r="AH54" s="145"/>
      <c r="AI54" s="145" t="s">
        <v>280</v>
      </c>
      <c r="AJ54" s="145"/>
      <c r="AK54" s="145"/>
      <c r="AL54" s="145"/>
      <c r="AM54" s="145" t="s">
        <v>377</v>
      </c>
      <c r="AN54" s="145"/>
      <c r="AO54" s="145"/>
      <c r="AP54" s="145"/>
      <c r="AQ54" s="389" t="s">
        <v>177</v>
      </c>
      <c r="AR54" s="390"/>
      <c r="AS54" s="390"/>
      <c r="AT54" s="391"/>
      <c r="AU54" s="583" t="s">
        <v>134</v>
      </c>
      <c r="AV54" s="583"/>
      <c r="AW54" s="583"/>
      <c r="AX54" s="584"/>
      <c r="AY54">
        <f>COUNTA($G$56)</f>
        <v>1</v>
      </c>
    </row>
    <row r="55" spans="1:59" ht="18.75" customHeight="1" x14ac:dyDescent="0.2">
      <c r="A55" s="656"/>
      <c r="B55" s="297"/>
      <c r="C55" s="297"/>
      <c r="D55" s="297"/>
      <c r="E55" s="297"/>
      <c r="F55" s="298"/>
      <c r="G55" s="220"/>
      <c r="H55" s="221"/>
      <c r="I55" s="221"/>
      <c r="J55" s="221"/>
      <c r="K55" s="221"/>
      <c r="L55" s="221"/>
      <c r="M55" s="221"/>
      <c r="N55" s="221"/>
      <c r="O55" s="222"/>
      <c r="P55" s="253"/>
      <c r="Q55" s="221"/>
      <c r="R55" s="221"/>
      <c r="S55" s="221"/>
      <c r="T55" s="221"/>
      <c r="U55" s="221"/>
      <c r="V55" s="221"/>
      <c r="W55" s="221"/>
      <c r="X55" s="222"/>
      <c r="Y55" s="345"/>
      <c r="Z55" s="346"/>
      <c r="AA55" s="347"/>
      <c r="AB55" s="314"/>
      <c r="AC55" s="315"/>
      <c r="AD55" s="316"/>
      <c r="AE55" s="145"/>
      <c r="AF55" s="145"/>
      <c r="AG55" s="145"/>
      <c r="AH55" s="145"/>
      <c r="AI55" s="145"/>
      <c r="AJ55" s="145"/>
      <c r="AK55" s="145"/>
      <c r="AL55" s="145"/>
      <c r="AM55" s="145"/>
      <c r="AN55" s="145"/>
      <c r="AO55" s="145"/>
      <c r="AP55" s="145"/>
      <c r="AQ55" s="392" t="s">
        <v>588</v>
      </c>
      <c r="AR55" s="247"/>
      <c r="AS55" s="585" t="s">
        <v>178</v>
      </c>
      <c r="AT55" s="586"/>
      <c r="AU55" s="247" t="s">
        <v>588</v>
      </c>
      <c r="AV55" s="247"/>
      <c r="AW55" s="221" t="s">
        <v>175</v>
      </c>
      <c r="AX55" s="246"/>
      <c r="AY55">
        <f>$AY$54</f>
        <v>1</v>
      </c>
      <c r="AZ55" s="10"/>
      <c r="BA55" s="10"/>
      <c r="BB55" s="10"/>
      <c r="BC55" s="10"/>
    </row>
    <row r="56" spans="1:59" ht="23.25" customHeight="1" x14ac:dyDescent="0.2">
      <c r="A56" s="656"/>
      <c r="B56" s="297"/>
      <c r="C56" s="297"/>
      <c r="D56" s="297"/>
      <c r="E56" s="297"/>
      <c r="F56" s="298"/>
      <c r="G56" s="348" t="s">
        <v>596</v>
      </c>
      <c r="H56" s="274"/>
      <c r="I56" s="274"/>
      <c r="J56" s="274"/>
      <c r="K56" s="274"/>
      <c r="L56" s="274"/>
      <c r="M56" s="274"/>
      <c r="N56" s="274"/>
      <c r="O56" s="275"/>
      <c r="P56" s="274" t="s">
        <v>597</v>
      </c>
      <c r="Q56" s="317"/>
      <c r="R56" s="317"/>
      <c r="S56" s="317"/>
      <c r="T56" s="317"/>
      <c r="U56" s="317"/>
      <c r="V56" s="317"/>
      <c r="W56" s="317"/>
      <c r="X56" s="318"/>
      <c r="Y56" s="238" t="s">
        <v>62</v>
      </c>
      <c r="Z56" s="239"/>
      <c r="AA56" s="240"/>
      <c r="AB56" s="269" t="s">
        <v>600</v>
      </c>
      <c r="AC56" s="269"/>
      <c r="AD56" s="269"/>
      <c r="AE56" s="124">
        <v>818850</v>
      </c>
      <c r="AF56" s="125"/>
      <c r="AG56" s="125"/>
      <c r="AH56" s="125"/>
      <c r="AI56" s="124">
        <v>780572</v>
      </c>
      <c r="AJ56" s="125"/>
      <c r="AK56" s="125"/>
      <c r="AL56" s="125"/>
      <c r="AM56" s="124">
        <v>795323</v>
      </c>
      <c r="AN56" s="125"/>
      <c r="AO56" s="125"/>
      <c r="AP56" s="125"/>
      <c r="AQ56" s="305" t="s">
        <v>588</v>
      </c>
      <c r="AR56" s="306"/>
      <c r="AS56" s="306"/>
      <c r="AT56" s="307"/>
      <c r="AU56" s="125" t="s">
        <v>588</v>
      </c>
      <c r="AV56" s="125"/>
      <c r="AW56" s="125"/>
      <c r="AX56" s="126"/>
      <c r="AY56">
        <f t="shared" ref="AY56:AY58" si="6">$AY$54</f>
        <v>1</v>
      </c>
      <c r="AZ56" s="10"/>
      <c r="BA56" s="10"/>
      <c r="BB56" s="10"/>
      <c r="BC56" s="10"/>
      <c r="BD56" s="10"/>
      <c r="BE56" s="10"/>
      <c r="BF56" s="10"/>
      <c r="BG56" s="10"/>
    </row>
    <row r="57" spans="1:59" ht="23.25" customHeight="1" x14ac:dyDescent="0.2">
      <c r="A57" s="656"/>
      <c r="B57" s="297"/>
      <c r="C57" s="297"/>
      <c r="D57" s="297"/>
      <c r="E57" s="297"/>
      <c r="F57" s="298"/>
      <c r="G57" s="349"/>
      <c r="H57" s="350"/>
      <c r="I57" s="350"/>
      <c r="J57" s="350"/>
      <c r="K57" s="350"/>
      <c r="L57" s="350"/>
      <c r="M57" s="350"/>
      <c r="N57" s="350"/>
      <c r="O57" s="351"/>
      <c r="P57" s="319"/>
      <c r="Q57" s="319"/>
      <c r="R57" s="319"/>
      <c r="S57" s="319"/>
      <c r="T57" s="319"/>
      <c r="U57" s="319"/>
      <c r="V57" s="319"/>
      <c r="W57" s="319"/>
      <c r="X57" s="320"/>
      <c r="Y57" s="268" t="s">
        <v>54</v>
      </c>
      <c r="Z57" s="241"/>
      <c r="AA57" s="242"/>
      <c r="AB57" s="323" t="s">
        <v>600</v>
      </c>
      <c r="AC57" s="323"/>
      <c r="AD57" s="323"/>
      <c r="AE57" s="124" t="s">
        <v>587</v>
      </c>
      <c r="AF57" s="125"/>
      <c r="AG57" s="125"/>
      <c r="AH57" s="125"/>
      <c r="AI57" s="124" t="s">
        <v>587</v>
      </c>
      <c r="AJ57" s="125"/>
      <c r="AK57" s="125"/>
      <c r="AL57" s="125"/>
      <c r="AM57" s="124" t="s">
        <v>588</v>
      </c>
      <c r="AN57" s="125"/>
      <c r="AO57" s="125"/>
      <c r="AP57" s="689"/>
      <c r="AQ57" s="305" t="s">
        <v>588</v>
      </c>
      <c r="AR57" s="306"/>
      <c r="AS57" s="306"/>
      <c r="AT57" s="307"/>
      <c r="AU57" s="125" t="s">
        <v>588</v>
      </c>
      <c r="AV57" s="125"/>
      <c r="AW57" s="125"/>
      <c r="AX57" s="126"/>
      <c r="AY57">
        <f t="shared" si="6"/>
        <v>1</v>
      </c>
    </row>
    <row r="58" spans="1:59" ht="23.25" customHeight="1" thickBot="1" x14ac:dyDescent="0.25">
      <c r="A58" s="656"/>
      <c r="B58" s="300"/>
      <c r="C58" s="300"/>
      <c r="D58" s="300"/>
      <c r="E58" s="300"/>
      <c r="F58" s="301"/>
      <c r="G58" s="352"/>
      <c r="H58" s="276"/>
      <c r="I58" s="276"/>
      <c r="J58" s="276"/>
      <c r="K58" s="276"/>
      <c r="L58" s="276"/>
      <c r="M58" s="276"/>
      <c r="N58" s="276"/>
      <c r="O58" s="277"/>
      <c r="P58" s="321"/>
      <c r="Q58" s="321"/>
      <c r="R58" s="321"/>
      <c r="S58" s="321"/>
      <c r="T58" s="321"/>
      <c r="U58" s="321"/>
      <c r="V58" s="321"/>
      <c r="W58" s="321"/>
      <c r="X58" s="322"/>
      <c r="Y58" s="268" t="s">
        <v>13</v>
      </c>
      <c r="Z58" s="241"/>
      <c r="AA58" s="242"/>
      <c r="AB58" s="324" t="s">
        <v>14</v>
      </c>
      <c r="AC58" s="324"/>
      <c r="AD58" s="324"/>
      <c r="AE58" s="124" t="s">
        <v>588</v>
      </c>
      <c r="AF58" s="125"/>
      <c r="AG58" s="125"/>
      <c r="AH58" s="689"/>
      <c r="AI58" s="124" t="s">
        <v>588</v>
      </c>
      <c r="AJ58" s="125"/>
      <c r="AK58" s="125"/>
      <c r="AL58" s="689"/>
      <c r="AM58" s="124" t="s">
        <v>588</v>
      </c>
      <c r="AN58" s="125"/>
      <c r="AO58" s="125"/>
      <c r="AP58" s="689"/>
      <c r="AQ58" s="305" t="s">
        <v>588</v>
      </c>
      <c r="AR58" s="306"/>
      <c r="AS58" s="306"/>
      <c r="AT58" s="307"/>
      <c r="AU58" s="125" t="s">
        <v>588</v>
      </c>
      <c r="AV58" s="125"/>
      <c r="AW58" s="125"/>
      <c r="AX58" s="126"/>
      <c r="AY58">
        <f t="shared" si="6"/>
        <v>1</v>
      </c>
      <c r="AZ58" s="10"/>
      <c r="BA58" s="10"/>
      <c r="BB58" s="10"/>
      <c r="BC58" s="10"/>
    </row>
    <row r="59" spans="1:59" ht="31.5" customHeight="1" x14ac:dyDescent="0.2">
      <c r="A59" s="206" t="s">
        <v>233</v>
      </c>
      <c r="B59" s="207"/>
      <c r="C59" s="207"/>
      <c r="D59" s="207"/>
      <c r="E59" s="207"/>
      <c r="F59" s="208"/>
      <c r="G59" s="215" t="s">
        <v>60</v>
      </c>
      <c r="H59" s="215"/>
      <c r="I59" s="215"/>
      <c r="J59" s="215"/>
      <c r="K59" s="215"/>
      <c r="L59" s="215"/>
      <c r="M59" s="215"/>
      <c r="N59" s="215"/>
      <c r="O59" s="215"/>
      <c r="P59" s="215"/>
      <c r="Q59" s="215"/>
      <c r="R59" s="215"/>
      <c r="S59" s="215"/>
      <c r="T59" s="215"/>
      <c r="U59" s="215"/>
      <c r="V59" s="215"/>
      <c r="W59" s="215"/>
      <c r="X59" s="216"/>
      <c r="Y59" s="643"/>
      <c r="Z59" s="644"/>
      <c r="AA59" s="645"/>
      <c r="AB59" s="288" t="s">
        <v>11</v>
      </c>
      <c r="AC59" s="288"/>
      <c r="AD59" s="288"/>
      <c r="AE59" s="302" t="s">
        <v>263</v>
      </c>
      <c r="AF59" s="303"/>
      <c r="AG59" s="303"/>
      <c r="AH59" s="304"/>
      <c r="AI59" s="302" t="s">
        <v>280</v>
      </c>
      <c r="AJ59" s="303"/>
      <c r="AK59" s="303"/>
      <c r="AL59" s="304"/>
      <c r="AM59" s="302" t="s">
        <v>377</v>
      </c>
      <c r="AN59" s="303"/>
      <c r="AO59" s="303"/>
      <c r="AP59" s="304"/>
      <c r="AQ59" s="120" t="s">
        <v>285</v>
      </c>
      <c r="AR59" s="121"/>
      <c r="AS59" s="121"/>
      <c r="AT59" s="122"/>
      <c r="AU59" s="120" t="s">
        <v>409</v>
      </c>
      <c r="AV59" s="121"/>
      <c r="AW59" s="121"/>
      <c r="AX59" s="123"/>
    </row>
    <row r="60" spans="1:59" ht="23.25" customHeight="1" x14ac:dyDescent="0.2">
      <c r="A60" s="209"/>
      <c r="B60" s="210"/>
      <c r="C60" s="210"/>
      <c r="D60" s="210"/>
      <c r="E60" s="210"/>
      <c r="F60" s="211"/>
      <c r="G60" s="274" t="s">
        <v>678</v>
      </c>
      <c r="H60" s="274"/>
      <c r="I60" s="274"/>
      <c r="J60" s="274"/>
      <c r="K60" s="274"/>
      <c r="L60" s="274"/>
      <c r="M60" s="274"/>
      <c r="N60" s="274"/>
      <c r="O60" s="274"/>
      <c r="P60" s="274"/>
      <c r="Q60" s="274"/>
      <c r="R60" s="274"/>
      <c r="S60" s="274"/>
      <c r="T60" s="274"/>
      <c r="U60" s="274"/>
      <c r="V60" s="274"/>
      <c r="W60" s="274"/>
      <c r="X60" s="275"/>
      <c r="Y60" s="308" t="s">
        <v>55</v>
      </c>
      <c r="Z60" s="309"/>
      <c r="AA60" s="310"/>
      <c r="AB60" s="269" t="s">
        <v>601</v>
      </c>
      <c r="AC60" s="269"/>
      <c r="AD60" s="269"/>
      <c r="AE60" s="118">
        <v>276</v>
      </c>
      <c r="AF60" s="118"/>
      <c r="AG60" s="118"/>
      <c r="AH60" s="118"/>
      <c r="AI60" s="118">
        <v>282</v>
      </c>
      <c r="AJ60" s="118"/>
      <c r="AK60" s="118"/>
      <c r="AL60" s="118"/>
      <c r="AM60" s="118">
        <v>348</v>
      </c>
      <c r="AN60" s="118"/>
      <c r="AO60" s="118"/>
      <c r="AP60" s="118"/>
      <c r="AQ60" s="118" t="s">
        <v>587</v>
      </c>
      <c r="AR60" s="118"/>
      <c r="AS60" s="118"/>
      <c r="AT60" s="118"/>
      <c r="AU60" s="124" t="s">
        <v>588</v>
      </c>
      <c r="AV60" s="125"/>
      <c r="AW60" s="125"/>
      <c r="AX60" s="126"/>
    </row>
    <row r="61" spans="1:59" ht="23.25" customHeight="1" x14ac:dyDescent="0.2">
      <c r="A61" s="212"/>
      <c r="B61" s="213"/>
      <c r="C61" s="213"/>
      <c r="D61" s="213"/>
      <c r="E61" s="213"/>
      <c r="F61" s="214"/>
      <c r="G61" s="276"/>
      <c r="H61" s="276"/>
      <c r="I61" s="276"/>
      <c r="J61" s="276"/>
      <c r="K61" s="276"/>
      <c r="L61" s="276"/>
      <c r="M61" s="276"/>
      <c r="N61" s="276"/>
      <c r="O61" s="276"/>
      <c r="P61" s="276"/>
      <c r="Q61" s="276"/>
      <c r="R61" s="276"/>
      <c r="S61" s="276"/>
      <c r="T61" s="276"/>
      <c r="U61" s="276"/>
      <c r="V61" s="276"/>
      <c r="W61" s="276"/>
      <c r="X61" s="277"/>
      <c r="Y61" s="265" t="s">
        <v>56</v>
      </c>
      <c r="Z61" s="266"/>
      <c r="AA61" s="267"/>
      <c r="AB61" s="269" t="s">
        <v>601</v>
      </c>
      <c r="AC61" s="269"/>
      <c r="AD61" s="269"/>
      <c r="AE61" s="118" t="s">
        <v>588</v>
      </c>
      <c r="AF61" s="118"/>
      <c r="AG61" s="118"/>
      <c r="AH61" s="118"/>
      <c r="AI61" s="118" t="s">
        <v>588</v>
      </c>
      <c r="AJ61" s="118"/>
      <c r="AK61" s="118"/>
      <c r="AL61" s="118"/>
      <c r="AM61" s="118" t="s">
        <v>588</v>
      </c>
      <c r="AN61" s="118"/>
      <c r="AO61" s="118"/>
      <c r="AP61" s="118"/>
      <c r="AQ61" s="118" t="s">
        <v>588</v>
      </c>
      <c r="AR61" s="118"/>
      <c r="AS61" s="118"/>
      <c r="AT61" s="118"/>
      <c r="AU61" s="127" t="s">
        <v>588</v>
      </c>
      <c r="AV61" s="128"/>
      <c r="AW61" s="128"/>
      <c r="AX61" s="129"/>
    </row>
    <row r="62" spans="1:59" ht="31.5" customHeight="1" x14ac:dyDescent="0.2">
      <c r="A62" s="248" t="s">
        <v>233</v>
      </c>
      <c r="B62" s="249"/>
      <c r="C62" s="249"/>
      <c r="D62" s="249"/>
      <c r="E62" s="249"/>
      <c r="F62" s="250"/>
      <c r="G62" s="241" t="s">
        <v>60</v>
      </c>
      <c r="H62" s="241"/>
      <c r="I62" s="241"/>
      <c r="J62" s="241"/>
      <c r="K62" s="241"/>
      <c r="L62" s="241"/>
      <c r="M62" s="241"/>
      <c r="N62" s="241"/>
      <c r="O62" s="241"/>
      <c r="P62" s="241"/>
      <c r="Q62" s="241"/>
      <c r="R62" s="241"/>
      <c r="S62" s="241"/>
      <c r="T62" s="241"/>
      <c r="U62" s="241"/>
      <c r="V62" s="241"/>
      <c r="W62" s="241"/>
      <c r="X62" s="242"/>
      <c r="Y62" s="270"/>
      <c r="Z62" s="271"/>
      <c r="AA62" s="272"/>
      <c r="AB62" s="273" t="s">
        <v>11</v>
      </c>
      <c r="AC62" s="263"/>
      <c r="AD62" s="264"/>
      <c r="AE62" s="145" t="s">
        <v>263</v>
      </c>
      <c r="AF62" s="145"/>
      <c r="AG62" s="145"/>
      <c r="AH62" s="145"/>
      <c r="AI62" s="145" t="s">
        <v>280</v>
      </c>
      <c r="AJ62" s="145"/>
      <c r="AK62" s="145"/>
      <c r="AL62" s="145"/>
      <c r="AM62" s="145" t="s">
        <v>377</v>
      </c>
      <c r="AN62" s="145"/>
      <c r="AO62" s="145"/>
      <c r="AP62" s="145"/>
      <c r="AQ62" s="130" t="s">
        <v>285</v>
      </c>
      <c r="AR62" s="131"/>
      <c r="AS62" s="131"/>
      <c r="AT62" s="131"/>
      <c r="AU62" s="130" t="s">
        <v>409</v>
      </c>
      <c r="AV62" s="131"/>
      <c r="AW62" s="131"/>
      <c r="AX62" s="132"/>
      <c r="AY62">
        <f>COUNTA($G$63)</f>
        <v>1</v>
      </c>
    </row>
    <row r="63" spans="1:59" ht="23.25" customHeight="1" x14ac:dyDescent="0.2">
      <c r="A63" s="209"/>
      <c r="B63" s="210"/>
      <c r="C63" s="210"/>
      <c r="D63" s="210"/>
      <c r="E63" s="210"/>
      <c r="F63" s="211"/>
      <c r="G63" s="274" t="s">
        <v>602</v>
      </c>
      <c r="H63" s="274"/>
      <c r="I63" s="274"/>
      <c r="J63" s="274"/>
      <c r="K63" s="274"/>
      <c r="L63" s="274"/>
      <c r="M63" s="274"/>
      <c r="N63" s="274"/>
      <c r="O63" s="274"/>
      <c r="P63" s="274"/>
      <c r="Q63" s="274"/>
      <c r="R63" s="274"/>
      <c r="S63" s="274"/>
      <c r="T63" s="274"/>
      <c r="U63" s="274"/>
      <c r="V63" s="274"/>
      <c r="W63" s="274"/>
      <c r="X63" s="275"/>
      <c r="Y63" s="278" t="s">
        <v>55</v>
      </c>
      <c r="Z63" s="279"/>
      <c r="AA63" s="280"/>
      <c r="AB63" s="269" t="s">
        <v>601</v>
      </c>
      <c r="AC63" s="269"/>
      <c r="AD63" s="269"/>
      <c r="AE63" s="118">
        <v>34</v>
      </c>
      <c r="AF63" s="118"/>
      <c r="AG63" s="118"/>
      <c r="AH63" s="118"/>
      <c r="AI63" s="118">
        <v>28</v>
      </c>
      <c r="AJ63" s="118"/>
      <c r="AK63" s="118"/>
      <c r="AL63" s="118"/>
      <c r="AM63" s="118">
        <v>21</v>
      </c>
      <c r="AN63" s="118"/>
      <c r="AO63" s="118"/>
      <c r="AP63" s="118"/>
      <c r="AQ63" s="118" t="s">
        <v>588</v>
      </c>
      <c r="AR63" s="118"/>
      <c r="AS63" s="118"/>
      <c r="AT63" s="118"/>
      <c r="AU63" s="118" t="s">
        <v>587</v>
      </c>
      <c r="AV63" s="118"/>
      <c r="AW63" s="118"/>
      <c r="AX63" s="119"/>
      <c r="AY63">
        <f>$AY$62</f>
        <v>1</v>
      </c>
    </row>
    <row r="64" spans="1:59" ht="23.25" customHeight="1" x14ac:dyDescent="0.2">
      <c r="A64" s="212"/>
      <c r="B64" s="213"/>
      <c r="C64" s="213"/>
      <c r="D64" s="213"/>
      <c r="E64" s="213"/>
      <c r="F64" s="214"/>
      <c r="G64" s="276"/>
      <c r="H64" s="276"/>
      <c r="I64" s="276"/>
      <c r="J64" s="276"/>
      <c r="K64" s="276"/>
      <c r="L64" s="276"/>
      <c r="M64" s="276"/>
      <c r="N64" s="276"/>
      <c r="O64" s="276"/>
      <c r="P64" s="276"/>
      <c r="Q64" s="276"/>
      <c r="R64" s="276"/>
      <c r="S64" s="276"/>
      <c r="T64" s="276"/>
      <c r="U64" s="276"/>
      <c r="V64" s="276"/>
      <c r="W64" s="276"/>
      <c r="X64" s="277"/>
      <c r="Y64" s="265" t="s">
        <v>56</v>
      </c>
      <c r="Z64" s="331"/>
      <c r="AA64" s="332"/>
      <c r="AB64" s="269" t="s">
        <v>601</v>
      </c>
      <c r="AC64" s="269"/>
      <c r="AD64" s="269"/>
      <c r="AE64" s="118">
        <v>34</v>
      </c>
      <c r="AF64" s="118"/>
      <c r="AG64" s="118"/>
      <c r="AH64" s="118"/>
      <c r="AI64" s="118">
        <v>34</v>
      </c>
      <c r="AJ64" s="118"/>
      <c r="AK64" s="118"/>
      <c r="AL64" s="118"/>
      <c r="AM64" s="118">
        <v>28</v>
      </c>
      <c r="AN64" s="118"/>
      <c r="AO64" s="118"/>
      <c r="AP64" s="118"/>
      <c r="AQ64" s="118">
        <v>21</v>
      </c>
      <c r="AR64" s="118"/>
      <c r="AS64" s="118"/>
      <c r="AT64" s="118"/>
      <c r="AU64" s="118" t="s">
        <v>587</v>
      </c>
      <c r="AV64" s="118"/>
      <c r="AW64" s="118"/>
      <c r="AX64" s="119"/>
      <c r="AY64">
        <f>$AY$62</f>
        <v>1</v>
      </c>
    </row>
    <row r="65" spans="1:51" ht="31.5" customHeight="1" x14ac:dyDescent="0.2">
      <c r="A65" s="248" t="s">
        <v>233</v>
      </c>
      <c r="B65" s="249"/>
      <c r="C65" s="249"/>
      <c r="D65" s="249"/>
      <c r="E65" s="249"/>
      <c r="F65" s="250"/>
      <c r="G65" s="241" t="s">
        <v>60</v>
      </c>
      <c r="H65" s="241"/>
      <c r="I65" s="241"/>
      <c r="J65" s="241"/>
      <c r="K65" s="241"/>
      <c r="L65" s="241"/>
      <c r="M65" s="241"/>
      <c r="N65" s="241"/>
      <c r="O65" s="241"/>
      <c r="P65" s="241"/>
      <c r="Q65" s="241"/>
      <c r="R65" s="241"/>
      <c r="S65" s="241"/>
      <c r="T65" s="241"/>
      <c r="U65" s="241"/>
      <c r="V65" s="241"/>
      <c r="W65" s="241"/>
      <c r="X65" s="242"/>
      <c r="Y65" s="270"/>
      <c r="Z65" s="271"/>
      <c r="AA65" s="272"/>
      <c r="AB65" s="273" t="s">
        <v>11</v>
      </c>
      <c r="AC65" s="263"/>
      <c r="AD65" s="264"/>
      <c r="AE65" s="145" t="s">
        <v>263</v>
      </c>
      <c r="AF65" s="145"/>
      <c r="AG65" s="145"/>
      <c r="AH65" s="145"/>
      <c r="AI65" s="145" t="s">
        <v>280</v>
      </c>
      <c r="AJ65" s="145"/>
      <c r="AK65" s="145"/>
      <c r="AL65" s="145"/>
      <c r="AM65" s="145" t="s">
        <v>377</v>
      </c>
      <c r="AN65" s="145"/>
      <c r="AO65" s="145"/>
      <c r="AP65" s="145"/>
      <c r="AQ65" s="130" t="s">
        <v>285</v>
      </c>
      <c r="AR65" s="131"/>
      <c r="AS65" s="131"/>
      <c r="AT65" s="131"/>
      <c r="AU65" s="130" t="s">
        <v>409</v>
      </c>
      <c r="AV65" s="131"/>
      <c r="AW65" s="131"/>
      <c r="AX65" s="132"/>
      <c r="AY65">
        <f>COUNTA($G$66)</f>
        <v>1</v>
      </c>
    </row>
    <row r="66" spans="1:51" ht="23.25" customHeight="1" x14ac:dyDescent="0.2">
      <c r="A66" s="209"/>
      <c r="B66" s="210"/>
      <c r="C66" s="210"/>
      <c r="D66" s="210"/>
      <c r="E66" s="210"/>
      <c r="F66" s="211"/>
      <c r="G66" s="274" t="s">
        <v>603</v>
      </c>
      <c r="H66" s="274"/>
      <c r="I66" s="274"/>
      <c r="J66" s="274"/>
      <c r="K66" s="274"/>
      <c r="L66" s="274"/>
      <c r="M66" s="274"/>
      <c r="N66" s="274"/>
      <c r="O66" s="274"/>
      <c r="P66" s="274"/>
      <c r="Q66" s="274"/>
      <c r="R66" s="274"/>
      <c r="S66" s="274"/>
      <c r="T66" s="274"/>
      <c r="U66" s="274"/>
      <c r="V66" s="274"/>
      <c r="W66" s="274"/>
      <c r="X66" s="275"/>
      <c r="Y66" s="278" t="s">
        <v>55</v>
      </c>
      <c r="Z66" s="279"/>
      <c r="AA66" s="280"/>
      <c r="AB66" s="673" t="s">
        <v>604</v>
      </c>
      <c r="AC66" s="674"/>
      <c r="AD66" s="675"/>
      <c r="AE66" s="118">
        <v>119</v>
      </c>
      <c r="AF66" s="118"/>
      <c r="AG66" s="118"/>
      <c r="AH66" s="118"/>
      <c r="AI66" s="118">
        <v>117</v>
      </c>
      <c r="AJ66" s="118"/>
      <c r="AK66" s="118"/>
      <c r="AL66" s="118"/>
      <c r="AM66" s="118">
        <v>53</v>
      </c>
      <c r="AN66" s="118"/>
      <c r="AO66" s="118"/>
      <c r="AP66" s="118"/>
      <c r="AQ66" s="118" t="s">
        <v>588</v>
      </c>
      <c r="AR66" s="118"/>
      <c r="AS66" s="118"/>
      <c r="AT66" s="118"/>
      <c r="AU66" s="118" t="s">
        <v>587</v>
      </c>
      <c r="AV66" s="118"/>
      <c r="AW66" s="118"/>
      <c r="AX66" s="119"/>
      <c r="AY66">
        <f>$AY$65</f>
        <v>1</v>
      </c>
    </row>
    <row r="67" spans="1:51" ht="23.25" customHeight="1" x14ac:dyDescent="0.2">
      <c r="A67" s="212"/>
      <c r="B67" s="213"/>
      <c r="C67" s="213"/>
      <c r="D67" s="213"/>
      <c r="E67" s="213"/>
      <c r="F67" s="214"/>
      <c r="G67" s="276"/>
      <c r="H67" s="276"/>
      <c r="I67" s="276"/>
      <c r="J67" s="276"/>
      <c r="K67" s="276"/>
      <c r="L67" s="276"/>
      <c r="M67" s="276"/>
      <c r="N67" s="276"/>
      <c r="O67" s="276"/>
      <c r="P67" s="276"/>
      <c r="Q67" s="276"/>
      <c r="R67" s="276"/>
      <c r="S67" s="276"/>
      <c r="T67" s="276"/>
      <c r="U67" s="276"/>
      <c r="V67" s="276"/>
      <c r="W67" s="276"/>
      <c r="X67" s="277"/>
      <c r="Y67" s="265" t="s">
        <v>56</v>
      </c>
      <c r="Z67" s="331"/>
      <c r="AA67" s="332"/>
      <c r="AB67" s="281" t="s">
        <v>604</v>
      </c>
      <c r="AC67" s="282"/>
      <c r="AD67" s="283"/>
      <c r="AE67" s="118">
        <v>140</v>
      </c>
      <c r="AF67" s="118"/>
      <c r="AG67" s="118"/>
      <c r="AH67" s="118"/>
      <c r="AI67" s="118">
        <v>130</v>
      </c>
      <c r="AJ67" s="118"/>
      <c r="AK67" s="118"/>
      <c r="AL67" s="118"/>
      <c r="AM67" s="118">
        <v>120</v>
      </c>
      <c r="AN67" s="118"/>
      <c r="AO67" s="118"/>
      <c r="AP67" s="118"/>
      <c r="AQ67" s="118">
        <v>120</v>
      </c>
      <c r="AR67" s="118"/>
      <c r="AS67" s="118"/>
      <c r="AT67" s="118"/>
      <c r="AU67" s="118">
        <v>120</v>
      </c>
      <c r="AV67" s="118"/>
      <c r="AW67" s="118"/>
      <c r="AX67" s="119"/>
      <c r="AY67">
        <f>$AY$65</f>
        <v>1</v>
      </c>
    </row>
    <row r="68" spans="1:51" ht="31.5" customHeight="1" x14ac:dyDescent="0.2">
      <c r="A68" s="248" t="s">
        <v>233</v>
      </c>
      <c r="B68" s="249"/>
      <c r="C68" s="249"/>
      <c r="D68" s="249"/>
      <c r="E68" s="249"/>
      <c r="F68" s="250"/>
      <c r="G68" s="241" t="s">
        <v>60</v>
      </c>
      <c r="H68" s="241"/>
      <c r="I68" s="241"/>
      <c r="J68" s="241"/>
      <c r="K68" s="241"/>
      <c r="L68" s="241"/>
      <c r="M68" s="241"/>
      <c r="N68" s="241"/>
      <c r="O68" s="241"/>
      <c r="P68" s="241"/>
      <c r="Q68" s="241"/>
      <c r="R68" s="241"/>
      <c r="S68" s="241"/>
      <c r="T68" s="241"/>
      <c r="U68" s="241"/>
      <c r="V68" s="241"/>
      <c r="W68" s="241"/>
      <c r="X68" s="242"/>
      <c r="Y68" s="270"/>
      <c r="Z68" s="271"/>
      <c r="AA68" s="272"/>
      <c r="AB68" s="273" t="s">
        <v>11</v>
      </c>
      <c r="AC68" s="263"/>
      <c r="AD68" s="264"/>
      <c r="AE68" s="145" t="s">
        <v>263</v>
      </c>
      <c r="AF68" s="145"/>
      <c r="AG68" s="145"/>
      <c r="AH68" s="145"/>
      <c r="AI68" s="145" t="s">
        <v>280</v>
      </c>
      <c r="AJ68" s="145"/>
      <c r="AK68" s="145"/>
      <c r="AL68" s="145"/>
      <c r="AM68" s="145" t="s">
        <v>377</v>
      </c>
      <c r="AN68" s="145"/>
      <c r="AO68" s="145"/>
      <c r="AP68" s="145"/>
      <c r="AQ68" s="130" t="s">
        <v>285</v>
      </c>
      <c r="AR68" s="131"/>
      <c r="AS68" s="131"/>
      <c r="AT68" s="131"/>
      <c r="AU68" s="130" t="s">
        <v>409</v>
      </c>
      <c r="AV68" s="131"/>
      <c r="AW68" s="131"/>
      <c r="AX68" s="132"/>
      <c r="AY68">
        <f>COUNTA($G$69)</f>
        <v>1</v>
      </c>
    </row>
    <row r="69" spans="1:51" ht="23.25" customHeight="1" x14ac:dyDescent="0.2">
      <c r="A69" s="209"/>
      <c r="B69" s="210"/>
      <c r="C69" s="210"/>
      <c r="D69" s="210"/>
      <c r="E69" s="210"/>
      <c r="F69" s="211"/>
      <c r="G69" s="274" t="s">
        <v>605</v>
      </c>
      <c r="H69" s="274"/>
      <c r="I69" s="274"/>
      <c r="J69" s="274"/>
      <c r="K69" s="274"/>
      <c r="L69" s="274"/>
      <c r="M69" s="274"/>
      <c r="N69" s="274"/>
      <c r="O69" s="274"/>
      <c r="P69" s="274"/>
      <c r="Q69" s="274"/>
      <c r="R69" s="274"/>
      <c r="S69" s="274"/>
      <c r="T69" s="274"/>
      <c r="U69" s="274"/>
      <c r="V69" s="274"/>
      <c r="W69" s="274"/>
      <c r="X69" s="275"/>
      <c r="Y69" s="278" t="s">
        <v>55</v>
      </c>
      <c r="Z69" s="279"/>
      <c r="AA69" s="280"/>
      <c r="AB69" s="673" t="s">
        <v>601</v>
      </c>
      <c r="AC69" s="674"/>
      <c r="AD69" s="675"/>
      <c r="AE69" s="118">
        <v>24716</v>
      </c>
      <c r="AF69" s="118"/>
      <c r="AG69" s="118"/>
      <c r="AH69" s="118"/>
      <c r="AI69" s="118">
        <v>59879</v>
      </c>
      <c r="AJ69" s="118"/>
      <c r="AK69" s="118"/>
      <c r="AL69" s="118"/>
      <c r="AM69" s="118">
        <v>69731</v>
      </c>
      <c r="AN69" s="118"/>
      <c r="AO69" s="118"/>
      <c r="AP69" s="118"/>
      <c r="AQ69" s="118" t="s">
        <v>587</v>
      </c>
      <c r="AR69" s="118"/>
      <c r="AS69" s="118"/>
      <c r="AT69" s="118"/>
      <c r="AU69" s="118" t="s">
        <v>587</v>
      </c>
      <c r="AV69" s="118"/>
      <c r="AW69" s="118"/>
      <c r="AX69" s="119"/>
      <c r="AY69">
        <f>$AY$68</f>
        <v>1</v>
      </c>
    </row>
    <row r="70" spans="1:51" ht="23.25" customHeight="1" x14ac:dyDescent="0.2">
      <c r="A70" s="212"/>
      <c r="B70" s="213"/>
      <c r="C70" s="213"/>
      <c r="D70" s="213"/>
      <c r="E70" s="213"/>
      <c r="F70" s="214"/>
      <c r="G70" s="276"/>
      <c r="H70" s="276"/>
      <c r="I70" s="276"/>
      <c r="J70" s="276"/>
      <c r="K70" s="276"/>
      <c r="L70" s="276"/>
      <c r="M70" s="276"/>
      <c r="N70" s="276"/>
      <c r="O70" s="276"/>
      <c r="P70" s="276"/>
      <c r="Q70" s="276"/>
      <c r="R70" s="276"/>
      <c r="S70" s="276"/>
      <c r="T70" s="276"/>
      <c r="U70" s="276"/>
      <c r="V70" s="276"/>
      <c r="W70" s="276"/>
      <c r="X70" s="277"/>
      <c r="Y70" s="265" t="s">
        <v>56</v>
      </c>
      <c r="Z70" s="331"/>
      <c r="AA70" s="332"/>
      <c r="AB70" s="281" t="s">
        <v>601</v>
      </c>
      <c r="AC70" s="282"/>
      <c r="AD70" s="283"/>
      <c r="AE70" s="118">
        <v>90000</v>
      </c>
      <c r="AF70" s="118"/>
      <c r="AG70" s="118"/>
      <c r="AH70" s="118"/>
      <c r="AI70" s="118">
        <v>90000</v>
      </c>
      <c r="AJ70" s="118"/>
      <c r="AK70" s="118"/>
      <c r="AL70" s="118"/>
      <c r="AM70" s="118">
        <v>90000</v>
      </c>
      <c r="AN70" s="118"/>
      <c r="AO70" s="118"/>
      <c r="AP70" s="118"/>
      <c r="AQ70" s="118">
        <v>90000</v>
      </c>
      <c r="AR70" s="118"/>
      <c r="AS70" s="118"/>
      <c r="AT70" s="118"/>
      <c r="AU70" s="118">
        <v>90000</v>
      </c>
      <c r="AV70" s="118"/>
      <c r="AW70" s="118"/>
      <c r="AX70" s="119"/>
      <c r="AY70">
        <f>$AY$68</f>
        <v>1</v>
      </c>
    </row>
    <row r="71" spans="1:51" ht="23.25" customHeight="1" x14ac:dyDescent="0.2">
      <c r="A71" s="254" t="s">
        <v>15</v>
      </c>
      <c r="B71" s="255"/>
      <c r="C71" s="255"/>
      <c r="D71" s="255"/>
      <c r="E71" s="255"/>
      <c r="F71" s="256"/>
      <c r="G71" s="263" t="s">
        <v>16</v>
      </c>
      <c r="H71" s="263"/>
      <c r="I71" s="263"/>
      <c r="J71" s="263"/>
      <c r="K71" s="263"/>
      <c r="L71" s="263"/>
      <c r="M71" s="263"/>
      <c r="N71" s="263"/>
      <c r="O71" s="263"/>
      <c r="P71" s="263"/>
      <c r="Q71" s="263"/>
      <c r="R71" s="263"/>
      <c r="S71" s="263"/>
      <c r="T71" s="263"/>
      <c r="U71" s="263"/>
      <c r="V71" s="263"/>
      <c r="W71" s="263"/>
      <c r="X71" s="264"/>
      <c r="Y71" s="564"/>
      <c r="Z71" s="565"/>
      <c r="AA71" s="566"/>
      <c r="AB71" s="273" t="s">
        <v>11</v>
      </c>
      <c r="AC71" s="263"/>
      <c r="AD71" s="264"/>
      <c r="AE71" s="145" t="s">
        <v>263</v>
      </c>
      <c r="AF71" s="145"/>
      <c r="AG71" s="145"/>
      <c r="AH71" s="145"/>
      <c r="AI71" s="145" t="s">
        <v>280</v>
      </c>
      <c r="AJ71" s="145"/>
      <c r="AK71" s="145"/>
      <c r="AL71" s="145"/>
      <c r="AM71" s="145" t="s">
        <v>377</v>
      </c>
      <c r="AN71" s="145"/>
      <c r="AO71" s="145"/>
      <c r="AP71" s="145"/>
      <c r="AQ71" s="325" t="s">
        <v>410</v>
      </c>
      <c r="AR71" s="326"/>
      <c r="AS71" s="326"/>
      <c r="AT71" s="326"/>
      <c r="AU71" s="326"/>
      <c r="AV71" s="326"/>
      <c r="AW71" s="326"/>
      <c r="AX71" s="327"/>
    </row>
    <row r="72" spans="1:51" ht="23.25" customHeight="1" x14ac:dyDescent="0.2">
      <c r="A72" s="257"/>
      <c r="B72" s="258"/>
      <c r="C72" s="258"/>
      <c r="D72" s="258"/>
      <c r="E72" s="258"/>
      <c r="F72" s="259"/>
      <c r="G72" s="354" t="s">
        <v>606</v>
      </c>
      <c r="H72" s="354"/>
      <c r="I72" s="354"/>
      <c r="J72" s="354"/>
      <c r="K72" s="354"/>
      <c r="L72" s="354"/>
      <c r="M72" s="354"/>
      <c r="N72" s="354"/>
      <c r="O72" s="354"/>
      <c r="P72" s="354"/>
      <c r="Q72" s="354"/>
      <c r="R72" s="354"/>
      <c r="S72" s="354"/>
      <c r="T72" s="354"/>
      <c r="U72" s="354"/>
      <c r="V72" s="354"/>
      <c r="W72" s="354"/>
      <c r="X72" s="354"/>
      <c r="Y72" s="356" t="s">
        <v>15</v>
      </c>
      <c r="Z72" s="357"/>
      <c r="AA72" s="358"/>
      <c r="AB72" s="328" t="s">
        <v>830</v>
      </c>
      <c r="AC72" s="329"/>
      <c r="AD72" s="330"/>
      <c r="AE72" s="118" t="s">
        <v>830</v>
      </c>
      <c r="AF72" s="118"/>
      <c r="AG72" s="118"/>
      <c r="AH72" s="118"/>
      <c r="AI72" s="118" t="s">
        <v>830</v>
      </c>
      <c r="AJ72" s="118"/>
      <c r="AK72" s="118"/>
      <c r="AL72" s="118"/>
      <c r="AM72" s="118" t="s">
        <v>830</v>
      </c>
      <c r="AN72" s="118"/>
      <c r="AO72" s="118"/>
      <c r="AP72" s="118"/>
      <c r="AQ72" s="124" t="s">
        <v>830</v>
      </c>
      <c r="AR72" s="125"/>
      <c r="AS72" s="125"/>
      <c r="AT72" s="125"/>
      <c r="AU72" s="125"/>
      <c r="AV72" s="125"/>
      <c r="AW72" s="125"/>
      <c r="AX72" s="126"/>
    </row>
    <row r="73" spans="1:51" ht="46.5" customHeight="1" thickBot="1" x14ac:dyDescent="0.25">
      <c r="A73" s="260"/>
      <c r="B73" s="261"/>
      <c r="C73" s="261"/>
      <c r="D73" s="261"/>
      <c r="E73" s="261"/>
      <c r="F73" s="262"/>
      <c r="G73" s="355"/>
      <c r="H73" s="355"/>
      <c r="I73" s="355"/>
      <c r="J73" s="355"/>
      <c r="K73" s="355"/>
      <c r="L73" s="355"/>
      <c r="M73" s="355"/>
      <c r="N73" s="355"/>
      <c r="O73" s="355"/>
      <c r="P73" s="355"/>
      <c r="Q73" s="355"/>
      <c r="R73" s="355"/>
      <c r="S73" s="355"/>
      <c r="T73" s="355"/>
      <c r="U73" s="355"/>
      <c r="V73" s="355"/>
      <c r="W73" s="355"/>
      <c r="X73" s="355"/>
      <c r="Y73" s="284" t="s">
        <v>49</v>
      </c>
      <c r="Z73" s="266"/>
      <c r="AA73" s="267"/>
      <c r="AB73" s="285" t="s">
        <v>239</v>
      </c>
      <c r="AC73" s="286"/>
      <c r="AD73" s="287"/>
      <c r="AE73" s="353" t="s">
        <v>830</v>
      </c>
      <c r="AF73" s="353"/>
      <c r="AG73" s="353"/>
      <c r="AH73" s="353"/>
      <c r="AI73" s="353" t="s">
        <v>830</v>
      </c>
      <c r="AJ73" s="353"/>
      <c r="AK73" s="353"/>
      <c r="AL73" s="353"/>
      <c r="AM73" s="353" t="s">
        <v>830</v>
      </c>
      <c r="AN73" s="353"/>
      <c r="AO73" s="353"/>
      <c r="AP73" s="353"/>
      <c r="AQ73" s="353" t="s">
        <v>830</v>
      </c>
      <c r="AR73" s="353"/>
      <c r="AS73" s="353"/>
      <c r="AT73" s="353"/>
      <c r="AU73" s="353"/>
      <c r="AV73" s="353"/>
      <c r="AW73" s="353"/>
      <c r="AX73" s="382"/>
    </row>
    <row r="74" spans="1:51" ht="91.5" customHeight="1" x14ac:dyDescent="0.2">
      <c r="A74" s="96" t="s">
        <v>275</v>
      </c>
      <c r="B74" s="93"/>
      <c r="C74" s="92" t="s">
        <v>179</v>
      </c>
      <c r="D74" s="93"/>
      <c r="E74" s="714" t="s">
        <v>195</v>
      </c>
      <c r="F74" s="715"/>
      <c r="G74" s="716" t="s">
        <v>832</v>
      </c>
      <c r="H74" s="717"/>
      <c r="I74" s="717"/>
      <c r="J74" s="717"/>
      <c r="K74" s="717"/>
      <c r="L74" s="717"/>
      <c r="M74" s="717"/>
      <c r="N74" s="717"/>
      <c r="O74" s="717"/>
      <c r="P74" s="717"/>
      <c r="Q74" s="717"/>
      <c r="R74" s="717"/>
      <c r="S74" s="717"/>
      <c r="T74" s="717"/>
      <c r="U74" s="717"/>
      <c r="V74" s="717"/>
      <c r="W74" s="717"/>
      <c r="X74" s="717"/>
      <c r="Y74" s="717"/>
      <c r="Z74" s="717"/>
      <c r="AA74" s="717"/>
      <c r="AB74" s="717"/>
      <c r="AC74" s="717"/>
      <c r="AD74" s="717"/>
      <c r="AE74" s="717"/>
      <c r="AF74" s="717"/>
      <c r="AG74" s="717"/>
      <c r="AH74" s="717"/>
      <c r="AI74" s="717"/>
      <c r="AJ74" s="717"/>
      <c r="AK74" s="717"/>
      <c r="AL74" s="717"/>
      <c r="AM74" s="717"/>
      <c r="AN74" s="717"/>
      <c r="AO74" s="717"/>
      <c r="AP74" s="717"/>
      <c r="AQ74" s="717"/>
      <c r="AR74" s="717"/>
      <c r="AS74" s="717"/>
      <c r="AT74" s="717"/>
      <c r="AU74" s="717"/>
      <c r="AV74" s="717"/>
      <c r="AW74" s="717"/>
      <c r="AX74" s="718"/>
      <c r="AY74">
        <f>COUNTA($G$74)</f>
        <v>1</v>
      </c>
    </row>
    <row r="75" spans="1:51" ht="91.5" customHeight="1" thickBot="1" x14ac:dyDescent="0.25">
      <c r="A75" s="97"/>
      <c r="B75" s="95"/>
      <c r="C75" s="94"/>
      <c r="D75" s="95"/>
      <c r="E75" s="711" t="s">
        <v>194</v>
      </c>
      <c r="F75" s="712"/>
      <c r="G75" s="352" t="s">
        <v>833</v>
      </c>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713"/>
      <c r="AY75">
        <f>$AY$74</f>
        <v>1</v>
      </c>
    </row>
    <row r="76" spans="1:51" ht="27" customHeight="1" x14ac:dyDescent="0.2">
      <c r="A76" s="679" t="s">
        <v>47</v>
      </c>
      <c r="B76" s="680"/>
      <c r="C76" s="680"/>
      <c r="D76" s="680"/>
      <c r="E76" s="680"/>
      <c r="F76" s="680"/>
      <c r="G76" s="680"/>
      <c r="H76" s="680"/>
      <c r="I76" s="680"/>
      <c r="J76" s="680"/>
      <c r="K76" s="680"/>
      <c r="L76" s="680"/>
      <c r="M76" s="680"/>
      <c r="N76" s="680"/>
      <c r="O76" s="680"/>
      <c r="P76" s="680"/>
      <c r="Q76" s="680"/>
      <c r="R76" s="680"/>
      <c r="S76" s="680"/>
      <c r="T76" s="680"/>
      <c r="U76" s="680"/>
      <c r="V76" s="680"/>
      <c r="W76" s="680"/>
      <c r="X76" s="680"/>
      <c r="Y76" s="680"/>
      <c r="Z76" s="680"/>
      <c r="AA76" s="680"/>
      <c r="AB76" s="680"/>
      <c r="AC76" s="680"/>
      <c r="AD76" s="680"/>
      <c r="AE76" s="680"/>
      <c r="AF76" s="680"/>
      <c r="AG76" s="680"/>
      <c r="AH76" s="680"/>
      <c r="AI76" s="680"/>
      <c r="AJ76" s="680"/>
      <c r="AK76" s="680"/>
      <c r="AL76" s="680"/>
      <c r="AM76" s="680"/>
      <c r="AN76" s="680"/>
      <c r="AO76" s="680"/>
      <c r="AP76" s="680"/>
      <c r="AQ76" s="680"/>
      <c r="AR76" s="680"/>
      <c r="AS76" s="680"/>
      <c r="AT76" s="680"/>
      <c r="AU76" s="680"/>
      <c r="AV76" s="680"/>
      <c r="AW76" s="680"/>
      <c r="AX76" s="681"/>
    </row>
    <row r="77" spans="1:51" ht="27" customHeight="1" x14ac:dyDescent="0.2">
      <c r="A77" s="5"/>
      <c r="B77" s="6"/>
      <c r="C77" s="224" t="s">
        <v>32</v>
      </c>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5"/>
      <c r="AD77" s="223" t="s">
        <v>36</v>
      </c>
      <c r="AE77" s="223"/>
      <c r="AF77" s="223"/>
      <c r="AG77" s="368" t="s">
        <v>31</v>
      </c>
      <c r="AH77" s="223"/>
      <c r="AI77" s="223"/>
      <c r="AJ77" s="223"/>
      <c r="AK77" s="223"/>
      <c r="AL77" s="223"/>
      <c r="AM77" s="223"/>
      <c r="AN77" s="223"/>
      <c r="AO77" s="223"/>
      <c r="AP77" s="223"/>
      <c r="AQ77" s="223"/>
      <c r="AR77" s="223"/>
      <c r="AS77" s="223"/>
      <c r="AT77" s="223"/>
      <c r="AU77" s="223"/>
      <c r="AV77" s="223"/>
      <c r="AW77" s="223"/>
      <c r="AX77" s="369"/>
    </row>
    <row r="78" spans="1:51" ht="99.75" customHeight="1" x14ac:dyDescent="0.2">
      <c r="A78" s="660" t="s">
        <v>140</v>
      </c>
      <c r="B78" s="661"/>
      <c r="C78" s="531" t="s">
        <v>141</v>
      </c>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3"/>
      <c r="AD78" s="140" t="s">
        <v>578</v>
      </c>
      <c r="AE78" s="141"/>
      <c r="AF78" s="141"/>
      <c r="AG78" s="226" t="s">
        <v>607</v>
      </c>
      <c r="AH78" s="227"/>
      <c r="AI78" s="227"/>
      <c r="AJ78" s="227"/>
      <c r="AK78" s="227"/>
      <c r="AL78" s="227"/>
      <c r="AM78" s="227"/>
      <c r="AN78" s="227"/>
      <c r="AO78" s="227"/>
      <c r="AP78" s="227"/>
      <c r="AQ78" s="227"/>
      <c r="AR78" s="227"/>
      <c r="AS78" s="227"/>
      <c r="AT78" s="227"/>
      <c r="AU78" s="227"/>
      <c r="AV78" s="227"/>
      <c r="AW78" s="227"/>
      <c r="AX78" s="228"/>
    </row>
    <row r="79" spans="1:51" ht="27" customHeight="1" x14ac:dyDescent="0.2">
      <c r="A79" s="662"/>
      <c r="B79" s="663"/>
      <c r="C79" s="359" t="s">
        <v>37</v>
      </c>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233"/>
      <c r="AD79" s="133" t="s">
        <v>578</v>
      </c>
      <c r="AE79" s="134"/>
      <c r="AF79" s="134"/>
      <c r="AG79" s="135" t="s">
        <v>608</v>
      </c>
      <c r="AH79" s="136"/>
      <c r="AI79" s="136"/>
      <c r="AJ79" s="136"/>
      <c r="AK79" s="136"/>
      <c r="AL79" s="136"/>
      <c r="AM79" s="136"/>
      <c r="AN79" s="136"/>
      <c r="AO79" s="136"/>
      <c r="AP79" s="136"/>
      <c r="AQ79" s="136"/>
      <c r="AR79" s="136"/>
      <c r="AS79" s="136"/>
      <c r="AT79" s="136"/>
      <c r="AU79" s="136"/>
      <c r="AV79" s="136"/>
      <c r="AW79" s="136"/>
      <c r="AX79" s="137"/>
    </row>
    <row r="80" spans="1:51" ht="33.75" customHeight="1" x14ac:dyDescent="0.2">
      <c r="A80" s="664"/>
      <c r="B80" s="665"/>
      <c r="C80" s="361" t="s">
        <v>142</v>
      </c>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3"/>
      <c r="AD80" s="562" t="s">
        <v>578</v>
      </c>
      <c r="AE80" s="563"/>
      <c r="AF80" s="563"/>
      <c r="AG80" s="441" t="s">
        <v>838</v>
      </c>
      <c r="AH80" s="350"/>
      <c r="AI80" s="350"/>
      <c r="AJ80" s="350"/>
      <c r="AK80" s="350"/>
      <c r="AL80" s="350"/>
      <c r="AM80" s="350"/>
      <c r="AN80" s="350"/>
      <c r="AO80" s="350"/>
      <c r="AP80" s="350"/>
      <c r="AQ80" s="350"/>
      <c r="AR80" s="350"/>
      <c r="AS80" s="350"/>
      <c r="AT80" s="350"/>
      <c r="AU80" s="350"/>
      <c r="AV80" s="350"/>
      <c r="AW80" s="350"/>
      <c r="AX80" s="442"/>
    </row>
    <row r="81" spans="1:50" ht="27" customHeight="1" x14ac:dyDescent="0.2">
      <c r="A81" s="567" t="s">
        <v>39</v>
      </c>
      <c r="B81" s="568"/>
      <c r="C81" s="364" t="s">
        <v>41</v>
      </c>
      <c r="D81" s="365"/>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367"/>
      <c r="AD81" s="536" t="s">
        <v>578</v>
      </c>
      <c r="AE81" s="537"/>
      <c r="AF81" s="537"/>
      <c r="AG81" s="410" t="s">
        <v>610</v>
      </c>
      <c r="AH81" s="274"/>
      <c r="AI81" s="274"/>
      <c r="AJ81" s="274"/>
      <c r="AK81" s="274"/>
      <c r="AL81" s="274"/>
      <c r="AM81" s="274"/>
      <c r="AN81" s="274"/>
      <c r="AO81" s="274"/>
      <c r="AP81" s="274"/>
      <c r="AQ81" s="274"/>
      <c r="AR81" s="274"/>
      <c r="AS81" s="274"/>
      <c r="AT81" s="274"/>
      <c r="AU81" s="274"/>
      <c r="AV81" s="274"/>
      <c r="AW81" s="274"/>
      <c r="AX81" s="411"/>
    </row>
    <row r="82" spans="1:50" ht="35.25" customHeight="1" x14ac:dyDescent="0.2">
      <c r="A82" s="569"/>
      <c r="B82" s="570"/>
      <c r="C82" s="588"/>
      <c r="D82" s="589"/>
      <c r="E82" s="435" t="s">
        <v>255</v>
      </c>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7"/>
      <c r="AD82" s="133" t="s">
        <v>609</v>
      </c>
      <c r="AE82" s="134"/>
      <c r="AF82" s="460"/>
      <c r="AG82" s="441"/>
      <c r="AH82" s="350"/>
      <c r="AI82" s="350"/>
      <c r="AJ82" s="350"/>
      <c r="AK82" s="350"/>
      <c r="AL82" s="350"/>
      <c r="AM82" s="350"/>
      <c r="AN82" s="350"/>
      <c r="AO82" s="350"/>
      <c r="AP82" s="350"/>
      <c r="AQ82" s="350"/>
      <c r="AR82" s="350"/>
      <c r="AS82" s="350"/>
      <c r="AT82" s="350"/>
      <c r="AU82" s="350"/>
      <c r="AV82" s="350"/>
      <c r="AW82" s="350"/>
      <c r="AX82" s="442"/>
    </row>
    <row r="83" spans="1:50" ht="26.25" customHeight="1" x14ac:dyDescent="0.2">
      <c r="A83" s="569"/>
      <c r="B83" s="570"/>
      <c r="C83" s="590"/>
      <c r="D83" s="591"/>
      <c r="E83" s="438" t="s">
        <v>215</v>
      </c>
      <c r="F83" s="439"/>
      <c r="G83" s="439"/>
      <c r="H83" s="439"/>
      <c r="I83" s="439"/>
      <c r="J83" s="439"/>
      <c r="K83" s="439"/>
      <c r="L83" s="439"/>
      <c r="M83" s="439"/>
      <c r="N83" s="439"/>
      <c r="O83" s="439"/>
      <c r="P83" s="439"/>
      <c r="Q83" s="439"/>
      <c r="R83" s="439"/>
      <c r="S83" s="439"/>
      <c r="T83" s="439"/>
      <c r="U83" s="439"/>
      <c r="V83" s="439"/>
      <c r="W83" s="439"/>
      <c r="X83" s="439"/>
      <c r="Y83" s="439"/>
      <c r="Z83" s="439"/>
      <c r="AA83" s="439"/>
      <c r="AB83" s="439"/>
      <c r="AC83" s="440"/>
      <c r="AD83" s="621" t="s">
        <v>609</v>
      </c>
      <c r="AE83" s="622"/>
      <c r="AF83" s="622"/>
      <c r="AG83" s="441"/>
      <c r="AH83" s="350"/>
      <c r="AI83" s="350"/>
      <c r="AJ83" s="350"/>
      <c r="AK83" s="350"/>
      <c r="AL83" s="350"/>
      <c r="AM83" s="350"/>
      <c r="AN83" s="350"/>
      <c r="AO83" s="350"/>
      <c r="AP83" s="350"/>
      <c r="AQ83" s="350"/>
      <c r="AR83" s="350"/>
      <c r="AS83" s="350"/>
      <c r="AT83" s="350"/>
      <c r="AU83" s="350"/>
      <c r="AV83" s="350"/>
      <c r="AW83" s="350"/>
      <c r="AX83" s="442"/>
    </row>
    <row r="84" spans="1:50" ht="98.25" customHeight="1" x14ac:dyDescent="0.2">
      <c r="A84" s="569"/>
      <c r="B84" s="571"/>
      <c r="C84" s="604" t="s">
        <v>42</v>
      </c>
      <c r="D84" s="605"/>
      <c r="E84" s="605"/>
      <c r="F84" s="605"/>
      <c r="G84" s="605"/>
      <c r="H84" s="605"/>
      <c r="I84" s="605"/>
      <c r="J84" s="605"/>
      <c r="K84" s="605"/>
      <c r="L84" s="605"/>
      <c r="M84" s="605"/>
      <c r="N84" s="605"/>
      <c r="O84" s="605"/>
      <c r="P84" s="605"/>
      <c r="Q84" s="605"/>
      <c r="R84" s="605"/>
      <c r="S84" s="605"/>
      <c r="T84" s="605"/>
      <c r="U84" s="605"/>
      <c r="V84" s="605"/>
      <c r="W84" s="605"/>
      <c r="X84" s="605"/>
      <c r="Y84" s="605"/>
      <c r="Z84" s="605"/>
      <c r="AA84" s="605"/>
      <c r="AB84" s="605"/>
      <c r="AC84" s="605"/>
      <c r="AD84" s="393" t="s">
        <v>578</v>
      </c>
      <c r="AE84" s="394"/>
      <c r="AF84" s="394"/>
      <c r="AG84" s="486" t="s">
        <v>611</v>
      </c>
      <c r="AH84" s="487"/>
      <c r="AI84" s="487"/>
      <c r="AJ84" s="487"/>
      <c r="AK84" s="487"/>
      <c r="AL84" s="487"/>
      <c r="AM84" s="487"/>
      <c r="AN84" s="487"/>
      <c r="AO84" s="487"/>
      <c r="AP84" s="487"/>
      <c r="AQ84" s="487"/>
      <c r="AR84" s="487"/>
      <c r="AS84" s="487"/>
      <c r="AT84" s="487"/>
      <c r="AU84" s="487"/>
      <c r="AV84" s="487"/>
      <c r="AW84" s="487"/>
      <c r="AX84" s="488"/>
    </row>
    <row r="85" spans="1:50" ht="26.25" customHeight="1" x14ac:dyDescent="0.2">
      <c r="A85" s="569"/>
      <c r="B85" s="571"/>
      <c r="C85" s="232" t="s">
        <v>143</v>
      </c>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133" t="s">
        <v>578</v>
      </c>
      <c r="AE85" s="134"/>
      <c r="AF85" s="134"/>
      <c r="AG85" s="135" t="s">
        <v>612</v>
      </c>
      <c r="AH85" s="136"/>
      <c r="AI85" s="136"/>
      <c r="AJ85" s="136"/>
      <c r="AK85" s="136"/>
      <c r="AL85" s="136"/>
      <c r="AM85" s="136"/>
      <c r="AN85" s="136"/>
      <c r="AO85" s="136"/>
      <c r="AP85" s="136"/>
      <c r="AQ85" s="136"/>
      <c r="AR85" s="136"/>
      <c r="AS85" s="136"/>
      <c r="AT85" s="136"/>
      <c r="AU85" s="136"/>
      <c r="AV85" s="136"/>
      <c r="AW85" s="136"/>
      <c r="AX85" s="137"/>
    </row>
    <row r="86" spans="1:50" ht="26.25" customHeight="1" x14ac:dyDescent="0.2">
      <c r="A86" s="569"/>
      <c r="B86" s="571"/>
      <c r="C86" s="232" t="s">
        <v>38</v>
      </c>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133" t="s">
        <v>578</v>
      </c>
      <c r="AE86" s="134"/>
      <c r="AF86" s="134"/>
      <c r="AG86" s="135" t="s">
        <v>613</v>
      </c>
      <c r="AH86" s="136"/>
      <c r="AI86" s="136"/>
      <c r="AJ86" s="136"/>
      <c r="AK86" s="136"/>
      <c r="AL86" s="136"/>
      <c r="AM86" s="136"/>
      <c r="AN86" s="136"/>
      <c r="AO86" s="136"/>
      <c r="AP86" s="136"/>
      <c r="AQ86" s="136"/>
      <c r="AR86" s="136"/>
      <c r="AS86" s="136"/>
      <c r="AT86" s="136"/>
      <c r="AU86" s="136"/>
      <c r="AV86" s="136"/>
      <c r="AW86" s="136"/>
      <c r="AX86" s="137"/>
    </row>
    <row r="87" spans="1:50" ht="26.25" customHeight="1" x14ac:dyDescent="0.2">
      <c r="A87" s="569"/>
      <c r="B87" s="571"/>
      <c r="C87" s="232" t="s">
        <v>43</v>
      </c>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403"/>
      <c r="AD87" s="133" t="s">
        <v>578</v>
      </c>
      <c r="AE87" s="134"/>
      <c r="AF87" s="134"/>
      <c r="AG87" s="135" t="s">
        <v>613</v>
      </c>
      <c r="AH87" s="136"/>
      <c r="AI87" s="136"/>
      <c r="AJ87" s="136"/>
      <c r="AK87" s="136"/>
      <c r="AL87" s="136"/>
      <c r="AM87" s="136"/>
      <c r="AN87" s="136"/>
      <c r="AO87" s="136"/>
      <c r="AP87" s="136"/>
      <c r="AQ87" s="136"/>
      <c r="AR87" s="136"/>
      <c r="AS87" s="136"/>
      <c r="AT87" s="136"/>
      <c r="AU87" s="136"/>
      <c r="AV87" s="136"/>
      <c r="AW87" s="136"/>
      <c r="AX87" s="137"/>
    </row>
    <row r="88" spans="1:50" ht="26.25" customHeight="1" x14ac:dyDescent="0.2">
      <c r="A88" s="569"/>
      <c r="B88" s="571"/>
      <c r="C88" s="232" t="s">
        <v>230</v>
      </c>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403"/>
      <c r="AD88" s="562" t="s">
        <v>614</v>
      </c>
      <c r="AE88" s="563"/>
      <c r="AF88" s="563"/>
      <c r="AG88" s="601" t="s">
        <v>588</v>
      </c>
      <c r="AH88" s="602"/>
      <c r="AI88" s="602"/>
      <c r="AJ88" s="602"/>
      <c r="AK88" s="602"/>
      <c r="AL88" s="602"/>
      <c r="AM88" s="602"/>
      <c r="AN88" s="602"/>
      <c r="AO88" s="602"/>
      <c r="AP88" s="602"/>
      <c r="AQ88" s="602"/>
      <c r="AR88" s="602"/>
      <c r="AS88" s="602"/>
      <c r="AT88" s="602"/>
      <c r="AU88" s="602"/>
      <c r="AV88" s="602"/>
      <c r="AW88" s="602"/>
      <c r="AX88" s="603"/>
    </row>
    <row r="89" spans="1:50" ht="78.75" customHeight="1" x14ac:dyDescent="0.2">
      <c r="A89" s="569"/>
      <c r="B89" s="571"/>
      <c r="C89" s="742" t="s">
        <v>231</v>
      </c>
      <c r="D89" s="743"/>
      <c r="E89" s="743"/>
      <c r="F89" s="743"/>
      <c r="G89" s="743"/>
      <c r="H89" s="743"/>
      <c r="I89" s="743"/>
      <c r="J89" s="743"/>
      <c r="K89" s="743"/>
      <c r="L89" s="743"/>
      <c r="M89" s="743"/>
      <c r="N89" s="743"/>
      <c r="O89" s="743"/>
      <c r="P89" s="743"/>
      <c r="Q89" s="743"/>
      <c r="R89" s="743"/>
      <c r="S89" s="743"/>
      <c r="T89" s="743"/>
      <c r="U89" s="743"/>
      <c r="V89" s="743"/>
      <c r="W89" s="743"/>
      <c r="X89" s="743"/>
      <c r="Y89" s="743"/>
      <c r="Z89" s="743"/>
      <c r="AA89" s="743"/>
      <c r="AB89" s="743"/>
      <c r="AC89" s="744"/>
      <c r="AD89" s="133" t="s">
        <v>578</v>
      </c>
      <c r="AE89" s="134"/>
      <c r="AF89" s="460"/>
      <c r="AG89" s="135" t="s">
        <v>617</v>
      </c>
      <c r="AH89" s="136"/>
      <c r="AI89" s="136"/>
      <c r="AJ89" s="136"/>
      <c r="AK89" s="136"/>
      <c r="AL89" s="136"/>
      <c r="AM89" s="136"/>
      <c r="AN89" s="136"/>
      <c r="AO89" s="136"/>
      <c r="AP89" s="136"/>
      <c r="AQ89" s="136"/>
      <c r="AR89" s="136"/>
      <c r="AS89" s="136"/>
      <c r="AT89" s="136"/>
      <c r="AU89" s="136"/>
      <c r="AV89" s="136"/>
      <c r="AW89" s="136"/>
      <c r="AX89" s="137"/>
    </row>
    <row r="90" spans="1:50" ht="36" customHeight="1" x14ac:dyDescent="0.2">
      <c r="A90" s="572"/>
      <c r="B90" s="573"/>
      <c r="C90" s="339" t="s">
        <v>217</v>
      </c>
      <c r="D90" s="340"/>
      <c r="E90" s="340"/>
      <c r="F90" s="340"/>
      <c r="G90" s="340"/>
      <c r="H90" s="340"/>
      <c r="I90" s="340"/>
      <c r="J90" s="340"/>
      <c r="K90" s="340"/>
      <c r="L90" s="340"/>
      <c r="M90" s="340"/>
      <c r="N90" s="340"/>
      <c r="O90" s="340"/>
      <c r="P90" s="340"/>
      <c r="Q90" s="340"/>
      <c r="R90" s="340"/>
      <c r="S90" s="340"/>
      <c r="T90" s="340"/>
      <c r="U90" s="340"/>
      <c r="V90" s="340"/>
      <c r="W90" s="340"/>
      <c r="X90" s="340"/>
      <c r="Y90" s="340"/>
      <c r="Z90" s="340"/>
      <c r="AA90" s="340"/>
      <c r="AB90" s="340"/>
      <c r="AC90" s="341"/>
      <c r="AD90" s="598" t="s">
        <v>578</v>
      </c>
      <c r="AE90" s="599"/>
      <c r="AF90" s="600"/>
      <c r="AG90" s="480" t="s">
        <v>612</v>
      </c>
      <c r="AH90" s="481"/>
      <c r="AI90" s="481"/>
      <c r="AJ90" s="481"/>
      <c r="AK90" s="481"/>
      <c r="AL90" s="481"/>
      <c r="AM90" s="481"/>
      <c r="AN90" s="481"/>
      <c r="AO90" s="481"/>
      <c r="AP90" s="481"/>
      <c r="AQ90" s="481"/>
      <c r="AR90" s="481"/>
      <c r="AS90" s="481"/>
      <c r="AT90" s="481"/>
      <c r="AU90" s="481"/>
      <c r="AV90" s="481"/>
      <c r="AW90" s="481"/>
      <c r="AX90" s="482"/>
    </row>
    <row r="91" spans="1:50" ht="80.25" customHeight="1" x14ac:dyDescent="0.2">
      <c r="A91" s="567" t="s">
        <v>40</v>
      </c>
      <c r="B91" s="574"/>
      <c r="C91" s="575" t="s">
        <v>218</v>
      </c>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7"/>
      <c r="AD91" s="393" t="s">
        <v>578</v>
      </c>
      <c r="AE91" s="394"/>
      <c r="AF91" s="446"/>
      <c r="AG91" s="486" t="s">
        <v>618</v>
      </c>
      <c r="AH91" s="487"/>
      <c r="AI91" s="487"/>
      <c r="AJ91" s="487"/>
      <c r="AK91" s="487"/>
      <c r="AL91" s="487"/>
      <c r="AM91" s="487"/>
      <c r="AN91" s="487"/>
      <c r="AO91" s="487"/>
      <c r="AP91" s="487"/>
      <c r="AQ91" s="487"/>
      <c r="AR91" s="487"/>
      <c r="AS91" s="487"/>
      <c r="AT91" s="487"/>
      <c r="AU91" s="487"/>
      <c r="AV91" s="487"/>
      <c r="AW91" s="487"/>
      <c r="AX91" s="488"/>
    </row>
    <row r="92" spans="1:50" ht="35.25" customHeight="1" x14ac:dyDescent="0.2">
      <c r="A92" s="569"/>
      <c r="B92" s="571"/>
      <c r="C92" s="412" t="s">
        <v>45</v>
      </c>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4"/>
      <c r="AD92" s="417" t="s">
        <v>614</v>
      </c>
      <c r="AE92" s="418"/>
      <c r="AF92" s="418"/>
      <c r="AG92" s="135" t="s">
        <v>587</v>
      </c>
      <c r="AH92" s="136"/>
      <c r="AI92" s="136"/>
      <c r="AJ92" s="136"/>
      <c r="AK92" s="136"/>
      <c r="AL92" s="136"/>
      <c r="AM92" s="136"/>
      <c r="AN92" s="136"/>
      <c r="AO92" s="136"/>
      <c r="AP92" s="136"/>
      <c r="AQ92" s="136"/>
      <c r="AR92" s="136"/>
      <c r="AS92" s="136"/>
      <c r="AT92" s="136"/>
      <c r="AU92" s="136"/>
      <c r="AV92" s="136"/>
      <c r="AW92" s="136"/>
      <c r="AX92" s="137"/>
    </row>
    <row r="93" spans="1:50" ht="27" customHeight="1" x14ac:dyDescent="0.2">
      <c r="A93" s="569"/>
      <c r="B93" s="571"/>
      <c r="C93" s="232" t="s">
        <v>180</v>
      </c>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133" t="s">
        <v>578</v>
      </c>
      <c r="AE93" s="134"/>
      <c r="AF93" s="134"/>
      <c r="AG93" s="135" t="s">
        <v>615</v>
      </c>
      <c r="AH93" s="136"/>
      <c r="AI93" s="136"/>
      <c r="AJ93" s="136"/>
      <c r="AK93" s="136"/>
      <c r="AL93" s="136"/>
      <c r="AM93" s="136"/>
      <c r="AN93" s="136"/>
      <c r="AO93" s="136"/>
      <c r="AP93" s="136"/>
      <c r="AQ93" s="136"/>
      <c r="AR93" s="136"/>
      <c r="AS93" s="136"/>
      <c r="AT93" s="136"/>
      <c r="AU93" s="136"/>
      <c r="AV93" s="136"/>
      <c r="AW93" s="136"/>
      <c r="AX93" s="137"/>
    </row>
    <row r="94" spans="1:50" ht="27" customHeight="1" x14ac:dyDescent="0.2">
      <c r="A94" s="572"/>
      <c r="B94" s="573"/>
      <c r="C94" s="232" t="s">
        <v>44</v>
      </c>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133" t="s">
        <v>578</v>
      </c>
      <c r="AE94" s="134"/>
      <c r="AF94" s="134"/>
      <c r="AG94" s="401" t="s">
        <v>616</v>
      </c>
      <c r="AH94" s="276"/>
      <c r="AI94" s="276"/>
      <c r="AJ94" s="276"/>
      <c r="AK94" s="276"/>
      <c r="AL94" s="276"/>
      <c r="AM94" s="276"/>
      <c r="AN94" s="276"/>
      <c r="AO94" s="276"/>
      <c r="AP94" s="276"/>
      <c r="AQ94" s="276"/>
      <c r="AR94" s="276"/>
      <c r="AS94" s="276"/>
      <c r="AT94" s="276"/>
      <c r="AU94" s="276"/>
      <c r="AV94" s="276"/>
      <c r="AW94" s="276"/>
      <c r="AX94" s="402"/>
    </row>
    <row r="95" spans="1:50" ht="41.25" customHeight="1" x14ac:dyDescent="0.2">
      <c r="A95" s="560" t="s">
        <v>58</v>
      </c>
      <c r="B95" s="561"/>
      <c r="C95" s="415" t="s">
        <v>144</v>
      </c>
      <c r="D95" s="416"/>
      <c r="E95" s="416"/>
      <c r="F95" s="416"/>
      <c r="G95" s="416"/>
      <c r="H95" s="416"/>
      <c r="I95" s="416"/>
      <c r="J95" s="416"/>
      <c r="K95" s="416"/>
      <c r="L95" s="416"/>
      <c r="M95" s="416"/>
      <c r="N95" s="416"/>
      <c r="O95" s="416"/>
      <c r="P95" s="416"/>
      <c r="Q95" s="416"/>
      <c r="R95" s="416"/>
      <c r="S95" s="416"/>
      <c r="T95" s="416"/>
      <c r="U95" s="416"/>
      <c r="V95" s="416"/>
      <c r="W95" s="416"/>
      <c r="X95" s="416"/>
      <c r="Y95" s="416"/>
      <c r="Z95" s="416"/>
      <c r="AA95" s="416"/>
      <c r="AB95" s="416"/>
      <c r="AC95" s="366"/>
      <c r="AD95" s="393" t="s">
        <v>614</v>
      </c>
      <c r="AE95" s="394"/>
      <c r="AF95" s="394"/>
      <c r="AG95" s="410" t="s">
        <v>830</v>
      </c>
      <c r="AH95" s="274"/>
      <c r="AI95" s="274"/>
      <c r="AJ95" s="274"/>
      <c r="AK95" s="274"/>
      <c r="AL95" s="274"/>
      <c r="AM95" s="274"/>
      <c r="AN95" s="274"/>
      <c r="AO95" s="274"/>
      <c r="AP95" s="274"/>
      <c r="AQ95" s="274"/>
      <c r="AR95" s="274"/>
      <c r="AS95" s="274"/>
      <c r="AT95" s="274"/>
      <c r="AU95" s="274"/>
      <c r="AV95" s="274"/>
      <c r="AW95" s="274"/>
      <c r="AX95" s="411"/>
    </row>
    <row r="96" spans="1:50" ht="67.5" customHeight="1" x14ac:dyDescent="0.2">
      <c r="A96" s="567" t="s">
        <v>48</v>
      </c>
      <c r="B96" s="593"/>
      <c r="C96" s="606" t="s">
        <v>53</v>
      </c>
      <c r="D96" s="607"/>
      <c r="E96" s="607"/>
      <c r="F96" s="608"/>
      <c r="G96" s="236" t="s">
        <v>619</v>
      </c>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c r="AW96" s="236"/>
      <c r="AX96" s="237"/>
    </row>
    <row r="97" spans="1:52" ht="67.5" customHeight="1" thickBot="1" x14ac:dyDescent="0.25">
      <c r="A97" s="594"/>
      <c r="B97" s="595"/>
      <c r="C97" s="185" t="s">
        <v>57</v>
      </c>
      <c r="D97" s="186"/>
      <c r="E97" s="186"/>
      <c r="F97" s="187"/>
      <c r="G97" s="234" t="s">
        <v>620</v>
      </c>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5"/>
    </row>
    <row r="98" spans="1:52" ht="24" customHeight="1" x14ac:dyDescent="0.2">
      <c r="A98" s="379" t="s">
        <v>33</v>
      </c>
      <c r="B98" s="380"/>
      <c r="C98" s="380"/>
      <c r="D98" s="380"/>
      <c r="E98" s="380"/>
      <c r="F98" s="380"/>
      <c r="G98" s="380"/>
      <c r="H98" s="380"/>
      <c r="I98" s="380"/>
      <c r="J98" s="380"/>
      <c r="K98" s="380"/>
      <c r="L98" s="380"/>
      <c r="M98" s="380"/>
      <c r="N98" s="380"/>
      <c r="O98" s="380"/>
      <c r="P98" s="380"/>
      <c r="Q98" s="380"/>
      <c r="R98" s="380"/>
      <c r="S98" s="380"/>
      <c r="T98" s="380"/>
      <c r="U98" s="380"/>
      <c r="V98" s="380"/>
      <c r="W98" s="380"/>
      <c r="X98" s="380"/>
      <c r="Y98" s="380"/>
      <c r="Z98" s="380"/>
      <c r="AA98" s="380"/>
      <c r="AB98" s="380"/>
      <c r="AC98" s="380"/>
      <c r="AD98" s="380"/>
      <c r="AE98" s="380"/>
      <c r="AF98" s="380"/>
      <c r="AG98" s="380"/>
      <c r="AH98" s="380"/>
      <c r="AI98" s="380"/>
      <c r="AJ98" s="380"/>
      <c r="AK98" s="380"/>
      <c r="AL98" s="380"/>
      <c r="AM98" s="380"/>
      <c r="AN98" s="380"/>
      <c r="AO98" s="380"/>
      <c r="AP98" s="380"/>
      <c r="AQ98" s="380"/>
      <c r="AR98" s="380"/>
      <c r="AS98" s="380"/>
      <c r="AT98" s="380"/>
      <c r="AU98" s="380"/>
      <c r="AV98" s="380"/>
      <c r="AW98" s="380"/>
      <c r="AX98" s="381"/>
    </row>
    <row r="99" spans="1:52" ht="67.5" customHeight="1" thickBot="1" x14ac:dyDescent="0.25">
      <c r="A99" s="333" t="s">
        <v>834</v>
      </c>
      <c r="B99" s="334"/>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4"/>
      <c r="AR99" s="334"/>
      <c r="AS99" s="334"/>
      <c r="AT99" s="334"/>
      <c r="AU99" s="334"/>
      <c r="AV99" s="334"/>
      <c r="AW99" s="334"/>
      <c r="AX99" s="335"/>
    </row>
    <row r="100" spans="1:52" ht="24.75" customHeight="1" x14ac:dyDescent="0.2">
      <c r="A100" s="483" t="s">
        <v>34</v>
      </c>
      <c r="B100" s="484"/>
      <c r="C100" s="484"/>
      <c r="D100" s="484"/>
      <c r="E100" s="484"/>
      <c r="F100" s="484"/>
      <c r="G100" s="484"/>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5"/>
    </row>
    <row r="101" spans="1:52" ht="67.5" customHeight="1" thickBot="1" x14ac:dyDescent="0.25">
      <c r="A101" s="470" t="s">
        <v>138</v>
      </c>
      <c r="B101" s="471"/>
      <c r="C101" s="471"/>
      <c r="D101" s="471"/>
      <c r="E101" s="472"/>
      <c r="F101" s="479" t="s">
        <v>835</v>
      </c>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4"/>
      <c r="AS101" s="334"/>
      <c r="AT101" s="334"/>
      <c r="AU101" s="334"/>
      <c r="AV101" s="334"/>
      <c r="AW101" s="334"/>
      <c r="AX101" s="335"/>
    </row>
    <row r="102" spans="1:52" ht="24.75" customHeight="1" x14ac:dyDescent="0.2">
      <c r="A102" s="483" t="s">
        <v>46</v>
      </c>
      <c r="B102" s="484"/>
      <c r="C102" s="484"/>
      <c r="D102" s="484"/>
      <c r="E102" s="484"/>
      <c r="F102" s="484"/>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5"/>
    </row>
    <row r="103" spans="1:52" ht="142.5" customHeight="1" thickBot="1" x14ac:dyDescent="0.25">
      <c r="A103" s="470" t="s">
        <v>138</v>
      </c>
      <c r="B103" s="471"/>
      <c r="C103" s="471"/>
      <c r="D103" s="471"/>
      <c r="E103" s="472"/>
      <c r="F103" s="336" t="s">
        <v>839</v>
      </c>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7"/>
      <c r="AR103" s="337"/>
      <c r="AS103" s="337"/>
      <c r="AT103" s="337"/>
      <c r="AU103" s="337"/>
      <c r="AV103" s="337"/>
      <c r="AW103" s="337"/>
      <c r="AX103" s="338"/>
    </row>
    <row r="104" spans="1:52" ht="24.75" customHeight="1" x14ac:dyDescent="0.2">
      <c r="A104" s="383" t="s">
        <v>35</v>
      </c>
      <c r="B104" s="384"/>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384"/>
      <c r="AO104" s="384"/>
      <c r="AP104" s="384"/>
      <c r="AQ104" s="384"/>
      <c r="AR104" s="384"/>
      <c r="AS104" s="384"/>
      <c r="AT104" s="384"/>
      <c r="AU104" s="384"/>
      <c r="AV104" s="384"/>
      <c r="AW104" s="384"/>
      <c r="AX104" s="385"/>
    </row>
    <row r="105" spans="1:52" ht="67.5" customHeight="1" thickBot="1" x14ac:dyDescent="0.25">
      <c r="A105" s="580" t="s">
        <v>843</v>
      </c>
      <c r="B105" s="581"/>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c r="AN105" s="581"/>
      <c r="AO105" s="581"/>
      <c r="AP105" s="581"/>
      <c r="AQ105" s="581"/>
      <c r="AR105" s="581"/>
      <c r="AS105" s="581"/>
      <c r="AT105" s="581"/>
      <c r="AU105" s="581"/>
      <c r="AV105" s="581"/>
      <c r="AW105" s="581"/>
      <c r="AX105" s="582"/>
    </row>
    <row r="106" spans="1:52" ht="24.75" customHeight="1" x14ac:dyDescent="0.2">
      <c r="A106" s="342" t="s">
        <v>234</v>
      </c>
      <c r="B106" s="343"/>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4"/>
      <c r="AZ106" s="10"/>
    </row>
    <row r="107" spans="1:52" ht="24.75" customHeight="1" x14ac:dyDescent="0.2">
      <c r="A107" s="775" t="s">
        <v>537</v>
      </c>
      <c r="B107" s="776"/>
      <c r="C107" s="776"/>
      <c r="D107" s="777"/>
      <c r="E107" s="735" t="s">
        <v>621</v>
      </c>
      <c r="F107" s="736"/>
      <c r="G107" s="736"/>
      <c r="H107" s="736"/>
      <c r="I107" s="736"/>
      <c r="J107" s="736"/>
      <c r="K107" s="736"/>
      <c r="L107" s="736"/>
      <c r="M107" s="736"/>
      <c r="N107" s="736"/>
      <c r="O107" s="736"/>
      <c r="P107" s="737"/>
      <c r="Q107" s="735"/>
      <c r="R107" s="736"/>
      <c r="S107" s="736"/>
      <c r="T107" s="736"/>
      <c r="U107" s="736"/>
      <c r="V107" s="736"/>
      <c r="W107" s="736"/>
      <c r="X107" s="736"/>
      <c r="Y107" s="736"/>
      <c r="Z107" s="736"/>
      <c r="AA107" s="736"/>
      <c r="AB107" s="737"/>
      <c r="AC107" s="735"/>
      <c r="AD107" s="736"/>
      <c r="AE107" s="736"/>
      <c r="AF107" s="736"/>
      <c r="AG107" s="736"/>
      <c r="AH107" s="736"/>
      <c r="AI107" s="736"/>
      <c r="AJ107" s="736"/>
      <c r="AK107" s="736"/>
      <c r="AL107" s="736"/>
      <c r="AM107" s="736"/>
      <c r="AN107" s="737"/>
      <c r="AO107" s="735"/>
      <c r="AP107" s="736"/>
      <c r="AQ107" s="736"/>
      <c r="AR107" s="736"/>
      <c r="AS107" s="736"/>
      <c r="AT107" s="736"/>
      <c r="AU107" s="736"/>
      <c r="AV107" s="736"/>
      <c r="AW107" s="736"/>
      <c r="AX107" s="738"/>
      <c r="AY107" s="85"/>
    </row>
    <row r="108" spans="1:52" ht="24.75" customHeight="1" x14ac:dyDescent="0.2">
      <c r="A108" s="144" t="s">
        <v>270</v>
      </c>
      <c r="B108" s="144"/>
      <c r="C108" s="144"/>
      <c r="D108" s="144"/>
      <c r="E108" s="735" t="s">
        <v>622</v>
      </c>
      <c r="F108" s="736"/>
      <c r="G108" s="736"/>
      <c r="H108" s="736"/>
      <c r="I108" s="736"/>
      <c r="J108" s="736"/>
      <c r="K108" s="736"/>
      <c r="L108" s="736"/>
      <c r="M108" s="736"/>
      <c r="N108" s="736"/>
      <c r="O108" s="736"/>
      <c r="P108" s="737"/>
      <c r="Q108" s="735"/>
      <c r="R108" s="736"/>
      <c r="S108" s="736"/>
      <c r="T108" s="736"/>
      <c r="U108" s="736"/>
      <c r="V108" s="736"/>
      <c r="W108" s="736"/>
      <c r="X108" s="736"/>
      <c r="Y108" s="736"/>
      <c r="Z108" s="736"/>
      <c r="AA108" s="736"/>
      <c r="AB108" s="737"/>
      <c r="AC108" s="735"/>
      <c r="AD108" s="736"/>
      <c r="AE108" s="736"/>
      <c r="AF108" s="736"/>
      <c r="AG108" s="736"/>
      <c r="AH108" s="736"/>
      <c r="AI108" s="736"/>
      <c r="AJ108" s="736"/>
      <c r="AK108" s="736"/>
      <c r="AL108" s="736"/>
      <c r="AM108" s="736"/>
      <c r="AN108" s="737"/>
      <c r="AO108" s="735"/>
      <c r="AP108" s="736"/>
      <c r="AQ108" s="736"/>
      <c r="AR108" s="736"/>
      <c r="AS108" s="736"/>
      <c r="AT108" s="736"/>
      <c r="AU108" s="736"/>
      <c r="AV108" s="736"/>
      <c r="AW108" s="736"/>
      <c r="AX108" s="738"/>
    </row>
    <row r="109" spans="1:52" ht="24.75" customHeight="1" x14ac:dyDescent="0.2">
      <c r="A109" s="144" t="s">
        <v>269</v>
      </c>
      <c r="B109" s="144"/>
      <c r="C109" s="144"/>
      <c r="D109" s="144"/>
      <c r="E109" s="735" t="s">
        <v>623</v>
      </c>
      <c r="F109" s="736"/>
      <c r="G109" s="736"/>
      <c r="H109" s="736"/>
      <c r="I109" s="736"/>
      <c r="J109" s="736"/>
      <c r="K109" s="736"/>
      <c r="L109" s="736"/>
      <c r="M109" s="736"/>
      <c r="N109" s="736"/>
      <c r="O109" s="736"/>
      <c r="P109" s="737"/>
      <c r="Q109" s="735"/>
      <c r="R109" s="736"/>
      <c r="S109" s="736"/>
      <c r="T109" s="736"/>
      <c r="U109" s="736"/>
      <c r="V109" s="736"/>
      <c r="W109" s="736"/>
      <c r="X109" s="736"/>
      <c r="Y109" s="736"/>
      <c r="Z109" s="736"/>
      <c r="AA109" s="736"/>
      <c r="AB109" s="737"/>
      <c r="AC109" s="735"/>
      <c r="AD109" s="736"/>
      <c r="AE109" s="736"/>
      <c r="AF109" s="736"/>
      <c r="AG109" s="736"/>
      <c r="AH109" s="736"/>
      <c r="AI109" s="736"/>
      <c r="AJ109" s="736"/>
      <c r="AK109" s="736"/>
      <c r="AL109" s="736"/>
      <c r="AM109" s="736"/>
      <c r="AN109" s="737"/>
      <c r="AO109" s="735"/>
      <c r="AP109" s="736"/>
      <c r="AQ109" s="736"/>
      <c r="AR109" s="736"/>
      <c r="AS109" s="736"/>
      <c r="AT109" s="736"/>
      <c r="AU109" s="736"/>
      <c r="AV109" s="736"/>
      <c r="AW109" s="736"/>
      <c r="AX109" s="738"/>
    </row>
    <row r="110" spans="1:52" ht="24.75" customHeight="1" x14ac:dyDescent="0.2">
      <c r="A110" s="144" t="s">
        <v>268</v>
      </c>
      <c r="B110" s="144"/>
      <c r="C110" s="144"/>
      <c r="D110" s="144"/>
      <c r="E110" s="735" t="s">
        <v>624</v>
      </c>
      <c r="F110" s="736"/>
      <c r="G110" s="736"/>
      <c r="H110" s="736"/>
      <c r="I110" s="736"/>
      <c r="J110" s="736"/>
      <c r="K110" s="736"/>
      <c r="L110" s="736"/>
      <c r="M110" s="736"/>
      <c r="N110" s="736"/>
      <c r="O110" s="736"/>
      <c r="P110" s="737"/>
      <c r="Q110" s="735"/>
      <c r="R110" s="736"/>
      <c r="S110" s="736"/>
      <c r="T110" s="736"/>
      <c r="U110" s="736"/>
      <c r="V110" s="736"/>
      <c r="W110" s="736"/>
      <c r="X110" s="736"/>
      <c r="Y110" s="736"/>
      <c r="Z110" s="736"/>
      <c r="AA110" s="736"/>
      <c r="AB110" s="737"/>
      <c r="AC110" s="735"/>
      <c r="AD110" s="736"/>
      <c r="AE110" s="736"/>
      <c r="AF110" s="736"/>
      <c r="AG110" s="736"/>
      <c r="AH110" s="736"/>
      <c r="AI110" s="736"/>
      <c r="AJ110" s="736"/>
      <c r="AK110" s="736"/>
      <c r="AL110" s="736"/>
      <c r="AM110" s="736"/>
      <c r="AN110" s="737"/>
      <c r="AO110" s="735"/>
      <c r="AP110" s="736"/>
      <c r="AQ110" s="736"/>
      <c r="AR110" s="736"/>
      <c r="AS110" s="736"/>
      <c r="AT110" s="736"/>
      <c r="AU110" s="736"/>
      <c r="AV110" s="736"/>
      <c r="AW110" s="736"/>
      <c r="AX110" s="738"/>
    </row>
    <row r="111" spans="1:52" ht="24.75" customHeight="1" x14ac:dyDescent="0.2">
      <c r="A111" s="144" t="s">
        <v>267</v>
      </c>
      <c r="B111" s="144"/>
      <c r="C111" s="144"/>
      <c r="D111" s="144"/>
      <c r="E111" s="735" t="s">
        <v>625</v>
      </c>
      <c r="F111" s="736"/>
      <c r="G111" s="736"/>
      <c r="H111" s="736"/>
      <c r="I111" s="736"/>
      <c r="J111" s="736"/>
      <c r="K111" s="736"/>
      <c r="L111" s="736"/>
      <c r="M111" s="736"/>
      <c r="N111" s="736"/>
      <c r="O111" s="736"/>
      <c r="P111" s="737"/>
      <c r="Q111" s="735"/>
      <c r="R111" s="736"/>
      <c r="S111" s="736"/>
      <c r="T111" s="736"/>
      <c r="U111" s="736"/>
      <c r="V111" s="736"/>
      <c r="W111" s="736"/>
      <c r="X111" s="736"/>
      <c r="Y111" s="736"/>
      <c r="Z111" s="736"/>
      <c r="AA111" s="736"/>
      <c r="AB111" s="737"/>
      <c r="AC111" s="735"/>
      <c r="AD111" s="736"/>
      <c r="AE111" s="736"/>
      <c r="AF111" s="736"/>
      <c r="AG111" s="736"/>
      <c r="AH111" s="736"/>
      <c r="AI111" s="736"/>
      <c r="AJ111" s="736"/>
      <c r="AK111" s="736"/>
      <c r="AL111" s="736"/>
      <c r="AM111" s="736"/>
      <c r="AN111" s="737"/>
      <c r="AO111" s="735"/>
      <c r="AP111" s="736"/>
      <c r="AQ111" s="736"/>
      <c r="AR111" s="736"/>
      <c r="AS111" s="736"/>
      <c r="AT111" s="736"/>
      <c r="AU111" s="736"/>
      <c r="AV111" s="736"/>
      <c r="AW111" s="736"/>
      <c r="AX111" s="738"/>
    </row>
    <row r="112" spans="1:52" ht="24.75" customHeight="1" x14ac:dyDescent="0.2">
      <c r="A112" s="144" t="s">
        <v>266</v>
      </c>
      <c r="B112" s="144"/>
      <c r="C112" s="144"/>
      <c r="D112" s="144"/>
      <c r="E112" s="735" t="s">
        <v>626</v>
      </c>
      <c r="F112" s="736"/>
      <c r="G112" s="736"/>
      <c r="H112" s="736"/>
      <c r="I112" s="736"/>
      <c r="J112" s="736"/>
      <c r="K112" s="736"/>
      <c r="L112" s="736"/>
      <c r="M112" s="736"/>
      <c r="N112" s="736"/>
      <c r="O112" s="736"/>
      <c r="P112" s="737"/>
      <c r="Q112" s="735"/>
      <c r="R112" s="736"/>
      <c r="S112" s="736"/>
      <c r="T112" s="736"/>
      <c r="U112" s="736"/>
      <c r="V112" s="736"/>
      <c r="W112" s="736"/>
      <c r="X112" s="736"/>
      <c r="Y112" s="736"/>
      <c r="Z112" s="736"/>
      <c r="AA112" s="736"/>
      <c r="AB112" s="737"/>
      <c r="AC112" s="735"/>
      <c r="AD112" s="736"/>
      <c r="AE112" s="736"/>
      <c r="AF112" s="736"/>
      <c r="AG112" s="736"/>
      <c r="AH112" s="736"/>
      <c r="AI112" s="736"/>
      <c r="AJ112" s="736"/>
      <c r="AK112" s="736"/>
      <c r="AL112" s="736"/>
      <c r="AM112" s="736"/>
      <c r="AN112" s="737"/>
      <c r="AO112" s="735"/>
      <c r="AP112" s="736"/>
      <c r="AQ112" s="736"/>
      <c r="AR112" s="736"/>
      <c r="AS112" s="736"/>
      <c r="AT112" s="736"/>
      <c r="AU112" s="736"/>
      <c r="AV112" s="736"/>
      <c r="AW112" s="736"/>
      <c r="AX112" s="738"/>
    </row>
    <row r="113" spans="1:50" ht="24.75" customHeight="1" x14ac:dyDescent="0.2">
      <c r="A113" s="144" t="s">
        <v>265</v>
      </c>
      <c r="B113" s="144"/>
      <c r="C113" s="144"/>
      <c r="D113" s="144"/>
      <c r="E113" s="735" t="s">
        <v>627</v>
      </c>
      <c r="F113" s="736"/>
      <c r="G113" s="736"/>
      <c r="H113" s="736"/>
      <c r="I113" s="736"/>
      <c r="J113" s="736"/>
      <c r="K113" s="736"/>
      <c r="L113" s="736"/>
      <c r="M113" s="736"/>
      <c r="N113" s="736"/>
      <c r="O113" s="736"/>
      <c r="P113" s="737"/>
      <c r="Q113" s="735"/>
      <c r="R113" s="736"/>
      <c r="S113" s="736"/>
      <c r="T113" s="736"/>
      <c r="U113" s="736"/>
      <c r="V113" s="736"/>
      <c r="W113" s="736"/>
      <c r="X113" s="736"/>
      <c r="Y113" s="736"/>
      <c r="Z113" s="736"/>
      <c r="AA113" s="736"/>
      <c r="AB113" s="737"/>
      <c r="AC113" s="735"/>
      <c r="AD113" s="736"/>
      <c r="AE113" s="736"/>
      <c r="AF113" s="736"/>
      <c r="AG113" s="736"/>
      <c r="AH113" s="736"/>
      <c r="AI113" s="736"/>
      <c r="AJ113" s="736"/>
      <c r="AK113" s="736"/>
      <c r="AL113" s="736"/>
      <c r="AM113" s="736"/>
      <c r="AN113" s="737"/>
      <c r="AO113" s="735"/>
      <c r="AP113" s="736"/>
      <c r="AQ113" s="736"/>
      <c r="AR113" s="736"/>
      <c r="AS113" s="736"/>
      <c r="AT113" s="736"/>
      <c r="AU113" s="736"/>
      <c r="AV113" s="736"/>
      <c r="AW113" s="736"/>
      <c r="AX113" s="738"/>
    </row>
    <row r="114" spans="1:50" ht="24.75" customHeight="1" x14ac:dyDescent="0.2">
      <c r="A114" s="144" t="s">
        <v>264</v>
      </c>
      <c r="B114" s="144"/>
      <c r="C114" s="144"/>
      <c r="D114" s="144"/>
      <c r="E114" s="735" t="s">
        <v>628</v>
      </c>
      <c r="F114" s="736"/>
      <c r="G114" s="736"/>
      <c r="H114" s="736"/>
      <c r="I114" s="736"/>
      <c r="J114" s="736"/>
      <c r="K114" s="736"/>
      <c r="L114" s="736"/>
      <c r="M114" s="736"/>
      <c r="N114" s="736"/>
      <c r="O114" s="736"/>
      <c r="P114" s="737"/>
      <c r="Q114" s="735"/>
      <c r="R114" s="736"/>
      <c r="S114" s="736"/>
      <c r="T114" s="736"/>
      <c r="U114" s="736"/>
      <c r="V114" s="736"/>
      <c r="W114" s="736"/>
      <c r="X114" s="736"/>
      <c r="Y114" s="736"/>
      <c r="Z114" s="736"/>
      <c r="AA114" s="736"/>
      <c r="AB114" s="737"/>
      <c r="AC114" s="735"/>
      <c r="AD114" s="736"/>
      <c r="AE114" s="736"/>
      <c r="AF114" s="736"/>
      <c r="AG114" s="736"/>
      <c r="AH114" s="736"/>
      <c r="AI114" s="736"/>
      <c r="AJ114" s="736"/>
      <c r="AK114" s="736"/>
      <c r="AL114" s="736"/>
      <c r="AM114" s="736"/>
      <c r="AN114" s="737"/>
      <c r="AO114" s="735"/>
      <c r="AP114" s="736"/>
      <c r="AQ114" s="736"/>
      <c r="AR114" s="736"/>
      <c r="AS114" s="736"/>
      <c r="AT114" s="736"/>
      <c r="AU114" s="736"/>
      <c r="AV114" s="736"/>
      <c r="AW114" s="736"/>
      <c r="AX114" s="738"/>
    </row>
    <row r="115" spans="1:50" ht="24.75" customHeight="1" x14ac:dyDescent="0.2">
      <c r="A115" s="144" t="s">
        <v>263</v>
      </c>
      <c r="B115" s="144"/>
      <c r="C115" s="144"/>
      <c r="D115" s="144"/>
      <c r="E115" s="778" t="s">
        <v>624</v>
      </c>
      <c r="F115" s="779"/>
      <c r="G115" s="779"/>
      <c r="H115" s="779"/>
      <c r="I115" s="779"/>
      <c r="J115" s="779"/>
      <c r="K115" s="779"/>
      <c r="L115" s="779"/>
      <c r="M115" s="779"/>
      <c r="N115" s="779"/>
      <c r="O115" s="779"/>
      <c r="P115" s="780"/>
      <c r="Q115" s="778"/>
      <c r="R115" s="779"/>
      <c r="S115" s="779"/>
      <c r="T115" s="779"/>
      <c r="U115" s="779"/>
      <c r="V115" s="779"/>
      <c r="W115" s="779"/>
      <c r="X115" s="779"/>
      <c r="Y115" s="779"/>
      <c r="Z115" s="779"/>
      <c r="AA115" s="779"/>
      <c r="AB115" s="780"/>
      <c r="AC115" s="778"/>
      <c r="AD115" s="779"/>
      <c r="AE115" s="779"/>
      <c r="AF115" s="779"/>
      <c r="AG115" s="779"/>
      <c r="AH115" s="779"/>
      <c r="AI115" s="779"/>
      <c r="AJ115" s="779"/>
      <c r="AK115" s="779"/>
      <c r="AL115" s="779"/>
      <c r="AM115" s="779"/>
      <c r="AN115" s="780"/>
      <c r="AO115" s="735"/>
      <c r="AP115" s="736"/>
      <c r="AQ115" s="736"/>
      <c r="AR115" s="736"/>
      <c r="AS115" s="736"/>
      <c r="AT115" s="736"/>
      <c r="AU115" s="736"/>
      <c r="AV115" s="736"/>
      <c r="AW115" s="736"/>
      <c r="AX115" s="738"/>
    </row>
    <row r="116" spans="1:50" ht="24.75" customHeight="1" x14ac:dyDescent="0.2">
      <c r="A116" s="144" t="s">
        <v>411</v>
      </c>
      <c r="B116" s="144"/>
      <c r="C116" s="144"/>
      <c r="D116" s="144"/>
      <c r="E116" s="613" t="s">
        <v>629</v>
      </c>
      <c r="F116" s="609"/>
      <c r="G116" s="609"/>
      <c r="H116" s="88" t="str">
        <f>IF(E116="","","-")</f>
        <v>-</v>
      </c>
      <c r="I116" s="609"/>
      <c r="J116" s="609"/>
      <c r="K116" s="88" t="str">
        <f>IF(I116="","","-")</f>
        <v/>
      </c>
      <c r="L116" s="610">
        <v>87</v>
      </c>
      <c r="M116" s="610"/>
      <c r="N116" s="88" t="str">
        <f>IF(O116="","","-")</f>
        <v/>
      </c>
      <c r="O116" s="611"/>
      <c r="P116" s="612"/>
      <c r="Q116" s="613"/>
      <c r="R116" s="609"/>
      <c r="S116" s="609"/>
      <c r="T116" s="88" t="str">
        <f>IF(Q116="","","-")</f>
        <v/>
      </c>
      <c r="U116" s="609"/>
      <c r="V116" s="609"/>
      <c r="W116" s="88" t="str">
        <f>IF(U116="","","-")</f>
        <v/>
      </c>
      <c r="X116" s="610"/>
      <c r="Y116" s="610"/>
      <c r="Z116" s="88" t="str">
        <f>IF(AA116="","","-")</f>
        <v/>
      </c>
      <c r="AA116" s="611"/>
      <c r="AB116" s="612"/>
      <c r="AC116" s="613"/>
      <c r="AD116" s="609"/>
      <c r="AE116" s="609"/>
      <c r="AF116" s="88" t="str">
        <f>IF(AC116="","","-")</f>
        <v/>
      </c>
      <c r="AG116" s="609"/>
      <c r="AH116" s="609"/>
      <c r="AI116" s="88" t="str">
        <f>IF(AG116="","","-")</f>
        <v/>
      </c>
      <c r="AJ116" s="610"/>
      <c r="AK116" s="610"/>
      <c r="AL116" s="88" t="str">
        <f>IF(AM116="","","-")</f>
        <v/>
      </c>
      <c r="AM116" s="611"/>
      <c r="AN116" s="612"/>
      <c r="AO116" s="613"/>
      <c r="AP116" s="609"/>
      <c r="AQ116" s="88" t="str">
        <f>IF(AO116="","","-")</f>
        <v/>
      </c>
      <c r="AR116" s="609"/>
      <c r="AS116" s="609"/>
      <c r="AT116" s="88" t="str">
        <f>IF(AR116="","","-")</f>
        <v/>
      </c>
      <c r="AU116" s="610"/>
      <c r="AV116" s="610"/>
      <c r="AW116" s="88" t="str">
        <f>IF(AX116="","","-")</f>
        <v/>
      </c>
      <c r="AX116" s="91"/>
    </row>
    <row r="117" spans="1:50" ht="24.75" customHeight="1" x14ac:dyDescent="0.2">
      <c r="A117" s="144" t="s">
        <v>377</v>
      </c>
      <c r="B117" s="144"/>
      <c r="C117" s="144"/>
      <c r="D117" s="144"/>
      <c r="E117" s="613" t="s">
        <v>629</v>
      </c>
      <c r="F117" s="609"/>
      <c r="G117" s="609"/>
      <c r="H117" s="88" t="str">
        <f>IF(E117="","","-")</f>
        <v>-</v>
      </c>
      <c r="I117" s="609"/>
      <c r="J117" s="609"/>
      <c r="K117" s="88" t="str">
        <f>IF(I117="","","-")</f>
        <v/>
      </c>
      <c r="L117" s="610">
        <v>86</v>
      </c>
      <c r="M117" s="610"/>
      <c r="N117" s="88" t="str">
        <f>IF(O117="","","-")</f>
        <v/>
      </c>
      <c r="O117" s="611"/>
      <c r="P117" s="612"/>
      <c r="Q117" s="613"/>
      <c r="R117" s="609"/>
      <c r="S117" s="609"/>
      <c r="T117" s="88" t="str">
        <f>IF(Q117="","","-")</f>
        <v/>
      </c>
      <c r="U117" s="609"/>
      <c r="V117" s="609"/>
      <c r="W117" s="88" t="str">
        <f>IF(U117="","","-")</f>
        <v/>
      </c>
      <c r="X117" s="610"/>
      <c r="Y117" s="610"/>
      <c r="Z117" s="88" t="str">
        <f>IF(AA117="","","-")</f>
        <v/>
      </c>
      <c r="AA117" s="611"/>
      <c r="AB117" s="612"/>
      <c r="AC117" s="613"/>
      <c r="AD117" s="609"/>
      <c r="AE117" s="609"/>
      <c r="AF117" s="88" t="str">
        <f>IF(AC117="","","-")</f>
        <v/>
      </c>
      <c r="AG117" s="609"/>
      <c r="AH117" s="609"/>
      <c r="AI117" s="88" t="str">
        <f>IF(AG117="","","-")</f>
        <v/>
      </c>
      <c r="AJ117" s="610"/>
      <c r="AK117" s="610"/>
      <c r="AL117" s="88" t="str">
        <f>IF(AM117="","","-")</f>
        <v/>
      </c>
      <c r="AM117" s="611"/>
      <c r="AN117" s="612"/>
      <c r="AO117" s="613"/>
      <c r="AP117" s="609"/>
      <c r="AQ117" s="88" t="str">
        <f>IF(AO117="","","-")</f>
        <v/>
      </c>
      <c r="AR117" s="609"/>
      <c r="AS117" s="609"/>
      <c r="AT117" s="88" t="str">
        <f>IF(AR117="","","-")</f>
        <v/>
      </c>
      <c r="AU117" s="610"/>
      <c r="AV117" s="610"/>
      <c r="AW117" s="88" t="str">
        <f>IF(AX117="","","-")</f>
        <v/>
      </c>
      <c r="AX117" s="91"/>
    </row>
    <row r="118" spans="1:50" ht="28.35" customHeight="1" x14ac:dyDescent="0.2">
      <c r="A118" s="404" t="s">
        <v>257</v>
      </c>
      <c r="B118" s="405"/>
      <c r="C118" s="405"/>
      <c r="D118" s="405"/>
      <c r="E118" s="405"/>
      <c r="F118" s="406"/>
      <c r="G118" s="73" t="s">
        <v>573</v>
      </c>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2"/>
    </row>
    <row r="119" spans="1:50" ht="28.35" customHeight="1" x14ac:dyDescent="0.2">
      <c r="A119" s="404"/>
      <c r="B119" s="405"/>
      <c r="C119" s="405"/>
      <c r="D119" s="405"/>
      <c r="E119" s="405"/>
      <c r="F119" s="406"/>
      <c r="G119" s="40"/>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2"/>
    </row>
    <row r="120" spans="1:50" ht="28.35" customHeight="1" x14ac:dyDescent="0.2">
      <c r="A120" s="404"/>
      <c r="B120" s="405"/>
      <c r="C120" s="405"/>
      <c r="D120" s="405"/>
      <c r="E120" s="405"/>
      <c r="F120" s="406"/>
      <c r="G120" s="40"/>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2"/>
    </row>
    <row r="121" spans="1:50" ht="28.35" customHeight="1" x14ac:dyDescent="0.2">
      <c r="A121" s="404"/>
      <c r="B121" s="405"/>
      <c r="C121" s="405"/>
      <c r="D121" s="405"/>
      <c r="E121" s="405"/>
      <c r="F121" s="406"/>
      <c r="G121" s="40"/>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2"/>
    </row>
    <row r="122" spans="1:50" ht="27.75" customHeight="1" x14ac:dyDescent="0.2">
      <c r="A122" s="404"/>
      <c r="B122" s="405"/>
      <c r="C122" s="405"/>
      <c r="D122" s="405"/>
      <c r="E122" s="405"/>
      <c r="F122" s="406"/>
      <c r="G122" s="40"/>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2"/>
    </row>
    <row r="123" spans="1:50" ht="28.35" customHeight="1" x14ac:dyDescent="0.2">
      <c r="A123" s="404"/>
      <c r="B123" s="405"/>
      <c r="C123" s="405"/>
      <c r="D123" s="405"/>
      <c r="E123" s="405"/>
      <c r="F123" s="406"/>
      <c r="G123" s="40"/>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2"/>
    </row>
    <row r="124" spans="1:50" ht="28.35" customHeight="1" x14ac:dyDescent="0.2">
      <c r="A124" s="404"/>
      <c r="B124" s="405"/>
      <c r="C124" s="405"/>
      <c r="D124" s="405"/>
      <c r="E124" s="405"/>
      <c r="F124" s="406"/>
      <c r="G124" s="40"/>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2"/>
    </row>
    <row r="125" spans="1:50" ht="27.75" customHeight="1" x14ac:dyDescent="0.2">
      <c r="A125" s="404"/>
      <c r="B125" s="405"/>
      <c r="C125" s="405"/>
      <c r="D125" s="405"/>
      <c r="E125" s="405"/>
      <c r="F125" s="406"/>
      <c r="G125" s="40"/>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2"/>
    </row>
    <row r="126" spans="1:50" ht="28.35" customHeight="1" x14ac:dyDescent="0.2">
      <c r="A126" s="404"/>
      <c r="B126" s="405"/>
      <c r="C126" s="405"/>
      <c r="D126" s="405"/>
      <c r="E126" s="405"/>
      <c r="F126" s="406"/>
      <c r="G126" s="40"/>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2"/>
    </row>
    <row r="127" spans="1:50" ht="28.35" customHeight="1" x14ac:dyDescent="0.2">
      <c r="A127" s="404"/>
      <c r="B127" s="405"/>
      <c r="C127" s="405"/>
      <c r="D127" s="405"/>
      <c r="E127" s="405"/>
      <c r="F127" s="406"/>
      <c r="G127" s="40"/>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2"/>
    </row>
    <row r="128" spans="1:50" ht="28.35" customHeight="1" x14ac:dyDescent="0.2">
      <c r="A128" s="404"/>
      <c r="B128" s="405"/>
      <c r="C128" s="405"/>
      <c r="D128" s="405"/>
      <c r="E128" s="405"/>
      <c r="F128" s="406"/>
      <c r="G128" s="40"/>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2"/>
    </row>
    <row r="129" spans="1:50" ht="28.35" customHeight="1" x14ac:dyDescent="0.2">
      <c r="A129" s="404"/>
      <c r="B129" s="405"/>
      <c r="C129" s="405"/>
      <c r="D129" s="405"/>
      <c r="E129" s="405"/>
      <c r="F129" s="406"/>
      <c r="G129" s="40"/>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2"/>
    </row>
    <row r="130" spans="1:50" ht="28.35" customHeight="1" x14ac:dyDescent="0.2">
      <c r="A130" s="404"/>
      <c r="B130" s="405"/>
      <c r="C130" s="405"/>
      <c r="D130" s="405"/>
      <c r="E130" s="405"/>
      <c r="F130" s="406"/>
      <c r="G130" s="40"/>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2"/>
    </row>
    <row r="131" spans="1:50" ht="27.75" customHeight="1" x14ac:dyDescent="0.2">
      <c r="A131" s="404"/>
      <c r="B131" s="405"/>
      <c r="C131" s="405"/>
      <c r="D131" s="405"/>
      <c r="E131" s="405"/>
      <c r="F131" s="406"/>
      <c r="G131" s="40"/>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2"/>
    </row>
    <row r="132" spans="1:50" ht="28.35" customHeight="1" x14ac:dyDescent="0.2">
      <c r="A132" s="404"/>
      <c r="B132" s="405"/>
      <c r="C132" s="405"/>
      <c r="D132" s="405"/>
      <c r="E132" s="405"/>
      <c r="F132" s="406"/>
      <c r="G132" s="40"/>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2"/>
    </row>
    <row r="133" spans="1:50" ht="28.35" customHeight="1" x14ac:dyDescent="0.2">
      <c r="A133" s="404"/>
      <c r="B133" s="405"/>
      <c r="C133" s="405"/>
      <c r="D133" s="405"/>
      <c r="E133" s="405"/>
      <c r="F133" s="406"/>
      <c r="G133" s="40"/>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2"/>
    </row>
    <row r="134" spans="1:50" ht="28.35" customHeight="1" x14ac:dyDescent="0.2">
      <c r="A134" s="404"/>
      <c r="B134" s="405"/>
      <c r="C134" s="405"/>
      <c r="D134" s="405"/>
      <c r="E134" s="405"/>
      <c r="F134" s="406"/>
      <c r="G134" s="40"/>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2"/>
    </row>
    <row r="135" spans="1:50" ht="52.5" customHeight="1" x14ac:dyDescent="0.2">
      <c r="A135" s="404"/>
      <c r="B135" s="405"/>
      <c r="C135" s="405"/>
      <c r="D135" s="405"/>
      <c r="E135" s="405"/>
      <c r="F135" s="406"/>
      <c r="G135" s="40"/>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2"/>
    </row>
    <row r="136" spans="1:50" ht="52.5" customHeight="1" x14ac:dyDescent="0.2">
      <c r="A136" s="404"/>
      <c r="B136" s="405"/>
      <c r="C136" s="405"/>
      <c r="D136" s="405"/>
      <c r="E136" s="405"/>
      <c r="F136" s="406"/>
      <c r="G136" s="40"/>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2"/>
    </row>
    <row r="137" spans="1:50" ht="52.5" customHeight="1" x14ac:dyDescent="0.2">
      <c r="A137" s="404"/>
      <c r="B137" s="405"/>
      <c r="C137" s="405"/>
      <c r="D137" s="405"/>
      <c r="E137" s="405"/>
      <c r="F137" s="406"/>
      <c r="G137" s="40"/>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2"/>
    </row>
    <row r="138" spans="1:50" ht="29.25" customHeight="1" x14ac:dyDescent="0.2">
      <c r="A138" s="404"/>
      <c r="B138" s="405"/>
      <c r="C138" s="405"/>
      <c r="D138" s="405"/>
      <c r="E138" s="405"/>
      <c r="F138" s="406"/>
      <c r="G138" s="40"/>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2"/>
    </row>
    <row r="139" spans="1:50" ht="18.45" customHeight="1" x14ac:dyDescent="0.2">
      <c r="A139" s="404"/>
      <c r="B139" s="405"/>
      <c r="C139" s="405"/>
      <c r="D139" s="405"/>
      <c r="E139" s="405"/>
      <c r="F139" s="406"/>
      <c r="G139" s="40"/>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2"/>
    </row>
    <row r="140" spans="1:50" ht="35.25" customHeight="1" x14ac:dyDescent="0.2">
      <c r="A140" s="404"/>
      <c r="B140" s="405"/>
      <c r="C140" s="405"/>
      <c r="D140" s="405"/>
      <c r="E140" s="405"/>
      <c r="F140" s="406"/>
      <c r="G140" s="40"/>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2"/>
    </row>
    <row r="141" spans="1:50" ht="30" customHeight="1" x14ac:dyDescent="0.2">
      <c r="A141" s="404"/>
      <c r="B141" s="405"/>
      <c r="C141" s="405"/>
      <c r="D141" s="405"/>
      <c r="E141" s="405"/>
      <c r="F141" s="406"/>
      <c r="G141" s="40"/>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2"/>
    </row>
    <row r="142" spans="1:50" ht="24.75" customHeight="1" x14ac:dyDescent="0.2">
      <c r="A142" s="404"/>
      <c r="B142" s="405"/>
      <c r="C142" s="405"/>
      <c r="D142" s="405"/>
      <c r="E142" s="405"/>
      <c r="F142" s="406"/>
      <c r="G142" s="40"/>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2"/>
    </row>
    <row r="143" spans="1:50" ht="24.75" customHeight="1" x14ac:dyDescent="0.2">
      <c r="A143" s="404"/>
      <c r="B143" s="405"/>
      <c r="C143" s="405"/>
      <c r="D143" s="405"/>
      <c r="E143" s="405"/>
      <c r="F143" s="406"/>
      <c r="G143" s="40"/>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2"/>
    </row>
    <row r="144" spans="1:50" ht="24.75" customHeight="1" x14ac:dyDescent="0.2">
      <c r="A144" s="404"/>
      <c r="B144" s="405"/>
      <c r="C144" s="405"/>
      <c r="D144" s="405"/>
      <c r="E144" s="405"/>
      <c r="F144" s="406"/>
      <c r="G144" s="40"/>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2"/>
    </row>
    <row r="145" spans="1:50" ht="24.75" customHeight="1" x14ac:dyDescent="0.2">
      <c r="A145" s="404"/>
      <c r="B145" s="405"/>
      <c r="C145" s="405"/>
      <c r="D145" s="405"/>
      <c r="E145" s="405"/>
      <c r="F145" s="406"/>
      <c r="G145" s="40"/>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2"/>
    </row>
    <row r="146" spans="1:50" ht="24.75" customHeight="1" x14ac:dyDescent="0.2">
      <c r="A146" s="404"/>
      <c r="B146" s="405"/>
      <c r="C146" s="405"/>
      <c r="D146" s="405"/>
      <c r="E146" s="405"/>
      <c r="F146" s="406"/>
      <c r="G146" s="40"/>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2"/>
    </row>
    <row r="147" spans="1:50" ht="24.75" customHeight="1" x14ac:dyDescent="0.2">
      <c r="A147" s="404"/>
      <c r="B147" s="405"/>
      <c r="C147" s="405"/>
      <c r="D147" s="405"/>
      <c r="E147" s="405"/>
      <c r="F147" s="406"/>
      <c r="G147" s="40"/>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2"/>
    </row>
    <row r="148" spans="1:50" ht="24.75" customHeight="1" x14ac:dyDescent="0.2">
      <c r="A148" s="404"/>
      <c r="B148" s="405"/>
      <c r="C148" s="405"/>
      <c r="D148" s="405"/>
      <c r="E148" s="405"/>
      <c r="F148" s="406"/>
      <c r="G148" s="40"/>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2"/>
    </row>
    <row r="149" spans="1:50" ht="24.75" customHeight="1" x14ac:dyDescent="0.2">
      <c r="A149" s="404"/>
      <c r="B149" s="405"/>
      <c r="C149" s="405"/>
      <c r="D149" s="405"/>
      <c r="E149" s="405"/>
      <c r="F149" s="406"/>
      <c r="G149" s="40"/>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2"/>
    </row>
    <row r="150" spans="1:50" ht="24.75" customHeight="1" x14ac:dyDescent="0.2">
      <c r="A150" s="404"/>
      <c r="B150" s="405"/>
      <c r="C150" s="405"/>
      <c r="D150" s="405"/>
      <c r="E150" s="405"/>
      <c r="F150" s="406"/>
      <c r="G150" s="40"/>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2"/>
    </row>
    <row r="151" spans="1:50" ht="24.75" customHeight="1" x14ac:dyDescent="0.2">
      <c r="A151" s="404"/>
      <c r="B151" s="405"/>
      <c r="C151" s="405"/>
      <c r="D151" s="405"/>
      <c r="E151" s="405"/>
      <c r="F151" s="406"/>
      <c r="G151" s="40"/>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2"/>
    </row>
    <row r="152" spans="1:50" ht="24.75" customHeight="1" x14ac:dyDescent="0.2">
      <c r="A152" s="404"/>
      <c r="B152" s="405"/>
      <c r="C152" s="405"/>
      <c r="D152" s="405"/>
      <c r="E152" s="405"/>
      <c r="F152" s="406"/>
      <c r="G152" s="40"/>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2"/>
    </row>
    <row r="153" spans="1:50" ht="24.75" customHeight="1" x14ac:dyDescent="0.2">
      <c r="A153" s="404"/>
      <c r="B153" s="405"/>
      <c r="C153" s="405"/>
      <c r="D153" s="405"/>
      <c r="E153" s="405"/>
      <c r="F153" s="406"/>
      <c r="G153" s="40"/>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2"/>
    </row>
    <row r="154" spans="1:50" ht="24.75" customHeight="1" x14ac:dyDescent="0.2">
      <c r="A154" s="404"/>
      <c r="B154" s="405"/>
      <c r="C154" s="405"/>
      <c r="D154" s="405"/>
      <c r="E154" s="405"/>
      <c r="F154" s="406"/>
      <c r="G154" s="40"/>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2"/>
    </row>
    <row r="155" spans="1:50" ht="25.5" customHeight="1" x14ac:dyDescent="0.2">
      <c r="A155" s="404"/>
      <c r="B155" s="405"/>
      <c r="C155" s="405"/>
      <c r="D155" s="405"/>
      <c r="E155" s="405"/>
      <c r="F155" s="406"/>
      <c r="G155" s="40"/>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2"/>
    </row>
    <row r="156" spans="1:50" ht="24.75" customHeight="1" thickBot="1" x14ac:dyDescent="0.25">
      <c r="A156" s="407"/>
      <c r="B156" s="408"/>
      <c r="C156" s="408"/>
      <c r="D156" s="408"/>
      <c r="E156" s="408"/>
      <c r="F156" s="409"/>
      <c r="G156" s="43"/>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5"/>
    </row>
    <row r="157" spans="1:50" ht="24.75" customHeight="1" x14ac:dyDescent="0.2">
      <c r="A157" s="419" t="s">
        <v>259</v>
      </c>
      <c r="B157" s="420"/>
      <c r="C157" s="420"/>
      <c r="D157" s="420"/>
      <c r="E157" s="420"/>
      <c r="F157" s="421"/>
      <c r="G157" s="386" t="s">
        <v>630</v>
      </c>
      <c r="H157" s="387"/>
      <c r="I157" s="387"/>
      <c r="J157" s="387"/>
      <c r="K157" s="387"/>
      <c r="L157" s="387"/>
      <c r="M157" s="387"/>
      <c r="N157" s="387"/>
      <c r="O157" s="387"/>
      <c r="P157" s="387"/>
      <c r="Q157" s="387"/>
      <c r="R157" s="387"/>
      <c r="S157" s="387"/>
      <c r="T157" s="387"/>
      <c r="U157" s="387"/>
      <c r="V157" s="387"/>
      <c r="W157" s="387"/>
      <c r="X157" s="387"/>
      <c r="Y157" s="387"/>
      <c r="Z157" s="387"/>
      <c r="AA157" s="387"/>
      <c r="AB157" s="388"/>
      <c r="AC157" s="386" t="s">
        <v>718</v>
      </c>
      <c r="AD157" s="387"/>
      <c r="AE157" s="387"/>
      <c r="AF157" s="387"/>
      <c r="AG157" s="387"/>
      <c r="AH157" s="387"/>
      <c r="AI157" s="387"/>
      <c r="AJ157" s="387"/>
      <c r="AK157" s="387"/>
      <c r="AL157" s="387"/>
      <c r="AM157" s="387"/>
      <c r="AN157" s="387"/>
      <c r="AO157" s="387"/>
      <c r="AP157" s="387"/>
      <c r="AQ157" s="387"/>
      <c r="AR157" s="387"/>
      <c r="AS157" s="387"/>
      <c r="AT157" s="387"/>
      <c r="AU157" s="387"/>
      <c r="AV157" s="387"/>
      <c r="AW157" s="387"/>
      <c r="AX157" s="587"/>
    </row>
    <row r="158" spans="1:50" ht="24.75" customHeight="1" x14ac:dyDescent="0.2">
      <c r="A158" s="422"/>
      <c r="B158" s="423"/>
      <c r="C158" s="423"/>
      <c r="D158" s="423"/>
      <c r="E158" s="423"/>
      <c r="F158" s="424"/>
      <c r="G158" s="606" t="s">
        <v>17</v>
      </c>
      <c r="H158" s="465"/>
      <c r="I158" s="465"/>
      <c r="J158" s="465"/>
      <c r="K158" s="465"/>
      <c r="L158" s="464" t="s">
        <v>18</v>
      </c>
      <c r="M158" s="465"/>
      <c r="N158" s="465"/>
      <c r="O158" s="465"/>
      <c r="P158" s="465"/>
      <c r="Q158" s="465"/>
      <c r="R158" s="465"/>
      <c r="S158" s="465"/>
      <c r="T158" s="465"/>
      <c r="U158" s="465"/>
      <c r="V158" s="465"/>
      <c r="W158" s="465"/>
      <c r="X158" s="466"/>
      <c r="Y158" s="443" t="s">
        <v>19</v>
      </c>
      <c r="Z158" s="444"/>
      <c r="AA158" s="444"/>
      <c r="AB158" s="592"/>
      <c r="AC158" s="606" t="s">
        <v>17</v>
      </c>
      <c r="AD158" s="465"/>
      <c r="AE158" s="465"/>
      <c r="AF158" s="465"/>
      <c r="AG158" s="465"/>
      <c r="AH158" s="464" t="s">
        <v>18</v>
      </c>
      <c r="AI158" s="465"/>
      <c r="AJ158" s="465"/>
      <c r="AK158" s="465"/>
      <c r="AL158" s="465"/>
      <c r="AM158" s="465"/>
      <c r="AN158" s="465"/>
      <c r="AO158" s="465"/>
      <c r="AP158" s="465"/>
      <c r="AQ158" s="465"/>
      <c r="AR158" s="465"/>
      <c r="AS158" s="465"/>
      <c r="AT158" s="466"/>
      <c r="AU158" s="443" t="s">
        <v>19</v>
      </c>
      <c r="AV158" s="444"/>
      <c r="AW158" s="444"/>
      <c r="AX158" s="445"/>
    </row>
    <row r="159" spans="1:50" ht="24.75" customHeight="1" x14ac:dyDescent="0.2">
      <c r="A159" s="422"/>
      <c r="B159" s="423"/>
      <c r="C159" s="423"/>
      <c r="D159" s="423"/>
      <c r="E159" s="423"/>
      <c r="F159" s="424"/>
      <c r="G159" s="467" t="s">
        <v>707</v>
      </c>
      <c r="H159" s="468"/>
      <c r="I159" s="468"/>
      <c r="J159" s="468"/>
      <c r="K159" s="469"/>
      <c r="L159" s="461" t="s">
        <v>711</v>
      </c>
      <c r="M159" s="462"/>
      <c r="N159" s="462"/>
      <c r="O159" s="462"/>
      <c r="P159" s="462"/>
      <c r="Q159" s="462"/>
      <c r="R159" s="462"/>
      <c r="S159" s="462"/>
      <c r="T159" s="462"/>
      <c r="U159" s="462"/>
      <c r="V159" s="462"/>
      <c r="W159" s="462"/>
      <c r="X159" s="463"/>
      <c r="Y159" s="229">
        <v>1750</v>
      </c>
      <c r="Z159" s="230"/>
      <c r="AA159" s="230"/>
      <c r="AB159" s="596"/>
      <c r="AC159" s="467" t="s">
        <v>716</v>
      </c>
      <c r="AD159" s="468"/>
      <c r="AE159" s="468"/>
      <c r="AF159" s="468"/>
      <c r="AG159" s="469"/>
      <c r="AH159" s="461" t="s">
        <v>717</v>
      </c>
      <c r="AI159" s="462"/>
      <c r="AJ159" s="462"/>
      <c r="AK159" s="462"/>
      <c r="AL159" s="462"/>
      <c r="AM159" s="462"/>
      <c r="AN159" s="462"/>
      <c r="AO159" s="462"/>
      <c r="AP159" s="462"/>
      <c r="AQ159" s="462"/>
      <c r="AR159" s="462"/>
      <c r="AS159" s="462"/>
      <c r="AT159" s="463"/>
      <c r="AU159" s="229">
        <v>94</v>
      </c>
      <c r="AV159" s="230"/>
      <c r="AW159" s="230"/>
      <c r="AX159" s="231"/>
    </row>
    <row r="160" spans="1:50" ht="24.75" customHeight="1" x14ac:dyDescent="0.2">
      <c r="A160" s="422"/>
      <c r="B160" s="423"/>
      <c r="C160" s="423"/>
      <c r="D160" s="423"/>
      <c r="E160" s="423"/>
      <c r="F160" s="424"/>
      <c r="G160" s="395" t="s">
        <v>708</v>
      </c>
      <c r="H160" s="396"/>
      <c r="I160" s="396"/>
      <c r="J160" s="396"/>
      <c r="K160" s="397"/>
      <c r="L160" s="398" t="s">
        <v>712</v>
      </c>
      <c r="M160" s="399"/>
      <c r="N160" s="399"/>
      <c r="O160" s="399"/>
      <c r="P160" s="399"/>
      <c r="Q160" s="399"/>
      <c r="R160" s="399"/>
      <c r="S160" s="399"/>
      <c r="T160" s="399"/>
      <c r="U160" s="399"/>
      <c r="V160" s="399"/>
      <c r="W160" s="399"/>
      <c r="X160" s="400"/>
      <c r="Y160" s="188">
        <v>982</v>
      </c>
      <c r="Z160" s="189"/>
      <c r="AA160" s="189"/>
      <c r="AB160" s="425"/>
      <c r="AC160" s="395"/>
      <c r="AD160" s="396"/>
      <c r="AE160" s="396"/>
      <c r="AF160" s="396"/>
      <c r="AG160" s="397"/>
      <c r="AH160" s="398"/>
      <c r="AI160" s="399"/>
      <c r="AJ160" s="399"/>
      <c r="AK160" s="399"/>
      <c r="AL160" s="399"/>
      <c r="AM160" s="399"/>
      <c r="AN160" s="399"/>
      <c r="AO160" s="399"/>
      <c r="AP160" s="399"/>
      <c r="AQ160" s="399"/>
      <c r="AR160" s="399"/>
      <c r="AS160" s="399"/>
      <c r="AT160" s="400"/>
      <c r="AU160" s="188"/>
      <c r="AV160" s="189"/>
      <c r="AW160" s="189"/>
      <c r="AX160" s="190"/>
    </row>
    <row r="161" spans="1:51" ht="24.75" customHeight="1" x14ac:dyDescent="0.2">
      <c r="A161" s="422"/>
      <c r="B161" s="423"/>
      <c r="C161" s="423"/>
      <c r="D161" s="423"/>
      <c r="E161" s="423"/>
      <c r="F161" s="424"/>
      <c r="G161" s="395" t="s">
        <v>709</v>
      </c>
      <c r="H161" s="396"/>
      <c r="I161" s="396"/>
      <c r="J161" s="396"/>
      <c r="K161" s="397"/>
      <c r="L161" s="398" t="s">
        <v>713</v>
      </c>
      <c r="M161" s="399"/>
      <c r="N161" s="399"/>
      <c r="O161" s="399"/>
      <c r="P161" s="399"/>
      <c r="Q161" s="399"/>
      <c r="R161" s="399"/>
      <c r="S161" s="399"/>
      <c r="T161" s="399"/>
      <c r="U161" s="399"/>
      <c r="V161" s="399"/>
      <c r="W161" s="399"/>
      <c r="X161" s="400"/>
      <c r="Y161" s="188">
        <v>155</v>
      </c>
      <c r="Z161" s="189"/>
      <c r="AA161" s="189"/>
      <c r="AB161" s="425"/>
      <c r="AC161" s="395"/>
      <c r="AD161" s="396"/>
      <c r="AE161" s="396"/>
      <c r="AF161" s="396"/>
      <c r="AG161" s="397"/>
      <c r="AH161" s="398"/>
      <c r="AI161" s="399"/>
      <c r="AJ161" s="399"/>
      <c r="AK161" s="399"/>
      <c r="AL161" s="399"/>
      <c r="AM161" s="399"/>
      <c r="AN161" s="399"/>
      <c r="AO161" s="399"/>
      <c r="AP161" s="399"/>
      <c r="AQ161" s="399"/>
      <c r="AR161" s="399"/>
      <c r="AS161" s="399"/>
      <c r="AT161" s="400"/>
      <c r="AU161" s="188"/>
      <c r="AV161" s="189"/>
      <c r="AW161" s="189"/>
      <c r="AX161" s="190"/>
    </row>
    <row r="162" spans="1:51" ht="24.75" customHeight="1" x14ac:dyDescent="0.2">
      <c r="A162" s="422"/>
      <c r="B162" s="423"/>
      <c r="C162" s="423"/>
      <c r="D162" s="423"/>
      <c r="E162" s="423"/>
      <c r="F162" s="424"/>
      <c r="G162" s="395" t="s">
        <v>710</v>
      </c>
      <c r="H162" s="396"/>
      <c r="I162" s="396"/>
      <c r="J162" s="396"/>
      <c r="K162" s="397"/>
      <c r="L162" s="398" t="s">
        <v>714</v>
      </c>
      <c r="M162" s="399"/>
      <c r="N162" s="399"/>
      <c r="O162" s="399"/>
      <c r="P162" s="399"/>
      <c r="Q162" s="399"/>
      <c r="R162" s="399"/>
      <c r="S162" s="399"/>
      <c r="T162" s="399"/>
      <c r="U162" s="399"/>
      <c r="V162" s="399"/>
      <c r="W162" s="399"/>
      <c r="X162" s="400"/>
      <c r="Y162" s="188">
        <v>30</v>
      </c>
      <c r="Z162" s="189"/>
      <c r="AA162" s="189"/>
      <c r="AB162" s="425"/>
      <c r="AC162" s="395"/>
      <c r="AD162" s="396"/>
      <c r="AE162" s="396"/>
      <c r="AF162" s="396"/>
      <c r="AG162" s="397"/>
      <c r="AH162" s="398"/>
      <c r="AI162" s="399"/>
      <c r="AJ162" s="399"/>
      <c r="AK162" s="399"/>
      <c r="AL162" s="399"/>
      <c r="AM162" s="399"/>
      <c r="AN162" s="399"/>
      <c r="AO162" s="399"/>
      <c r="AP162" s="399"/>
      <c r="AQ162" s="399"/>
      <c r="AR162" s="399"/>
      <c r="AS162" s="399"/>
      <c r="AT162" s="400"/>
      <c r="AU162" s="188"/>
      <c r="AV162" s="189"/>
      <c r="AW162" s="189"/>
      <c r="AX162" s="190"/>
    </row>
    <row r="163" spans="1:51" ht="24.75" customHeight="1" x14ac:dyDescent="0.2">
      <c r="A163" s="422"/>
      <c r="B163" s="423"/>
      <c r="C163" s="423"/>
      <c r="D163" s="423"/>
      <c r="E163" s="423"/>
      <c r="F163" s="424"/>
      <c r="G163" s="395" t="s">
        <v>674</v>
      </c>
      <c r="H163" s="396"/>
      <c r="I163" s="396"/>
      <c r="J163" s="396"/>
      <c r="K163" s="397"/>
      <c r="L163" s="398" t="s">
        <v>715</v>
      </c>
      <c r="M163" s="399"/>
      <c r="N163" s="399"/>
      <c r="O163" s="399"/>
      <c r="P163" s="399"/>
      <c r="Q163" s="399"/>
      <c r="R163" s="399"/>
      <c r="S163" s="399"/>
      <c r="T163" s="399"/>
      <c r="U163" s="399"/>
      <c r="V163" s="399"/>
      <c r="W163" s="399"/>
      <c r="X163" s="400"/>
      <c r="Y163" s="188">
        <v>15</v>
      </c>
      <c r="Z163" s="189"/>
      <c r="AA163" s="189"/>
      <c r="AB163" s="425"/>
      <c r="AC163" s="395"/>
      <c r="AD163" s="396"/>
      <c r="AE163" s="396"/>
      <c r="AF163" s="396"/>
      <c r="AG163" s="397"/>
      <c r="AH163" s="398"/>
      <c r="AI163" s="399"/>
      <c r="AJ163" s="399"/>
      <c r="AK163" s="399"/>
      <c r="AL163" s="399"/>
      <c r="AM163" s="399"/>
      <c r="AN163" s="399"/>
      <c r="AO163" s="399"/>
      <c r="AP163" s="399"/>
      <c r="AQ163" s="399"/>
      <c r="AR163" s="399"/>
      <c r="AS163" s="399"/>
      <c r="AT163" s="400"/>
      <c r="AU163" s="188"/>
      <c r="AV163" s="189"/>
      <c r="AW163" s="189"/>
      <c r="AX163" s="190"/>
    </row>
    <row r="164" spans="1:51" ht="24.75" customHeight="1" thickBot="1" x14ac:dyDescent="0.25">
      <c r="A164" s="422"/>
      <c r="B164" s="423"/>
      <c r="C164" s="423"/>
      <c r="D164" s="423"/>
      <c r="E164" s="423"/>
      <c r="F164" s="424"/>
      <c r="G164" s="191" t="s">
        <v>20</v>
      </c>
      <c r="H164" s="192"/>
      <c r="I164" s="192"/>
      <c r="J164" s="192"/>
      <c r="K164" s="192"/>
      <c r="L164" s="614"/>
      <c r="M164" s="615"/>
      <c r="N164" s="615"/>
      <c r="O164" s="615"/>
      <c r="P164" s="615"/>
      <c r="Q164" s="615"/>
      <c r="R164" s="615"/>
      <c r="S164" s="615"/>
      <c r="T164" s="615"/>
      <c r="U164" s="615"/>
      <c r="V164" s="615"/>
      <c r="W164" s="615"/>
      <c r="X164" s="616"/>
      <c r="Y164" s="617">
        <f>SUM(Y159:AB163)</f>
        <v>2932</v>
      </c>
      <c r="Z164" s="618"/>
      <c r="AA164" s="618"/>
      <c r="AB164" s="619"/>
      <c r="AC164" s="191" t="s">
        <v>20</v>
      </c>
      <c r="AD164" s="192"/>
      <c r="AE164" s="192"/>
      <c r="AF164" s="192"/>
      <c r="AG164" s="192"/>
      <c r="AH164" s="614"/>
      <c r="AI164" s="615"/>
      <c r="AJ164" s="615"/>
      <c r="AK164" s="615"/>
      <c r="AL164" s="615"/>
      <c r="AM164" s="615"/>
      <c r="AN164" s="615"/>
      <c r="AO164" s="615"/>
      <c r="AP164" s="615"/>
      <c r="AQ164" s="615"/>
      <c r="AR164" s="615"/>
      <c r="AS164" s="615"/>
      <c r="AT164" s="616"/>
      <c r="AU164" s="617">
        <f>SUM(AU159:AX163)</f>
        <v>94</v>
      </c>
      <c r="AV164" s="618"/>
      <c r="AW164" s="618"/>
      <c r="AX164" s="620"/>
    </row>
    <row r="165" spans="1:51" ht="34.5" customHeight="1" x14ac:dyDescent="0.2">
      <c r="A165" s="422"/>
      <c r="B165" s="423"/>
      <c r="C165" s="423"/>
      <c r="D165" s="423"/>
      <c r="E165" s="423"/>
      <c r="F165" s="424"/>
      <c r="G165" s="386" t="s">
        <v>719</v>
      </c>
      <c r="H165" s="387"/>
      <c r="I165" s="387"/>
      <c r="J165" s="387"/>
      <c r="K165" s="387"/>
      <c r="L165" s="387"/>
      <c r="M165" s="387"/>
      <c r="N165" s="387"/>
      <c r="O165" s="387"/>
      <c r="P165" s="387"/>
      <c r="Q165" s="387"/>
      <c r="R165" s="387"/>
      <c r="S165" s="387"/>
      <c r="T165" s="387"/>
      <c r="U165" s="387"/>
      <c r="V165" s="387"/>
      <c r="W165" s="387"/>
      <c r="X165" s="387"/>
      <c r="Y165" s="387"/>
      <c r="Z165" s="387"/>
      <c r="AA165" s="387"/>
      <c r="AB165" s="388"/>
      <c r="AC165" s="386" t="s">
        <v>722</v>
      </c>
      <c r="AD165" s="387"/>
      <c r="AE165" s="387"/>
      <c r="AF165" s="387"/>
      <c r="AG165" s="387"/>
      <c r="AH165" s="387"/>
      <c r="AI165" s="387"/>
      <c r="AJ165" s="387"/>
      <c r="AK165" s="387"/>
      <c r="AL165" s="387"/>
      <c r="AM165" s="387"/>
      <c r="AN165" s="387"/>
      <c r="AO165" s="387"/>
      <c r="AP165" s="387"/>
      <c r="AQ165" s="387"/>
      <c r="AR165" s="387"/>
      <c r="AS165" s="387"/>
      <c r="AT165" s="387"/>
      <c r="AU165" s="387"/>
      <c r="AV165" s="387"/>
      <c r="AW165" s="387"/>
      <c r="AX165" s="587"/>
      <c r="AY165">
        <f>COUNTA($G$167,$AC$167)</f>
        <v>2</v>
      </c>
    </row>
    <row r="166" spans="1:51" ht="24.75" customHeight="1" x14ac:dyDescent="0.2">
      <c r="A166" s="422"/>
      <c r="B166" s="423"/>
      <c r="C166" s="423"/>
      <c r="D166" s="423"/>
      <c r="E166" s="423"/>
      <c r="F166" s="424"/>
      <c r="G166" s="606" t="s">
        <v>17</v>
      </c>
      <c r="H166" s="465"/>
      <c r="I166" s="465"/>
      <c r="J166" s="465"/>
      <c r="K166" s="465"/>
      <c r="L166" s="464" t="s">
        <v>18</v>
      </c>
      <c r="M166" s="465"/>
      <c r="N166" s="465"/>
      <c r="O166" s="465"/>
      <c r="P166" s="465"/>
      <c r="Q166" s="465"/>
      <c r="R166" s="465"/>
      <c r="S166" s="465"/>
      <c r="T166" s="465"/>
      <c r="U166" s="465"/>
      <c r="V166" s="465"/>
      <c r="W166" s="465"/>
      <c r="X166" s="466"/>
      <c r="Y166" s="443" t="s">
        <v>19</v>
      </c>
      <c r="Z166" s="444"/>
      <c r="AA166" s="444"/>
      <c r="AB166" s="592"/>
      <c r="AC166" s="606" t="s">
        <v>17</v>
      </c>
      <c r="AD166" s="465"/>
      <c r="AE166" s="465"/>
      <c r="AF166" s="465"/>
      <c r="AG166" s="465"/>
      <c r="AH166" s="464" t="s">
        <v>18</v>
      </c>
      <c r="AI166" s="465"/>
      <c r="AJ166" s="465"/>
      <c r="AK166" s="465"/>
      <c r="AL166" s="465"/>
      <c r="AM166" s="465"/>
      <c r="AN166" s="465"/>
      <c r="AO166" s="465"/>
      <c r="AP166" s="465"/>
      <c r="AQ166" s="465"/>
      <c r="AR166" s="465"/>
      <c r="AS166" s="465"/>
      <c r="AT166" s="466"/>
      <c r="AU166" s="443" t="s">
        <v>19</v>
      </c>
      <c r="AV166" s="444"/>
      <c r="AW166" s="444"/>
      <c r="AX166" s="445"/>
      <c r="AY166">
        <f>$AY$165</f>
        <v>2</v>
      </c>
    </row>
    <row r="167" spans="1:51" ht="24.75" customHeight="1" x14ac:dyDescent="0.2">
      <c r="A167" s="422"/>
      <c r="B167" s="423"/>
      <c r="C167" s="423"/>
      <c r="D167" s="423"/>
      <c r="E167" s="423"/>
      <c r="F167" s="424"/>
      <c r="G167" s="467" t="s">
        <v>720</v>
      </c>
      <c r="H167" s="468"/>
      <c r="I167" s="468"/>
      <c r="J167" s="468"/>
      <c r="K167" s="469"/>
      <c r="L167" s="461" t="s">
        <v>721</v>
      </c>
      <c r="M167" s="462"/>
      <c r="N167" s="462"/>
      <c r="O167" s="462"/>
      <c r="P167" s="462"/>
      <c r="Q167" s="462"/>
      <c r="R167" s="462"/>
      <c r="S167" s="462"/>
      <c r="T167" s="462"/>
      <c r="U167" s="462"/>
      <c r="V167" s="462"/>
      <c r="W167" s="462"/>
      <c r="X167" s="463"/>
      <c r="Y167" s="229">
        <v>87</v>
      </c>
      <c r="Z167" s="230"/>
      <c r="AA167" s="230"/>
      <c r="AB167" s="596"/>
      <c r="AC167" s="467" t="s">
        <v>708</v>
      </c>
      <c r="AD167" s="468"/>
      <c r="AE167" s="468"/>
      <c r="AF167" s="468"/>
      <c r="AG167" s="469"/>
      <c r="AH167" s="461" t="s">
        <v>723</v>
      </c>
      <c r="AI167" s="462"/>
      <c r="AJ167" s="462"/>
      <c r="AK167" s="462"/>
      <c r="AL167" s="462"/>
      <c r="AM167" s="462"/>
      <c r="AN167" s="462"/>
      <c r="AO167" s="462"/>
      <c r="AP167" s="462"/>
      <c r="AQ167" s="462"/>
      <c r="AR167" s="462"/>
      <c r="AS167" s="462"/>
      <c r="AT167" s="463"/>
      <c r="AU167" s="229">
        <v>43</v>
      </c>
      <c r="AV167" s="230"/>
      <c r="AW167" s="230"/>
      <c r="AX167" s="231"/>
      <c r="AY167">
        <f>$AY$165</f>
        <v>2</v>
      </c>
    </row>
    <row r="168" spans="1:51" ht="24.75" customHeight="1" thickBot="1" x14ac:dyDescent="0.25">
      <c r="A168" s="422"/>
      <c r="B168" s="423"/>
      <c r="C168" s="423"/>
      <c r="D168" s="423"/>
      <c r="E168" s="423"/>
      <c r="F168" s="424"/>
      <c r="G168" s="191" t="s">
        <v>20</v>
      </c>
      <c r="H168" s="192"/>
      <c r="I168" s="192"/>
      <c r="J168" s="192"/>
      <c r="K168" s="192"/>
      <c r="L168" s="614"/>
      <c r="M168" s="615"/>
      <c r="N168" s="615"/>
      <c r="O168" s="615"/>
      <c r="P168" s="615"/>
      <c r="Q168" s="615"/>
      <c r="R168" s="615"/>
      <c r="S168" s="615"/>
      <c r="T168" s="615"/>
      <c r="U168" s="615"/>
      <c r="V168" s="615"/>
      <c r="W168" s="615"/>
      <c r="X168" s="616"/>
      <c r="Y168" s="617">
        <f>SUM(Y167:AB167)</f>
        <v>87</v>
      </c>
      <c r="Z168" s="618"/>
      <c r="AA168" s="618"/>
      <c r="AB168" s="619"/>
      <c r="AC168" s="191" t="s">
        <v>20</v>
      </c>
      <c r="AD168" s="192"/>
      <c r="AE168" s="192"/>
      <c r="AF168" s="192"/>
      <c r="AG168" s="192"/>
      <c r="AH168" s="614"/>
      <c r="AI168" s="615"/>
      <c r="AJ168" s="615"/>
      <c r="AK168" s="615"/>
      <c r="AL168" s="615"/>
      <c r="AM168" s="615"/>
      <c r="AN168" s="615"/>
      <c r="AO168" s="615"/>
      <c r="AP168" s="615"/>
      <c r="AQ168" s="615"/>
      <c r="AR168" s="615"/>
      <c r="AS168" s="615"/>
      <c r="AT168" s="616"/>
      <c r="AU168" s="617">
        <f>SUM(AU167:AX167)</f>
        <v>43</v>
      </c>
      <c r="AV168" s="618"/>
      <c r="AW168" s="618"/>
      <c r="AX168" s="620"/>
      <c r="AY168">
        <f>$AY$165</f>
        <v>2</v>
      </c>
    </row>
    <row r="169" spans="1:51" ht="24.75" customHeight="1" x14ac:dyDescent="0.2">
      <c r="A169" s="422"/>
      <c r="B169" s="423"/>
      <c r="C169" s="423"/>
      <c r="D169" s="423"/>
      <c r="E169" s="423"/>
      <c r="F169" s="424"/>
      <c r="G169" s="386" t="s">
        <v>631</v>
      </c>
      <c r="H169" s="387"/>
      <c r="I169" s="387"/>
      <c r="J169" s="387"/>
      <c r="K169" s="387"/>
      <c r="L169" s="387"/>
      <c r="M169" s="387"/>
      <c r="N169" s="387"/>
      <c r="O169" s="387"/>
      <c r="P169" s="387"/>
      <c r="Q169" s="387"/>
      <c r="R169" s="387"/>
      <c r="S169" s="387"/>
      <c r="T169" s="387"/>
      <c r="U169" s="387"/>
      <c r="V169" s="387"/>
      <c r="W169" s="387"/>
      <c r="X169" s="387"/>
      <c r="Y169" s="387"/>
      <c r="Z169" s="387"/>
      <c r="AA169" s="387"/>
      <c r="AB169" s="388"/>
      <c r="AC169" s="386" t="s">
        <v>688</v>
      </c>
      <c r="AD169" s="387"/>
      <c r="AE169" s="387"/>
      <c r="AF169" s="387"/>
      <c r="AG169" s="387"/>
      <c r="AH169" s="387"/>
      <c r="AI169" s="387"/>
      <c r="AJ169" s="387"/>
      <c r="AK169" s="387"/>
      <c r="AL169" s="387"/>
      <c r="AM169" s="387"/>
      <c r="AN169" s="387"/>
      <c r="AO169" s="387"/>
      <c r="AP169" s="387"/>
      <c r="AQ169" s="387"/>
      <c r="AR169" s="387"/>
      <c r="AS169" s="387"/>
      <c r="AT169" s="387"/>
      <c r="AU169" s="387"/>
      <c r="AV169" s="387"/>
      <c r="AW169" s="387"/>
      <c r="AX169" s="587"/>
      <c r="AY169">
        <f>COUNTA($G$171,$AC$171)</f>
        <v>2</v>
      </c>
    </row>
    <row r="170" spans="1:51" ht="24.75" customHeight="1" x14ac:dyDescent="0.2">
      <c r="A170" s="422"/>
      <c r="B170" s="423"/>
      <c r="C170" s="423"/>
      <c r="D170" s="423"/>
      <c r="E170" s="423"/>
      <c r="F170" s="424"/>
      <c r="G170" s="606" t="s">
        <v>17</v>
      </c>
      <c r="H170" s="465"/>
      <c r="I170" s="465"/>
      <c r="J170" s="465"/>
      <c r="K170" s="465"/>
      <c r="L170" s="464" t="s">
        <v>18</v>
      </c>
      <c r="M170" s="465"/>
      <c r="N170" s="465"/>
      <c r="O170" s="465"/>
      <c r="P170" s="465"/>
      <c r="Q170" s="465"/>
      <c r="R170" s="465"/>
      <c r="S170" s="465"/>
      <c r="T170" s="465"/>
      <c r="U170" s="465"/>
      <c r="V170" s="465"/>
      <c r="W170" s="465"/>
      <c r="X170" s="466"/>
      <c r="Y170" s="443" t="s">
        <v>19</v>
      </c>
      <c r="Z170" s="444"/>
      <c r="AA170" s="444"/>
      <c r="AB170" s="592"/>
      <c r="AC170" s="606" t="s">
        <v>17</v>
      </c>
      <c r="AD170" s="465"/>
      <c r="AE170" s="465"/>
      <c r="AF170" s="465"/>
      <c r="AG170" s="465"/>
      <c r="AH170" s="464" t="s">
        <v>18</v>
      </c>
      <c r="AI170" s="465"/>
      <c r="AJ170" s="465"/>
      <c r="AK170" s="465"/>
      <c r="AL170" s="465"/>
      <c r="AM170" s="465"/>
      <c r="AN170" s="465"/>
      <c r="AO170" s="465"/>
      <c r="AP170" s="465"/>
      <c r="AQ170" s="465"/>
      <c r="AR170" s="465"/>
      <c r="AS170" s="465"/>
      <c r="AT170" s="466"/>
      <c r="AU170" s="443" t="s">
        <v>19</v>
      </c>
      <c r="AV170" s="444"/>
      <c r="AW170" s="444"/>
      <c r="AX170" s="445"/>
      <c r="AY170">
        <f>$AY$169</f>
        <v>2</v>
      </c>
    </row>
    <row r="171" spans="1:51" ht="24.75" customHeight="1" x14ac:dyDescent="0.2">
      <c r="A171" s="422"/>
      <c r="B171" s="423"/>
      <c r="C171" s="423"/>
      <c r="D171" s="423"/>
      <c r="E171" s="423"/>
      <c r="F171" s="424"/>
      <c r="G171" s="467" t="s">
        <v>682</v>
      </c>
      <c r="H171" s="468"/>
      <c r="I171" s="468"/>
      <c r="J171" s="468"/>
      <c r="K171" s="469"/>
      <c r="L171" s="461" t="s">
        <v>681</v>
      </c>
      <c r="M171" s="462"/>
      <c r="N171" s="462"/>
      <c r="O171" s="462"/>
      <c r="P171" s="462"/>
      <c r="Q171" s="462"/>
      <c r="R171" s="462"/>
      <c r="S171" s="462"/>
      <c r="T171" s="462"/>
      <c r="U171" s="462"/>
      <c r="V171" s="462"/>
      <c r="W171" s="462"/>
      <c r="X171" s="463"/>
      <c r="Y171" s="229">
        <v>4.3</v>
      </c>
      <c r="Z171" s="230"/>
      <c r="AA171" s="230"/>
      <c r="AB171" s="596"/>
      <c r="AC171" s="467" t="s">
        <v>689</v>
      </c>
      <c r="AD171" s="623"/>
      <c r="AE171" s="623"/>
      <c r="AF171" s="623"/>
      <c r="AG171" s="624"/>
      <c r="AH171" s="461" t="s">
        <v>690</v>
      </c>
      <c r="AI171" s="625"/>
      <c r="AJ171" s="625"/>
      <c r="AK171" s="625"/>
      <c r="AL171" s="625"/>
      <c r="AM171" s="625"/>
      <c r="AN171" s="625"/>
      <c r="AO171" s="625"/>
      <c r="AP171" s="625"/>
      <c r="AQ171" s="625"/>
      <c r="AR171" s="625"/>
      <c r="AS171" s="625"/>
      <c r="AT171" s="626"/>
      <c r="AU171" s="229">
        <v>1</v>
      </c>
      <c r="AV171" s="230"/>
      <c r="AW171" s="230"/>
      <c r="AX171" s="231"/>
      <c r="AY171">
        <f>$AY$169</f>
        <v>2</v>
      </c>
    </row>
    <row r="172" spans="1:51" ht="24.75" customHeight="1" x14ac:dyDescent="0.2">
      <c r="A172" s="422"/>
      <c r="B172" s="423"/>
      <c r="C172" s="423"/>
      <c r="D172" s="423"/>
      <c r="E172" s="423"/>
      <c r="F172" s="424"/>
      <c r="G172" s="395" t="s">
        <v>684</v>
      </c>
      <c r="H172" s="396"/>
      <c r="I172" s="396"/>
      <c r="J172" s="396"/>
      <c r="K172" s="397"/>
      <c r="L172" s="398" t="s">
        <v>681</v>
      </c>
      <c r="M172" s="399"/>
      <c r="N172" s="399"/>
      <c r="O172" s="399"/>
      <c r="P172" s="399"/>
      <c r="Q172" s="399"/>
      <c r="R172" s="399"/>
      <c r="S172" s="399"/>
      <c r="T172" s="399"/>
      <c r="U172" s="399"/>
      <c r="V172" s="399"/>
      <c r="W172" s="399"/>
      <c r="X172" s="400"/>
      <c r="Y172" s="188">
        <v>1.9</v>
      </c>
      <c r="Z172" s="189"/>
      <c r="AA172" s="189"/>
      <c r="AB172" s="425"/>
      <c r="AC172" s="395"/>
      <c r="AD172" s="396"/>
      <c r="AE172" s="396"/>
      <c r="AF172" s="396"/>
      <c r="AG172" s="397"/>
      <c r="AH172" s="398"/>
      <c r="AI172" s="399"/>
      <c r="AJ172" s="399"/>
      <c r="AK172" s="399"/>
      <c r="AL172" s="399"/>
      <c r="AM172" s="399"/>
      <c r="AN172" s="399"/>
      <c r="AO172" s="399"/>
      <c r="AP172" s="399"/>
      <c r="AQ172" s="399"/>
      <c r="AR172" s="399"/>
      <c r="AS172" s="399"/>
      <c r="AT172" s="400"/>
      <c r="AU172" s="188"/>
      <c r="AV172" s="189"/>
      <c r="AW172" s="189"/>
      <c r="AX172" s="190"/>
      <c r="AY172">
        <f>$AY$169</f>
        <v>2</v>
      </c>
    </row>
    <row r="173" spans="1:51" ht="24.75" customHeight="1" x14ac:dyDescent="0.2">
      <c r="A173" s="422"/>
      <c r="B173" s="423"/>
      <c r="C173" s="423"/>
      <c r="D173" s="423"/>
      <c r="E173" s="423"/>
      <c r="F173" s="424"/>
      <c r="G173" s="395" t="s">
        <v>683</v>
      </c>
      <c r="H173" s="396"/>
      <c r="I173" s="396"/>
      <c r="J173" s="396"/>
      <c r="K173" s="397"/>
      <c r="L173" s="398" t="s">
        <v>681</v>
      </c>
      <c r="M173" s="399"/>
      <c r="N173" s="399"/>
      <c r="O173" s="399"/>
      <c r="P173" s="399"/>
      <c r="Q173" s="399"/>
      <c r="R173" s="399"/>
      <c r="S173" s="399"/>
      <c r="T173" s="399"/>
      <c r="U173" s="399"/>
      <c r="V173" s="399"/>
      <c r="W173" s="399"/>
      <c r="X173" s="400"/>
      <c r="Y173" s="188">
        <v>0.04</v>
      </c>
      <c r="Z173" s="189"/>
      <c r="AA173" s="189"/>
      <c r="AB173" s="425"/>
      <c r="AC173" s="395"/>
      <c r="AD173" s="396"/>
      <c r="AE173" s="396"/>
      <c r="AF173" s="396"/>
      <c r="AG173" s="397"/>
      <c r="AH173" s="398"/>
      <c r="AI173" s="399"/>
      <c r="AJ173" s="399"/>
      <c r="AK173" s="399"/>
      <c r="AL173" s="399"/>
      <c r="AM173" s="399"/>
      <c r="AN173" s="399"/>
      <c r="AO173" s="399"/>
      <c r="AP173" s="399"/>
      <c r="AQ173" s="399"/>
      <c r="AR173" s="399"/>
      <c r="AS173" s="399"/>
      <c r="AT173" s="400"/>
      <c r="AU173" s="188"/>
      <c r="AV173" s="189"/>
      <c r="AW173" s="189"/>
      <c r="AX173" s="190"/>
      <c r="AY173">
        <f>$AY$169</f>
        <v>2</v>
      </c>
    </row>
    <row r="174" spans="1:51" ht="24.75" customHeight="1" thickBot="1" x14ac:dyDescent="0.25">
      <c r="A174" s="422"/>
      <c r="B174" s="423"/>
      <c r="C174" s="423"/>
      <c r="D174" s="423"/>
      <c r="E174" s="423"/>
      <c r="F174" s="424"/>
      <c r="G174" s="191" t="s">
        <v>20</v>
      </c>
      <c r="H174" s="192"/>
      <c r="I174" s="192"/>
      <c r="J174" s="192"/>
      <c r="K174" s="192"/>
      <c r="L174" s="614"/>
      <c r="M174" s="615"/>
      <c r="N174" s="615"/>
      <c r="O174" s="615"/>
      <c r="P174" s="615"/>
      <c r="Q174" s="615"/>
      <c r="R174" s="615"/>
      <c r="S174" s="615"/>
      <c r="T174" s="615"/>
      <c r="U174" s="615"/>
      <c r="V174" s="615"/>
      <c r="W174" s="615"/>
      <c r="X174" s="616"/>
      <c r="Y174" s="617">
        <f>SUM(Y171:AB173)</f>
        <v>6.2399999999999993</v>
      </c>
      <c r="Z174" s="618"/>
      <c r="AA174" s="618"/>
      <c r="AB174" s="619"/>
      <c r="AC174" s="191" t="s">
        <v>20</v>
      </c>
      <c r="AD174" s="192"/>
      <c r="AE174" s="192"/>
      <c r="AF174" s="192"/>
      <c r="AG174" s="192"/>
      <c r="AH174" s="614"/>
      <c r="AI174" s="615"/>
      <c r="AJ174" s="615"/>
      <c r="AK174" s="615"/>
      <c r="AL174" s="615"/>
      <c r="AM174" s="615"/>
      <c r="AN174" s="615"/>
      <c r="AO174" s="615"/>
      <c r="AP174" s="615"/>
      <c r="AQ174" s="615"/>
      <c r="AR174" s="615"/>
      <c r="AS174" s="615"/>
      <c r="AT174" s="616"/>
      <c r="AU174" s="617">
        <f>SUM(AU171:AX173)</f>
        <v>1</v>
      </c>
      <c r="AV174" s="618"/>
      <c r="AW174" s="618"/>
      <c r="AX174" s="620"/>
      <c r="AY174">
        <f>$AY$169</f>
        <v>2</v>
      </c>
    </row>
    <row r="175" spans="1:51" ht="24.75" customHeight="1" x14ac:dyDescent="0.2">
      <c r="A175" s="422"/>
      <c r="B175" s="423"/>
      <c r="C175" s="423"/>
      <c r="D175" s="423"/>
      <c r="E175" s="423"/>
      <c r="F175" s="424"/>
      <c r="G175" s="386" t="s">
        <v>632</v>
      </c>
      <c r="H175" s="387"/>
      <c r="I175" s="387"/>
      <c r="J175" s="387"/>
      <c r="K175" s="387"/>
      <c r="L175" s="387"/>
      <c r="M175" s="387"/>
      <c r="N175" s="387"/>
      <c r="O175" s="387"/>
      <c r="P175" s="387"/>
      <c r="Q175" s="387"/>
      <c r="R175" s="387"/>
      <c r="S175" s="387"/>
      <c r="T175" s="387"/>
      <c r="U175" s="387"/>
      <c r="V175" s="387"/>
      <c r="W175" s="387"/>
      <c r="X175" s="387"/>
      <c r="Y175" s="387"/>
      <c r="Z175" s="387"/>
      <c r="AA175" s="387"/>
      <c r="AB175" s="388"/>
      <c r="AC175" s="386" t="s">
        <v>633</v>
      </c>
      <c r="AD175" s="387"/>
      <c r="AE175" s="387"/>
      <c r="AF175" s="387"/>
      <c r="AG175" s="387"/>
      <c r="AH175" s="387"/>
      <c r="AI175" s="387"/>
      <c r="AJ175" s="387"/>
      <c r="AK175" s="387"/>
      <c r="AL175" s="387"/>
      <c r="AM175" s="387"/>
      <c r="AN175" s="387"/>
      <c r="AO175" s="387"/>
      <c r="AP175" s="387"/>
      <c r="AQ175" s="387"/>
      <c r="AR175" s="387"/>
      <c r="AS175" s="387"/>
      <c r="AT175" s="387"/>
      <c r="AU175" s="387"/>
      <c r="AV175" s="387"/>
      <c r="AW175" s="387"/>
      <c r="AX175" s="587"/>
      <c r="AY175">
        <f>COUNTA($G$177,$AC$177)</f>
        <v>2</v>
      </c>
    </row>
    <row r="176" spans="1:51" ht="24.75" customHeight="1" x14ac:dyDescent="0.2">
      <c r="A176" s="422"/>
      <c r="B176" s="423"/>
      <c r="C176" s="423"/>
      <c r="D176" s="423"/>
      <c r="E176" s="423"/>
      <c r="F176" s="424"/>
      <c r="G176" s="606" t="s">
        <v>17</v>
      </c>
      <c r="H176" s="465"/>
      <c r="I176" s="465"/>
      <c r="J176" s="465"/>
      <c r="K176" s="465"/>
      <c r="L176" s="464" t="s">
        <v>18</v>
      </c>
      <c r="M176" s="465"/>
      <c r="N176" s="465"/>
      <c r="O176" s="465"/>
      <c r="P176" s="465"/>
      <c r="Q176" s="465"/>
      <c r="R176" s="465"/>
      <c r="S176" s="465"/>
      <c r="T176" s="465"/>
      <c r="U176" s="465"/>
      <c r="V176" s="465"/>
      <c r="W176" s="465"/>
      <c r="X176" s="466"/>
      <c r="Y176" s="443" t="s">
        <v>19</v>
      </c>
      <c r="Z176" s="444"/>
      <c r="AA176" s="444"/>
      <c r="AB176" s="592"/>
      <c r="AC176" s="606" t="s">
        <v>17</v>
      </c>
      <c r="AD176" s="465"/>
      <c r="AE176" s="465"/>
      <c r="AF176" s="465"/>
      <c r="AG176" s="465"/>
      <c r="AH176" s="464" t="s">
        <v>18</v>
      </c>
      <c r="AI176" s="465"/>
      <c r="AJ176" s="465"/>
      <c r="AK176" s="465"/>
      <c r="AL176" s="465"/>
      <c r="AM176" s="465"/>
      <c r="AN176" s="465"/>
      <c r="AO176" s="465"/>
      <c r="AP176" s="465"/>
      <c r="AQ176" s="465"/>
      <c r="AR176" s="465"/>
      <c r="AS176" s="465"/>
      <c r="AT176" s="466"/>
      <c r="AU176" s="443" t="s">
        <v>19</v>
      </c>
      <c r="AV176" s="444"/>
      <c r="AW176" s="444"/>
      <c r="AX176" s="445"/>
      <c r="AY176">
        <f>$AY$175</f>
        <v>2</v>
      </c>
    </row>
    <row r="177" spans="1:51" s="16" customFormat="1" ht="24.75" customHeight="1" x14ac:dyDescent="0.2">
      <c r="A177" s="422"/>
      <c r="B177" s="423"/>
      <c r="C177" s="423"/>
      <c r="D177" s="423"/>
      <c r="E177" s="423"/>
      <c r="F177" s="424"/>
      <c r="G177" s="467" t="s">
        <v>685</v>
      </c>
      <c r="H177" s="468"/>
      <c r="I177" s="468"/>
      <c r="J177" s="468"/>
      <c r="K177" s="469"/>
      <c r="L177" s="461" t="s">
        <v>686</v>
      </c>
      <c r="M177" s="462"/>
      <c r="N177" s="462"/>
      <c r="O177" s="462"/>
      <c r="P177" s="462"/>
      <c r="Q177" s="462"/>
      <c r="R177" s="462"/>
      <c r="S177" s="462"/>
      <c r="T177" s="462"/>
      <c r="U177" s="462"/>
      <c r="V177" s="462"/>
      <c r="W177" s="462"/>
      <c r="X177" s="463"/>
      <c r="Y177" s="229">
        <v>1</v>
      </c>
      <c r="Z177" s="230"/>
      <c r="AA177" s="230"/>
      <c r="AB177" s="596"/>
      <c r="AC177" s="467" t="s">
        <v>685</v>
      </c>
      <c r="AD177" s="468"/>
      <c r="AE177" s="468"/>
      <c r="AF177" s="468"/>
      <c r="AG177" s="469"/>
      <c r="AH177" s="461" t="s">
        <v>687</v>
      </c>
      <c r="AI177" s="462"/>
      <c r="AJ177" s="462"/>
      <c r="AK177" s="462"/>
      <c r="AL177" s="462"/>
      <c r="AM177" s="462"/>
      <c r="AN177" s="462"/>
      <c r="AO177" s="462"/>
      <c r="AP177" s="462"/>
      <c r="AQ177" s="462"/>
      <c r="AR177" s="462"/>
      <c r="AS177" s="462"/>
      <c r="AT177" s="463"/>
      <c r="AU177" s="229">
        <v>1</v>
      </c>
      <c r="AV177" s="230"/>
      <c r="AW177" s="230"/>
      <c r="AX177" s="231"/>
      <c r="AY177">
        <f>$AY$175</f>
        <v>2</v>
      </c>
    </row>
    <row r="178" spans="1:51" ht="24.75" customHeight="1" x14ac:dyDescent="0.2">
      <c r="A178" s="422"/>
      <c r="B178" s="423"/>
      <c r="C178" s="423"/>
      <c r="D178" s="423"/>
      <c r="E178" s="423"/>
      <c r="F178" s="424"/>
      <c r="G178" s="191" t="s">
        <v>20</v>
      </c>
      <c r="H178" s="192"/>
      <c r="I178" s="192"/>
      <c r="J178" s="192"/>
      <c r="K178" s="192"/>
      <c r="L178" s="614"/>
      <c r="M178" s="615"/>
      <c r="N178" s="615"/>
      <c r="O178" s="615"/>
      <c r="P178" s="615"/>
      <c r="Q178" s="615"/>
      <c r="R178" s="615"/>
      <c r="S178" s="615"/>
      <c r="T178" s="615"/>
      <c r="U178" s="615"/>
      <c r="V178" s="615"/>
      <c r="W178" s="615"/>
      <c r="X178" s="616"/>
      <c r="Y178" s="617">
        <f>SUM(Y177:AB177)</f>
        <v>1</v>
      </c>
      <c r="Z178" s="618"/>
      <c r="AA178" s="618"/>
      <c r="AB178" s="619"/>
      <c r="AC178" s="191" t="s">
        <v>20</v>
      </c>
      <c r="AD178" s="192"/>
      <c r="AE178" s="192"/>
      <c r="AF178" s="192"/>
      <c r="AG178" s="192"/>
      <c r="AH178" s="614"/>
      <c r="AI178" s="615"/>
      <c r="AJ178" s="615"/>
      <c r="AK178" s="615"/>
      <c r="AL178" s="615"/>
      <c r="AM178" s="615"/>
      <c r="AN178" s="615"/>
      <c r="AO178" s="615"/>
      <c r="AP178" s="615"/>
      <c r="AQ178" s="615"/>
      <c r="AR178" s="615"/>
      <c r="AS178" s="615"/>
      <c r="AT178" s="616"/>
      <c r="AU178" s="617">
        <f>SUM(AU177:AX177)</f>
        <v>1</v>
      </c>
      <c r="AV178" s="618"/>
      <c r="AW178" s="618"/>
      <c r="AX178" s="620"/>
      <c r="AY178">
        <f>$AY$175</f>
        <v>2</v>
      </c>
    </row>
    <row r="179" spans="1:51" ht="24.75" customHeight="1" thickBot="1" x14ac:dyDescent="0.25">
      <c r="A179" s="676" t="s">
        <v>148</v>
      </c>
      <c r="B179" s="677"/>
      <c r="C179" s="677"/>
      <c r="D179" s="677"/>
      <c r="E179" s="677"/>
      <c r="F179" s="677"/>
      <c r="G179" s="677"/>
      <c r="H179" s="677"/>
      <c r="I179" s="677"/>
      <c r="J179" s="677"/>
      <c r="K179" s="677"/>
      <c r="L179" s="677"/>
      <c r="M179" s="677"/>
      <c r="N179" s="677"/>
      <c r="O179" s="677"/>
      <c r="P179" s="677"/>
      <c r="Q179" s="677"/>
      <c r="R179" s="677"/>
      <c r="S179" s="677"/>
      <c r="T179" s="677"/>
      <c r="U179" s="677"/>
      <c r="V179" s="677"/>
      <c r="W179" s="677"/>
      <c r="X179" s="677"/>
      <c r="Y179" s="677"/>
      <c r="Z179" s="677"/>
      <c r="AA179" s="677"/>
      <c r="AB179" s="677"/>
      <c r="AC179" s="677"/>
      <c r="AD179" s="677"/>
      <c r="AE179" s="677"/>
      <c r="AF179" s="677"/>
      <c r="AG179" s="677"/>
      <c r="AH179" s="677"/>
      <c r="AI179" s="677"/>
      <c r="AJ179" s="677"/>
      <c r="AK179" s="678"/>
      <c r="AL179" s="111" t="s">
        <v>229</v>
      </c>
      <c r="AM179" s="112"/>
      <c r="AN179" s="112"/>
      <c r="AO179" s="90" t="s">
        <v>634</v>
      </c>
      <c r="AP179" s="21"/>
      <c r="AQ179" s="21"/>
      <c r="AR179" s="21"/>
      <c r="AS179" s="21"/>
      <c r="AT179" s="21"/>
      <c r="AU179" s="21"/>
      <c r="AV179" s="21"/>
      <c r="AW179" s="21"/>
      <c r="AX179" s="22"/>
      <c r="AY179">
        <f>COUNTIF($AO$179,"☑")</f>
        <v>1</v>
      </c>
    </row>
    <row r="180" spans="1:51" ht="24.75" customHeight="1" x14ac:dyDescent="0.2">
      <c r="A180" s="4"/>
      <c r="B180" s="4"/>
      <c r="C180" s="4"/>
      <c r="D180" s="4"/>
      <c r="E180" s="4"/>
      <c r="F180" s="4"/>
      <c r="G180" s="7"/>
      <c r="H180" s="7"/>
      <c r="I180" s="7"/>
      <c r="J180" s="7"/>
      <c r="K180" s="7"/>
      <c r="L180" s="3"/>
      <c r="M180" s="7"/>
      <c r="N180" s="7"/>
      <c r="O180" s="7"/>
      <c r="P180" s="7"/>
      <c r="Q180" s="7"/>
      <c r="R180" s="7"/>
      <c r="S180" s="7"/>
      <c r="T180" s="7"/>
      <c r="U180" s="7"/>
      <c r="V180" s="7"/>
      <c r="W180" s="7"/>
      <c r="X180" s="7"/>
      <c r="Y180" s="8"/>
      <c r="Z180" s="8"/>
      <c r="AA180" s="8"/>
      <c r="AB180" s="8"/>
      <c r="AC180" s="7"/>
      <c r="AD180" s="7"/>
      <c r="AE180" s="7"/>
      <c r="AF180" s="7"/>
      <c r="AG180" s="7"/>
      <c r="AH180" s="3"/>
      <c r="AI180" s="7"/>
      <c r="AJ180" s="7"/>
      <c r="AK180" s="7"/>
      <c r="AL180" s="7"/>
      <c r="AM180" s="7"/>
      <c r="AN180" s="7"/>
      <c r="AO180" s="7"/>
      <c r="AP180" s="7"/>
      <c r="AQ180" s="7"/>
      <c r="AR180" s="7"/>
      <c r="AS180" s="7"/>
      <c r="AT180" s="7"/>
      <c r="AU180" s="8"/>
      <c r="AV180" s="8"/>
      <c r="AW180" s="8"/>
      <c r="AX180" s="8"/>
    </row>
    <row r="181" spans="1:51" ht="24.75" customHeight="1" x14ac:dyDescent="0.2"/>
    <row r="182" spans="1:51" ht="24.75" customHeight="1" x14ac:dyDescent="0.2">
      <c r="A182" s="9"/>
      <c r="B182" s="1" t="s">
        <v>29</v>
      </c>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row>
    <row r="183" spans="1:51" ht="24.75" customHeight="1" x14ac:dyDescent="0.2">
      <c r="A183" s="9"/>
      <c r="B183" s="46" t="s">
        <v>630</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1" ht="59.25" customHeight="1" x14ac:dyDescent="0.2">
      <c r="A184" s="142"/>
      <c r="B184" s="142"/>
      <c r="C184" s="142" t="s">
        <v>26</v>
      </c>
      <c r="D184" s="142"/>
      <c r="E184" s="142"/>
      <c r="F184" s="142"/>
      <c r="G184" s="142"/>
      <c r="H184" s="142"/>
      <c r="I184" s="142"/>
      <c r="J184" s="143" t="s">
        <v>197</v>
      </c>
      <c r="K184" s="144"/>
      <c r="L184" s="144"/>
      <c r="M184" s="144"/>
      <c r="N184" s="144"/>
      <c r="O184" s="144"/>
      <c r="P184" s="145" t="s">
        <v>181</v>
      </c>
      <c r="Q184" s="145"/>
      <c r="R184" s="145"/>
      <c r="S184" s="145"/>
      <c r="T184" s="145"/>
      <c r="U184" s="145"/>
      <c r="V184" s="145"/>
      <c r="W184" s="145"/>
      <c r="X184" s="145"/>
      <c r="Y184" s="146" t="s">
        <v>196</v>
      </c>
      <c r="Z184" s="147"/>
      <c r="AA184" s="147"/>
      <c r="AB184" s="147"/>
      <c r="AC184" s="143" t="s">
        <v>227</v>
      </c>
      <c r="AD184" s="143"/>
      <c r="AE184" s="143"/>
      <c r="AF184" s="143"/>
      <c r="AG184" s="143"/>
      <c r="AH184" s="146" t="s">
        <v>244</v>
      </c>
      <c r="AI184" s="142"/>
      <c r="AJ184" s="142"/>
      <c r="AK184" s="142"/>
      <c r="AL184" s="142" t="s">
        <v>21</v>
      </c>
      <c r="AM184" s="142"/>
      <c r="AN184" s="142"/>
      <c r="AO184" s="148"/>
      <c r="AP184" s="149" t="s">
        <v>198</v>
      </c>
      <c r="AQ184" s="149"/>
      <c r="AR184" s="149"/>
      <c r="AS184" s="149"/>
      <c r="AT184" s="149"/>
      <c r="AU184" s="149"/>
      <c r="AV184" s="149"/>
      <c r="AW184" s="149"/>
      <c r="AX184" s="149"/>
    </row>
    <row r="185" spans="1:51" ht="30" customHeight="1" x14ac:dyDescent="0.2">
      <c r="A185" s="201">
        <v>1</v>
      </c>
      <c r="B185" s="201">
        <v>1</v>
      </c>
      <c r="C185" s="168" t="s">
        <v>635</v>
      </c>
      <c r="D185" s="168"/>
      <c r="E185" s="168"/>
      <c r="F185" s="168"/>
      <c r="G185" s="168"/>
      <c r="H185" s="168"/>
      <c r="I185" s="168"/>
      <c r="J185" s="169">
        <v>1000020470007</v>
      </c>
      <c r="K185" s="170"/>
      <c r="L185" s="170"/>
      <c r="M185" s="170"/>
      <c r="N185" s="170"/>
      <c r="O185" s="170"/>
      <c r="P185" s="171" t="s">
        <v>636</v>
      </c>
      <c r="Q185" s="171"/>
      <c r="R185" s="171"/>
      <c r="S185" s="171"/>
      <c r="T185" s="171"/>
      <c r="U185" s="171"/>
      <c r="V185" s="171"/>
      <c r="W185" s="171"/>
      <c r="X185" s="171"/>
      <c r="Y185" s="158">
        <v>2932</v>
      </c>
      <c r="Z185" s="159"/>
      <c r="AA185" s="159"/>
      <c r="AB185" s="160"/>
      <c r="AC185" s="172" t="s">
        <v>637</v>
      </c>
      <c r="AD185" s="173"/>
      <c r="AE185" s="173"/>
      <c r="AF185" s="173"/>
      <c r="AG185" s="173"/>
      <c r="AH185" s="164" t="s">
        <v>276</v>
      </c>
      <c r="AI185" s="165"/>
      <c r="AJ185" s="165"/>
      <c r="AK185" s="165"/>
      <c r="AL185" s="176" t="s">
        <v>679</v>
      </c>
      <c r="AM185" s="177"/>
      <c r="AN185" s="177"/>
      <c r="AO185" s="178"/>
      <c r="AP185" s="166" t="s">
        <v>587</v>
      </c>
      <c r="AQ185" s="166"/>
      <c r="AR185" s="166"/>
      <c r="AS185" s="166"/>
      <c r="AT185" s="166"/>
      <c r="AU185" s="166"/>
      <c r="AV185" s="166"/>
      <c r="AW185" s="166"/>
      <c r="AX185" s="166"/>
    </row>
    <row r="186" spans="1:51" ht="24.75" customHeight="1" x14ac:dyDescent="0.2">
      <c r="A186" s="51"/>
      <c r="B186" s="51"/>
      <c r="C186" s="51"/>
      <c r="D186" s="51"/>
      <c r="E186" s="51"/>
      <c r="F186" s="51"/>
      <c r="G186" s="51"/>
      <c r="H186" s="51"/>
      <c r="I186" s="51"/>
      <c r="J186" s="52"/>
      <c r="K186" s="52"/>
      <c r="L186" s="52"/>
      <c r="M186" s="52"/>
      <c r="N186" s="52"/>
      <c r="O186" s="52"/>
      <c r="P186" s="53"/>
      <c r="Q186" s="53"/>
      <c r="R186" s="53"/>
      <c r="S186" s="53"/>
      <c r="T186" s="53"/>
      <c r="U186" s="53"/>
      <c r="V186" s="53"/>
      <c r="W186" s="53"/>
      <c r="X186" s="53"/>
      <c r="Y186" s="54"/>
      <c r="Z186" s="54"/>
      <c r="AA186" s="54"/>
      <c r="AB186" s="54"/>
      <c r="AC186" s="54"/>
      <c r="AD186" s="54"/>
      <c r="AE186" s="54"/>
      <c r="AF186" s="54"/>
      <c r="AG186" s="54"/>
      <c r="AH186" s="54"/>
      <c r="AI186" s="54"/>
      <c r="AJ186" s="54"/>
      <c r="AK186" s="54"/>
      <c r="AL186" s="54"/>
      <c r="AM186" s="54"/>
      <c r="AN186" s="54"/>
      <c r="AO186" s="54"/>
      <c r="AP186" s="53"/>
      <c r="AQ186" s="53"/>
      <c r="AR186" s="53"/>
      <c r="AS186" s="53"/>
      <c r="AT186" s="53"/>
      <c r="AU186" s="53"/>
      <c r="AV186" s="53"/>
      <c r="AW186" s="53"/>
      <c r="AX186" s="53"/>
      <c r="AY186">
        <f>COUNTA($C$189)</f>
        <v>1</v>
      </c>
    </row>
    <row r="187" spans="1:51" ht="24.75" customHeight="1" x14ac:dyDescent="0.2">
      <c r="A187" s="51"/>
      <c r="B187" s="46" t="s">
        <v>638</v>
      </c>
      <c r="C187" s="51"/>
      <c r="D187" s="51"/>
      <c r="E187" s="51"/>
      <c r="F187" s="51"/>
      <c r="G187" s="51"/>
      <c r="H187" s="51"/>
      <c r="I187" s="51"/>
      <c r="J187" s="51"/>
      <c r="K187" s="51"/>
      <c r="L187" s="51"/>
      <c r="M187" s="51"/>
      <c r="N187" s="51"/>
      <c r="O187" s="51"/>
      <c r="P187" s="55"/>
      <c r="Q187" s="55"/>
      <c r="R187" s="55"/>
      <c r="S187" s="55"/>
      <c r="T187" s="55"/>
      <c r="U187" s="55"/>
      <c r="V187" s="55"/>
      <c r="W187" s="55"/>
      <c r="X187" s="55"/>
      <c r="Y187" s="56"/>
      <c r="Z187" s="56"/>
      <c r="AA187" s="56"/>
      <c r="AB187" s="56"/>
      <c r="AC187" s="56"/>
      <c r="AD187" s="56"/>
      <c r="AE187" s="56"/>
      <c r="AF187" s="56"/>
      <c r="AG187" s="56"/>
      <c r="AH187" s="56"/>
      <c r="AI187" s="56"/>
      <c r="AJ187" s="56"/>
      <c r="AK187" s="56"/>
      <c r="AL187" s="56"/>
      <c r="AM187" s="56"/>
      <c r="AN187" s="56"/>
      <c r="AO187" s="56"/>
      <c r="AP187" s="55"/>
      <c r="AQ187" s="55"/>
      <c r="AR187" s="55"/>
      <c r="AS187" s="55"/>
      <c r="AT187" s="55"/>
      <c r="AU187" s="55"/>
      <c r="AV187" s="55"/>
      <c r="AW187" s="55"/>
      <c r="AX187" s="55"/>
      <c r="AY187">
        <f>$AY$186</f>
        <v>1</v>
      </c>
    </row>
    <row r="188" spans="1:51" ht="59.25" customHeight="1" x14ac:dyDescent="0.2">
      <c r="A188" s="142"/>
      <c r="B188" s="142"/>
      <c r="C188" s="142" t="s">
        <v>26</v>
      </c>
      <c r="D188" s="142"/>
      <c r="E188" s="142"/>
      <c r="F188" s="142"/>
      <c r="G188" s="142"/>
      <c r="H188" s="142"/>
      <c r="I188" s="142"/>
      <c r="J188" s="143" t="s">
        <v>197</v>
      </c>
      <c r="K188" s="144"/>
      <c r="L188" s="144"/>
      <c r="M188" s="144"/>
      <c r="N188" s="144"/>
      <c r="O188" s="144"/>
      <c r="P188" s="145" t="s">
        <v>181</v>
      </c>
      <c r="Q188" s="145"/>
      <c r="R188" s="145"/>
      <c r="S188" s="145"/>
      <c r="T188" s="145"/>
      <c r="U188" s="145"/>
      <c r="V188" s="145"/>
      <c r="W188" s="145"/>
      <c r="X188" s="145"/>
      <c r="Y188" s="146" t="s">
        <v>196</v>
      </c>
      <c r="Z188" s="147"/>
      <c r="AA188" s="147"/>
      <c r="AB188" s="147"/>
      <c r="AC188" s="143" t="s">
        <v>227</v>
      </c>
      <c r="AD188" s="143"/>
      <c r="AE188" s="143"/>
      <c r="AF188" s="143"/>
      <c r="AG188" s="143"/>
      <c r="AH188" s="146" t="s">
        <v>244</v>
      </c>
      <c r="AI188" s="142"/>
      <c r="AJ188" s="142"/>
      <c r="AK188" s="142"/>
      <c r="AL188" s="142" t="s">
        <v>21</v>
      </c>
      <c r="AM188" s="142"/>
      <c r="AN188" s="142"/>
      <c r="AO188" s="148"/>
      <c r="AP188" s="149" t="s">
        <v>198</v>
      </c>
      <c r="AQ188" s="149"/>
      <c r="AR188" s="149"/>
      <c r="AS188" s="149"/>
      <c r="AT188" s="149"/>
      <c r="AU188" s="149"/>
      <c r="AV188" s="149"/>
      <c r="AW188" s="149"/>
      <c r="AX188" s="149"/>
      <c r="AY188">
        <f t="shared" ref="AY188:AY189" si="7">$AY$186</f>
        <v>1</v>
      </c>
    </row>
    <row r="189" spans="1:51" ht="30" customHeight="1" x14ac:dyDescent="0.2">
      <c r="A189" s="201">
        <v>1</v>
      </c>
      <c r="B189" s="201">
        <v>1</v>
      </c>
      <c r="C189" s="168" t="s">
        <v>724</v>
      </c>
      <c r="D189" s="168"/>
      <c r="E189" s="168"/>
      <c r="F189" s="168"/>
      <c r="G189" s="168"/>
      <c r="H189" s="168"/>
      <c r="I189" s="168"/>
      <c r="J189" s="169">
        <v>3000020472018</v>
      </c>
      <c r="K189" s="170"/>
      <c r="L189" s="170"/>
      <c r="M189" s="170"/>
      <c r="N189" s="170"/>
      <c r="O189" s="170"/>
      <c r="P189" s="171" t="s">
        <v>734</v>
      </c>
      <c r="Q189" s="171"/>
      <c r="R189" s="171"/>
      <c r="S189" s="171"/>
      <c r="T189" s="171"/>
      <c r="U189" s="171"/>
      <c r="V189" s="171"/>
      <c r="W189" s="171"/>
      <c r="X189" s="171"/>
      <c r="Y189" s="158">
        <v>94</v>
      </c>
      <c r="Z189" s="159"/>
      <c r="AA189" s="159"/>
      <c r="AB189" s="160"/>
      <c r="AC189" s="172" t="s">
        <v>637</v>
      </c>
      <c r="AD189" s="173"/>
      <c r="AE189" s="173"/>
      <c r="AF189" s="173"/>
      <c r="AG189" s="173"/>
      <c r="AH189" s="164" t="s">
        <v>587</v>
      </c>
      <c r="AI189" s="165"/>
      <c r="AJ189" s="165"/>
      <c r="AK189" s="165"/>
      <c r="AL189" s="176" t="s">
        <v>587</v>
      </c>
      <c r="AM189" s="177"/>
      <c r="AN189" s="177"/>
      <c r="AO189" s="178"/>
      <c r="AP189" s="166" t="s">
        <v>587</v>
      </c>
      <c r="AQ189" s="166"/>
      <c r="AR189" s="166"/>
      <c r="AS189" s="166"/>
      <c r="AT189" s="166"/>
      <c r="AU189" s="166"/>
      <c r="AV189" s="166"/>
      <c r="AW189" s="166"/>
      <c r="AX189" s="166"/>
      <c r="AY189">
        <f t="shared" si="7"/>
        <v>1</v>
      </c>
    </row>
    <row r="190" spans="1:51" ht="30" customHeight="1" x14ac:dyDescent="0.2">
      <c r="A190" s="201">
        <v>2</v>
      </c>
      <c r="B190" s="201">
        <v>1</v>
      </c>
      <c r="C190" s="167" t="s">
        <v>725</v>
      </c>
      <c r="D190" s="168"/>
      <c r="E190" s="168"/>
      <c r="F190" s="168"/>
      <c r="G190" s="168"/>
      <c r="H190" s="168"/>
      <c r="I190" s="168"/>
      <c r="J190" s="169">
        <v>3000020472158</v>
      </c>
      <c r="K190" s="170"/>
      <c r="L190" s="170"/>
      <c r="M190" s="170"/>
      <c r="N190" s="170"/>
      <c r="O190" s="170"/>
      <c r="P190" s="171" t="s">
        <v>735</v>
      </c>
      <c r="Q190" s="171"/>
      <c r="R190" s="171"/>
      <c r="S190" s="171"/>
      <c r="T190" s="171"/>
      <c r="U190" s="171"/>
      <c r="V190" s="171"/>
      <c r="W190" s="171"/>
      <c r="X190" s="171"/>
      <c r="Y190" s="158">
        <v>44</v>
      </c>
      <c r="Z190" s="159"/>
      <c r="AA190" s="159"/>
      <c r="AB190" s="160"/>
      <c r="AC190" s="172" t="s">
        <v>637</v>
      </c>
      <c r="AD190" s="173"/>
      <c r="AE190" s="173"/>
      <c r="AF190" s="173"/>
      <c r="AG190" s="173"/>
      <c r="AH190" s="164" t="s">
        <v>587</v>
      </c>
      <c r="AI190" s="165"/>
      <c r="AJ190" s="165"/>
      <c r="AK190" s="165"/>
      <c r="AL190" s="176" t="s">
        <v>587</v>
      </c>
      <c r="AM190" s="177"/>
      <c r="AN190" s="177"/>
      <c r="AO190" s="178"/>
      <c r="AP190" s="166" t="s">
        <v>587</v>
      </c>
      <c r="AQ190" s="166"/>
      <c r="AR190" s="166"/>
      <c r="AS190" s="166"/>
      <c r="AT190" s="166"/>
      <c r="AU190" s="166"/>
      <c r="AV190" s="166"/>
      <c r="AW190" s="166"/>
      <c r="AX190" s="166"/>
      <c r="AY190">
        <f>COUNTA($C$190)</f>
        <v>1</v>
      </c>
    </row>
    <row r="191" spans="1:51" ht="30" customHeight="1" x14ac:dyDescent="0.2">
      <c r="A191" s="201">
        <v>3</v>
      </c>
      <c r="B191" s="201">
        <v>1</v>
      </c>
      <c r="C191" s="167" t="s">
        <v>726</v>
      </c>
      <c r="D191" s="168"/>
      <c r="E191" s="168"/>
      <c r="F191" s="168"/>
      <c r="G191" s="168"/>
      <c r="H191" s="168"/>
      <c r="I191" s="168"/>
      <c r="J191" s="169">
        <v>6000020473260</v>
      </c>
      <c r="K191" s="170"/>
      <c r="L191" s="170"/>
      <c r="M191" s="170"/>
      <c r="N191" s="170"/>
      <c r="O191" s="170"/>
      <c r="P191" s="181" t="s">
        <v>736</v>
      </c>
      <c r="Q191" s="171"/>
      <c r="R191" s="171"/>
      <c r="S191" s="171"/>
      <c r="T191" s="171"/>
      <c r="U191" s="171"/>
      <c r="V191" s="171"/>
      <c r="W191" s="171"/>
      <c r="X191" s="171"/>
      <c r="Y191" s="158">
        <v>33</v>
      </c>
      <c r="Z191" s="159"/>
      <c r="AA191" s="159"/>
      <c r="AB191" s="160"/>
      <c r="AC191" s="172" t="s">
        <v>637</v>
      </c>
      <c r="AD191" s="173"/>
      <c r="AE191" s="173"/>
      <c r="AF191" s="173"/>
      <c r="AG191" s="173"/>
      <c r="AH191" s="174" t="s">
        <v>587</v>
      </c>
      <c r="AI191" s="175"/>
      <c r="AJ191" s="175"/>
      <c r="AK191" s="175"/>
      <c r="AL191" s="176" t="s">
        <v>587</v>
      </c>
      <c r="AM191" s="177"/>
      <c r="AN191" s="177"/>
      <c r="AO191" s="178"/>
      <c r="AP191" s="166" t="s">
        <v>587</v>
      </c>
      <c r="AQ191" s="166"/>
      <c r="AR191" s="166"/>
      <c r="AS191" s="166"/>
      <c r="AT191" s="166"/>
      <c r="AU191" s="166"/>
      <c r="AV191" s="166"/>
      <c r="AW191" s="166"/>
      <c r="AX191" s="166"/>
      <c r="AY191">
        <f>COUNTA($C$191)</f>
        <v>1</v>
      </c>
    </row>
    <row r="192" spans="1:51" ht="30" customHeight="1" x14ac:dyDescent="0.2">
      <c r="A192" s="201">
        <v>4</v>
      </c>
      <c r="B192" s="201">
        <v>1</v>
      </c>
      <c r="C192" s="167" t="s">
        <v>727</v>
      </c>
      <c r="D192" s="168"/>
      <c r="E192" s="168"/>
      <c r="F192" s="168"/>
      <c r="G192" s="168"/>
      <c r="H192" s="168"/>
      <c r="I192" s="168"/>
      <c r="J192" s="169">
        <v>5000020472115</v>
      </c>
      <c r="K192" s="170"/>
      <c r="L192" s="170"/>
      <c r="M192" s="170"/>
      <c r="N192" s="170"/>
      <c r="O192" s="170"/>
      <c r="P192" s="181" t="s">
        <v>736</v>
      </c>
      <c r="Q192" s="171"/>
      <c r="R192" s="171"/>
      <c r="S192" s="171"/>
      <c r="T192" s="171"/>
      <c r="U192" s="171"/>
      <c r="V192" s="171"/>
      <c r="W192" s="171"/>
      <c r="X192" s="171"/>
      <c r="Y192" s="158">
        <v>19</v>
      </c>
      <c r="Z192" s="159"/>
      <c r="AA192" s="159"/>
      <c r="AB192" s="160"/>
      <c r="AC192" s="172" t="s">
        <v>637</v>
      </c>
      <c r="AD192" s="173"/>
      <c r="AE192" s="173"/>
      <c r="AF192" s="173"/>
      <c r="AG192" s="173"/>
      <c r="AH192" s="174" t="s">
        <v>587</v>
      </c>
      <c r="AI192" s="175"/>
      <c r="AJ192" s="175"/>
      <c r="AK192" s="175"/>
      <c r="AL192" s="176" t="s">
        <v>587</v>
      </c>
      <c r="AM192" s="177"/>
      <c r="AN192" s="177"/>
      <c r="AO192" s="178"/>
      <c r="AP192" s="166" t="s">
        <v>587</v>
      </c>
      <c r="AQ192" s="166"/>
      <c r="AR192" s="166"/>
      <c r="AS192" s="166"/>
      <c r="AT192" s="166"/>
      <c r="AU192" s="166"/>
      <c r="AV192" s="166"/>
      <c r="AW192" s="166"/>
      <c r="AX192" s="166"/>
      <c r="AY192">
        <f>COUNTA($C$192)</f>
        <v>1</v>
      </c>
    </row>
    <row r="193" spans="1:51" ht="30" customHeight="1" x14ac:dyDescent="0.2">
      <c r="A193" s="201">
        <v>5</v>
      </c>
      <c r="B193" s="201">
        <v>1</v>
      </c>
      <c r="C193" s="168" t="s">
        <v>728</v>
      </c>
      <c r="D193" s="168"/>
      <c r="E193" s="168"/>
      <c r="F193" s="168"/>
      <c r="G193" s="168"/>
      <c r="H193" s="168"/>
      <c r="I193" s="168"/>
      <c r="J193" s="169">
        <v>4000020472140</v>
      </c>
      <c r="K193" s="170"/>
      <c r="L193" s="170"/>
      <c r="M193" s="170"/>
      <c r="N193" s="170"/>
      <c r="O193" s="170"/>
      <c r="P193" s="181" t="s">
        <v>774</v>
      </c>
      <c r="Q193" s="171"/>
      <c r="R193" s="171"/>
      <c r="S193" s="171"/>
      <c r="T193" s="171"/>
      <c r="U193" s="171"/>
      <c r="V193" s="171"/>
      <c r="W193" s="171"/>
      <c r="X193" s="171"/>
      <c r="Y193" s="158">
        <v>16</v>
      </c>
      <c r="Z193" s="159"/>
      <c r="AA193" s="159"/>
      <c r="AB193" s="160"/>
      <c r="AC193" s="172" t="s">
        <v>637</v>
      </c>
      <c r="AD193" s="173"/>
      <c r="AE193" s="173"/>
      <c r="AF193" s="173"/>
      <c r="AG193" s="173"/>
      <c r="AH193" s="174" t="s">
        <v>587</v>
      </c>
      <c r="AI193" s="175"/>
      <c r="AJ193" s="175"/>
      <c r="AK193" s="175"/>
      <c r="AL193" s="176" t="s">
        <v>587</v>
      </c>
      <c r="AM193" s="177"/>
      <c r="AN193" s="177"/>
      <c r="AO193" s="178"/>
      <c r="AP193" s="166" t="s">
        <v>587</v>
      </c>
      <c r="AQ193" s="166"/>
      <c r="AR193" s="166"/>
      <c r="AS193" s="166"/>
      <c r="AT193" s="166"/>
      <c r="AU193" s="166"/>
      <c r="AV193" s="166"/>
      <c r="AW193" s="166"/>
      <c r="AX193" s="166"/>
      <c r="AY193">
        <f>COUNTA($C$193)</f>
        <v>1</v>
      </c>
    </row>
    <row r="194" spans="1:51" ht="30" customHeight="1" x14ac:dyDescent="0.2">
      <c r="A194" s="201">
        <v>6</v>
      </c>
      <c r="B194" s="201">
        <v>1</v>
      </c>
      <c r="C194" s="168" t="s">
        <v>729</v>
      </c>
      <c r="D194" s="168"/>
      <c r="E194" s="168"/>
      <c r="F194" s="168"/>
      <c r="G194" s="168"/>
      <c r="H194" s="168"/>
      <c r="I194" s="168"/>
      <c r="J194" s="169">
        <v>1000020472085</v>
      </c>
      <c r="K194" s="170"/>
      <c r="L194" s="170"/>
      <c r="M194" s="170"/>
      <c r="N194" s="170"/>
      <c r="O194" s="170"/>
      <c r="P194" s="171" t="s">
        <v>735</v>
      </c>
      <c r="Q194" s="171"/>
      <c r="R194" s="171"/>
      <c r="S194" s="171"/>
      <c r="T194" s="171"/>
      <c r="U194" s="171"/>
      <c r="V194" s="171"/>
      <c r="W194" s="171"/>
      <c r="X194" s="171"/>
      <c r="Y194" s="158">
        <v>15</v>
      </c>
      <c r="Z194" s="159"/>
      <c r="AA194" s="159"/>
      <c r="AB194" s="160"/>
      <c r="AC194" s="172" t="s">
        <v>637</v>
      </c>
      <c r="AD194" s="173"/>
      <c r="AE194" s="173"/>
      <c r="AF194" s="173"/>
      <c r="AG194" s="173"/>
      <c r="AH194" s="174" t="s">
        <v>587</v>
      </c>
      <c r="AI194" s="175"/>
      <c r="AJ194" s="175"/>
      <c r="AK194" s="175"/>
      <c r="AL194" s="176" t="s">
        <v>587</v>
      </c>
      <c r="AM194" s="177"/>
      <c r="AN194" s="177"/>
      <c r="AO194" s="178"/>
      <c r="AP194" s="166" t="s">
        <v>587</v>
      </c>
      <c r="AQ194" s="166"/>
      <c r="AR194" s="166"/>
      <c r="AS194" s="166"/>
      <c r="AT194" s="166"/>
      <c r="AU194" s="166"/>
      <c r="AV194" s="166"/>
      <c r="AW194" s="166"/>
      <c r="AX194" s="166"/>
      <c r="AY194">
        <f>COUNTA($C$194)</f>
        <v>1</v>
      </c>
    </row>
    <row r="195" spans="1:51" ht="30" customHeight="1" x14ac:dyDescent="0.2">
      <c r="A195" s="201">
        <v>7</v>
      </c>
      <c r="B195" s="201">
        <v>1</v>
      </c>
      <c r="C195" s="168" t="s">
        <v>730</v>
      </c>
      <c r="D195" s="168"/>
      <c r="E195" s="168"/>
      <c r="F195" s="168"/>
      <c r="G195" s="168"/>
      <c r="H195" s="168"/>
      <c r="I195" s="168"/>
      <c r="J195" s="169">
        <v>4000020473502</v>
      </c>
      <c r="K195" s="170"/>
      <c r="L195" s="170"/>
      <c r="M195" s="170"/>
      <c r="N195" s="170"/>
      <c r="O195" s="170"/>
      <c r="P195" s="171" t="s">
        <v>735</v>
      </c>
      <c r="Q195" s="171"/>
      <c r="R195" s="171"/>
      <c r="S195" s="171"/>
      <c r="T195" s="171"/>
      <c r="U195" s="171"/>
      <c r="V195" s="171"/>
      <c r="W195" s="171"/>
      <c r="X195" s="171"/>
      <c r="Y195" s="158">
        <v>11</v>
      </c>
      <c r="Z195" s="159"/>
      <c r="AA195" s="159"/>
      <c r="AB195" s="160"/>
      <c r="AC195" s="172" t="s">
        <v>637</v>
      </c>
      <c r="AD195" s="173"/>
      <c r="AE195" s="173"/>
      <c r="AF195" s="173"/>
      <c r="AG195" s="173"/>
      <c r="AH195" s="174" t="s">
        <v>587</v>
      </c>
      <c r="AI195" s="175"/>
      <c r="AJ195" s="175"/>
      <c r="AK195" s="175"/>
      <c r="AL195" s="176" t="s">
        <v>587</v>
      </c>
      <c r="AM195" s="177"/>
      <c r="AN195" s="177"/>
      <c r="AO195" s="178"/>
      <c r="AP195" s="166" t="s">
        <v>587</v>
      </c>
      <c r="AQ195" s="166"/>
      <c r="AR195" s="166"/>
      <c r="AS195" s="166"/>
      <c r="AT195" s="166"/>
      <c r="AU195" s="166"/>
      <c r="AV195" s="166"/>
      <c r="AW195" s="166"/>
      <c r="AX195" s="166"/>
      <c r="AY195">
        <f>COUNTA($C$195)</f>
        <v>1</v>
      </c>
    </row>
    <row r="196" spans="1:51" ht="30" customHeight="1" x14ac:dyDescent="0.2">
      <c r="A196" s="201">
        <v>8</v>
      </c>
      <c r="B196" s="201">
        <v>1</v>
      </c>
      <c r="C196" s="168" t="s">
        <v>731</v>
      </c>
      <c r="D196" s="168"/>
      <c r="E196" s="168"/>
      <c r="F196" s="168"/>
      <c r="G196" s="168"/>
      <c r="H196" s="168"/>
      <c r="I196" s="168"/>
      <c r="J196" s="169">
        <v>5000020472123</v>
      </c>
      <c r="K196" s="170"/>
      <c r="L196" s="170"/>
      <c r="M196" s="170"/>
      <c r="N196" s="170"/>
      <c r="O196" s="170"/>
      <c r="P196" s="171" t="s">
        <v>736</v>
      </c>
      <c r="Q196" s="171"/>
      <c r="R196" s="171"/>
      <c r="S196" s="171"/>
      <c r="T196" s="171"/>
      <c r="U196" s="171"/>
      <c r="V196" s="171"/>
      <c r="W196" s="171"/>
      <c r="X196" s="171"/>
      <c r="Y196" s="158">
        <v>10</v>
      </c>
      <c r="Z196" s="159"/>
      <c r="AA196" s="159"/>
      <c r="AB196" s="160"/>
      <c r="AC196" s="172" t="s">
        <v>637</v>
      </c>
      <c r="AD196" s="173"/>
      <c r="AE196" s="173"/>
      <c r="AF196" s="173"/>
      <c r="AG196" s="173"/>
      <c r="AH196" s="174" t="s">
        <v>587</v>
      </c>
      <c r="AI196" s="175"/>
      <c r="AJ196" s="175"/>
      <c r="AK196" s="175"/>
      <c r="AL196" s="176" t="s">
        <v>587</v>
      </c>
      <c r="AM196" s="177"/>
      <c r="AN196" s="177"/>
      <c r="AO196" s="178"/>
      <c r="AP196" s="166" t="s">
        <v>587</v>
      </c>
      <c r="AQ196" s="166"/>
      <c r="AR196" s="166"/>
      <c r="AS196" s="166"/>
      <c r="AT196" s="166"/>
      <c r="AU196" s="166"/>
      <c r="AV196" s="166"/>
      <c r="AW196" s="166"/>
      <c r="AX196" s="166"/>
      <c r="AY196">
        <f>COUNTA($C$196)</f>
        <v>1</v>
      </c>
    </row>
    <row r="197" spans="1:51" ht="30" customHeight="1" x14ac:dyDescent="0.2">
      <c r="A197" s="201">
        <v>9</v>
      </c>
      <c r="B197" s="201">
        <v>1</v>
      </c>
      <c r="C197" s="168" t="s">
        <v>732</v>
      </c>
      <c r="D197" s="168"/>
      <c r="E197" s="168"/>
      <c r="F197" s="168"/>
      <c r="G197" s="168"/>
      <c r="H197" s="168"/>
      <c r="I197" s="168"/>
      <c r="J197" s="169">
        <v>7000020473243</v>
      </c>
      <c r="K197" s="170"/>
      <c r="L197" s="170"/>
      <c r="M197" s="170"/>
      <c r="N197" s="170"/>
      <c r="O197" s="170"/>
      <c r="P197" s="171" t="s">
        <v>736</v>
      </c>
      <c r="Q197" s="171"/>
      <c r="R197" s="171"/>
      <c r="S197" s="171"/>
      <c r="T197" s="171"/>
      <c r="U197" s="171"/>
      <c r="V197" s="171"/>
      <c r="W197" s="171"/>
      <c r="X197" s="171"/>
      <c r="Y197" s="158">
        <v>7</v>
      </c>
      <c r="Z197" s="159"/>
      <c r="AA197" s="159"/>
      <c r="AB197" s="160"/>
      <c r="AC197" s="172" t="s">
        <v>637</v>
      </c>
      <c r="AD197" s="173"/>
      <c r="AE197" s="173"/>
      <c r="AF197" s="173"/>
      <c r="AG197" s="173"/>
      <c r="AH197" s="174" t="s">
        <v>587</v>
      </c>
      <c r="AI197" s="175"/>
      <c r="AJ197" s="175"/>
      <c r="AK197" s="175"/>
      <c r="AL197" s="176" t="s">
        <v>587</v>
      </c>
      <c r="AM197" s="177"/>
      <c r="AN197" s="177"/>
      <c r="AO197" s="178"/>
      <c r="AP197" s="166" t="s">
        <v>587</v>
      </c>
      <c r="AQ197" s="166"/>
      <c r="AR197" s="166"/>
      <c r="AS197" s="166"/>
      <c r="AT197" s="166"/>
      <c r="AU197" s="166"/>
      <c r="AV197" s="166"/>
      <c r="AW197" s="166"/>
      <c r="AX197" s="166"/>
      <c r="AY197">
        <f>COUNTA($C$197)</f>
        <v>1</v>
      </c>
    </row>
    <row r="198" spans="1:51" ht="30" customHeight="1" x14ac:dyDescent="0.2">
      <c r="A198" s="201">
        <v>10</v>
      </c>
      <c r="B198" s="201">
        <v>1</v>
      </c>
      <c r="C198" s="168" t="s">
        <v>733</v>
      </c>
      <c r="D198" s="168"/>
      <c r="E198" s="168"/>
      <c r="F198" s="168"/>
      <c r="G198" s="168"/>
      <c r="H198" s="168"/>
      <c r="I198" s="168"/>
      <c r="J198" s="169">
        <v>4000020473626</v>
      </c>
      <c r="K198" s="170"/>
      <c r="L198" s="170"/>
      <c r="M198" s="170"/>
      <c r="N198" s="170"/>
      <c r="O198" s="170"/>
      <c r="P198" s="171" t="s">
        <v>737</v>
      </c>
      <c r="Q198" s="171"/>
      <c r="R198" s="171"/>
      <c r="S198" s="171"/>
      <c r="T198" s="171"/>
      <c r="U198" s="171"/>
      <c r="V198" s="171"/>
      <c r="W198" s="171"/>
      <c r="X198" s="171"/>
      <c r="Y198" s="158">
        <v>6</v>
      </c>
      <c r="Z198" s="159"/>
      <c r="AA198" s="159"/>
      <c r="AB198" s="160"/>
      <c r="AC198" s="172" t="s">
        <v>637</v>
      </c>
      <c r="AD198" s="173"/>
      <c r="AE198" s="173"/>
      <c r="AF198" s="173"/>
      <c r="AG198" s="173"/>
      <c r="AH198" s="174" t="s">
        <v>587</v>
      </c>
      <c r="AI198" s="175"/>
      <c r="AJ198" s="175"/>
      <c r="AK198" s="175"/>
      <c r="AL198" s="176" t="s">
        <v>587</v>
      </c>
      <c r="AM198" s="177"/>
      <c r="AN198" s="177"/>
      <c r="AO198" s="178"/>
      <c r="AP198" s="166" t="s">
        <v>587</v>
      </c>
      <c r="AQ198" s="166"/>
      <c r="AR198" s="166"/>
      <c r="AS198" s="166"/>
      <c r="AT198" s="166"/>
      <c r="AU198" s="166"/>
      <c r="AV198" s="166"/>
      <c r="AW198" s="166"/>
      <c r="AX198" s="166"/>
      <c r="AY198">
        <f>COUNTA($C$198)</f>
        <v>1</v>
      </c>
    </row>
    <row r="199" spans="1:51" ht="24.75" customHeight="1" x14ac:dyDescent="0.2">
      <c r="A199" s="57"/>
      <c r="B199" s="57"/>
      <c r="C199" s="57"/>
      <c r="D199" s="57"/>
      <c r="E199" s="57"/>
      <c r="F199" s="57"/>
      <c r="G199" s="57"/>
      <c r="H199" s="57"/>
      <c r="I199" s="57"/>
      <c r="J199" s="57"/>
      <c r="K199" s="57"/>
      <c r="L199" s="57"/>
      <c r="M199" s="57"/>
      <c r="N199" s="57"/>
      <c r="O199" s="57"/>
      <c r="P199" s="58"/>
      <c r="Q199" s="58"/>
      <c r="R199" s="58"/>
      <c r="S199" s="58"/>
      <c r="T199" s="58"/>
      <c r="U199" s="58"/>
      <c r="V199" s="58"/>
      <c r="W199" s="58"/>
      <c r="X199" s="58"/>
      <c r="Y199" s="59"/>
      <c r="Z199" s="59"/>
      <c r="AA199" s="59"/>
      <c r="AB199" s="59"/>
      <c r="AC199" s="59"/>
      <c r="AD199" s="59"/>
      <c r="AE199" s="59"/>
      <c r="AF199" s="59"/>
      <c r="AG199" s="59"/>
      <c r="AH199" s="59"/>
      <c r="AI199" s="59"/>
      <c r="AJ199" s="59"/>
      <c r="AK199" s="59"/>
      <c r="AL199" s="59"/>
      <c r="AM199" s="59"/>
      <c r="AN199" s="59"/>
      <c r="AO199" s="59"/>
      <c r="AP199" s="58"/>
      <c r="AQ199" s="58"/>
      <c r="AR199" s="58"/>
      <c r="AS199" s="58"/>
      <c r="AT199" s="58"/>
      <c r="AU199" s="58"/>
      <c r="AV199" s="58"/>
      <c r="AW199" s="58"/>
      <c r="AX199" s="58"/>
      <c r="AY199">
        <f>COUNTA($C$202)</f>
        <v>1</v>
      </c>
    </row>
    <row r="200" spans="1:51" ht="24.75" customHeight="1" x14ac:dyDescent="0.2">
      <c r="A200" s="51"/>
      <c r="B200" s="46" t="s">
        <v>639</v>
      </c>
      <c r="C200" s="51"/>
      <c r="D200" s="51"/>
      <c r="E200" s="51"/>
      <c r="F200" s="51"/>
      <c r="G200" s="51"/>
      <c r="H200" s="51"/>
      <c r="I200" s="51"/>
      <c r="J200" s="51"/>
      <c r="K200" s="51"/>
      <c r="L200" s="51"/>
      <c r="M200" s="51"/>
      <c r="N200" s="51"/>
      <c r="O200" s="51"/>
      <c r="P200" s="55"/>
      <c r="Q200" s="55"/>
      <c r="R200" s="55"/>
      <c r="S200" s="55"/>
      <c r="T200" s="55"/>
      <c r="U200" s="55"/>
      <c r="V200" s="55"/>
      <c r="W200" s="55"/>
      <c r="X200" s="55"/>
      <c r="Y200" s="56"/>
      <c r="Z200" s="56"/>
      <c r="AA200" s="56"/>
      <c r="AB200" s="56"/>
      <c r="AC200" s="56"/>
      <c r="AD200" s="56"/>
      <c r="AE200" s="56"/>
      <c r="AF200" s="56"/>
      <c r="AG200" s="56"/>
      <c r="AH200" s="56"/>
      <c r="AI200" s="56"/>
      <c r="AJ200" s="56"/>
      <c r="AK200" s="56"/>
      <c r="AL200" s="56"/>
      <c r="AM200" s="56"/>
      <c r="AN200" s="56"/>
      <c r="AO200" s="56"/>
      <c r="AP200" s="55"/>
      <c r="AQ200" s="55"/>
      <c r="AR200" s="55"/>
      <c r="AS200" s="55"/>
      <c r="AT200" s="55"/>
      <c r="AU200" s="55"/>
      <c r="AV200" s="55"/>
      <c r="AW200" s="55"/>
      <c r="AX200" s="55"/>
      <c r="AY200">
        <f>$AY$199</f>
        <v>1</v>
      </c>
    </row>
    <row r="201" spans="1:51" ht="59.25" customHeight="1" x14ac:dyDescent="0.2">
      <c r="A201" s="142"/>
      <c r="B201" s="142"/>
      <c r="C201" s="142" t="s">
        <v>26</v>
      </c>
      <c r="D201" s="142"/>
      <c r="E201" s="142"/>
      <c r="F201" s="142"/>
      <c r="G201" s="142"/>
      <c r="H201" s="142"/>
      <c r="I201" s="142"/>
      <c r="J201" s="143" t="s">
        <v>197</v>
      </c>
      <c r="K201" s="144"/>
      <c r="L201" s="144"/>
      <c r="M201" s="144"/>
      <c r="N201" s="144"/>
      <c r="O201" s="144"/>
      <c r="P201" s="145" t="s">
        <v>181</v>
      </c>
      <c r="Q201" s="145"/>
      <c r="R201" s="145"/>
      <c r="S201" s="145"/>
      <c r="T201" s="145"/>
      <c r="U201" s="145"/>
      <c r="V201" s="145"/>
      <c r="W201" s="145"/>
      <c r="X201" s="145"/>
      <c r="Y201" s="146" t="s">
        <v>196</v>
      </c>
      <c r="Z201" s="147"/>
      <c r="AA201" s="147"/>
      <c r="AB201" s="147"/>
      <c r="AC201" s="143" t="s">
        <v>227</v>
      </c>
      <c r="AD201" s="143"/>
      <c r="AE201" s="143"/>
      <c r="AF201" s="143"/>
      <c r="AG201" s="143"/>
      <c r="AH201" s="146" t="s">
        <v>244</v>
      </c>
      <c r="AI201" s="142"/>
      <c r="AJ201" s="142"/>
      <c r="AK201" s="142"/>
      <c r="AL201" s="142" t="s">
        <v>21</v>
      </c>
      <c r="AM201" s="142"/>
      <c r="AN201" s="142"/>
      <c r="AO201" s="148"/>
      <c r="AP201" s="149" t="s">
        <v>198</v>
      </c>
      <c r="AQ201" s="149"/>
      <c r="AR201" s="149"/>
      <c r="AS201" s="149"/>
      <c r="AT201" s="149"/>
      <c r="AU201" s="149"/>
      <c r="AV201" s="149"/>
      <c r="AW201" s="149"/>
      <c r="AX201" s="149"/>
      <c r="AY201">
        <f t="shared" ref="AY201:AY202" si="8">$AY$199</f>
        <v>1</v>
      </c>
    </row>
    <row r="202" spans="1:51" ht="42" customHeight="1" x14ac:dyDescent="0.2">
      <c r="A202" s="201">
        <v>1</v>
      </c>
      <c r="B202" s="201">
        <v>1</v>
      </c>
      <c r="C202" s="168" t="s">
        <v>738</v>
      </c>
      <c r="D202" s="168"/>
      <c r="E202" s="168"/>
      <c r="F202" s="168"/>
      <c r="G202" s="168"/>
      <c r="H202" s="168"/>
      <c r="I202" s="168"/>
      <c r="J202" s="169">
        <v>6700150077869</v>
      </c>
      <c r="K202" s="170"/>
      <c r="L202" s="170"/>
      <c r="M202" s="170"/>
      <c r="N202" s="170"/>
      <c r="O202" s="170"/>
      <c r="P202" s="171" t="s">
        <v>748</v>
      </c>
      <c r="Q202" s="171"/>
      <c r="R202" s="171"/>
      <c r="S202" s="171"/>
      <c r="T202" s="171"/>
      <c r="U202" s="171"/>
      <c r="V202" s="171"/>
      <c r="W202" s="171"/>
      <c r="X202" s="171"/>
      <c r="Y202" s="158">
        <v>87</v>
      </c>
      <c r="Z202" s="159"/>
      <c r="AA202" s="159"/>
      <c r="AB202" s="160"/>
      <c r="AC202" s="172" t="s">
        <v>637</v>
      </c>
      <c r="AD202" s="173"/>
      <c r="AE202" s="173"/>
      <c r="AF202" s="173"/>
      <c r="AG202" s="173"/>
      <c r="AH202" s="164" t="s">
        <v>587</v>
      </c>
      <c r="AI202" s="165"/>
      <c r="AJ202" s="165"/>
      <c r="AK202" s="165"/>
      <c r="AL202" s="176" t="s">
        <v>587</v>
      </c>
      <c r="AM202" s="177"/>
      <c r="AN202" s="177"/>
      <c r="AO202" s="178"/>
      <c r="AP202" s="166" t="s">
        <v>587</v>
      </c>
      <c r="AQ202" s="166"/>
      <c r="AR202" s="166"/>
      <c r="AS202" s="166"/>
      <c r="AT202" s="166"/>
      <c r="AU202" s="166"/>
      <c r="AV202" s="166"/>
      <c r="AW202" s="166"/>
      <c r="AX202" s="166"/>
      <c r="AY202">
        <f t="shared" si="8"/>
        <v>1</v>
      </c>
    </row>
    <row r="203" spans="1:51" ht="30" customHeight="1" x14ac:dyDescent="0.2">
      <c r="A203" s="201">
        <v>2</v>
      </c>
      <c r="B203" s="201">
        <v>1</v>
      </c>
      <c r="C203" s="168" t="s">
        <v>739</v>
      </c>
      <c r="D203" s="168"/>
      <c r="E203" s="168"/>
      <c r="F203" s="168"/>
      <c r="G203" s="168"/>
      <c r="H203" s="168"/>
      <c r="I203" s="168"/>
      <c r="J203" s="169">
        <v>5360001002070</v>
      </c>
      <c r="K203" s="170"/>
      <c r="L203" s="170"/>
      <c r="M203" s="170"/>
      <c r="N203" s="170"/>
      <c r="O203" s="170"/>
      <c r="P203" s="171" t="s">
        <v>749</v>
      </c>
      <c r="Q203" s="171"/>
      <c r="R203" s="171"/>
      <c r="S203" s="171"/>
      <c r="T203" s="171"/>
      <c r="U203" s="171"/>
      <c r="V203" s="171"/>
      <c r="W203" s="171"/>
      <c r="X203" s="171"/>
      <c r="Y203" s="158">
        <v>61</v>
      </c>
      <c r="Z203" s="159"/>
      <c r="AA203" s="159"/>
      <c r="AB203" s="160"/>
      <c r="AC203" s="172" t="s">
        <v>637</v>
      </c>
      <c r="AD203" s="173"/>
      <c r="AE203" s="173"/>
      <c r="AF203" s="173"/>
      <c r="AG203" s="173"/>
      <c r="AH203" s="164" t="s">
        <v>587</v>
      </c>
      <c r="AI203" s="165"/>
      <c r="AJ203" s="165"/>
      <c r="AK203" s="165"/>
      <c r="AL203" s="176" t="s">
        <v>587</v>
      </c>
      <c r="AM203" s="177"/>
      <c r="AN203" s="177"/>
      <c r="AO203" s="178"/>
      <c r="AP203" s="166" t="s">
        <v>587</v>
      </c>
      <c r="AQ203" s="166"/>
      <c r="AR203" s="166"/>
      <c r="AS203" s="166"/>
      <c r="AT203" s="166"/>
      <c r="AU203" s="166"/>
      <c r="AV203" s="166"/>
      <c r="AW203" s="166"/>
      <c r="AX203" s="166"/>
      <c r="AY203">
        <f>COUNTA($C$203)</f>
        <v>1</v>
      </c>
    </row>
    <row r="204" spans="1:51" ht="30" customHeight="1" x14ac:dyDescent="0.2">
      <c r="A204" s="201">
        <v>3</v>
      </c>
      <c r="B204" s="201">
        <v>1</v>
      </c>
      <c r="C204" s="167" t="s">
        <v>740</v>
      </c>
      <c r="D204" s="168"/>
      <c r="E204" s="168"/>
      <c r="F204" s="168"/>
      <c r="G204" s="168"/>
      <c r="H204" s="168"/>
      <c r="I204" s="168"/>
      <c r="J204" s="169">
        <v>8470001000424</v>
      </c>
      <c r="K204" s="170"/>
      <c r="L204" s="170"/>
      <c r="M204" s="170"/>
      <c r="N204" s="170"/>
      <c r="O204" s="170"/>
      <c r="P204" s="181" t="s">
        <v>750</v>
      </c>
      <c r="Q204" s="171"/>
      <c r="R204" s="171"/>
      <c r="S204" s="171"/>
      <c r="T204" s="171"/>
      <c r="U204" s="171"/>
      <c r="V204" s="171"/>
      <c r="W204" s="171"/>
      <c r="X204" s="171"/>
      <c r="Y204" s="158">
        <v>56</v>
      </c>
      <c r="Z204" s="159"/>
      <c r="AA204" s="159"/>
      <c r="AB204" s="160"/>
      <c r="AC204" s="172" t="s">
        <v>637</v>
      </c>
      <c r="AD204" s="173"/>
      <c r="AE204" s="173"/>
      <c r="AF204" s="173"/>
      <c r="AG204" s="173"/>
      <c r="AH204" s="164" t="s">
        <v>587</v>
      </c>
      <c r="AI204" s="165"/>
      <c r="AJ204" s="165"/>
      <c r="AK204" s="165"/>
      <c r="AL204" s="176" t="s">
        <v>587</v>
      </c>
      <c r="AM204" s="177"/>
      <c r="AN204" s="177"/>
      <c r="AO204" s="178"/>
      <c r="AP204" s="166" t="s">
        <v>587</v>
      </c>
      <c r="AQ204" s="166"/>
      <c r="AR204" s="166"/>
      <c r="AS204" s="166"/>
      <c r="AT204" s="166"/>
      <c r="AU204" s="166"/>
      <c r="AV204" s="166"/>
      <c r="AW204" s="166"/>
      <c r="AX204" s="166"/>
      <c r="AY204">
        <f>COUNTA($C$204)</f>
        <v>1</v>
      </c>
    </row>
    <row r="205" spans="1:51" ht="30" customHeight="1" x14ac:dyDescent="0.2">
      <c r="A205" s="201">
        <v>4</v>
      </c>
      <c r="B205" s="201">
        <v>1</v>
      </c>
      <c r="C205" s="167" t="s">
        <v>741</v>
      </c>
      <c r="D205" s="168"/>
      <c r="E205" s="168"/>
      <c r="F205" s="168"/>
      <c r="G205" s="168"/>
      <c r="H205" s="168"/>
      <c r="I205" s="168"/>
      <c r="J205" s="169">
        <v>8360001013081</v>
      </c>
      <c r="K205" s="170"/>
      <c r="L205" s="170"/>
      <c r="M205" s="170"/>
      <c r="N205" s="170"/>
      <c r="O205" s="170"/>
      <c r="P205" s="181" t="s">
        <v>751</v>
      </c>
      <c r="Q205" s="171"/>
      <c r="R205" s="171"/>
      <c r="S205" s="171"/>
      <c r="T205" s="171"/>
      <c r="U205" s="171"/>
      <c r="V205" s="171"/>
      <c r="W205" s="171"/>
      <c r="X205" s="171"/>
      <c r="Y205" s="158">
        <v>56</v>
      </c>
      <c r="Z205" s="159"/>
      <c r="AA205" s="159"/>
      <c r="AB205" s="160"/>
      <c r="AC205" s="172" t="s">
        <v>246</v>
      </c>
      <c r="AD205" s="173"/>
      <c r="AE205" s="173"/>
      <c r="AF205" s="173"/>
      <c r="AG205" s="173"/>
      <c r="AH205" s="174">
        <v>13</v>
      </c>
      <c r="AI205" s="175"/>
      <c r="AJ205" s="175"/>
      <c r="AK205" s="175"/>
      <c r="AL205" s="176">
        <v>97.8</v>
      </c>
      <c r="AM205" s="177"/>
      <c r="AN205" s="177"/>
      <c r="AO205" s="178"/>
      <c r="AP205" s="166" t="s">
        <v>587</v>
      </c>
      <c r="AQ205" s="166"/>
      <c r="AR205" s="166"/>
      <c r="AS205" s="166"/>
      <c r="AT205" s="166"/>
      <c r="AU205" s="166"/>
      <c r="AV205" s="166"/>
      <c r="AW205" s="166"/>
      <c r="AX205" s="166"/>
      <c r="AY205">
        <f>COUNTA($C$205)</f>
        <v>1</v>
      </c>
    </row>
    <row r="206" spans="1:51" ht="30" customHeight="1" x14ac:dyDescent="0.2">
      <c r="A206" s="201">
        <v>5</v>
      </c>
      <c r="B206" s="201">
        <v>1</v>
      </c>
      <c r="C206" s="168" t="s">
        <v>742</v>
      </c>
      <c r="D206" s="168"/>
      <c r="E206" s="168"/>
      <c r="F206" s="168"/>
      <c r="G206" s="168"/>
      <c r="H206" s="168"/>
      <c r="I206" s="168"/>
      <c r="J206" s="169">
        <v>7360002021571</v>
      </c>
      <c r="K206" s="170"/>
      <c r="L206" s="170"/>
      <c r="M206" s="170"/>
      <c r="N206" s="170"/>
      <c r="O206" s="170"/>
      <c r="P206" s="171" t="s">
        <v>752</v>
      </c>
      <c r="Q206" s="171"/>
      <c r="R206" s="171"/>
      <c r="S206" s="171"/>
      <c r="T206" s="171"/>
      <c r="U206" s="171"/>
      <c r="V206" s="171"/>
      <c r="W206" s="171"/>
      <c r="X206" s="171"/>
      <c r="Y206" s="158">
        <v>54</v>
      </c>
      <c r="Z206" s="159"/>
      <c r="AA206" s="159"/>
      <c r="AB206" s="160"/>
      <c r="AC206" s="172" t="s">
        <v>246</v>
      </c>
      <c r="AD206" s="173"/>
      <c r="AE206" s="173"/>
      <c r="AF206" s="173"/>
      <c r="AG206" s="173"/>
      <c r="AH206" s="174">
        <v>13</v>
      </c>
      <c r="AI206" s="175"/>
      <c r="AJ206" s="175"/>
      <c r="AK206" s="175"/>
      <c r="AL206" s="176">
        <v>96.4</v>
      </c>
      <c r="AM206" s="177"/>
      <c r="AN206" s="177"/>
      <c r="AO206" s="178"/>
      <c r="AP206" s="166" t="s">
        <v>587</v>
      </c>
      <c r="AQ206" s="166"/>
      <c r="AR206" s="166"/>
      <c r="AS206" s="166"/>
      <c r="AT206" s="166"/>
      <c r="AU206" s="166"/>
      <c r="AV206" s="166"/>
      <c r="AW206" s="166"/>
      <c r="AX206" s="166"/>
      <c r="AY206">
        <f>COUNTA($C$206)</f>
        <v>1</v>
      </c>
    </row>
    <row r="207" spans="1:51" ht="30" customHeight="1" x14ac:dyDescent="0.2">
      <c r="A207" s="201">
        <v>6</v>
      </c>
      <c r="B207" s="201">
        <v>1</v>
      </c>
      <c r="C207" s="168" t="s">
        <v>743</v>
      </c>
      <c r="D207" s="168"/>
      <c r="E207" s="168"/>
      <c r="F207" s="168"/>
      <c r="G207" s="168"/>
      <c r="H207" s="168"/>
      <c r="I207" s="168"/>
      <c r="J207" s="169">
        <v>5360002003456</v>
      </c>
      <c r="K207" s="170"/>
      <c r="L207" s="170"/>
      <c r="M207" s="170"/>
      <c r="N207" s="170"/>
      <c r="O207" s="170"/>
      <c r="P207" s="171" t="s">
        <v>753</v>
      </c>
      <c r="Q207" s="171"/>
      <c r="R207" s="171"/>
      <c r="S207" s="171"/>
      <c r="T207" s="171"/>
      <c r="U207" s="171"/>
      <c r="V207" s="171"/>
      <c r="W207" s="171"/>
      <c r="X207" s="171"/>
      <c r="Y207" s="158">
        <v>47</v>
      </c>
      <c r="Z207" s="159"/>
      <c r="AA207" s="159"/>
      <c r="AB207" s="160"/>
      <c r="AC207" s="172" t="s">
        <v>246</v>
      </c>
      <c r="AD207" s="173"/>
      <c r="AE207" s="173"/>
      <c r="AF207" s="173"/>
      <c r="AG207" s="173"/>
      <c r="AH207" s="174">
        <v>12</v>
      </c>
      <c r="AI207" s="175"/>
      <c r="AJ207" s="175"/>
      <c r="AK207" s="175"/>
      <c r="AL207" s="176">
        <v>95</v>
      </c>
      <c r="AM207" s="177"/>
      <c r="AN207" s="177"/>
      <c r="AO207" s="178"/>
      <c r="AP207" s="166" t="s">
        <v>587</v>
      </c>
      <c r="AQ207" s="166"/>
      <c r="AR207" s="166"/>
      <c r="AS207" s="166"/>
      <c r="AT207" s="166"/>
      <c r="AU207" s="166"/>
      <c r="AV207" s="166"/>
      <c r="AW207" s="166"/>
      <c r="AX207" s="166"/>
      <c r="AY207">
        <f>COUNTA($C$207)</f>
        <v>1</v>
      </c>
    </row>
    <row r="208" spans="1:51" ht="30" customHeight="1" x14ac:dyDescent="0.2">
      <c r="A208" s="201">
        <v>7</v>
      </c>
      <c r="B208" s="201">
        <v>1</v>
      </c>
      <c r="C208" s="168" t="s">
        <v>744</v>
      </c>
      <c r="D208" s="168"/>
      <c r="E208" s="168"/>
      <c r="F208" s="168"/>
      <c r="G208" s="168"/>
      <c r="H208" s="168"/>
      <c r="I208" s="168"/>
      <c r="J208" s="169">
        <v>6120001059662</v>
      </c>
      <c r="K208" s="170"/>
      <c r="L208" s="170"/>
      <c r="M208" s="170"/>
      <c r="N208" s="170"/>
      <c r="O208" s="170"/>
      <c r="P208" s="171" t="s">
        <v>750</v>
      </c>
      <c r="Q208" s="171"/>
      <c r="R208" s="171"/>
      <c r="S208" s="171"/>
      <c r="T208" s="171"/>
      <c r="U208" s="171"/>
      <c r="V208" s="171"/>
      <c r="W208" s="171"/>
      <c r="X208" s="171"/>
      <c r="Y208" s="158">
        <v>45</v>
      </c>
      <c r="Z208" s="159"/>
      <c r="AA208" s="159"/>
      <c r="AB208" s="160"/>
      <c r="AC208" s="172" t="s">
        <v>637</v>
      </c>
      <c r="AD208" s="173"/>
      <c r="AE208" s="173"/>
      <c r="AF208" s="173"/>
      <c r="AG208" s="173"/>
      <c r="AH208" s="174" t="s">
        <v>587</v>
      </c>
      <c r="AI208" s="175"/>
      <c r="AJ208" s="175"/>
      <c r="AK208" s="175"/>
      <c r="AL208" s="176" t="s">
        <v>587</v>
      </c>
      <c r="AM208" s="177"/>
      <c r="AN208" s="177"/>
      <c r="AO208" s="178"/>
      <c r="AP208" s="166" t="s">
        <v>587</v>
      </c>
      <c r="AQ208" s="166"/>
      <c r="AR208" s="166"/>
      <c r="AS208" s="166"/>
      <c r="AT208" s="166"/>
      <c r="AU208" s="166"/>
      <c r="AV208" s="166"/>
      <c r="AW208" s="166"/>
      <c r="AX208" s="166"/>
      <c r="AY208">
        <f>COUNTA($C$208)</f>
        <v>1</v>
      </c>
    </row>
    <row r="209" spans="1:51" ht="30" customHeight="1" x14ac:dyDescent="0.2">
      <c r="A209" s="201">
        <v>8</v>
      </c>
      <c r="B209" s="201">
        <v>1</v>
      </c>
      <c r="C209" s="168" t="s">
        <v>745</v>
      </c>
      <c r="D209" s="168"/>
      <c r="E209" s="168"/>
      <c r="F209" s="168"/>
      <c r="G209" s="168"/>
      <c r="H209" s="168"/>
      <c r="I209" s="168"/>
      <c r="J209" s="169">
        <v>5360001013159</v>
      </c>
      <c r="K209" s="170"/>
      <c r="L209" s="170"/>
      <c r="M209" s="170"/>
      <c r="N209" s="170"/>
      <c r="O209" s="170"/>
      <c r="P209" s="171" t="s">
        <v>752</v>
      </c>
      <c r="Q209" s="171"/>
      <c r="R209" s="171"/>
      <c r="S209" s="171"/>
      <c r="T209" s="171"/>
      <c r="U209" s="171"/>
      <c r="V209" s="171"/>
      <c r="W209" s="171"/>
      <c r="X209" s="171"/>
      <c r="Y209" s="158">
        <v>44</v>
      </c>
      <c r="Z209" s="159"/>
      <c r="AA209" s="159"/>
      <c r="AB209" s="160"/>
      <c r="AC209" s="172" t="s">
        <v>246</v>
      </c>
      <c r="AD209" s="173"/>
      <c r="AE209" s="173"/>
      <c r="AF209" s="173"/>
      <c r="AG209" s="173"/>
      <c r="AH209" s="174">
        <v>14</v>
      </c>
      <c r="AI209" s="175"/>
      <c r="AJ209" s="175"/>
      <c r="AK209" s="175"/>
      <c r="AL209" s="176">
        <v>97.2</v>
      </c>
      <c r="AM209" s="177"/>
      <c r="AN209" s="177"/>
      <c r="AO209" s="178"/>
      <c r="AP209" s="166" t="s">
        <v>587</v>
      </c>
      <c r="AQ209" s="166"/>
      <c r="AR209" s="166"/>
      <c r="AS209" s="166"/>
      <c r="AT209" s="166"/>
      <c r="AU209" s="166"/>
      <c r="AV209" s="166"/>
      <c r="AW209" s="166"/>
      <c r="AX209" s="166"/>
      <c r="AY209">
        <f>COUNTA($C$209)</f>
        <v>1</v>
      </c>
    </row>
    <row r="210" spans="1:51" ht="30" customHeight="1" x14ac:dyDescent="0.2">
      <c r="A210" s="201">
        <v>9</v>
      </c>
      <c r="B210" s="201">
        <v>1</v>
      </c>
      <c r="C210" s="168" t="s">
        <v>746</v>
      </c>
      <c r="D210" s="168"/>
      <c r="E210" s="168"/>
      <c r="F210" s="168"/>
      <c r="G210" s="168"/>
      <c r="H210" s="168"/>
      <c r="I210" s="168"/>
      <c r="J210" s="169">
        <v>3360005001938</v>
      </c>
      <c r="K210" s="170"/>
      <c r="L210" s="170"/>
      <c r="M210" s="170"/>
      <c r="N210" s="170"/>
      <c r="O210" s="170"/>
      <c r="P210" s="171" t="s">
        <v>754</v>
      </c>
      <c r="Q210" s="171"/>
      <c r="R210" s="171"/>
      <c r="S210" s="171"/>
      <c r="T210" s="171"/>
      <c r="U210" s="171"/>
      <c r="V210" s="171"/>
      <c r="W210" s="171"/>
      <c r="X210" s="171"/>
      <c r="Y210" s="158">
        <v>44</v>
      </c>
      <c r="Z210" s="159"/>
      <c r="AA210" s="159"/>
      <c r="AB210" s="160"/>
      <c r="AC210" s="172" t="s">
        <v>637</v>
      </c>
      <c r="AD210" s="173"/>
      <c r="AE210" s="173"/>
      <c r="AF210" s="173"/>
      <c r="AG210" s="173"/>
      <c r="AH210" s="174" t="s">
        <v>587</v>
      </c>
      <c r="AI210" s="175"/>
      <c r="AJ210" s="175"/>
      <c r="AK210" s="175"/>
      <c r="AL210" s="176" t="s">
        <v>587</v>
      </c>
      <c r="AM210" s="177"/>
      <c r="AN210" s="177"/>
      <c r="AO210" s="178"/>
      <c r="AP210" s="166" t="s">
        <v>587</v>
      </c>
      <c r="AQ210" s="166"/>
      <c r="AR210" s="166"/>
      <c r="AS210" s="166"/>
      <c r="AT210" s="166"/>
      <c r="AU210" s="166"/>
      <c r="AV210" s="166"/>
      <c r="AW210" s="166"/>
      <c r="AX210" s="166"/>
      <c r="AY210">
        <f>COUNTA($C$210)</f>
        <v>1</v>
      </c>
    </row>
    <row r="211" spans="1:51" ht="30" customHeight="1" x14ac:dyDescent="0.2">
      <c r="A211" s="201">
        <v>10</v>
      </c>
      <c r="B211" s="201">
        <v>1</v>
      </c>
      <c r="C211" s="168" t="s">
        <v>747</v>
      </c>
      <c r="D211" s="168"/>
      <c r="E211" s="168"/>
      <c r="F211" s="168"/>
      <c r="G211" s="168"/>
      <c r="H211" s="168"/>
      <c r="I211" s="168"/>
      <c r="J211" s="169">
        <v>7011001016291</v>
      </c>
      <c r="K211" s="170"/>
      <c r="L211" s="170"/>
      <c r="M211" s="170"/>
      <c r="N211" s="170"/>
      <c r="O211" s="170"/>
      <c r="P211" s="171" t="s">
        <v>754</v>
      </c>
      <c r="Q211" s="171"/>
      <c r="R211" s="171"/>
      <c r="S211" s="171"/>
      <c r="T211" s="171"/>
      <c r="U211" s="171"/>
      <c r="V211" s="171"/>
      <c r="W211" s="171"/>
      <c r="X211" s="171"/>
      <c r="Y211" s="158">
        <v>42</v>
      </c>
      <c r="Z211" s="159"/>
      <c r="AA211" s="159"/>
      <c r="AB211" s="160"/>
      <c r="AC211" s="172" t="s">
        <v>637</v>
      </c>
      <c r="AD211" s="173"/>
      <c r="AE211" s="173"/>
      <c r="AF211" s="173"/>
      <c r="AG211" s="173"/>
      <c r="AH211" s="174" t="s">
        <v>587</v>
      </c>
      <c r="AI211" s="175"/>
      <c r="AJ211" s="175"/>
      <c r="AK211" s="175"/>
      <c r="AL211" s="176" t="s">
        <v>587</v>
      </c>
      <c r="AM211" s="177"/>
      <c r="AN211" s="177"/>
      <c r="AO211" s="178"/>
      <c r="AP211" s="166" t="s">
        <v>587</v>
      </c>
      <c r="AQ211" s="166"/>
      <c r="AR211" s="166"/>
      <c r="AS211" s="166"/>
      <c r="AT211" s="166"/>
      <c r="AU211" s="166"/>
      <c r="AV211" s="166"/>
      <c r="AW211" s="166"/>
      <c r="AX211" s="166"/>
      <c r="AY211">
        <f>COUNTA($C$211)</f>
        <v>1</v>
      </c>
    </row>
    <row r="212" spans="1:51" ht="24.75" customHeight="1" x14ac:dyDescent="0.2">
      <c r="A212" s="57"/>
      <c r="B212" s="57"/>
      <c r="C212" s="57"/>
      <c r="D212" s="57"/>
      <c r="E212" s="57"/>
      <c r="F212" s="57"/>
      <c r="G212" s="57"/>
      <c r="H212" s="57"/>
      <c r="I212" s="57"/>
      <c r="J212" s="57"/>
      <c r="K212" s="57"/>
      <c r="L212" s="57"/>
      <c r="M212" s="57"/>
      <c r="N212" s="57"/>
      <c r="O212" s="57"/>
      <c r="P212" s="58"/>
      <c r="Q212" s="58"/>
      <c r="R212" s="58"/>
      <c r="S212" s="58"/>
      <c r="T212" s="58"/>
      <c r="U212" s="58"/>
      <c r="V212" s="58"/>
      <c r="W212" s="58"/>
      <c r="X212" s="58"/>
      <c r="Y212" s="59"/>
      <c r="Z212" s="59"/>
      <c r="AA212" s="59"/>
      <c r="AB212" s="59"/>
      <c r="AC212" s="59"/>
      <c r="AD212" s="59"/>
      <c r="AE212" s="59"/>
      <c r="AF212" s="59"/>
      <c r="AG212" s="59"/>
      <c r="AH212" s="59"/>
      <c r="AI212" s="59"/>
      <c r="AJ212" s="59"/>
      <c r="AK212" s="59"/>
      <c r="AL212" s="59"/>
      <c r="AM212" s="59"/>
      <c r="AN212" s="59"/>
      <c r="AO212" s="59"/>
      <c r="AP212" s="58"/>
      <c r="AQ212" s="58"/>
      <c r="AR212" s="58"/>
      <c r="AS212" s="58"/>
      <c r="AT212" s="58"/>
      <c r="AU212" s="58"/>
      <c r="AV212" s="58"/>
      <c r="AW212" s="58"/>
      <c r="AX212" s="58"/>
      <c r="AY212">
        <f>COUNTA($C$215)</f>
        <v>1</v>
      </c>
    </row>
    <row r="213" spans="1:51" ht="24.75" customHeight="1" x14ac:dyDescent="0.2">
      <c r="A213" s="51"/>
      <c r="B213" s="46" t="s">
        <v>640</v>
      </c>
      <c r="C213" s="51"/>
      <c r="D213" s="51"/>
      <c r="E213" s="51"/>
      <c r="F213" s="51"/>
      <c r="G213" s="51"/>
      <c r="H213" s="51"/>
      <c r="I213" s="51"/>
      <c r="J213" s="51"/>
      <c r="K213" s="51"/>
      <c r="L213" s="51"/>
      <c r="M213" s="51"/>
      <c r="N213" s="51"/>
      <c r="O213" s="51"/>
      <c r="P213" s="55"/>
      <c r="Q213" s="55"/>
      <c r="R213" s="55"/>
      <c r="S213" s="55"/>
      <c r="T213" s="55"/>
      <c r="U213" s="55"/>
      <c r="V213" s="55"/>
      <c r="W213" s="55"/>
      <c r="X213" s="55"/>
      <c r="Y213" s="56"/>
      <c r="Z213" s="56"/>
      <c r="AA213" s="56"/>
      <c r="AB213" s="56"/>
      <c r="AC213" s="56"/>
      <c r="AD213" s="56"/>
      <c r="AE213" s="56"/>
      <c r="AF213" s="56"/>
      <c r="AG213" s="56"/>
      <c r="AH213" s="56"/>
      <c r="AI213" s="56"/>
      <c r="AJ213" s="56"/>
      <c r="AK213" s="56"/>
      <c r="AL213" s="56"/>
      <c r="AM213" s="56"/>
      <c r="AN213" s="56"/>
      <c r="AO213" s="56"/>
      <c r="AP213" s="55"/>
      <c r="AQ213" s="55"/>
      <c r="AR213" s="55"/>
      <c r="AS213" s="55"/>
      <c r="AT213" s="55"/>
      <c r="AU213" s="55"/>
      <c r="AV213" s="55"/>
      <c r="AW213" s="55"/>
      <c r="AX213" s="55"/>
      <c r="AY213">
        <f>$AY$212</f>
        <v>1</v>
      </c>
    </row>
    <row r="214" spans="1:51" ht="59.25" customHeight="1" x14ac:dyDescent="0.2">
      <c r="A214" s="142"/>
      <c r="B214" s="142"/>
      <c r="C214" s="142" t="s">
        <v>26</v>
      </c>
      <c r="D214" s="142"/>
      <c r="E214" s="142"/>
      <c r="F214" s="142"/>
      <c r="G214" s="142"/>
      <c r="H214" s="142"/>
      <c r="I214" s="142"/>
      <c r="J214" s="143" t="s">
        <v>197</v>
      </c>
      <c r="K214" s="144"/>
      <c r="L214" s="144"/>
      <c r="M214" s="144"/>
      <c r="N214" s="144"/>
      <c r="O214" s="144"/>
      <c r="P214" s="145" t="s">
        <v>181</v>
      </c>
      <c r="Q214" s="145"/>
      <c r="R214" s="145"/>
      <c r="S214" s="145"/>
      <c r="T214" s="145"/>
      <c r="U214" s="145"/>
      <c r="V214" s="145"/>
      <c r="W214" s="145"/>
      <c r="X214" s="145"/>
      <c r="Y214" s="146" t="s">
        <v>196</v>
      </c>
      <c r="Z214" s="147"/>
      <c r="AA214" s="147"/>
      <c r="AB214" s="147"/>
      <c r="AC214" s="143" t="s">
        <v>227</v>
      </c>
      <c r="AD214" s="143"/>
      <c r="AE214" s="143"/>
      <c r="AF214" s="143"/>
      <c r="AG214" s="143"/>
      <c r="AH214" s="146" t="s">
        <v>244</v>
      </c>
      <c r="AI214" s="142"/>
      <c r="AJ214" s="142"/>
      <c r="AK214" s="142"/>
      <c r="AL214" s="142" t="s">
        <v>21</v>
      </c>
      <c r="AM214" s="142"/>
      <c r="AN214" s="142"/>
      <c r="AO214" s="148"/>
      <c r="AP214" s="149" t="s">
        <v>198</v>
      </c>
      <c r="AQ214" s="149"/>
      <c r="AR214" s="149"/>
      <c r="AS214" s="149"/>
      <c r="AT214" s="149"/>
      <c r="AU214" s="149"/>
      <c r="AV214" s="149"/>
      <c r="AW214" s="149"/>
      <c r="AX214" s="149"/>
      <c r="AY214">
        <f t="shared" ref="AY214:AY215" si="9">$AY$212</f>
        <v>1</v>
      </c>
    </row>
    <row r="215" spans="1:51" ht="30" customHeight="1" x14ac:dyDescent="0.2">
      <c r="A215" s="201">
        <v>1</v>
      </c>
      <c r="B215" s="201">
        <v>1</v>
      </c>
      <c r="C215" s="168" t="s">
        <v>755</v>
      </c>
      <c r="D215" s="168"/>
      <c r="E215" s="168"/>
      <c r="F215" s="168"/>
      <c r="G215" s="168"/>
      <c r="H215" s="168"/>
      <c r="I215" s="168"/>
      <c r="J215" s="169">
        <v>1360002005555</v>
      </c>
      <c r="K215" s="170"/>
      <c r="L215" s="170"/>
      <c r="M215" s="170"/>
      <c r="N215" s="170"/>
      <c r="O215" s="170"/>
      <c r="P215" s="171" t="s">
        <v>723</v>
      </c>
      <c r="Q215" s="171"/>
      <c r="R215" s="171"/>
      <c r="S215" s="171"/>
      <c r="T215" s="171"/>
      <c r="U215" s="171"/>
      <c r="V215" s="171"/>
      <c r="W215" s="171"/>
      <c r="X215" s="171"/>
      <c r="Y215" s="158">
        <v>43</v>
      </c>
      <c r="Z215" s="159"/>
      <c r="AA215" s="159"/>
      <c r="AB215" s="160"/>
      <c r="AC215" s="172" t="s">
        <v>248</v>
      </c>
      <c r="AD215" s="173"/>
      <c r="AE215" s="173"/>
      <c r="AF215" s="173"/>
      <c r="AG215" s="173"/>
      <c r="AH215" s="164">
        <v>12</v>
      </c>
      <c r="AI215" s="165"/>
      <c r="AJ215" s="165"/>
      <c r="AK215" s="165"/>
      <c r="AL215" s="176">
        <v>98.1</v>
      </c>
      <c r="AM215" s="177"/>
      <c r="AN215" s="177"/>
      <c r="AO215" s="178"/>
      <c r="AP215" s="166" t="s">
        <v>587</v>
      </c>
      <c r="AQ215" s="166"/>
      <c r="AR215" s="166"/>
      <c r="AS215" s="166"/>
      <c r="AT215" s="166"/>
      <c r="AU215" s="166"/>
      <c r="AV215" s="166"/>
      <c r="AW215" s="166"/>
      <c r="AX215" s="166"/>
      <c r="AY215">
        <f t="shared" si="9"/>
        <v>1</v>
      </c>
    </row>
    <row r="216" spans="1:51" ht="42" customHeight="1" x14ac:dyDescent="0.2">
      <c r="A216" s="201">
        <v>2</v>
      </c>
      <c r="B216" s="201">
        <v>1</v>
      </c>
      <c r="C216" s="168" t="s">
        <v>756</v>
      </c>
      <c r="D216" s="168"/>
      <c r="E216" s="168"/>
      <c r="F216" s="168"/>
      <c r="G216" s="168"/>
      <c r="H216" s="168"/>
      <c r="I216" s="168"/>
      <c r="J216" s="169">
        <v>6360001008637</v>
      </c>
      <c r="K216" s="170"/>
      <c r="L216" s="170"/>
      <c r="M216" s="170"/>
      <c r="N216" s="170"/>
      <c r="O216" s="170"/>
      <c r="P216" s="181" t="s">
        <v>765</v>
      </c>
      <c r="Q216" s="171"/>
      <c r="R216" s="171"/>
      <c r="S216" s="171"/>
      <c r="T216" s="171"/>
      <c r="U216" s="171"/>
      <c r="V216" s="171"/>
      <c r="W216" s="171"/>
      <c r="X216" s="171"/>
      <c r="Y216" s="158">
        <v>40</v>
      </c>
      <c r="Z216" s="159"/>
      <c r="AA216" s="159"/>
      <c r="AB216" s="160"/>
      <c r="AC216" s="172" t="s">
        <v>248</v>
      </c>
      <c r="AD216" s="173"/>
      <c r="AE216" s="173"/>
      <c r="AF216" s="173"/>
      <c r="AG216" s="173"/>
      <c r="AH216" s="164">
        <v>8</v>
      </c>
      <c r="AI216" s="165"/>
      <c r="AJ216" s="165"/>
      <c r="AK216" s="165"/>
      <c r="AL216" s="176">
        <v>94.5</v>
      </c>
      <c r="AM216" s="177"/>
      <c r="AN216" s="177"/>
      <c r="AO216" s="178"/>
      <c r="AP216" s="166" t="s">
        <v>587</v>
      </c>
      <c r="AQ216" s="166"/>
      <c r="AR216" s="166"/>
      <c r="AS216" s="166"/>
      <c r="AT216" s="166"/>
      <c r="AU216" s="166"/>
      <c r="AV216" s="166"/>
      <c r="AW216" s="166"/>
      <c r="AX216" s="166"/>
      <c r="AY216">
        <f>COUNTA($C$216)</f>
        <v>1</v>
      </c>
    </row>
    <row r="217" spans="1:51" ht="30" customHeight="1" x14ac:dyDescent="0.2">
      <c r="A217" s="201">
        <v>3</v>
      </c>
      <c r="B217" s="201">
        <v>1</v>
      </c>
      <c r="C217" s="167" t="s">
        <v>757</v>
      </c>
      <c r="D217" s="168"/>
      <c r="E217" s="168"/>
      <c r="F217" s="168"/>
      <c r="G217" s="168"/>
      <c r="H217" s="168"/>
      <c r="I217" s="168"/>
      <c r="J217" s="169">
        <v>7360002009947</v>
      </c>
      <c r="K217" s="170"/>
      <c r="L217" s="170"/>
      <c r="M217" s="170"/>
      <c r="N217" s="170"/>
      <c r="O217" s="170"/>
      <c r="P217" s="181" t="s">
        <v>766</v>
      </c>
      <c r="Q217" s="171"/>
      <c r="R217" s="171"/>
      <c r="S217" s="171"/>
      <c r="T217" s="171"/>
      <c r="U217" s="171"/>
      <c r="V217" s="171"/>
      <c r="W217" s="171"/>
      <c r="X217" s="171"/>
      <c r="Y217" s="158">
        <v>14</v>
      </c>
      <c r="Z217" s="159"/>
      <c r="AA217" s="159"/>
      <c r="AB217" s="160"/>
      <c r="AC217" s="172" t="s">
        <v>246</v>
      </c>
      <c r="AD217" s="173"/>
      <c r="AE217" s="173"/>
      <c r="AF217" s="173"/>
      <c r="AG217" s="173"/>
      <c r="AH217" s="174">
        <v>22</v>
      </c>
      <c r="AI217" s="175"/>
      <c r="AJ217" s="175"/>
      <c r="AK217" s="175"/>
      <c r="AL217" s="176">
        <v>81.599999999999994</v>
      </c>
      <c r="AM217" s="177"/>
      <c r="AN217" s="177"/>
      <c r="AO217" s="178"/>
      <c r="AP217" s="166" t="s">
        <v>587</v>
      </c>
      <c r="AQ217" s="166"/>
      <c r="AR217" s="166"/>
      <c r="AS217" s="166"/>
      <c r="AT217" s="166"/>
      <c r="AU217" s="166"/>
      <c r="AV217" s="166"/>
      <c r="AW217" s="166"/>
      <c r="AX217" s="166"/>
      <c r="AY217">
        <f>COUNTA($C$217)</f>
        <v>1</v>
      </c>
    </row>
    <row r="218" spans="1:51" ht="30" customHeight="1" x14ac:dyDescent="0.2">
      <c r="A218" s="201">
        <v>4</v>
      </c>
      <c r="B218" s="201">
        <v>1</v>
      </c>
      <c r="C218" s="167" t="s">
        <v>758</v>
      </c>
      <c r="D218" s="168"/>
      <c r="E218" s="168"/>
      <c r="F218" s="168"/>
      <c r="G218" s="168"/>
      <c r="H218" s="168"/>
      <c r="I218" s="168"/>
      <c r="J218" s="169">
        <v>6360002022050</v>
      </c>
      <c r="K218" s="170"/>
      <c r="L218" s="170"/>
      <c r="M218" s="170"/>
      <c r="N218" s="170"/>
      <c r="O218" s="170"/>
      <c r="P218" s="181" t="s">
        <v>767</v>
      </c>
      <c r="Q218" s="171"/>
      <c r="R218" s="171"/>
      <c r="S218" s="171"/>
      <c r="T218" s="171"/>
      <c r="U218" s="171"/>
      <c r="V218" s="171"/>
      <c r="W218" s="171"/>
      <c r="X218" s="171"/>
      <c r="Y218" s="158">
        <v>13</v>
      </c>
      <c r="Z218" s="159"/>
      <c r="AA218" s="159"/>
      <c r="AB218" s="160"/>
      <c r="AC218" s="172" t="s">
        <v>248</v>
      </c>
      <c r="AD218" s="173"/>
      <c r="AE218" s="173"/>
      <c r="AF218" s="173"/>
      <c r="AG218" s="173"/>
      <c r="AH218" s="174">
        <v>10</v>
      </c>
      <c r="AI218" s="175"/>
      <c r="AJ218" s="175"/>
      <c r="AK218" s="175"/>
      <c r="AL218" s="176">
        <v>94</v>
      </c>
      <c r="AM218" s="177"/>
      <c r="AN218" s="177"/>
      <c r="AO218" s="178"/>
      <c r="AP218" s="166" t="s">
        <v>587</v>
      </c>
      <c r="AQ218" s="166"/>
      <c r="AR218" s="166"/>
      <c r="AS218" s="166"/>
      <c r="AT218" s="166"/>
      <c r="AU218" s="166"/>
      <c r="AV218" s="166"/>
      <c r="AW218" s="166"/>
      <c r="AX218" s="166"/>
      <c r="AY218">
        <f>COUNTA($C$218)</f>
        <v>1</v>
      </c>
    </row>
    <row r="219" spans="1:51" ht="30" customHeight="1" x14ac:dyDescent="0.2">
      <c r="A219" s="201">
        <v>5</v>
      </c>
      <c r="B219" s="201">
        <v>1</v>
      </c>
      <c r="C219" s="168" t="s">
        <v>759</v>
      </c>
      <c r="D219" s="168"/>
      <c r="E219" s="168"/>
      <c r="F219" s="168"/>
      <c r="G219" s="168"/>
      <c r="H219" s="168"/>
      <c r="I219" s="168"/>
      <c r="J219" s="169">
        <v>4360002008349</v>
      </c>
      <c r="K219" s="170"/>
      <c r="L219" s="170"/>
      <c r="M219" s="170"/>
      <c r="N219" s="170"/>
      <c r="O219" s="170"/>
      <c r="P219" s="171" t="s">
        <v>768</v>
      </c>
      <c r="Q219" s="171"/>
      <c r="R219" s="171"/>
      <c r="S219" s="171"/>
      <c r="T219" s="171"/>
      <c r="U219" s="171"/>
      <c r="V219" s="171"/>
      <c r="W219" s="171"/>
      <c r="X219" s="171"/>
      <c r="Y219" s="158">
        <v>13</v>
      </c>
      <c r="Z219" s="159"/>
      <c r="AA219" s="159"/>
      <c r="AB219" s="160"/>
      <c r="AC219" s="172" t="s">
        <v>246</v>
      </c>
      <c r="AD219" s="173"/>
      <c r="AE219" s="173"/>
      <c r="AF219" s="173"/>
      <c r="AG219" s="173"/>
      <c r="AH219" s="174">
        <v>22</v>
      </c>
      <c r="AI219" s="175"/>
      <c r="AJ219" s="175"/>
      <c r="AK219" s="175"/>
      <c r="AL219" s="176">
        <v>81.2</v>
      </c>
      <c r="AM219" s="177"/>
      <c r="AN219" s="177"/>
      <c r="AO219" s="178"/>
      <c r="AP219" s="166" t="s">
        <v>587</v>
      </c>
      <c r="AQ219" s="166"/>
      <c r="AR219" s="166"/>
      <c r="AS219" s="166"/>
      <c r="AT219" s="166"/>
      <c r="AU219" s="166"/>
      <c r="AV219" s="166"/>
      <c r="AW219" s="166"/>
      <c r="AX219" s="166"/>
      <c r="AY219">
        <f>COUNTA($C$219)</f>
        <v>1</v>
      </c>
    </row>
    <row r="220" spans="1:51" ht="30" customHeight="1" x14ac:dyDescent="0.2">
      <c r="A220" s="201">
        <v>6</v>
      </c>
      <c r="B220" s="201">
        <v>1</v>
      </c>
      <c r="C220" s="168" t="s">
        <v>760</v>
      </c>
      <c r="D220" s="168"/>
      <c r="E220" s="168"/>
      <c r="F220" s="168"/>
      <c r="G220" s="168"/>
      <c r="H220" s="168"/>
      <c r="I220" s="168"/>
      <c r="J220" s="169">
        <v>1360001002644</v>
      </c>
      <c r="K220" s="170"/>
      <c r="L220" s="170"/>
      <c r="M220" s="170"/>
      <c r="N220" s="170"/>
      <c r="O220" s="170"/>
      <c r="P220" s="171" t="s">
        <v>769</v>
      </c>
      <c r="Q220" s="171"/>
      <c r="R220" s="171"/>
      <c r="S220" s="171"/>
      <c r="T220" s="171"/>
      <c r="U220" s="171"/>
      <c r="V220" s="171"/>
      <c r="W220" s="171"/>
      <c r="X220" s="171"/>
      <c r="Y220" s="158">
        <v>10</v>
      </c>
      <c r="Z220" s="159"/>
      <c r="AA220" s="159"/>
      <c r="AB220" s="160"/>
      <c r="AC220" s="172" t="s">
        <v>248</v>
      </c>
      <c r="AD220" s="173"/>
      <c r="AE220" s="173"/>
      <c r="AF220" s="173"/>
      <c r="AG220" s="173"/>
      <c r="AH220" s="174">
        <v>12</v>
      </c>
      <c r="AI220" s="175"/>
      <c r="AJ220" s="175"/>
      <c r="AK220" s="175"/>
      <c r="AL220" s="176">
        <v>95</v>
      </c>
      <c r="AM220" s="177"/>
      <c r="AN220" s="177"/>
      <c r="AO220" s="178"/>
      <c r="AP220" s="166" t="s">
        <v>587</v>
      </c>
      <c r="AQ220" s="166"/>
      <c r="AR220" s="166"/>
      <c r="AS220" s="166"/>
      <c r="AT220" s="166"/>
      <c r="AU220" s="166"/>
      <c r="AV220" s="166"/>
      <c r="AW220" s="166"/>
      <c r="AX220" s="166"/>
      <c r="AY220">
        <f>COUNTA($C$220)</f>
        <v>1</v>
      </c>
    </row>
    <row r="221" spans="1:51" ht="30" customHeight="1" x14ac:dyDescent="0.2">
      <c r="A221" s="201">
        <v>7</v>
      </c>
      <c r="B221" s="201">
        <v>1</v>
      </c>
      <c r="C221" s="168" t="s">
        <v>761</v>
      </c>
      <c r="D221" s="168"/>
      <c r="E221" s="168"/>
      <c r="F221" s="168"/>
      <c r="G221" s="168"/>
      <c r="H221" s="168"/>
      <c r="I221" s="168"/>
      <c r="J221" s="169">
        <v>1360002000077</v>
      </c>
      <c r="K221" s="170"/>
      <c r="L221" s="170"/>
      <c r="M221" s="170"/>
      <c r="N221" s="170"/>
      <c r="O221" s="170"/>
      <c r="P221" s="171" t="s">
        <v>770</v>
      </c>
      <c r="Q221" s="171"/>
      <c r="R221" s="171"/>
      <c r="S221" s="171"/>
      <c r="T221" s="171"/>
      <c r="U221" s="171"/>
      <c r="V221" s="171"/>
      <c r="W221" s="171"/>
      <c r="X221" s="171"/>
      <c r="Y221" s="158">
        <v>9</v>
      </c>
      <c r="Z221" s="159"/>
      <c r="AA221" s="159"/>
      <c r="AB221" s="160"/>
      <c r="AC221" s="172" t="s">
        <v>246</v>
      </c>
      <c r="AD221" s="173"/>
      <c r="AE221" s="173"/>
      <c r="AF221" s="173"/>
      <c r="AG221" s="173"/>
      <c r="AH221" s="174">
        <v>23</v>
      </c>
      <c r="AI221" s="175"/>
      <c r="AJ221" s="175"/>
      <c r="AK221" s="175"/>
      <c r="AL221" s="176">
        <v>81.099999999999994</v>
      </c>
      <c r="AM221" s="177"/>
      <c r="AN221" s="177"/>
      <c r="AO221" s="178"/>
      <c r="AP221" s="166" t="s">
        <v>587</v>
      </c>
      <c r="AQ221" s="166"/>
      <c r="AR221" s="166"/>
      <c r="AS221" s="166"/>
      <c r="AT221" s="166"/>
      <c r="AU221" s="166"/>
      <c r="AV221" s="166"/>
      <c r="AW221" s="166"/>
      <c r="AX221" s="166"/>
      <c r="AY221">
        <f>COUNTA($C$221)</f>
        <v>1</v>
      </c>
    </row>
    <row r="222" spans="1:51" ht="44.25" customHeight="1" x14ac:dyDescent="0.2">
      <c r="A222" s="201">
        <v>8</v>
      </c>
      <c r="B222" s="201">
        <v>1</v>
      </c>
      <c r="C222" s="168" t="s">
        <v>762</v>
      </c>
      <c r="D222" s="168"/>
      <c r="E222" s="168"/>
      <c r="F222" s="168"/>
      <c r="G222" s="168"/>
      <c r="H222" s="168"/>
      <c r="I222" s="168"/>
      <c r="J222" s="169">
        <v>5360001005791</v>
      </c>
      <c r="K222" s="170"/>
      <c r="L222" s="170"/>
      <c r="M222" s="170"/>
      <c r="N222" s="170"/>
      <c r="O222" s="170"/>
      <c r="P222" s="171" t="s">
        <v>771</v>
      </c>
      <c r="Q222" s="171"/>
      <c r="R222" s="171"/>
      <c r="S222" s="171"/>
      <c r="T222" s="171"/>
      <c r="U222" s="171"/>
      <c r="V222" s="171"/>
      <c r="W222" s="171"/>
      <c r="X222" s="171"/>
      <c r="Y222" s="158">
        <v>8</v>
      </c>
      <c r="Z222" s="159"/>
      <c r="AA222" s="159"/>
      <c r="AB222" s="160"/>
      <c r="AC222" s="172" t="s">
        <v>246</v>
      </c>
      <c r="AD222" s="173"/>
      <c r="AE222" s="173"/>
      <c r="AF222" s="173"/>
      <c r="AG222" s="173"/>
      <c r="AH222" s="174">
        <v>23</v>
      </c>
      <c r="AI222" s="175"/>
      <c r="AJ222" s="175"/>
      <c r="AK222" s="175"/>
      <c r="AL222" s="176">
        <v>81.7</v>
      </c>
      <c r="AM222" s="177"/>
      <c r="AN222" s="177"/>
      <c r="AO222" s="178"/>
      <c r="AP222" s="166" t="s">
        <v>587</v>
      </c>
      <c r="AQ222" s="166"/>
      <c r="AR222" s="166"/>
      <c r="AS222" s="166"/>
      <c r="AT222" s="166"/>
      <c r="AU222" s="166"/>
      <c r="AV222" s="166"/>
      <c r="AW222" s="166"/>
      <c r="AX222" s="166"/>
      <c r="AY222">
        <f>COUNTA($C$222)</f>
        <v>1</v>
      </c>
    </row>
    <row r="223" spans="1:51" ht="38.25" customHeight="1" x14ac:dyDescent="0.2">
      <c r="A223" s="201">
        <v>9</v>
      </c>
      <c r="B223" s="201">
        <v>1</v>
      </c>
      <c r="C223" s="168" t="s">
        <v>763</v>
      </c>
      <c r="D223" s="168"/>
      <c r="E223" s="168"/>
      <c r="F223" s="168"/>
      <c r="G223" s="168"/>
      <c r="H223" s="168"/>
      <c r="I223" s="168"/>
      <c r="J223" s="169">
        <v>3360001014877</v>
      </c>
      <c r="K223" s="170"/>
      <c r="L223" s="170"/>
      <c r="M223" s="170"/>
      <c r="N223" s="170"/>
      <c r="O223" s="170"/>
      <c r="P223" s="171" t="s">
        <v>772</v>
      </c>
      <c r="Q223" s="171"/>
      <c r="R223" s="171"/>
      <c r="S223" s="171"/>
      <c r="T223" s="171"/>
      <c r="U223" s="171"/>
      <c r="V223" s="171"/>
      <c r="W223" s="171"/>
      <c r="X223" s="171"/>
      <c r="Y223" s="158">
        <v>8</v>
      </c>
      <c r="Z223" s="159"/>
      <c r="AA223" s="159"/>
      <c r="AB223" s="160"/>
      <c r="AC223" s="172" t="s">
        <v>248</v>
      </c>
      <c r="AD223" s="173"/>
      <c r="AE223" s="173"/>
      <c r="AF223" s="173"/>
      <c r="AG223" s="173"/>
      <c r="AH223" s="174">
        <v>9</v>
      </c>
      <c r="AI223" s="175"/>
      <c r="AJ223" s="175"/>
      <c r="AK223" s="175"/>
      <c r="AL223" s="176">
        <v>96.3</v>
      </c>
      <c r="AM223" s="177"/>
      <c r="AN223" s="177"/>
      <c r="AO223" s="178"/>
      <c r="AP223" s="166" t="s">
        <v>587</v>
      </c>
      <c r="AQ223" s="166"/>
      <c r="AR223" s="166"/>
      <c r="AS223" s="166"/>
      <c r="AT223" s="166"/>
      <c r="AU223" s="166"/>
      <c r="AV223" s="166"/>
      <c r="AW223" s="166"/>
      <c r="AX223" s="166"/>
      <c r="AY223">
        <f>COUNTA($C$223)</f>
        <v>1</v>
      </c>
    </row>
    <row r="224" spans="1:51" ht="39.75" customHeight="1" x14ac:dyDescent="0.2">
      <c r="A224" s="201">
        <v>10</v>
      </c>
      <c r="B224" s="201">
        <v>1</v>
      </c>
      <c r="C224" s="168" t="s">
        <v>764</v>
      </c>
      <c r="D224" s="168"/>
      <c r="E224" s="168"/>
      <c r="F224" s="168"/>
      <c r="G224" s="168"/>
      <c r="H224" s="168"/>
      <c r="I224" s="168"/>
      <c r="J224" s="169">
        <v>5360001016070</v>
      </c>
      <c r="K224" s="170"/>
      <c r="L224" s="170"/>
      <c r="M224" s="170"/>
      <c r="N224" s="170"/>
      <c r="O224" s="170"/>
      <c r="P224" s="171" t="s">
        <v>773</v>
      </c>
      <c r="Q224" s="171"/>
      <c r="R224" s="171"/>
      <c r="S224" s="171"/>
      <c r="T224" s="171"/>
      <c r="U224" s="171"/>
      <c r="V224" s="171"/>
      <c r="W224" s="171"/>
      <c r="X224" s="171"/>
      <c r="Y224" s="158">
        <v>8</v>
      </c>
      <c r="Z224" s="159"/>
      <c r="AA224" s="159"/>
      <c r="AB224" s="160"/>
      <c r="AC224" s="172" t="s">
        <v>248</v>
      </c>
      <c r="AD224" s="173"/>
      <c r="AE224" s="173"/>
      <c r="AF224" s="173"/>
      <c r="AG224" s="173"/>
      <c r="AH224" s="174">
        <v>12</v>
      </c>
      <c r="AI224" s="175"/>
      <c r="AJ224" s="175"/>
      <c r="AK224" s="175"/>
      <c r="AL224" s="176">
        <v>81.400000000000006</v>
      </c>
      <c r="AM224" s="177"/>
      <c r="AN224" s="177"/>
      <c r="AO224" s="178"/>
      <c r="AP224" s="166" t="s">
        <v>587</v>
      </c>
      <c r="AQ224" s="166"/>
      <c r="AR224" s="166"/>
      <c r="AS224" s="166"/>
      <c r="AT224" s="166"/>
      <c r="AU224" s="166"/>
      <c r="AV224" s="166"/>
      <c r="AW224" s="166"/>
      <c r="AX224" s="166"/>
      <c r="AY224">
        <f>COUNTA($C$224)</f>
        <v>1</v>
      </c>
    </row>
    <row r="225" spans="1:51" ht="24.75" customHeight="1" x14ac:dyDescent="0.2">
      <c r="A225" s="57"/>
      <c r="B225" s="57"/>
      <c r="C225" s="57"/>
      <c r="D225" s="57"/>
      <c r="E225" s="57"/>
      <c r="F225" s="57"/>
      <c r="G225" s="57"/>
      <c r="H225" s="57"/>
      <c r="I225" s="57"/>
      <c r="J225" s="57"/>
      <c r="K225" s="57"/>
      <c r="L225" s="57"/>
      <c r="M225" s="57"/>
      <c r="N225" s="57"/>
      <c r="O225" s="57"/>
      <c r="P225" s="58"/>
      <c r="Q225" s="58"/>
      <c r="R225" s="58"/>
      <c r="S225" s="58"/>
      <c r="T225" s="58"/>
      <c r="U225" s="58"/>
      <c r="V225" s="58"/>
      <c r="W225" s="58"/>
      <c r="X225" s="58"/>
      <c r="Y225" s="59"/>
      <c r="Z225" s="59"/>
      <c r="AA225" s="59"/>
      <c r="AB225" s="59"/>
      <c r="AC225" s="59"/>
      <c r="AD225" s="59"/>
      <c r="AE225" s="59"/>
      <c r="AF225" s="59"/>
      <c r="AG225" s="59"/>
      <c r="AH225" s="59"/>
      <c r="AI225" s="59"/>
      <c r="AJ225" s="59"/>
      <c r="AK225" s="59"/>
      <c r="AL225" s="59"/>
      <c r="AM225" s="59"/>
      <c r="AN225" s="59"/>
      <c r="AO225" s="59"/>
      <c r="AP225" s="58"/>
      <c r="AQ225" s="58"/>
      <c r="AR225" s="58"/>
      <c r="AS225" s="58"/>
      <c r="AT225" s="58"/>
      <c r="AU225" s="58"/>
      <c r="AV225" s="58"/>
      <c r="AW225" s="58"/>
      <c r="AX225" s="58"/>
      <c r="AY225">
        <f>COUNTA($C$228)</f>
        <v>1</v>
      </c>
    </row>
    <row r="226" spans="1:51" ht="24.75" customHeight="1" x14ac:dyDescent="0.2">
      <c r="A226" s="51"/>
      <c r="B226" s="46" t="s">
        <v>641</v>
      </c>
      <c r="C226" s="51"/>
      <c r="D226" s="51"/>
      <c r="E226" s="51"/>
      <c r="F226" s="51"/>
      <c r="G226" s="51"/>
      <c r="H226" s="51"/>
      <c r="I226" s="51"/>
      <c r="J226" s="51"/>
      <c r="K226" s="51"/>
      <c r="L226" s="51"/>
      <c r="M226" s="51"/>
      <c r="N226" s="51"/>
      <c r="O226" s="51"/>
      <c r="P226" s="55"/>
      <c r="Q226" s="55"/>
      <c r="R226" s="55"/>
      <c r="S226" s="55"/>
      <c r="T226" s="55"/>
      <c r="U226" s="55"/>
      <c r="V226" s="55"/>
      <c r="W226" s="55"/>
      <c r="X226" s="55"/>
      <c r="Y226" s="56"/>
      <c r="Z226" s="56"/>
      <c r="AA226" s="56"/>
      <c r="AB226" s="56"/>
      <c r="AC226" s="56"/>
      <c r="AD226" s="56"/>
      <c r="AE226" s="56"/>
      <c r="AF226" s="56"/>
      <c r="AG226" s="56"/>
      <c r="AH226" s="56"/>
      <c r="AI226" s="56"/>
      <c r="AJ226" s="56"/>
      <c r="AK226" s="56"/>
      <c r="AL226" s="56"/>
      <c r="AM226" s="56"/>
      <c r="AN226" s="56"/>
      <c r="AO226" s="56"/>
      <c r="AP226" s="55"/>
      <c r="AQ226" s="55"/>
      <c r="AR226" s="55"/>
      <c r="AS226" s="55"/>
      <c r="AT226" s="55"/>
      <c r="AU226" s="55"/>
      <c r="AV226" s="55"/>
      <c r="AW226" s="55"/>
      <c r="AX226" s="55"/>
      <c r="AY226">
        <f>$AY$225</f>
        <v>1</v>
      </c>
    </row>
    <row r="227" spans="1:51" ht="59.25" customHeight="1" x14ac:dyDescent="0.2">
      <c r="A227" s="142"/>
      <c r="B227" s="142"/>
      <c r="C227" s="142" t="s">
        <v>26</v>
      </c>
      <c r="D227" s="142"/>
      <c r="E227" s="142"/>
      <c r="F227" s="142"/>
      <c r="G227" s="142"/>
      <c r="H227" s="142"/>
      <c r="I227" s="142"/>
      <c r="J227" s="143" t="s">
        <v>197</v>
      </c>
      <c r="K227" s="144"/>
      <c r="L227" s="144"/>
      <c r="M227" s="144"/>
      <c r="N227" s="144"/>
      <c r="O227" s="144"/>
      <c r="P227" s="145" t="s">
        <v>181</v>
      </c>
      <c r="Q227" s="145"/>
      <c r="R227" s="145"/>
      <c r="S227" s="145"/>
      <c r="T227" s="145"/>
      <c r="U227" s="145"/>
      <c r="V227" s="145"/>
      <c r="W227" s="145"/>
      <c r="X227" s="145"/>
      <c r="Y227" s="146" t="s">
        <v>196</v>
      </c>
      <c r="Z227" s="147"/>
      <c r="AA227" s="147"/>
      <c r="AB227" s="147"/>
      <c r="AC227" s="143" t="s">
        <v>227</v>
      </c>
      <c r="AD227" s="143"/>
      <c r="AE227" s="143"/>
      <c r="AF227" s="143"/>
      <c r="AG227" s="143"/>
      <c r="AH227" s="146" t="s">
        <v>244</v>
      </c>
      <c r="AI227" s="142"/>
      <c r="AJ227" s="142"/>
      <c r="AK227" s="142"/>
      <c r="AL227" s="142" t="s">
        <v>21</v>
      </c>
      <c r="AM227" s="142"/>
      <c r="AN227" s="142"/>
      <c r="AO227" s="148"/>
      <c r="AP227" s="149" t="s">
        <v>198</v>
      </c>
      <c r="AQ227" s="149"/>
      <c r="AR227" s="149"/>
      <c r="AS227" s="149"/>
      <c r="AT227" s="149"/>
      <c r="AU227" s="149"/>
      <c r="AV227" s="149"/>
      <c r="AW227" s="149"/>
      <c r="AX227" s="149"/>
      <c r="AY227">
        <f t="shared" ref="AY227:AY228" si="10">$AY$225</f>
        <v>1</v>
      </c>
    </row>
    <row r="228" spans="1:51" ht="30" customHeight="1" x14ac:dyDescent="0.2">
      <c r="A228" s="201">
        <v>1</v>
      </c>
      <c r="B228" s="201">
        <v>1</v>
      </c>
      <c r="C228" s="167" t="s">
        <v>680</v>
      </c>
      <c r="D228" s="168"/>
      <c r="E228" s="168"/>
      <c r="F228" s="168"/>
      <c r="G228" s="168"/>
      <c r="H228" s="168"/>
      <c r="I228" s="168"/>
      <c r="J228" s="169">
        <v>2000012010019</v>
      </c>
      <c r="K228" s="170"/>
      <c r="L228" s="170"/>
      <c r="M228" s="170"/>
      <c r="N228" s="170"/>
      <c r="O228" s="170"/>
      <c r="P228" s="156" t="s">
        <v>681</v>
      </c>
      <c r="Q228" s="157"/>
      <c r="R228" s="157"/>
      <c r="S228" s="157"/>
      <c r="T228" s="157"/>
      <c r="U228" s="157"/>
      <c r="V228" s="157"/>
      <c r="W228" s="157"/>
      <c r="X228" s="157"/>
      <c r="Y228" s="158">
        <v>6</v>
      </c>
      <c r="Z228" s="159"/>
      <c r="AA228" s="159"/>
      <c r="AB228" s="160"/>
      <c r="AC228" s="183" t="s">
        <v>80</v>
      </c>
      <c r="AD228" s="184"/>
      <c r="AE228" s="184"/>
      <c r="AF228" s="184"/>
      <c r="AG228" s="184"/>
      <c r="AH228" s="164" t="s">
        <v>587</v>
      </c>
      <c r="AI228" s="165"/>
      <c r="AJ228" s="165"/>
      <c r="AK228" s="165"/>
      <c r="AL228" s="176" t="s">
        <v>587</v>
      </c>
      <c r="AM228" s="177"/>
      <c r="AN228" s="177"/>
      <c r="AO228" s="178"/>
      <c r="AP228" s="166" t="s">
        <v>587</v>
      </c>
      <c r="AQ228" s="166"/>
      <c r="AR228" s="166"/>
      <c r="AS228" s="166"/>
      <c r="AT228" s="166"/>
      <c r="AU228" s="166"/>
      <c r="AV228" s="166"/>
      <c r="AW228" s="166"/>
      <c r="AX228" s="166"/>
      <c r="AY228">
        <f t="shared" si="10"/>
        <v>1</v>
      </c>
    </row>
    <row r="229" spans="1:51" ht="24.75" customHeight="1" x14ac:dyDescent="0.2">
      <c r="A229" s="57"/>
      <c r="B229" s="57"/>
      <c r="C229" s="57"/>
      <c r="D229" s="57"/>
      <c r="E229" s="57"/>
      <c r="F229" s="57"/>
      <c r="G229" s="57"/>
      <c r="H229" s="57"/>
      <c r="I229" s="57"/>
      <c r="J229" s="57"/>
      <c r="K229" s="57"/>
      <c r="L229" s="57"/>
      <c r="M229" s="57"/>
      <c r="N229" s="57"/>
      <c r="O229" s="57"/>
      <c r="P229" s="58"/>
      <c r="Q229" s="58"/>
      <c r="R229" s="58"/>
      <c r="S229" s="58"/>
      <c r="T229" s="58"/>
      <c r="U229" s="58"/>
      <c r="V229" s="58"/>
      <c r="W229" s="58"/>
      <c r="X229" s="58"/>
      <c r="Y229" s="59"/>
      <c r="Z229" s="59"/>
      <c r="AA229" s="59"/>
      <c r="AB229" s="59"/>
      <c r="AC229" s="59"/>
      <c r="AD229" s="59"/>
      <c r="AE229" s="59"/>
      <c r="AF229" s="59"/>
      <c r="AG229" s="59"/>
      <c r="AH229" s="59"/>
      <c r="AI229" s="59"/>
      <c r="AJ229" s="59"/>
      <c r="AK229" s="59"/>
      <c r="AL229" s="59"/>
      <c r="AM229" s="59"/>
      <c r="AN229" s="59"/>
      <c r="AO229" s="59"/>
      <c r="AP229" s="58"/>
      <c r="AQ229" s="58"/>
      <c r="AR229" s="58"/>
      <c r="AS229" s="58"/>
      <c r="AT229" s="58"/>
      <c r="AU229" s="58"/>
      <c r="AV229" s="58"/>
      <c r="AW229" s="58"/>
      <c r="AX229" s="58"/>
      <c r="AY229">
        <f>COUNTA($C$232)</f>
        <v>1</v>
      </c>
    </row>
    <row r="230" spans="1:51" ht="24.75" customHeight="1" x14ac:dyDescent="0.2">
      <c r="A230" s="51"/>
      <c r="B230" s="46" t="s">
        <v>642</v>
      </c>
      <c r="C230" s="51"/>
      <c r="D230" s="51"/>
      <c r="E230" s="51"/>
      <c r="F230" s="51"/>
      <c r="G230" s="51"/>
      <c r="H230" s="51"/>
      <c r="I230" s="51"/>
      <c r="J230" s="51"/>
      <c r="K230" s="51"/>
      <c r="L230" s="51"/>
      <c r="M230" s="51"/>
      <c r="N230" s="51"/>
      <c r="O230" s="51"/>
      <c r="P230" s="55"/>
      <c r="Q230" s="55"/>
      <c r="R230" s="55"/>
      <c r="S230" s="55"/>
      <c r="T230" s="55"/>
      <c r="U230" s="55"/>
      <c r="V230" s="55"/>
      <c r="W230" s="55"/>
      <c r="X230" s="55"/>
      <c r="Y230" s="56"/>
      <c r="Z230" s="56"/>
      <c r="AA230" s="56"/>
      <c r="AB230" s="56"/>
      <c r="AC230" s="56"/>
      <c r="AD230" s="56"/>
      <c r="AE230" s="56"/>
      <c r="AF230" s="56"/>
      <c r="AG230" s="56"/>
      <c r="AH230" s="56"/>
      <c r="AI230" s="56"/>
      <c r="AJ230" s="56"/>
      <c r="AK230" s="56"/>
      <c r="AL230" s="56"/>
      <c r="AM230" s="56"/>
      <c r="AN230" s="56"/>
      <c r="AO230" s="56"/>
      <c r="AP230" s="55"/>
      <c r="AQ230" s="55"/>
      <c r="AR230" s="55"/>
      <c r="AS230" s="55"/>
      <c r="AT230" s="55"/>
      <c r="AU230" s="55"/>
      <c r="AV230" s="55"/>
      <c r="AW230" s="55"/>
      <c r="AX230" s="55"/>
      <c r="AY230">
        <f>$AY$229</f>
        <v>1</v>
      </c>
    </row>
    <row r="231" spans="1:51" ht="59.25" customHeight="1" x14ac:dyDescent="0.2">
      <c r="A231" s="142"/>
      <c r="B231" s="142"/>
      <c r="C231" s="142" t="s">
        <v>26</v>
      </c>
      <c r="D231" s="142"/>
      <c r="E231" s="142"/>
      <c r="F231" s="142"/>
      <c r="G231" s="142"/>
      <c r="H231" s="142"/>
      <c r="I231" s="142"/>
      <c r="J231" s="143" t="s">
        <v>197</v>
      </c>
      <c r="K231" s="144"/>
      <c r="L231" s="144"/>
      <c r="M231" s="144"/>
      <c r="N231" s="144"/>
      <c r="O231" s="144"/>
      <c r="P231" s="145" t="s">
        <v>181</v>
      </c>
      <c r="Q231" s="145"/>
      <c r="R231" s="145"/>
      <c r="S231" s="145"/>
      <c r="T231" s="145"/>
      <c r="U231" s="145"/>
      <c r="V231" s="145"/>
      <c r="W231" s="145"/>
      <c r="X231" s="145"/>
      <c r="Y231" s="146" t="s">
        <v>196</v>
      </c>
      <c r="Z231" s="147"/>
      <c r="AA231" s="147"/>
      <c r="AB231" s="147"/>
      <c r="AC231" s="143" t="s">
        <v>227</v>
      </c>
      <c r="AD231" s="143"/>
      <c r="AE231" s="143"/>
      <c r="AF231" s="143"/>
      <c r="AG231" s="143"/>
      <c r="AH231" s="146" t="s">
        <v>244</v>
      </c>
      <c r="AI231" s="142"/>
      <c r="AJ231" s="142"/>
      <c r="AK231" s="142"/>
      <c r="AL231" s="142" t="s">
        <v>21</v>
      </c>
      <c r="AM231" s="142"/>
      <c r="AN231" s="142"/>
      <c r="AO231" s="148"/>
      <c r="AP231" s="149" t="s">
        <v>198</v>
      </c>
      <c r="AQ231" s="149"/>
      <c r="AR231" s="149"/>
      <c r="AS231" s="149"/>
      <c r="AT231" s="149"/>
      <c r="AU231" s="149"/>
      <c r="AV231" s="149"/>
      <c r="AW231" s="149"/>
      <c r="AX231" s="149"/>
      <c r="AY231">
        <f t="shared" ref="AY231:AY232" si="11">$AY$229</f>
        <v>1</v>
      </c>
    </row>
    <row r="232" spans="1:51" ht="30" customHeight="1" x14ac:dyDescent="0.2">
      <c r="A232" s="201">
        <v>1</v>
      </c>
      <c r="B232" s="201">
        <v>1</v>
      </c>
      <c r="C232" s="182" t="s">
        <v>693</v>
      </c>
      <c r="D232" s="151"/>
      <c r="E232" s="151"/>
      <c r="F232" s="151"/>
      <c r="G232" s="151"/>
      <c r="H232" s="151"/>
      <c r="I232" s="152"/>
      <c r="J232" s="169">
        <v>2360001007023</v>
      </c>
      <c r="K232" s="170"/>
      <c r="L232" s="170"/>
      <c r="M232" s="170"/>
      <c r="N232" s="170"/>
      <c r="O232" s="170"/>
      <c r="P232" s="171" t="s">
        <v>695</v>
      </c>
      <c r="Q232" s="171"/>
      <c r="R232" s="171"/>
      <c r="S232" s="171"/>
      <c r="T232" s="171"/>
      <c r="U232" s="171"/>
      <c r="V232" s="171"/>
      <c r="W232" s="171"/>
      <c r="X232" s="171"/>
      <c r="Y232" s="158">
        <v>1</v>
      </c>
      <c r="Z232" s="159"/>
      <c r="AA232" s="159"/>
      <c r="AB232" s="160"/>
      <c r="AC232" s="172" t="s">
        <v>246</v>
      </c>
      <c r="AD232" s="173"/>
      <c r="AE232" s="173"/>
      <c r="AF232" s="173"/>
      <c r="AG232" s="173"/>
      <c r="AH232" s="164">
        <v>1</v>
      </c>
      <c r="AI232" s="165"/>
      <c r="AJ232" s="165"/>
      <c r="AK232" s="165"/>
      <c r="AL232" s="176">
        <v>87.304208751282104</v>
      </c>
      <c r="AM232" s="177"/>
      <c r="AN232" s="177"/>
      <c r="AO232" s="178"/>
      <c r="AP232" s="166" t="s">
        <v>587</v>
      </c>
      <c r="AQ232" s="166"/>
      <c r="AR232" s="166"/>
      <c r="AS232" s="166"/>
      <c r="AT232" s="166"/>
      <c r="AU232" s="166"/>
      <c r="AV232" s="166"/>
      <c r="AW232" s="166"/>
      <c r="AX232" s="166"/>
      <c r="AY232">
        <f t="shared" si="11"/>
        <v>1</v>
      </c>
    </row>
    <row r="233" spans="1:51" ht="30" customHeight="1" x14ac:dyDescent="0.2">
      <c r="A233" s="201">
        <v>2</v>
      </c>
      <c r="B233" s="201">
        <v>1</v>
      </c>
      <c r="C233" s="182" t="s">
        <v>694</v>
      </c>
      <c r="D233" s="151"/>
      <c r="E233" s="151"/>
      <c r="F233" s="151"/>
      <c r="G233" s="151"/>
      <c r="H233" s="151"/>
      <c r="I233" s="152"/>
      <c r="J233" s="169">
        <v>6360001008777</v>
      </c>
      <c r="K233" s="170"/>
      <c r="L233" s="170"/>
      <c r="M233" s="170"/>
      <c r="N233" s="170"/>
      <c r="O233" s="170"/>
      <c r="P233" s="171" t="s">
        <v>696</v>
      </c>
      <c r="Q233" s="171"/>
      <c r="R233" s="171"/>
      <c r="S233" s="171"/>
      <c r="T233" s="171"/>
      <c r="U233" s="171"/>
      <c r="V233" s="171"/>
      <c r="W233" s="171"/>
      <c r="X233" s="171"/>
      <c r="Y233" s="158">
        <v>1</v>
      </c>
      <c r="Z233" s="159"/>
      <c r="AA233" s="159"/>
      <c r="AB233" s="160"/>
      <c r="AC233" s="172" t="s">
        <v>252</v>
      </c>
      <c r="AD233" s="173"/>
      <c r="AE233" s="173"/>
      <c r="AF233" s="173"/>
      <c r="AG233" s="173"/>
      <c r="AH233" s="164" t="s">
        <v>587</v>
      </c>
      <c r="AI233" s="165"/>
      <c r="AJ233" s="165"/>
      <c r="AK233" s="165"/>
      <c r="AL233" s="176" t="s">
        <v>587</v>
      </c>
      <c r="AM233" s="177"/>
      <c r="AN233" s="177"/>
      <c r="AO233" s="178"/>
      <c r="AP233" s="166" t="s">
        <v>587</v>
      </c>
      <c r="AQ233" s="166"/>
      <c r="AR233" s="166"/>
      <c r="AS233" s="166"/>
      <c r="AT233" s="166"/>
      <c r="AU233" s="166"/>
      <c r="AV233" s="166"/>
      <c r="AW233" s="166"/>
      <c r="AX233" s="166"/>
      <c r="AY233">
        <f>COUNTA($C$233)</f>
        <v>1</v>
      </c>
    </row>
    <row r="234" spans="1:51" ht="30" customHeight="1" x14ac:dyDescent="0.2">
      <c r="A234" s="201">
        <v>3</v>
      </c>
      <c r="B234" s="201">
        <v>1</v>
      </c>
      <c r="C234" s="150" t="s">
        <v>692</v>
      </c>
      <c r="D234" s="179"/>
      <c r="E234" s="179"/>
      <c r="F234" s="179"/>
      <c r="G234" s="179"/>
      <c r="H234" s="179"/>
      <c r="I234" s="180"/>
      <c r="J234" s="169">
        <v>6360001024634</v>
      </c>
      <c r="K234" s="170"/>
      <c r="L234" s="170"/>
      <c r="M234" s="170"/>
      <c r="N234" s="170"/>
      <c r="O234" s="170"/>
      <c r="P234" s="181" t="s">
        <v>697</v>
      </c>
      <c r="Q234" s="171"/>
      <c r="R234" s="171"/>
      <c r="S234" s="171"/>
      <c r="T234" s="171"/>
      <c r="U234" s="171"/>
      <c r="V234" s="171"/>
      <c r="W234" s="171"/>
      <c r="X234" s="171"/>
      <c r="Y234" s="158">
        <v>0.9</v>
      </c>
      <c r="Z234" s="159"/>
      <c r="AA234" s="159"/>
      <c r="AB234" s="160"/>
      <c r="AC234" s="172" t="s">
        <v>252</v>
      </c>
      <c r="AD234" s="173"/>
      <c r="AE234" s="173"/>
      <c r="AF234" s="173"/>
      <c r="AG234" s="173"/>
      <c r="AH234" s="174" t="s">
        <v>587</v>
      </c>
      <c r="AI234" s="175"/>
      <c r="AJ234" s="175"/>
      <c r="AK234" s="175"/>
      <c r="AL234" s="176" t="s">
        <v>587</v>
      </c>
      <c r="AM234" s="177"/>
      <c r="AN234" s="177"/>
      <c r="AO234" s="178"/>
      <c r="AP234" s="166" t="s">
        <v>587</v>
      </c>
      <c r="AQ234" s="166"/>
      <c r="AR234" s="166"/>
      <c r="AS234" s="166"/>
      <c r="AT234" s="166"/>
      <c r="AU234" s="166"/>
      <c r="AV234" s="166"/>
      <c r="AW234" s="166"/>
      <c r="AX234" s="166"/>
      <c r="AY234">
        <f>COUNTA($C$234)</f>
        <v>1</v>
      </c>
    </row>
    <row r="235" spans="1:51" ht="52.5" customHeight="1" x14ac:dyDescent="0.2">
      <c r="A235" s="201">
        <v>4</v>
      </c>
      <c r="B235" s="201">
        <v>1</v>
      </c>
      <c r="C235" s="150" t="s">
        <v>691</v>
      </c>
      <c r="D235" s="179"/>
      <c r="E235" s="179"/>
      <c r="F235" s="179"/>
      <c r="G235" s="179"/>
      <c r="H235" s="179"/>
      <c r="I235" s="180"/>
      <c r="J235" s="169">
        <v>6360001008604</v>
      </c>
      <c r="K235" s="170"/>
      <c r="L235" s="170"/>
      <c r="M235" s="170"/>
      <c r="N235" s="170"/>
      <c r="O235" s="170"/>
      <c r="P235" s="181" t="s">
        <v>698</v>
      </c>
      <c r="Q235" s="171"/>
      <c r="R235" s="171"/>
      <c r="S235" s="171"/>
      <c r="T235" s="171"/>
      <c r="U235" s="171"/>
      <c r="V235" s="171"/>
      <c r="W235" s="171"/>
      <c r="X235" s="171"/>
      <c r="Y235" s="158">
        <v>0.9</v>
      </c>
      <c r="Z235" s="159"/>
      <c r="AA235" s="159"/>
      <c r="AB235" s="160"/>
      <c r="AC235" s="172" t="s">
        <v>252</v>
      </c>
      <c r="AD235" s="173"/>
      <c r="AE235" s="173"/>
      <c r="AF235" s="173"/>
      <c r="AG235" s="173"/>
      <c r="AH235" s="174" t="s">
        <v>587</v>
      </c>
      <c r="AI235" s="175"/>
      <c r="AJ235" s="175"/>
      <c r="AK235" s="175"/>
      <c r="AL235" s="176" t="s">
        <v>587</v>
      </c>
      <c r="AM235" s="177"/>
      <c r="AN235" s="177"/>
      <c r="AO235" s="178"/>
      <c r="AP235" s="166" t="s">
        <v>587</v>
      </c>
      <c r="AQ235" s="166"/>
      <c r="AR235" s="166"/>
      <c r="AS235" s="166"/>
      <c r="AT235" s="166"/>
      <c r="AU235" s="166"/>
      <c r="AV235" s="166"/>
      <c r="AW235" s="166"/>
      <c r="AX235" s="166"/>
      <c r="AY235">
        <f>COUNTA($C$235)</f>
        <v>1</v>
      </c>
    </row>
    <row r="236" spans="1:51" ht="52.5" customHeight="1" x14ac:dyDescent="0.2">
      <c r="A236" s="201">
        <v>5</v>
      </c>
      <c r="B236" s="201">
        <v>1</v>
      </c>
      <c r="C236" s="182" t="s">
        <v>691</v>
      </c>
      <c r="D236" s="151"/>
      <c r="E236" s="151"/>
      <c r="F236" s="151"/>
      <c r="G236" s="151"/>
      <c r="H236" s="151"/>
      <c r="I236" s="152"/>
      <c r="J236" s="169">
        <v>6360001008604</v>
      </c>
      <c r="K236" s="170"/>
      <c r="L236" s="170"/>
      <c r="M236" s="170"/>
      <c r="N236" s="170"/>
      <c r="O236" s="170"/>
      <c r="P236" s="171" t="s">
        <v>699</v>
      </c>
      <c r="Q236" s="171"/>
      <c r="R236" s="171"/>
      <c r="S236" s="171"/>
      <c r="T236" s="171"/>
      <c r="U236" s="171"/>
      <c r="V236" s="171"/>
      <c r="W236" s="171"/>
      <c r="X236" s="171"/>
      <c r="Y236" s="158">
        <v>0.8</v>
      </c>
      <c r="Z236" s="159"/>
      <c r="AA236" s="159"/>
      <c r="AB236" s="160"/>
      <c r="AC236" s="172" t="s">
        <v>252</v>
      </c>
      <c r="AD236" s="173"/>
      <c r="AE236" s="173"/>
      <c r="AF236" s="173"/>
      <c r="AG236" s="173"/>
      <c r="AH236" s="174" t="s">
        <v>587</v>
      </c>
      <c r="AI236" s="175"/>
      <c r="AJ236" s="175"/>
      <c r="AK236" s="175"/>
      <c r="AL236" s="176" t="s">
        <v>587</v>
      </c>
      <c r="AM236" s="177"/>
      <c r="AN236" s="177"/>
      <c r="AO236" s="178"/>
      <c r="AP236" s="166" t="s">
        <v>587</v>
      </c>
      <c r="AQ236" s="166"/>
      <c r="AR236" s="166"/>
      <c r="AS236" s="166"/>
      <c r="AT236" s="166"/>
      <c r="AU236" s="166"/>
      <c r="AV236" s="166"/>
      <c r="AW236" s="166"/>
      <c r="AX236" s="166"/>
      <c r="AY236">
        <f>COUNTA($C$236)</f>
        <v>1</v>
      </c>
    </row>
    <row r="237" spans="1:51" ht="30" customHeight="1" x14ac:dyDescent="0.2">
      <c r="A237" s="201">
        <v>6</v>
      </c>
      <c r="B237" s="201">
        <v>1</v>
      </c>
      <c r="C237" s="167" t="s">
        <v>775</v>
      </c>
      <c r="D237" s="168"/>
      <c r="E237" s="168"/>
      <c r="F237" s="168"/>
      <c r="G237" s="168"/>
      <c r="H237" s="168"/>
      <c r="I237" s="168"/>
      <c r="J237" s="169" t="s">
        <v>587</v>
      </c>
      <c r="K237" s="170"/>
      <c r="L237" s="170"/>
      <c r="M237" s="170"/>
      <c r="N237" s="170"/>
      <c r="O237" s="170"/>
      <c r="P237" s="171" t="s">
        <v>779</v>
      </c>
      <c r="Q237" s="171"/>
      <c r="R237" s="171"/>
      <c r="S237" s="171"/>
      <c r="T237" s="171"/>
      <c r="U237" s="171"/>
      <c r="V237" s="171"/>
      <c r="W237" s="171"/>
      <c r="X237" s="171"/>
      <c r="Y237" s="158">
        <v>0.4</v>
      </c>
      <c r="Z237" s="159"/>
      <c r="AA237" s="159"/>
      <c r="AB237" s="160"/>
      <c r="AC237" s="172" t="s">
        <v>252</v>
      </c>
      <c r="AD237" s="173"/>
      <c r="AE237" s="173"/>
      <c r="AF237" s="173"/>
      <c r="AG237" s="173"/>
      <c r="AH237" s="174" t="s">
        <v>587</v>
      </c>
      <c r="AI237" s="175"/>
      <c r="AJ237" s="175"/>
      <c r="AK237" s="175"/>
      <c r="AL237" s="176" t="s">
        <v>587</v>
      </c>
      <c r="AM237" s="177"/>
      <c r="AN237" s="177"/>
      <c r="AO237" s="178"/>
      <c r="AP237" s="166" t="s">
        <v>587</v>
      </c>
      <c r="AQ237" s="166"/>
      <c r="AR237" s="166"/>
      <c r="AS237" s="166"/>
      <c r="AT237" s="166"/>
      <c r="AU237" s="166"/>
      <c r="AV237" s="166"/>
      <c r="AW237" s="166"/>
      <c r="AX237" s="166"/>
      <c r="AY237">
        <f>COUNTA(#REF!)</f>
        <v>1</v>
      </c>
    </row>
    <row r="238" spans="1:51" ht="30" customHeight="1" x14ac:dyDescent="0.2">
      <c r="A238" s="201">
        <v>7</v>
      </c>
      <c r="B238" s="201">
        <v>1</v>
      </c>
      <c r="C238" s="167" t="s">
        <v>693</v>
      </c>
      <c r="D238" s="168"/>
      <c r="E238" s="168"/>
      <c r="F238" s="168"/>
      <c r="G238" s="168"/>
      <c r="H238" s="168"/>
      <c r="I238" s="168"/>
      <c r="J238" s="169">
        <v>2360001007023</v>
      </c>
      <c r="K238" s="170"/>
      <c r="L238" s="170"/>
      <c r="M238" s="170"/>
      <c r="N238" s="170"/>
      <c r="O238" s="170"/>
      <c r="P238" s="171" t="s">
        <v>700</v>
      </c>
      <c r="Q238" s="171"/>
      <c r="R238" s="171"/>
      <c r="S238" s="171"/>
      <c r="T238" s="171"/>
      <c r="U238" s="171"/>
      <c r="V238" s="171"/>
      <c r="W238" s="171"/>
      <c r="X238" s="171"/>
      <c r="Y238" s="158">
        <v>0.4</v>
      </c>
      <c r="Z238" s="159"/>
      <c r="AA238" s="159"/>
      <c r="AB238" s="160"/>
      <c r="AC238" s="172" t="s">
        <v>252</v>
      </c>
      <c r="AD238" s="173"/>
      <c r="AE238" s="173"/>
      <c r="AF238" s="173"/>
      <c r="AG238" s="173"/>
      <c r="AH238" s="174" t="s">
        <v>587</v>
      </c>
      <c r="AI238" s="175"/>
      <c r="AJ238" s="175"/>
      <c r="AK238" s="175"/>
      <c r="AL238" s="176" t="s">
        <v>587</v>
      </c>
      <c r="AM238" s="177"/>
      <c r="AN238" s="177"/>
      <c r="AO238" s="178"/>
      <c r="AP238" s="166" t="s">
        <v>587</v>
      </c>
      <c r="AQ238" s="166"/>
      <c r="AR238" s="166"/>
      <c r="AS238" s="166"/>
      <c r="AT238" s="166"/>
      <c r="AU238" s="166"/>
      <c r="AV238" s="166"/>
      <c r="AW238" s="166"/>
      <c r="AX238" s="166"/>
      <c r="AY238">
        <f>COUNTA($C$238)</f>
        <v>1</v>
      </c>
    </row>
    <row r="239" spans="1:51" ht="30" customHeight="1" x14ac:dyDescent="0.2">
      <c r="A239" s="201">
        <v>8</v>
      </c>
      <c r="B239" s="201">
        <v>1</v>
      </c>
      <c r="C239" s="168" t="s">
        <v>776</v>
      </c>
      <c r="D239" s="168"/>
      <c r="E239" s="168"/>
      <c r="F239" s="168"/>
      <c r="G239" s="168"/>
      <c r="H239" s="168"/>
      <c r="I239" s="168"/>
      <c r="J239" s="169">
        <v>6360001009461</v>
      </c>
      <c r="K239" s="170"/>
      <c r="L239" s="170"/>
      <c r="M239" s="170"/>
      <c r="N239" s="170"/>
      <c r="O239" s="170"/>
      <c r="P239" s="171" t="s">
        <v>696</v>
      </c>
      <c r="Q239" s="171"/>
      <c r="R239" s="171"/>
      <c r="S239" s="171"/>
      <c r="T239" s="171"/>
      <c r="U239" s="171"/>
      <c r="V239" s="171"/>
      <c r="W239" s="171"/>
      <c r="X239" s="171"/>
      <c r="Y239" s="158">
        <v>0.3</v>
      </c>
      <c r="Z239" s="159"/>
      <c r="AA239" s="159"/>
      <c r="AB239" s="160"/>
      <c r="AC239" s="172" t="s">
        <v>252</v>
      </c>
      <c r="AD239" s="173"/>
      <c r="AE239" s="173"/>
      <c r="AF239" s="173"/>
      <c r="AG239" s="173"/>
      <c r="AH239" s="174" t="s">
        <v>587</v>
      </c>
      <c r="AI239" s="175"/>
      <c r="AJ239" s="175"/>
      <c r="AK239" s="175"/>
      <c r="AL239" s="176" t="s">
        <v>587</v>
      </c>
      <c r="AM239" s="177"/>
      <c r="AN239" s="177"/>
      <c r="AO239" s="178"/>
      <c r="AP239" s="166" t="s">
        <v>587</v>
      </c>
      <c r="AQ239" s="166"/>
      <c r="AR239" s="166"/>
      <c r="AS239" s="166"/>
      <c r="AT239" s="166"/>
      <c r="AU239" s="166"/>
      <c r="AV239" s="166"/>
      <c r="AW239" s="166"/>
      <c r="AX239" s="166"/>
      <c r="AY239">
        <f>COUNTA($C$239)</f>
        <v>1</v>
      </c>
    </row>
    <row r="240" spans="1:51" ht="30" customHeight="1" x14ac:dyDescent="0.2">
      <c r="A240" s="201">
        <v>9</v>
      </c>
      <c r="B240" s="201">
        <v>1</v>
      </c>
      <c r="C240" s="168" t="s">
        <v>777</v>
      </c>
      <c r="D240" s="168"/>
      <c r="E240" s="168"/>
      <c r="F240" s="168"/>
      <c r="G240" s="168"/>
      <c r="H240" s="168"/>
      <c r="I240" s="168"/>
      <c r="J240" s="169">
        <v>1360002004383</v>
      </c>
      <c r="K240" s="170"/>
      <c r="L240" s="170"/>
      <c r="M240" s="170"/>
      <c r="N240" s="170"/>
      <c r="O240" s="170"/>
      <c r="P240" s="171" t="s">
        <v>696</v>
      </c>
      <c r="Q240" s="171"/>
      <c r="R240" s="171"/>
      <c r="S240" s="171"/>
      <c r="T240" s="171"/>
      <c r="U240" s="171"/>
      <c r="V240" s="171"/>
      <c r="W240" s="171"/>
      <c r="X240" s="171"/>
      <c r="Y240" s="158">
        <v>0.08</v>
      </c>
      <c r="Z240" s="159"/>
      <c r="AA240" s="159"/>
      <c r="AB240" s="160"/>
      <c r="AC240" s="172" t="s">
        <v>252</v>
      </c>
      <c r="AD240" s="173"/>
      <c r="AE240" s="173"/>
      <c r="AF240" s="173"/>
      <c r="AG240" s="173"/>
      <c r="AH240" s="174" t="s">
        <v>587</v>
      </c>
      <c r="AI240" s="175"/>
      <c r="AJ240" s="175"/>
      <c r="AK240" s="175"/>
      <c r="AL240" s="176" t="s">
        <v>587</v>
      </c>
      <c r="AM240" s="177"/>
      <c r="AN240" s="177"/>
      <c r="AO240" s="178"/>
      <c r="AP240" s="166" t="s">
        <v>587</v>
      </c>
      <c r="AQ240" s="166"/>
      <c r="AR240" s="166"/>
      <c r="AS240" s="166"/>
      <c r="AT240" s="166"/>
      <c r="AU240" s="166"/>
      <c r="AV240" s="166"/>
      <c r="AW240" s="166"/>
      <c r="AX240" s="166"/>
      <c r="AY240">
        <f>COUNTA($C$240)</f>
        <v>1</v>
      </c>
    </row>
    <row r="241" spans="1:51" ht="30" customHeight="1" x14ac:dyDescent="0.2">
      <c r="A241" s="201">
        <v>10</v>
      </c>
      <c r="B241" s="201">
        <v>1</v>
      </c>
      <c r="C241" s="168" t="s">
        <v>778</v>
      </c>
      <c r="D241" s="168"/>
      <c r="E241" s="168"/>
      <c r="F241" s="168"/>
      <c r="G241" s="168"/>
      <c r="H241" s="168"/>
      <c r="I241" s="168"/>
      <c r="J241" s="169">
        <v>7060002020091</v>
      </c>
      <c r="K241" s="170"/>
      <c r="L241" s="170"/>
      <c r="M241" s="170"/>
      <c r="N241" s="170"/>
      <c r="O241" s="170"/>
      <c r="P241" s="171" t="s">
        <v>696</v>
      </c>
      <c r="Q241" s="171"/>
      <c r="R241" s="171"/>
      <c r="S241" s="171"/>
      <c r="T241" s="171"/>
      <c r="U241" s="171"/>
      <c r="V241" s="171"/>
      <c r="W241" s="171"/>
      <c r="X241" s="171"/>
      <c r="Y241" s="158">
        <v>0.04</v>
      </c>
      <c r="Z241" s="159"/>
      <c r="AA241" s="159"/>
      <c r="AB241" s="160"/>
      <c r="AC241" s="172" t="s">
        <v>252</v>
      </c>
      <c r="AD241" s="173"/>
      <c r="AE241" s="173"/>
      <c r="AF241" s="173"/>
      <c r="AG241" s="173"/>
      <c r="AH241" s="174" t="s">
        <v>587</v>
      </c>
      <c r="AI241" s="175"/>
      <c r="AJ241" s="175"/>
      <c r="AK241" s="175"/>
      <c r="AL241" s="176" t="s">
        <v>587</v>
      </c>
      <c r="AM241" s="177"/>
      <c r="AN241" s="177"/>
      <c r="AO241" s="178"/>
      <c r="AP241" s="166" t="s">
        <v>587</v>
      </c>
      <c r="AQ241" s="166"/>
      <c r="AR241" s="166"/>
      <c r="AS241" s="166"/>
      <c r="AT241" s="166"/>
      <c r="AU241" s="166"/>
      <c r="AV241" s="166"/>
      <c r="AW241" s="166"/>
      <c r="AX241" s="166"/>
      <c r="AY241">
        <f>COUNTA($C$241)</f>
        <v>1</v>
      </c>
    </row>
    <row r="242" spans="1:51" ht="24.75" customHeight="1" x14ac:dyDescent="0.2">
      <c r="A242" s="57"/>
      <c r="B242" s="57"/>
      <c r="C242" s="57"/>
      <c r="D242" s="57"/>
      <c r="E242" s="57"/>
      <c r="F242" s="57"/>
      <c r="G242" s="57"/>
      <c r="H242" s="57"/>
      <c r="I242" s="57"/>
      <c r="J242" s="57"/>
      <c r="K242" s="57"/>
      <c r="L242" s="57"/>
      <c r="M242" s="57"/>
      <c r="N242" s="57"/>
      <c r="O242" s="57"/>
      <c r="P242" s="58"/>
      <c r="Q242" s="58"/>
      <c r="R242" s="58"/>
      <c r="S242" s="58"/>
      <c r="T242" s="58"/>
      <c r="U242" s="58"/>
      <c r="V242" s="58"/>
      <c r="W242" s="58"/>
      <c r="X242" s="58"/>
      <c r="Y242" s="59"/>
      <c r="Z242" s="59"/>
      <c r="AA242" s="59"/>
      <c r="AB242" s="59"/>
      <c r="AC242" s="59"/>
      <c r="AD242" s="59"/>
      <c r="AE242" s="59"/>
      <c r="AF242" s="59"/>
      <c r="AG242" s="59"/>
      <c r="AH242" s="59"/>
      <c r="AI242" s="59"/>
      <c r="AJ242" s="59"/>
      <c r="AK242" s="59"/>
      <c r="AL242" s="59"/>
      <c r="AM242" s="59"/>
      <c r="AN242" s="59"/>
      <c r="AO242" s="59"/>
      <c r="AP242" s="58"/>
      <c r="AQ242" s="58"/>
      <c r="AR242" s="58"/>
      <c r="AS242" s="58"/>
      <c r="AT242" s="58"/>
      <c r="AU242" s="58"/>
      <c r="AV242" s="58"/>
      <c r="AW242" s="58"/>
      <c r="AX242" s="58"/>
      <c r="AY242">
        <f>COUNTA($C$245)</f>
        <v>1</v>
      </c>
    </row>
    <row r="243" spans="1:51" ht="24.75" customHeight="1" x14ac:dyDescent="0.2">
      <c r="A243" s="51"/>
      <c r="B243" s="46" t="s">
        <v>643</v>
      </c>
      <c r="C243" s="51"/>
      <c r="D243" s="51"/>
      <c r="E243" s="51"/>
      <c r="F243" s="51"/>
      <c r="G243" s="51"/>
      <c r="H243" s="51"/>
      <c r="I243" s="51"/>
      <c r="J243" s="51"/>
      <c r="K243" s="51"/>
      <c r="L243" s="51"/>
      <c r="M243" s="51"/>
      <c r="N243" s="51"/>
      <c r="O243" s="51"/>
      <c r="P243" s="55"/>
      <c r="Q243" s="55"/>
      <c r="R243" s="55"/>
      <c r="S243" s="55"/>
      <c r="T243" s="55"/>
      <c r="U243" s="55"/>
      <c r="V243" s="55"/>
      <c r="W243" s="55"/>
      <c r="X243" s="55"/>
      <c r="Y243" s="56"/>
      <c r="Z243" s="56"/>
      <c r="AA243" s="56"/>
      <c r="AB243" s="56"/>
      <c r="AC243" s="56"/>
      <c r="AD243" s="56"/>
      <c r="AE243" s="56"/>
      <c r="AF243" s="56"/>
      <c r="AG243" s="56"/>
      <c r="AH243" s="56"/>
      <c r="AI243" s="56"/>
      <c r="AJ243" s="56"/>
      <c r="AK243" s="56"/>
      <c r="AL243" s="56"/>
      <c r="AM243" s="56"/>
      <c r="AN243" s="56"/>
      <c r="AO243" s="56"/>
      <c r="AP243" s="55"/>
      <c r="AQ243" s="55"/>
      <c r="AR243" s="55"/>
      <c r="AS243" s="55"/>
      <c r="AT243" s="55"/>
      <c r="AU243" s="55"/>
      <c r="AV243" s="55"/>
      <c r="AW243" s="55"/>
      <c r="AX243" s="55"/>
      <c r="AY243">
        <f>$AY$242</f>
        <v>1</v>
      </c>
    </row>
    <row r="244" spans="1:51" ht="59.25" customHeight="1" x14ac:dyDescent="0.2">
      <c r="A244" s="142"/>
      <c r="B244" s="142"/>
      <c r="C244" s="142" t="s">
        <v>26</v>
      </c>
      <c r="D244" s="142"/>
      <c r="E244" s="142"/>
      <c r="F244" s="142"/>
      <c r="G244" s="142"/>
      <c r="H244" s="142"/>
      <c r="I244" s="142"/>
      <c r="J244" s="143" t="s">
        <v>197</v>
      </c>
      <c r="K244" s="144"/>
      <c r="L244" s="144"/>
      <c r="M244" s="144"/>
      <c r="N244" s="144"/>
      <c r="O244" s="144"/>
      <c r="P244" s="145" t="s">
        <v>181</v>
      </c>
      <c r="Q244" s="145"/>
      <c r="R244" s="145"/>
      <c r="S244" s="145"/>
      <c r="T244" s="145"/>
      <c r="U244" s="145"/>
      <c r="V244" s="145"/>
      <c r="W244" s="145"/>
      <c r="X244" s="145"/>
      <c r="Y244" s="146" t="s">
        <v>196</v>
      </c>
      <c r="Z244" s="147"/>
      <c r="AA244" s="147"/>
      <c r="AB244" s="147"/>
      <c r="AC244" s="143" t="s">
        <v>227</v>
      </c>
      <c r="AD244" s="143"/>
      <c r="AE244" s="143"/>
      <c r="AF244" s="143"/>
      <c r="AG244" s="143"/>
      <c r="AH244" s="146" t="s">
        <v>244</v>
      </c>
      <c r="AI244" s="142"/>
      <c r="AJ244" s="142"/>
      <c r="AK244" s="142"/>
      <c r="AL244" s="142" t="s">
        <v>21</v>
      </c>
      <c r="AM244" s="142"/>
      <c r="AN244" s="142"/>
      <c r="AO244" s="148"/>
      <c r="AP244" s="149" t="s">
        <v>198</v>
      </c>
      <c r="AQ244" s="149"/>
      <c r="AR244" s="149"/>
      <c r="AS244" s="149"/>
      <c r="AT244" s="149"/>
      <c r="AU244" s="149"/>
      <c r="AV244" s="149"/>
      <c r="AW244" s="149"/>
      <c r="AX244" s="149"/>
      <c r="AY244">
        <f t="shared" ref="AY244:AY245" si="12">$AY$242</f>
        <v>1</v>
      </c>
    </row>
    <row r="245" spans="1:51" ht="30" customHeight="1" x14ac:dyDescent="0.2">
      <c r="A245" s="201">
        <v>1</v>
      </c>
      <c r="B245" s="201">
        <v>1</v>
      </c>
      <c r="C245" s="167" t="s">
        <v>644</v>
      </c>
      <c r="D245" s="168"/>
      <c r="E245" s="168"/>
      <c r="F245" s="168"/>
      <c r="G245" s="168"/>
      <c r="H245" s="168"/>
      <c r="I245" s="168"/>
      <c r="J245" s="169">
        <v>1000020470007</v>
      </c>
      <c r="K245" s="170"/>
      <c r="L245" s="170"/>
      <c r="M245" s="170"/>
      <c r="N245" s="170"/>
      <c r="O245" s="170"/>
      <c r="P245" s="156" t="s">
        <v>645</v>
      </c>
      <c r="Q245" s="157"/>
      <c r="R245" s="157"/>
      <c r="S245" s="157"/>
      <c r="T245" s="157"/>
      <c r="U245" s="157"/>
      <c r="V245" s="157"/>
      <c r="W245" s="157"/>
      <c r="X245" s="157"/>
      <c r="Y245" s="158">
        <v>1</v>
      </c>
      <c r="Z245" s="159"/>
      <c r="AA245" s="159"/>
      <c r="AB245" s="160"/>
      <c r="AC245" s="183" t="s">
        <v>637</v>
      </c>
      <c r="AD245" s="184"/>
      <c r="AE245" s="184"/>
      <c r="AF245" s="184"/>
      <c r="AG245" s="184"/>
      <c r="AH245" s="164" t="s">
        <v>276</v>
      </c>
      <c r="AI245" s="165"/>
      <c r="AJ245" s="165"/>
      <c r="AK245" s="165"/>
      <c r="AL245" s="164" t="s">
        <v>276</v>
      </c>
      <c r="AM245" s="165"/>
      <c r="AN245" s="165"/>
      <c r="AO245" s="165"/>
      <c r="AP245" s="166" t="s">
        <v>587</v>
      </c>
      <c r="AQ245" s="166"/>
      <c r="AR245" s="166"/>
      <c r="AS245" s="166"/>
      <c r="AT245" s="166"/>
      <c r="AU245" s="166"/>
      <c r="AV245" s="166"/>
      <c r="AW245" s="166"/>
      <c r="AX245" s="166"/>
      <c r="AY245">
        <f t="shared" si="12"/>
        <v>1</v>
      </c>
    </row>
    <row r="246" spans="1:51" ht="24.75" customHeight="1" x14ac:dyDescent="0.2">
      <c r="A246" s="57"/>
      <c r="B246" s="57"/>
      <c r="C246" s="57"/>
      <c r="D246" s="57"/>
      <c r="E246" s="57"/>
      <c r="F246" s="57"/>
      <c r="G246" s="57"/>
      <c r="H246" s="57"/>
      <c r="I246" s="57"/>
      <c r="J246" s="57"/>
      <c r="K246" s="57"/>
      <c r="L246" s="57"/>
      <c r="M246" s="57"/>
      <c r="N246" s="57"/>
      <c r="O246" s="57"/>
      <c r="P246" s="58"/>
      <c r="Q246" s="58"/>
      <c r="R246" s="58"/>
      <c r="S246" s="58"/>
      <c r="T246" s="58"/>
      <c r="U246" s="58"/>
      <c r="V246" s="58"/>
      <c r="W246" s="58"/>
      <c r="X246" s="58"/>
      <c r="Y246" s="59"/>
      <c r="Z246" s="59"/>
      <c r="AA246" s="59"/>
      <c r="AB246" s="59"/>
      <c r="AC246" s="59"/>
      <c r="AD246" s="59"/>
      <c r="AE246" s="59"/>
      <c r="AF246" s="59"/>
      <c r="AG246" s="59"/>
      <c r="AH246" s="59"/>
      <c r="AI246" s="59"/>
      <c r="AJ246" s="59"/>
      <c r="AK246" s="59"/>
      <c r="AL246" s="59"/>
      <c r="AM246" s="59"/>
      <c r="AN246" s="59"/>
      <c r="AO246" s="59"/>
      <c r="AP246" s="58"/>
      <c r="AQ246" s="58"/>
      <c r="AR246" s="58"/>
      <c r="AS246" s="58"/>
      <c r="AT246" s="58"/>
      <c r="AU246" s="58"/>
      <c r="AV246" s="58"/>
      <c r="AW246" s="58"/>
      <c r="AX246" s="58"/>
      <c r="AY246">
        <f>COUNTA($C$249)</f>
        <v>1</v>
      </c>
    </row>
    <row r="247" spans="1:51" ht="24.75" customHeight="1" x14ac:dyDescent="0.2">
      <c r="A247" s="51"/>
      <c r="B247" s="46" t="s">
        <v>646</v>
      </c>
      <c r="C247" s="51"/>
      <c r="D247" s="51"/>
      <c r="E247" s="51"/>
      <c r="F247" s="51"/>
      <c r="G247" s="51"/>
      <c r="H247" s="51"/>
      <c r="I247" s="51"/>
      <c r="J247" s="51"/>
      <c r="K247" s="51"/>
      <c r="L247" s="51"/>
      <c r="M247" s="51"/>
      <c r="N247" s="51"/>
      <c r="O247" s="51"/>
      <c r="P247" s="55"/>
      <c r="Q247" s="55"/>
      <c r="R247" s="55"/>
      <c r="S247" s="55"/>
      <c r="T247" s="55"/>
      <c r="U247" s="55"/>
      <c r="V247" s="55"/>
      <c r="W247" s="55"/>
      <c r="X247" s="55"/>
      <c r="Y247" s="56"/>
      <c r="Z247" s="56"/>
      <c r="AA247" s="56"/>
      <c r="AB247" s="56"/>
      <c r="AC247" s="56"/>
      <c r="AD247" s="56"/>
      <c r="AE247" s="56"/>
      <c r="AF247" s="56"/>
      <c r="AG247" s="56"/>
      <c r="AH247" s="56"/>
      <c r="AI247" s="56"/>
      <c r="AJ247" s="56"/>
      <c r="AK247" s="56"/>
      <c r="AL247" s="56"/>
      <c r="AM247" s="56"/>
      <c r="AN247" s="56"/>
      <c r="AO247" s="56"/>
      <c r="AP247" s="55"/>
      <c r="AQ247" s="55"/>
      <c r="AR247" s="55"/>
      <c r="AS247" s="55"/>
      <c r="AT247" s="55"/>
      <c r="AU247" s="55"/>
      <c r="AV247" s="55"/>
      <c r="AW247" s="55"/>
      <c r="AX247" s="55"/>
      <c r="AY247">
        <f>$AY$246</f>
        <v>1</v>
      </c>
    </row>
    <row r="248" spans="1:51" ht="59.25" customHeight="1" x14ac:dyDescent="0.2">
      <c r="A248" s="142"/>
      <c r="B248" s="142"/>
      <c r="C248" s="142" t="s">
        <v>26</v>
      </c>
      <c r="D248" s="142"/>
      <c r="E248" s="142"/>
      <c r="F248" s="142"/>
      <c r="G248" s="142"/>
      <c r="H248" s="142"/>
      <c r="I248" s="142"/>
      <c r="J248" s="143" t="s">
        <v>197</v>
      </c>
      <c r="K248" s="144"/>
      <c r="L248" s="144"/>
      <c r="M248" s="144"/>
      <c r="N248" s="144"/>
      <c r="O248" s="144"/>
      <c r="P248" s="145" t="s">
        <v>181</v>
      </c>
      <c r="Q248" s="145"/>
      <c r="R248" s="145"/>
      <c r="S248" s="145"/>
      <c r="T248" s="145"/>
      <c r="U248" s="145"/>
      <c r="V248" s="145"/>
      <c r="W248" s="145"/>
      <c r="X248" s="145"/>
      <c r="Y248" s="146" t="s">
        <v>196</v>
      </c>
      <c r="Z248" s="147"/>
      <c r="AA248" s="147"/>
      <c r="AB248" s="147"/>
      <c r="AC248" s="143" t="s">
        <v>227</v>
      </c>
      <c r="AD248" s="143"/>
      <c r="AE248" s="143"/>
      <c r="AF248" s="143"/>
      <c r="AG248" s="143"/>
      <c r="AH248" s="146" t="s">
        <v>244</v>
      </c>
      <c r="AI248" s="142"/>
      <c r="AJ248" s="142"/>
      <c r="AK248" s="142"/>
      <c r="AL248" s="142" t="s">
        <v>21</v>
      </c>
      <c r="AM248" s="142"/>
      <c r="AN248" s="142"/>
      <c r="AO248" s="148"/>
      <c r="AP248" s="149" t="s">
        <v>198</v>
      </c>
      <c r="AQ248" s="149"/>
      <c r="AR248" s="149"/>
      <c r="AS248" s="149"/>
      <c r="AT248" s="149"/>
      <c r="AU248" s="149"/>
      <c r="AV248" s="149"/>
      <c r="AW248" s="149"/>
      <c r="AX248" s="149"/>
      <c r="AY248">
        <f t="shared" ref="AY248:AY249" si="13">$AY$246</f>
        <v>1</v>
      </c>
    </row>
    <row r="249" spans="1:51" ht="30" customHeight="1" x14ac:dyDescent="0.2">
      <c r="A249" s="201">
        <v>1</v>
      </c>
      <c r="B249" s="201">
        <v>1</v>
      </c>
      <c r="C249" s="150" t="s">
        <v>647</v>
      </c>
      <c r="D249" s="151"/>
      <c r="E249" s="151"/>
      <c r="F249" s="151"/>
      <c r="G249" s="151"/>
      <c r="H249" s="151"/>
      <c r="I249" s="152"/>
      <c r="J249" s="153" t="s">
        <v>276</v>
      </c>
      <c r="K249" s="154"/>
      <c r="L249" s="154"/>
      <c r="M249" s="154"/>
      <c r="N249" s="154"/>
      <c r="O249" s="155"/>
      <c r="P249" s="156" t="s">
        <v>645</v>
      </c>
      <c r="Q249" s="157"/>
      <c r="R249" s="157"/>
      <c r="S249" s="157"/>
      <c r="T249" s="157"/>
      <c r="U249" s="157"/>
      <c r="V249" s="157"/>
      <c r="W249" s="157"/>
      <c r="X249" s="157"/>
      <c r="Y249" s="158">
        <v>1</v>
      </c>
      <c r="Z249" s="159"/>
      <c r="AA249" s="159"/>
      <c r="AB249" s="160"/>
      <c r="AC249" s="161" t="s">
        <v>80</v>
      </c>
      <c r="AD249" s="162"/>
      <c r="AE249" s="162"/>
      <c r="AF249" s="162"/>
      <c r="AG249" s="163"/>
      <c r="AH249" s="164" t="s">
        <v>276</v>
      </c>
      <c r="AI249" s="165"/>
      <c r="AJ249" s="165"/>
      <c r="AK249" s="165"/>
      <c r="AL249" s="164" t="s">
        <v>276</v>
      </c>
      <c r="AM249" s="165"/>
      <c r="AN249" s="165"/>
      <c r="AO249" s="165"/>
      <c r="AP249" s="166" t="s">
        <v>587</v>
      </c>
      <c r="AQ249" s="166"/>
      <c r="AR249" s="166"/>
      <c r="AS249" s="166"/>
      <c r="AT249" s="166"/>
      <c r="AU249" s="166"/>
      <c r="AV249" s="166"/>
      <c r="AW249" s="166"/>
      <c r="AX249" s="166"/>
      <c r="AY249">
        <f t="shared" si="13"/>
        <v>1</v>
      </c>
    </row>
    <row r="250" spans="1:51" ht="24.75" customHeight="1" x14ac:dyDescent="0.2">
      <c r="A250" s="194" t="s">
        <v>220</v>
      </c>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c r="Z250" s="195"/>
      <c r="AA250" s="195"/>
      <c r="AB250" s="195"/>
      <c r="AC250" s="195"/>
      <c r="AD250" s="195"/>
      <c r="AE250" s="195"/>
      <c r="AF250" s="195"/>
      <c r="AG250" s="195"/>
      <c r="AH250" s="195"/>
      <c r="AI250" s="195"/>
      <c r="AJ250" s="195"/>
      <c r="AK250" s="196"/>
      <c r="AL250" s="113" t="s">
        <v>229</v>
      </c>
      <c r="AM250" s="114"/>
      <c r="AN250" s="114"/>
      <c r="AO250" s="70" t="s">
        <v>634</v>
      </c>
      <c r="AP250" s="60"/>
      <c r="AQ250" s="60"/>
      <c r="AR250" s="60"/>
      <c r="AS250" s="60"/>
      <c r="AT250" s="60"/>
      <c r="AU250" s="60"/>
      <c r="AV250" s="60"/>
      <c r="AW250" s="60"/>
      <c r="AX250" s="61"/>
      <c r="AY250">
        <f>COUNTIF($AO$250,"☑")</f>
        <v>1</v>
      </c>
    </row>
    <row r="251" spans="1:51" ht="24.75" customHeight="1" x14ac:dyDescent="0.2">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62"/>
      <c r="AM251" s="62"/>
      <c r="AN251" s="62"/>
      <c r="AO251" s="62"/>
      <c r="AP251" s="62"/>
      <c r="AQ251" s="62"/>
      <c r="AR251" s="62"/>
      <c r="AS251" s="62"/>
      <c r="AT251" s="62"/>
      <c r="AU251" s="62"/>
      <c r="AV251" s="62"/>
      <c r="AW251" s="62"/>
      <c r="AX251" s="62"/>
    </row>
    <row r="252" spans="1:51" ht="24.75" customHeight="1" x14ac:dyDescent="0.2">
      <c r="A252" s="52"/>
      <c r="B252" s="63" t="s">
        <v>216</v>
      </c>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row>
    <row r="253" spans="1:51" ht="58.5" customHeight="1" x14ac:dyDescent="0.2">
      <c r="A253" s="201"/>
      <c r="B253" s="201"/>
      <c r="C253" s="143" t="s">
        <v>193</v>
      </c>
      <c r="D253" s="197"/>
      <c r="E253" s="143" t="s">
        <v>192</v>
      </c>
      <c r="F253" s="197"/>
      <c r="G253" s="197"/>
      <c r="H253" s="197"/>
      <c r="I253" s="197"/>
      <c r="J253" s="143" t="s">
        <v>197</v>
      </c>
      <c r="K253" s="143"/>
      <c r="L253" s="143"/>
      <c r="M253" s="143"/>
      <c r="N253" s="143"/>
      <c r="O253" s="143"/>
      <c r="P253" s="146" t="s">
        <v>27</v>
      </c>
      <c r="Q253" s="146"/>
      <c r="R253" s="146"/>
      <c r="S253" s="146"/>
      <c r="T253" s="146"/>
      <c r="U253" s="146"/>
      <c r="V253" s="146"/>
      <c r="W253" s="146"/>
      <c r="X253" s="146"/>
      <c r="Y253" s="143" t="s">
        <v>199</v>
      </c>
      <c r="Z253" s="197"/>
      <c r="AA253" s="197"/>
      <c r="AB253" s="197"/>
      <c r="AC253" s="143" t="s">
        <v>182</v>
      </c>
      <c r="AD253" s="143"/>
      <c r="AE253" s="143"/>
      <c r="AF253" s="143"/>
      <c r="AG253" s="143"/>
      <c r="AH253" s="146" t="s">
        <v>188</v>
      </c>
      <c r="AI253" s="147"/>
      <c r="AJ253" s="147"/>
      <c r="AK253" s="147"/>
      <c r="AL253" s="147" t="s">
        <v>21</v>
      </c>
      <c r="AM253" s="147"/>
      <c r="AN253" s="147"/>
      <c r="AO253" s="202"/>
      <c r="AP253" s="149" t="s">
        <v>221</v>
      </c>
      <c r="AQ253" s="149"/>
      <c r="AR253" s="149"/>
      <c r="AS253" s="149"/>
      <c r="AT253" s="149"/>
      <c r="AU253" s="149"/>
      <c r="AV253" s="149"/>
      <c r="AW253" s="149"/>
      <c r="AX253" s="149"/>
    </row>
    <row r="254" spans="1:51" ht="49.5" customHeight="1" x14ac:dyDescent="0.2">
      <c r="A254" s="201">
        <v>1</v>
      </c>
      <c r="B254" s="201">
        <v>1</v>
      </c>
      <c r="C254" s="200" t="s">
        <v>648</v>
      </c>
      <c r="D254" s="200"/>
      <c r="E254" s="198" t="s">
        <v>780</v>
      </c>
      <c r="F254" s="199"/>
      <c r="G254" s="199"/>
      <c r="H254" s="199"/>
      <c r="I254" s="199"/>
      <c r="J254" s="169">
        <v>6010001011188</v>
      </c>
      <c r="K254" s="170"/>
      <c r="L254" s="170"/>
      <c r="M254" s="170"/>
      <c r="N254" s="170"/>
      <c r="O254" s="170"/>
      <c r="P254" s="157" t="s">
        <v>649</v>
      </c>
      <c r="Q254" s="157"/>
      <c r="R254" s="157"/>
      <c r="S254" s="157"/>
      <c r="T254" s="157"/>
      <c r="U254" s="157"/>
      <c r="V254" s="157"/>
      <c r="W254" s="157"/>
      <c r="X254" s="157"/>
      <c r="Y254" s="158">
        <v>7</v>
      </c>
      <c r="Z254" s="159"/>
      <c r="AA254" s="159"/>
      <c r="AB254" s="160"/>
      <c r="AC254" s="193" t="s">
        <v>246</v>
      </c>
      <c r="AD254" s="193"/>
      <c r="AE254" s="193"/>
      <c r="AF254" s="193"/>
      <c r="AG254" s="193"/>
      <c r="AH254" s="174">
        <v>1</v>
      </c>
      <c r="AI254" s="175"/>
      <c r="AJ254" s="175"/>
      <c r="AK254" s="175"/>
      <c r="AL254" s="176" t="s">
        <v>587</v>
      </c>
      <c r="AM254" s="177"/>
      <c r="AN254" s="177"/>
      <c r="AO254" s="178"/>
      <c r="AP254" s="166" t="s">
        <v>587</v>
      </c>
      <c r="AQ254" s="166"/>
      <c r="AR254" s="166"/>
      <c r="AS254" s="166"/>
      <c r="AT254" s="166"/>
      <c r="AU254" s="166"/>
      <c r="AV254" s="166"/>
      <c r="AW254" s="166"/>
      <c r="AX254" s="166"/>
    </row>
  </sheetData>
  <sheetProtection formatRows="0"/>
  <dataConsolidate/>
  <mergeCells count="1169">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 ref="E111:P111"/>
    <mergeCell ref="Q111:AB111"/>
    <mergeCell ref="AC111:AN111"/>
    <mergeCell ref="AO111:AX111"/>
    <mergeCell ref="A107:D107"/>
    <mergeCell ref="E107:P107"/>
    <mergeCell ref="Q107:AB107"/>
    <mergeCell ref="AC107:AN107"/>
    <mergeCell ref="AU116:AV116"/>
    <mergeCell ref="E112:P112"/>
    <mergeCell ref="Q112:AB112"/>
    <mergeCell ref="AC112:AN112"/>
    <mergeCell ref="AO112:AX112"/>
    <mergeCell ref="E113:P113"/>
    <mergeCell ref="Q113:AB113"/>
    <mergeCell ref="AC113:AN113"/>
    <mergeCell ref="AO113:AX113"/>
    <mergeCell ref="A113:D113"/>
    <mergeCell ref="AD2:AH2"/>
    <mergeCell ref="AJ2:AM2"/>
    <mergeCell ref="G8:X8"/>
    <mergeCell ref="C89:AC89"/>
    <mergeCell ref="AD89:AF89"/>
    <mergeCell ref="W27:AC27"/>
    <mergeCell ref="AO2:AQ2"/>
    <mergeCell ref="AS2:AU2"/>
    <mergeCell ref="P27:V27"/>
    <mergeCell ref="P28:V28"/>
    <mergeCell ref="P29:V29"/>
    <mergeCell ref="W29:AC29"/>
    <mergeCell ref="AO107:AX107"/>
    <mergeCell ref="A108:D108"/>
    <mergeCell ref="E108:P108"/>
    <mergeCell ref="Q108:AB108"/>
    <mergeCell ref="AC108:AN108"/>
    <mergeCell ref="AO108:AX108"/>
    <mergeCell ref="W23:AC23"/>
    <mergeCell ref="W24:AC24"/>
    <mergeCell ref="W28:AC28"/>
    <mergeCell ref="A12:F21"/>
    <mergeCell ref="G22:O22"/>
    <mergeCell ref="G23:O23"/>
    <mergeCell ref="G24:O24"/>
    <mergeCell ref="G25:O25"/>
    <mergeCell ref="A22:F29"/>
    <mergeCell ref="AD22:AX22"/>
    <mergeCell ref="AD23:AX29"/>
    <mergeCell ref="W22:AC22"/>
    <mergeCell ref="AU58:AX58"/>
    <mergeCell ref="AU68:AX68"/>
    <mergeCell ref="Y184:AB184"/>
    <mergeCell ref="C184:I184"/>
    <mergeCell ref="P184:X184"/>
    <mergeCell ref="E75:F75"/>
    <mergeCell ref="G75:AX75"/>
    <mergeCell ref="E74:F74"/>
    <mergeCell ref="G74:AX74"/>
    <mergeCell ref="P22:V22"/>
    <mergeCell ref="P23:V23"/>
    <mergeCell ref="P24:V24"/>
    <mergeCell ref="P25:V25"/>
    <mergeCell ref="P26:V26"/>
    <mergeCell ref="G26:O26"/>
    <mergeCell ref="G27:O27"/>
    <mergeCell ref="G28:O28"/>
    <mergeCell ref="G29:O29"/>
    <mergeCell ref="W25:AC25"/>
    <mergeCell ref="W26:AC26"/>
    <mergeCell ref="A109:D109"/>
    <mergeCell ref="E109:P109"/>
    <mergeCell ref="Q109:AB109"/>
    <mergeCell ref="AC109:AN109"/>
    <mergeCell ref="AO109:AX109"/>
    <mergeCell ref="AG117:AH117"/>
    <mergeCell ref="AJ117:AK117"/>
    <mergeCell ref="AE39:AH39"/>
    <mergeCell ref="AI39:AL39"/>
    <mergeCell ref="A110:D110"/>
    <mergeCell ref="E110:P110"/>
    <mergeCell ref="Q110:AB110"/>
    <mergeCell ref="AC110:AN110"/>
    <mergeCell ref="AO110:AX110"/>
    <mergeCell ref="AQ56:AT56"/>
    <mergeCell ref="AU56:AX56"/>
    <mergeCell ref="AE57:AH57"/>
    <mergeCell ref="AI57:AL57"/>
    <mergeCell ref="AM57:AP57"/>
    <mergeCell ref="AQ57:AT57"/>
    <mergeCell ref="AU57:AX57"/>
    <mergeCell ref="AE58:AH58"/>
    <mergeCell ref="AI58:AL58"/>
    <mergeCell ref="AM58:AP58"/>
    <mergeCell ref="AQ58:AT58"/>
    <mergeCell ref="AQ51:AT51"/>
    <mergeCell ref="AU51:AX51"/>
    <mergeCell ref="AQ69:AT69"/>
    <mergeCell ref="AU69:AX69"/>
    <mergeCell ref="AQ72:AX72"/>
    <mergeCell ref="AE71:AH71"/>
    <mergeCell ref="AM65:AP65"/>
    <mergeCell ref="AU52:AX52"/>
    <mergeCell ref="AE53:AH53"/>
    <mergeCell ref="AM52:AP52"/>
    <mergeCell ref="Y7:AD7"/>
    <mergeCell ref="Y34:AA34"/>
    <mergeCell ref="AE32:AH32"/>
    <mergeCell ref="AQ31:AR31"/>
    <mergeCell ref="AE33:AH33"/>
    <mergeCell ref="AS31:AT31"/>
    <mergeCell ref="AW31:AX31"/>
    <mergeCell ref="AU31:AV31"/>
    <mergeCell ref="AU38:AV38"/>
    <mergeCell ref="AW38:AX38"/>
    <mergeCell ref="AE37:AH38"/>
    <mergeCell ref="AI37:AL38"/>
    <mergeCell ref="AM37:AP38"/>
    <mergeCell ref="AQ37:AT37"/>
    <mergeCell ref="AU37:AX37"/>
    <mergeCell ref="AQ38:AR38"/>
    <mergeCell ref="AS38:AT38"/>
    <mergeCell ref="AR20:AX20"/>
    <mergeCell ref="AR21:AX21"/>
    <mergeCell ref="G10:AX10"/>
    <mergeCell ref="AD14:AJ14"/>
    <mergeCell ref="AK14:AQ14"/>
    <mergeCell ref="P13:V13"/>
    <mergeCell ref="P17:V17"/>
    <mergeCell ref="W17:AC17"/>
    <mergeCell ref="AD16:AJ16"/>
    <mergeCell ref="AR16:AX16"/>
    <mergeCell ref="AK16:AQ16"/>
    <mergeCell ref="P32:X34"/>
    <mergeCell ref="G12:O12"/>
    <mergeCell ref="P14:V14"/>
    <mergeCell ref="W16:AC16"/>
    <mergeCell ref="AW2:AX2"/>
    <mergeCell ref="AW55:AX55"/>
    <mergeCell ref="AU32:AX32"/>
    <mergeCell ref="AU33:AX33"/>
    <mergeCell ref="AU34:AX34"/>
    <mergeCell ref="AE41:AH41"/>
    <mergeCell ref="AI41:AL41"/>
    <mergeCell ref="AM41:AP41"/>
    <mergeCell ref="AQ41:AT41"/>
    <mergeCell ref="AU41:AX41"/>
    <mergeCell ref="AM40:AP40"/>
    <mergeCell ref="AU40:AX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A244:B244"/>
    <mergeCell ref="A245:B245"/>
    <mergeCell ref="C245:I245"/>
    <mergeCell ref="J245:O245"/>
    <mergeCell ref="P245:X245"/>
    <mergeCell ref="Y245:AB245"/>
    <mergeCell ref="AC245:AG245"/>
    <mergeCell ref="AH245:AK245"/>
    <mergeCell ref="AL245:AO245"/>
    <mergeCell ref="AP245:AX245"/>
    <mergeCell ref="A248:B248"/>
    <mergeCell ref="A249:B249"/>
    <mergeCell ref="G178:K178"/>
    <mergeCell ref="L178:X178"/>
    <mergeCell ref="Y178:AB178"/>
    <mergeCell ref="AC178:AG178"/>
    <mergeCell ref="AH178:AT178"/>
    <mergeCell ref="AU178:AX178"/>
    <mergeCell ref="A241:B241"/>
    <mergeCell ref="A239:B239"/>
    <mergeCell ref="A240:B240"/>
    <mergeCell ref="C239:I239"/>
    <mergeCell ref="J239:O239"/>
    <mergeCell ref="P239:X239"/>
    <mergeCell ref="Y239:AB239"/>
    <mergeCell ref="AC239:AG239"/>
    <mergeCell ref="AH239:AK239"/>
    <mergeCell ref="AL239:AO239"/>
    <mergeCell ref="AP239:AX239"/>
    <mergeCell ref="C241:I241"/>
    <mergeCell ref="J241:O241"/>
    <mergeCell ref="P241:X241"/>
    <mergeCell ref="Y241:AB241"/>
    <mergeCell ref="AC241:AG241"/>
    <mergeCell ref="AH241:AK241"/>
    <mergeCell ref="AL241:AO241"/>
    <mergeCell ref="AP241:AX241"/>
    <mergeCell ref="A228:B228"/>
    <mergeCell ref="A227:B227"/>
    <mergeCell ref="A233:B233"/>
    <mergeCell ref="A234:B234"/>
    <mergeCell ref="A231:B231"/>
    <mergeCell ref="A232:B232"/>
    <mergeCell ref="C231:I231"/>
    <mergeCell ref="J231:O231"/>
    <mergeCell ref="P231:X231"/>
    <mergeCell ref="Y231:AB231"/>
    <mergeCell ref="AC231:AG231"/>
    <mergeCell ref="AH231:AK231"/>
    <mergeCell ref="AL231:AO231"/>
    <mergeCell ref="AP231:AX231"/>
    <mergeCell ref="A237:B237"/>
    <mergeCell ref="A238:B238"/>
    <mergeCell ref="A235:B235"/>
    <mergeCell ref="A236:B236"/>
    <mergeCell ref="C235:I235"/>
    <mergeCell ref="J235:O235"/>
    <mergeCell ref="P235:X235"/>
    <mergeCell ref="Y235:AB235"/>
    <mergeCell ref="AC235:AG235"/>
    <mergeCell ref="AH235:AK235"/>
    <mergeCell ref="AL235:AO235"/>
    <mergeCell ref="AP235:AX235"/>
    <mergeCell ref="C232:I232"/>
    <mergeCell ref="Y232:AB232"/>
    <mergeCell ref="AC232:AG232"/>
    <mergeCell ref="AH232:AK232"/>
    <mergeCell ref="A222:B222"/>
    <mergeCell ref="A223:B223"/>
    <mergeCell ref="A220:B220"/>
    <mergeCell ref="A221:B221"/>
    <mergeCell ref="C220:I220"/>
    <mergeCell ref="J220:O220"/>
    <mergeCell ref="P220:X220"/>
    <mergeCell ref="Y220:AB220"/>
    <mergeCell ref="AC220:AG220"/>
    <mergeCell ref="AH220:AK220"/>
    <mergeCell ref="AL220:AO220"/>
    <mergeCell ref="AP220:AX220"/>
    <mergeCell ref="A224:B224"/>
    <mergeCell ref="C224:I224"/>
    <mergeCell ref="J224:O224"/>
    <mergeCell ref="P224:X224"/>
    <mergeCell ref="Y224:AB224"/>
    <mergeCell ref="AC224:AG224"/>
    <mergeCell ref="AH224:AK224"/>
    <mergeCell ref="AL224:AO224"/>
    <mergeCell ref="AP224:AX224"/>
    <mergeCell ref="C223:I223"/>
    <mergeCell ref="J223:O223"/>
    <mergeCell ref="P223:X223"/>
    <mergeCell ref="Y223:AB223"/>
    <mergeCell ref="AC223:AG223"/>
    <mergeCell ref="AH223:AK223"/>
    <mergeCell ref="AL223:AO223"/>
    <mergeCell ref="AP223:AX223"/>
    <mergeCell ref="A210:B210"/>
    <mergeCell ref="A211:B211"/>
    <mergeCell ref="C210:I210"/>
    <mergeCell ref="J210:O210"/>
    <mergeCell ref="P210:X210"/>
    <mergeCell ref="Y210:AB210"/>
    <mergeCell ref="AC210:AG210"/>
    <mergeCell ref="AH210:AK210"/>
    <mergeCell ref="AL210:AO210"/>
    <mergeCell ref="AP210:AX210"/>
    <mergeCell ref="A214:B214"/>
    <mergeCell ref="A215:B215"/>
    <mergeCell ref="A218:B218"/>
    <mergeCell ref="A219:B219"/>
    <mergeCell ref="A216:B216"/>
    <mergeCell ref="A217:B217"/>
    <mergeCell ref="C216:I216"/>
    <mergeCell ref="J216:O216"/>
    <mergeCell ref="P216:X216"/>
    <mergeCell ref="Y216:AB216"/>
    <mergeCell ref="AC216:AG216"/>
    <mergeCell ref="AH216:AK216"/>
    <mergeCell ref="AL216:AO216"/>
    <mergeCell ref="AP216:AX216"/>
    <mergeCell ref="C214:I214"/>
    <mergeCell ref="J214:O214"/>
    <mergeCell ref="P214:X214"/>
    <mergeCell ref="Y214:AB214"/>
    <mergeCell ref="AC214:AG214"/>
    <mergeCell ref="AH214:AK214"/>
    <mergeCell ref="AL214:AO214"/>
    <mergeCell ref="AP214:AX214"/>
    <mergeCell ref="C208:I208"/>
    <mergeCell ref="J208:O208"/>
    <mergeCell ref="P208:X208"/>
    <mergeCell ref="Y208:AB208"/>
    <mergeCell ref="AC208:AG208"/>
    <mergeCell ref="AH208:AK208"/>
    <mergeCell ref="AL208:AO208"/>
    <mergeCell ref="AP208:AX208"/>
    <mergeCell ref="C211:I211"/>
    <mergeCell ref="J211:O211"/>
    <mergeCell ref="P211:X211"/>
    <mergeCell ref="Y211:AB211"/>
    <mergeCell ref="AC211:AG211"/>
    <mergeCell ref="AH211:AK211"/>
    <mergeCell ref="AL211:AO211"/>
    <mergeCell ref="AP211:AX211"/>
    <mergeCell ref="A201:B201"/>
    <mergeCell ref="A204:B204"/>
    <mergeCell ref="A205:B205"/>
    <mergeCell ref="A202:B202"/>
    <mergeCell ref="A203:B203"/>
    <mergeCell ref="C202:I202"/>
    <mergeCell ref="J202:O202"/>
    <mergeCell ref="P202:X202"/>
    <mergeCell ref="Y202:AB202"/>
    <mergeCell ref="AC202:AG202"/>
    <mergeCell ref="AH202:AK202"/>
    <mergeCell ref="AL202:AO202"/>
    <mergeCell ref="AP202:AX202"/>
    <mergeCell ref="A208:B208"/>
    <mergeCell ref="A209:B209"/>
    <mergeCell ref="A206:B206"/>
    <mergeCell ref="A207:B207"/>
    <mergeCell ref="C206:I206"/>
    <mergeCell ref="J206:O206"/>
    <mergeCell ref="P206:X206"/>
    <mergeCell ref="Y206:AB206"/>
    <mergeCell ref="AC206:AG206"/>
    <mergeCell ref="AH206:AK206"/>
    <mergeCell ref="AL206:AO206"/>
    <mergeCell ref="AP206:AX206"/>
    <mergeCell ref="J203:O203"/>
    <mergeCell ref="P203:X203"/>
    <mergeCell ref="Y203:AB203"/>
    <mergeCell ref="AC203:AG203"/>
    <mergeCell ref="AH203:AK203"/>
    <mergeCell ref="AL203:AO203"/>
    <mergeCell ref="AP203:AX203"/>
    <mergeCell ref="A194:B194"/>
    <mergeCell ref="A195:B195"/>
    <mergeCell ref="AC207:AG207"/>
    <mergeCell ref="AH207:AK207"/>
    <mergeCell ref="AL207:AO207"/>
    <mergeCell ref="AP207:AX207"/>
    <mergeCell ref="A192:B192"/>
    <mergeCell ref="A193:B193"/>
    <mergeCell ref="C192:I192"/>
    <mergeCell ref="J192:O192"/>
    <mergeCell ref="P192:X192"/>
    <mergeCell ref="Y192:AB192"/>
    <mergeCell ref="AC192:AG192"/>
    <mergeCell ref="AH192:AK192"/>
    <mergeCell ref="AL192:AO192"/>
    <mergeCell ref="AP192:AX192"/>
    <mergeCell ref="A198:B198"/>
    <mergeCell ref="A196:B196"/>
    <mergeCell ref="A197:B197"/>
    <mergeCell ref="C196:I196"/>
    <mergeCell ref="J196:O196"/>
    <mergeCell ref="P196:X196"/>
    <mergeCell ref="Y196:AB196"/>
    <mergeCell ref="AC196:AG196"/>
    <mergeCell ref="AH196:AK196"/>
    <mergeCell ref="AL196:AO196"/>
    <mergeCell ref="AP196:AX196"/>
    <mergeCell ref="C193:I193"/>
    <mergeCell ref="J193:O193"/>
    <mergeCell ref="P193:X193"/>
    <mergeCell ref="Y193:AB193"/>
    <mergeCell ref="AC193:AG193"/>
    <mergeCell ref="AH193:AK193"/>
    <mergeCell ref="AL193:AO193"/>
    <mergeCell ref="AP193:AX193"/>
    <mergeCell ref="C197:I197"/>
    <mergeCell ref="A191:B191"/>
    <mergeCell ref="A188:B188"/>
    <mergeCell ref="A189:B189"/>
    <mergeCell ref="C188:I188"/>
    <mergeCell ref="J188:O188"/>
    <mergeCell ref="P188:X188"/>
    <mergeCell ref="Y188:AB188"/>
    <mergeCell ref="AC188:AG188"/>
    <mergeCell ref="AH188:AK188"/>
    <mergeCell ref="AL188:AO188"/>
    <mergeCell ref="AP188:AX188"/>
    <mergeCell ref="C189:I189"/>
    <mergeCell ref="J189:O189"/>
    <mergeCell ref="P189:X189"/>
    <mergeCell ref="Y189:AB189"/>
    <mergeCell ref="AC189:AG189"/>
    <mergeCell ref="AH189:AK189"/>
    <mergeCell ref="AP189:AX189"/>
    <mergeCell ref="AC190:AG190"/>
    <mergeCell ref="AH190:AK190"/>
    <mergeCell ref="AL190:AO190"/>
    <mergeCell ref="AP190:AX190"/>
    <mergeCell ref="C191:I191"/>
    <mergeCell ref="J191:O191"/>
    <mergeCell ref="P191:X191"/>
    <mergeCell ref="Y191:AB191"/>
    <mergeCell ref="AC191:AG191"/>
    <mergeCell ref="AH191:AK191"/>
    <mergeCell ref="AL191:AO191"/>
    <mergeCell ref="AP191:AX191"/>
    <mergeCell ref="AU174:AX174"/>
    <mergeCell ref="AU176:AX176"/>
    <mergeCell ref="G175:AB175"/>
    <mergeCell ref="AC175:AX175"/>
    <mergeCell ref="G176:K176"/>
    <mergeCell ref="L176:X176"/>
    <mergeCell ref="Y176:AB176"/>
    <mergeCell ref="AH185:AK185"/>
    <mergeCell ref="AL185:AO185"/>
    <mergeCell ref="J184:O184"/>
    <mergeCell ref="J185:O185"/>
    <mergeCell ref="Y185:AB185"/>
    <mergeCell ref="AP184:AX184"/>
    <mergeCell ref="AP185:AX185"/>
    <mergeCell ref="P185:X185"/>
    <mergeCell ref="A76:AX76"/>
    <mergeCell ref="A190:B190"/>
    <mergeCell ref="AL189:AO189"/>
    <mergeCell ref="C190:I190"/>
    <mergeCell ref="J190:O190"/>
    <mergeCell ref="P190:X190"/>
    <mergeCell ref="Y190:AB190"/>
    <mergeCell ref="A112:D112"/>
    <mergeCell ref="A111:D111"/>
    <mergeCell ref="A117:D117"/>
    <mergeCell ref="E117:G117"/>
    <mergeCell ref="I117:J117"/>
    <mergeCell ref="L117:M117"/>
    <mergeCell ref="Q117:S117"/>
    <mergeCell ref="U117:V117"/>
    <mergeCell ref="X117:Y117"/>
    <mergeCell ref="AC117:AE117"/>
    <mergeCell ref="A185:B185"/>
    <mergeCell ref="A184:B184"/>
    <mergeCell ref="Y59:AA59"/>
    <mergeCell ref="AB69:AD69"/>
    <mergeCell ref="Y70:AA70"/>
    <mergeCell ref="G66:X67"/>
    <mergeCell ref="Y66:AA66"/>
    <mergeCell ref="AB66:AD66"/>
    <mergeCell ref="Y67:AA67"/>
    <mergeCell ref="AB67:AD67"/>
    <mergeCell ref="AH174:AT174"/>
    <mergeCell ref="AU177:AX177"/>
    <mergeCell ref="AE68:AH68"/>
    <mergeCell ref="AM68:AP68"/>
    <mergeCell ref="AE73:AH73"/>
    <mergeCell ref="AE69:AH69"/>
    <mergeCell ref="AI69:AL69"/>
    <mergeCell ref="AM69:AP69"/>
    <mergeCell ref="AI71:AL71"/>
    <mergeCell ref="AM73:AP73"/>
    <mergeCell ref="G169:AB169"/>
    <mergeCell ref="AC169:AX169"/>
    <mergeCell ref="G170:K170"/>
    <mergeCell ref="L173:X173"/>
    <mergeCell ref="Y173:AB173"/>
    <mergeCell ref="AH184:AK184"/>
    <mergeCell ref="AL184:AO184"/>
    <mergeCell ref="AC177:AG177"/>
    <mergeCell ref="AH177:AT177"/>
    <mergeCell ref="AC184:AG184"/>
    <mergeCell ref="AC185:AG185"/>
    <mergeCell ref="A179:AK179"/>
    <mergeCell ref="A3:AH3"/>
    <mergeCell ref="AJ3:AW3"/>
    <mergeCell ref="AG84:AX84"/>
    <mergeCell ref="A78:B8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1:O53"/>
    <mergeCell ref="G39:O41"/>
    <mergeCell ref="P39:X41"/>
    <mergeCell ref="Y39:AA39"/>
    <mergeCell ref="AB39:AD39"/>
    <mergeCell ref="Y40:AA40"/>
    <mergeCell ref="B54:F58"/>
    <mergeCell ref="AK20:AQ20"/>
    <mergeCell ref="A62:F64"/>
    <mergeCell ref="AB62:AD62"/>
    <mergeCell ref="AM51:AP51"/>
    <mergeCell ref="Y65:AA65"/>
    <mergeCell ref="AB65:AD65"/>
    <mergeCell ref="AE61:AH61"/>
    <mergeCell ref="AC174:AG174"/>
    <mergeCell ref="AC176:AG176"/>
    <mergeCell ref="AH176:AT176"/>
    <mergeCell ref="G177:K177"/>
    <mergeCell ref="L177:X177"/>
    <mergeCell ref="Y177:AB177"/>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G174:K174"/>
    <mergeCell ref="L174:X174"/>
    <mergeCell ref="Y174:AB174"/>
    <mergeCell ref="A44:A58"/>
    <mergeCell ref="AB33:AD33"/>
    <mergeCell ref="AI61:AL61"/>
    <mergeCell ref="AM61:AP61"/>
    <mergeCell ref="AU50:AV50"/>
    <mergeCell ref="AE49:AH50"/>
    <mergeCell ref="AI49:AL50"/>
    <mergeCell ref="Y170:AB170"/>
    <mergeCell ref="AC170:AG170"/>
    <mergeCell ref="AH170:AT170"/>
    <mergeCell ref="AU170:AX170"/>
    <mergeCell ref="G171:K171"/>
    <mergeCell ref="L171:X171"/>
    <mergeCell ref="Y171:AB171"/>
    <mergeCell ref="AC171:AG171"/>
    <mergeCell ref="AH171:AT171"/>
    <mergeCell ref="AU171:AX171"/>
    <mergeCell ref="G173:K173"/>
    <mergeCell ref="AH173:AT173"/>
    <mergeCell ref="AU173:AX173"/>
    <mergeCell ref="G168:K168"/>
    <mergeCell ref="L168:X168"/>
    <mergeCell ref="Y168:AB168"/>
    <mergeCell ref="AC168:AG168"/>
    <mergeCell ref="AH168:AT168"/>
    <mergeCell ref="AU168:AX168"/>
    <mergeCell ref="G172:K172"/>
    <mergeCell ref="L172:X172"/>
    <mergeCell ref="Y172:AB172"/>
    <mergeCell ref="AC172:AG172"/>
    <mergeCell ref="AH172:AT172"/>
    <mergeCell ref="AU172:AX172"/>
    <mergeCell ref="AC173:AG173"/>
    <mergeCell ref="L170:X170"/>
    <mergeCell ref="L164:X164"/>
    <mergeCell ref="Y164:AB164"/>
    <mergeCell ref="AC164:AG164"/>
    <mergeCell ref="AH164:AT164"/>
    <mergeCell ref="AU164:AX164"/>
    <mergeCell ref="G167:K167"/>
    <mergeCell ref="L167:X167"/>
    <mergeCell ref="Y167:AB167"/>
    <mergeCell ref="AC167:AG167"/>
    <mergeCell ref="AH167:AT167"/>
    <mergeCell ref="Y166:AB166"/>
    <mergeCell ref="AC166:AG166"/>
    <mergeCell ref="AH166:AT166"/>
    <mergeCell ref="AU166:AX166"/>
    <mergeCell ref="AD83:AF83"/>
    <mergeCell ref="AD80:AF80"/>
    <mergeCell ref="AC159:AG159"/>
    <mergeCell ref="L159:X159"/>
    <mergeCell ref="AC158:AG158"/>
    <mergeCell ref="G165:AB165"/>
    <mergeCell ref="AC165:AX165"/>
    <mergeCell ref="G166:K166"/>
    <mergeCell ref="L166:X166"/>
    <mergeCell ref="AG116:AH116"/>
    <mergeCell ref="AJ116:AK116"/>
    <mergeCell ref="AM116:AN116"/>
    <mergeCell ref="AO116:AP116"/>
    <mergeCell ref="AR116:AS116"/>
    <mergeCell ref="O117:P117"/>
    <mergeCell ref="AA117:AB117"/>
    <mergeCell ref="AM117:AN117"/>
    <mergeCell ref="AO117:AP117"/>
    <mergeCell ref="G162:K162"/>
    <mergeCell ref="L162:X162"/>
    <mergeCell ref="AC157:AX157"/>
    <mergeCell ref="C82:D83"/>
    <mergeCell ref="Y158:AB158"/>
    <mergeCell ref="A101:E101"/>
    <mergeCell ref="A96:B97"/>
    <mergeCell ref="Y159:AB159"/>
    <mergeCell ref="AH160:AT160"/>
    <mergeCell ref="A102:AX102"/>
    <mergeCell ref="AR15:AX15"/>
    <mergeCell ref="C87:AC87"/>
    <mergeCell ref="AD90:AF90"/>
    <mergeCell ref="AG88:AX88"/>
    <mergeCell ref="C84:AC84"/>
    <mergeCell ref="G158:K158"/>
    <mergeCell ref="L158:X158"/>
    <mergeCell ref="Y162:AB162"/>
    <mergeCell ref="C96:F96"/>
    <mergeCell ref="U116:V116"/>
    <mergeCell ref="X116:Y116"/>
    <mergeCell ref="AA116:AB116"/>
    <mergeCell ref="AC116:AE116"/>
    <mergeCell ref="AM39:AP39"/>
    <mergeCell ref="AQ39:AT39"/>
    <mergeCell ref="AU39:AX39"/>
    <mergeCell ref="AE40:AH40"/>
    <mergeCell ref="AI40:AL40"/>
    <mergeCell ref="AQ40:AT40"/>
    <mergeCell ref="AU49:AX49"/>
    <mergeCell ref="AS50:AT50"/>
    <mergeCell ref="AE62:AH62"/>
    <mergeCell ref="A37:F41"/>
    <mergeCell ref="G30:O31"/>
    <mergeCell ref="AD13:AJ13"/>
    <mergeCell ref="A95:B95"/>
    <mergeCell ref="AD88:AF88"/>
    <mergeCell ref="Y71:AA71"/>
    <mergeCell ref="AB71:AD71"/>
    <mergeCell ref="A81:B90"/>
    <mergeCell ref="A91:B94"/>
    <mergeCell ref="C91:AC91"/>
    <mergeCell ref="AR14:AX14"/>
    <mergeCell ref="AK15:AQ15"/>
    <mergeCell ref="AG93:AX93"/>
    <mergeCell ref="AD84:AF84"/>
    <mergeCell ref="AD15:AJ15"/>
    <mergeCell ref="P19:V19"/>
    <mergeCell ref="L161:X161"/>
    <mergeCell ref="Y161:AB161"/>
    <mergeCell ref="AC161:AG161"/>
    <mergeCell ref="AU161:AX161"/>
    <mergeCell ref="AU160:AX160"/>
    <mergeCell ref="A105:AX105"/>
    <mergeCell ref="AE54:AH55"/>
    <mergeCell ref="AI54:AL55"/>
    <mergeCell ref="AM54:AP55"/>
    <mergeCell ref="AQ54:AT54"/>
    <mergeCell ref="AU54:AX54"/>
    <mergeCell ref="AQ55:AR55"/>
    <mergeCell ref="AS55:AT55"/>
    <mergeCell ref="AE56:AH56"/>
    <mergeCell ref="AI56:AL56"/>
    <mergeCell ref="AM56:AP56"/>
    <mergeCell ref="AB40:AD40"/>
    <mergeCell ref="I14:O14"/>
    <mergeCell ref="P37:X38"/>
    <mergeCell ref="Y37:AA38"/>
    <mergeCell ref="AB37:AD38"/>
    <mergeCell ref="I17:O17"/>
    <mergeCell ref="I13:O13"/>
    <mergeCell ref="AQ30:AT30"/>
    <mergeCell ref="G4:X4"/>
    <mergeCell ref="Y4:AD4"/>
    <mergeCell ref="AE4:AP4"/>
    <mergeCell ref="AQ4:AX4"/>
    <mergeCell ref="A5:F5"/>
    <mergeCell ref="C85:AC85"/>
    <mergeCell ref="G11:AX11"/>
    <mergeCell ref="Y5:AD5"/>
    <mergeCell ref="AE5:AP5"/>
    <mergeCell ref="AQ5:AX5"/>
    <mergeCell ref="A4:F4"/>
    <mergeCell ref="A6:F6"/>
    <mergeCell ref="AK12:AQ12"/>
    <mergeCell ref="W14:AC14"/>
    <mergeCell ref="AG80:AX80"/>
    <mergeCell ref="AG85:AX85"/>
    <mergeCell ref="C78:AC78"/>
    <mergeCell ref="Y57:AA57"/>
    <mergeCell ref="I16:O16"/>
    <mergeCell ref="P16:V16"/>
    <mergeCell ref="AD81:AF81"/>
    <mergeCell ref="I18:O18"/>
    <mergeCell ref="AD12:AJ12"/>
    <mergeCell ref="AE8:AX8"/>
    <mergeCell ref="A10:F10"/>
    <mergeCell ref="AR12:AX12"/>
    <mergeCell ref="G13:H18"/>
    <mergeCell ref="E82:AC82"/>
    <mergeCell ref="E83:AC83"/>
    <mergeCell ref="AD79:AF79"/>
    <mergeCell ref="W12:AC12"/>
    <mergeCell ref="AG81:AX83"/>
    <mergeCell ref="AU167:AX167"/>
    <mergeCell ref="C86:AC86"/>
    <mergeCell ref="AU158:AX158"/>
    <mergeCell ref="AD91:AF91"/>
    <mergeCell ref="W13:AC13"/>
    <mergeCell ref="G32:O34"/>
    <mergeCell ref="A11:F11"/>
    <mergeCell ref="AD82:AF82"/>
    <mergeCell ref="G160:K160"/>
    <mergeCell ref="L160:X160"/>
    <mergeCell ref="AH159:AT159"/>
    <mergeCell ref="Y160:AB160"/>
    <mergeCell ref="AC160:AG160"/>
    <mergeCell ref="AH158:AT158"/>
    <mergeCell ref="G159:K159"/>
    <mergeCell ref="A103:E103"/>
    <mergeCell ref="G46:AA48"/>
    <mergeCell ref="G37:O38"/>
    <mergeCell ref="P12:V12"/>
    <mergeCell ref="AB34:AD34"/>
    <mergeCell ref="F101:AX101"/>
    <mergeCell ref="AG90:AX90"/>
    <mergeCell ref="A100:AX100"/>
    <mergeCell ref="AG91:AX91"/>
    <mergeCell ref="AG87:AX87"/>
    <mergeCell ref="A98:AX98"/>
    <mergeCell ref="AQ73:AX73"/>
    <mergeCell ref="A104:AX104"/>
    <mergeCell ref="B49:F53"/>
    <mergeCell ref="AD86:AF86"/>
    <mergeCell ref="C94:AC94"/>
    <mergeCell ref="G157:AB157"/>
    <mergeCell ref="P49:X50"/>
    <mergeCell ref="Y49:AA50"/>
    <mergeCell ref="AQ49:AT49"/>
    <mergeCell ref="AQ50:AR50"/>
    <mergeCell ref="AD95:AF95"/>
    <mergeCell ref="AC162:AG162"/>
    <mergeCell ref="AH162:AT162"/>
    <mergeCell ref="AG94:AX94"/>
    <mergeCell ref="C88:AC88"/>
    <mergeCell ref="A118:F156"/>
    <mergeCell ref="AG95:AX95"/>
    <mergeCell ref="C92:AC92"/>
    <mergeCell ref="AG92:AX92"/>
    <mergeCell ref="C95:AC95"/>
    <mergeCell ref="AD93:AF93"/>
    <mergeCell ref="G161:K161"/>
    <mergeCell ref="AD92:AF92"/>
    <mergeCell ref="A157:F178"/>
    <mergeCell ref="AH161:AT161"/>
    <mergeCell ref="G163:K163"/>
    <mergeCell ref="L163:X163"/>
    <mergeCell ref="Y163:AB163"/>
    <mergeCell ref="AC163:AG163"/>
    <mergeCell ref="AH163:AT163"/>
    <mergeCell ref="A99:AX99"/>
    <mergeCell ref="F103:AX103"/>
    <mergeCell ref="AM71:AP71"/>
    <mergeCell ref="C90:AC90"/>
    <mergeCell ref="A106:AX106"/>
    <mergeCell ref="AD94:AF94"/>
    <mergeCell ref="AU162:AX162"/>
    <mergeCell ref="P54:X55"/>
    <mergeCell ref="Y54:AA55"/>
    <mergeCell ref="AB54:AD55"/>
    <mergeCell ref="G56:O58"/>
    <mergeCell ref="P56:X58"/>
    <mergeCell ref="Y56:AA56"/>
    <mergeCell ref="AB56:AD56"/>
    <mergeCell ref="AB57:AD57"/>
    <mergeCell ref="G44:AA45"/>
    <mergeCell ref="AD85:AF85"/>
    <mergeCell ref="AB61:AD61"/>
    <mergeCell ref="G49:O50"/>
    <mergeCell ref="AI73:AL73"/>
    <mergeCell ref="AB51:AD51"/>
    <mergeCell ref="AB53:AD53"/>
    <mergeCell ref="G63:X64"/>
    <mergeCell ref="G72:X73"/>
    <mergeCell ref="Y72:AA72"/>
    <mergeCell ref="C79:AC79"/>
    <mergeCell ref="C80:AC80"/>
    <mergeCell ref="C81:AC81"/>
    <mergeCell ref="AG77:AX77"/>
    <mergeCell ref="AM49:AP50"/>
    <mergeCell ref="AB46:AX48"/>
    <mergeCell ref="AQ52:AT52"/>
    <mergeCell ref="AB58:AD58"/>
    <mergeCell ref="AM67:AP67"/>
    <mergeCell ref="AQ71:AX71"/>
    <mergeCell ref="AE72:AH72"/>
    <mergeCell ref="AB72:AD72"/>
    <mergeCell ref="Y63:AA63"/>
    <mergeCell ref="AB63:AD63"/>
    <mergeCell ref="Y64:AA64"/>
    <mergeCell ref="AB64:AD64"/>
    <mergeCell ref="AE66:AH66"/>
    <mergeCell ref="AI66:AL66"/>
    <mergeCell ref="AM66:AP66"/>
    <mergeCell ref="AI65:AL65"/>
    <mergeCell ref="AI62:AL62"/>
    <mergeCell ref="AM62:AP62"/>
    <mergeCell ref="AE63:AH63"/>
    <mergeCell ref="AI63:AL63"/>
    <mergeCell ref="AM63:AP63"/>
    <mergeCell ref="AM72:AP72"/>
    <mergeCell ref="Y41:AA41"/>
    <mergeCell ref="AB41:AD41"/>
    <mergeCell ref="Y58:AA58"/>
    <mergeCell ref="AI72:AL72"/>
    <mergeCell ref="B44:F48"/>
    <mergeCell ref="AQ68:AT68"/>
    <mergeCell ref="AQ70:AT70"/>
    <mergeCell ref="AU70:AX70"/>
    <mergeCell ref="AE60:AH60"/>
    <mergeCell ref="AI60:AL60"/>
    <mergeCell ref="AM60:AP60"/>
    <mergeCell ref="AE64:AH64"/>
    <mergeCell ref="AI64:AL64"/>
    <mergeCell ref="AM64:AP64"/>
    <mergeCell ref="AE65:AH65"/>
    <mergeCell ref="AU53:AX53"/>
    <mergeCell ref="AE59:AH59"/>
    <mergeCell ref="AI59:AL59"/>
    <mergeCell ref="AM59:AP59"/>
    <mergeCell ref="AI53:AL53"/>
    <mergeCell ref="AM53:AP53"/>
    <mergeCell ref="AQ53:AT53"/>
    <mergeCell ref="Y60:AA60"/>
    <mergeCell ref="G60:X61"/>
    <mergeCell ref="AB49:AD50"/>
    <mergeCell ref="P51:X53"/>
    <mergeCell ref="AB52:AD52"/>
    <mergeCell ref="Y52:AA52"/>
    <mergeCell ref="AE51:AH51"/>
    <mergeCell ref="AI51:AL51"/>
    <mergeCell ref="AE52:AH52"/>
    <mergeCell ref="AI52:AL52"/>
    <mergeCell ref="Y51:AA51"/>
    <mergeCell ref="G65:X65"/>
    <mergeCell ref="AE67:AH67"/>
    <mergeCell ref="AI67:AL67"/>
    <mergeCell ref="G6:AX6"/>
    <mergeCell ref="AW50:AX50"/>
    <mergeCell ref="AU55:AV55"/>
    <mergeCell ref="AI68:AL68"/>
    <mergeCell ref="AE70:AH70"/>
    <mergeCell ref="AI70:AL70"/>
    <mergeCell ref="AM70:AP70"/>
    <mergeCell ref="A65:F67"/>
    <mergeCell ref="AB44:AX45"/>
    <mergeCell ref="A71:F73"/>
    <mergeCell ref="G71:X71"/>
    <mergeCell ref="Y61:AA61"/>
    <mergeCell ref="Y53:AA53"/>
    <mergeCell ref="AB60:AD60"/>
    <mergeCell ref="G62:X62"/>
    <mergeCell ref="Y62:AA62"/>
    <mergeCell ref="A68:F70"/>
    <mergeCell ref="G68:X68"/>
    <mergeCell ref="Y68:AA68"/>
    <mergeCell ref="AB68:AD68"/>
    <mergeCell ref="G69:X70"/>
    <mergeCell ref="Y69:AA69"/>
    <mergeCell ref="AB70:AD70"/>
    <mergeCell ref="Y73:AA73"/>
    <mergeCell ref="AB73:AD73"/>
    <mergeCell ref="AB59:AD59"/>
    <mergeCell ref="A7:F7"/>
    <mergeCell ref="G7:X7"/>
    <mergeCell ref="A8:F8"/>
    <mergeCell ref="A59:F61"/>
    <mergeCell ref="G59:X59"/>
    <mergeCell ref="G54:O55"/>
    <mergeCell ref="J197:O197"/>
    <mergeCell ref="P197:X197"/>
    <mergeCell ref="Y197:AB197"/>
    <mergeCell ref="J198:O198"/>
    <mergeCell ref="P198:X198"/>
    <mergeCell ref="Y198:AB198"/>
    <mergeCell ref="AC198:AG198"/>
    <mergeCell ref="AH198:AK198"/>
    <mergeCell ref="AL198:AO198"/>
    <mergeCell ref="AP198:AX198"/>
    <mergeCell ref="C195:I195"/>
    <mergeCell ref="AD77:AF77"/>
    <mergeCell ref="C77:AC77"/>
    <mergeCell ref="AG78:AX78"/>
    <mergeCell ref="C194:I194"/>
    <mergeCell ref="J194:O194"/>
    <mergeCell ref="P194:X194"/>
    <mergeCell ref="Y194:AB194"/>
    <mergeCell ref="AC194:AG194"/>
    <mergeCell ref="AH194:AK194"/>
    <mergeCell ref="AL194:AO194"/>
    <mergeCell ref="AP194:AX194"/>
    <mergeCell ref="J195:O195"/>
    <mergeCell ref="AU159:AX159"/>
    <mergeCell ref="AC197:AG197"/>
    <mergeCell ref="C93:AC93"/>
    <mergeCell ref="G97:AX97"/>
    <mergeCell ref="G96:AX96"/>
    <mergeCell ref="C97:F97"/>
    <mergeCell ref="AU163:AX163"/>
    <mergeCell ref="G164:K164"/>
    <mergeCell ref="C185:I185"/>
    <mergeCell ref="AC254:AG254"/>
    <mergeCell ref="AH254:AK254"/>
    <mergeCell ref="AL254:AO254"/>
    <mergeCell ref="AP254:AX254"/>
    <mergeCell ref="AH197:AK197"/>
    <mergeCell ref="AL197:AO197"/>
    <mergeCell ref="AP197:AX197"/>
    <mergeCell ref="A250:AK250"/>
    <mergeCell ref="E253:I253"/>
    <mergeCell ref="C253:D253"/>
    <mergeCell ref="E254:I254"/>
    <mergeCell ref="C254:D254"/>
    <mergeCell ref="P195:X195"/>
    <mergeCell ref="Y195:AB195"/>
    <mergeCell ref="AC195:AG195"/>
    <mergeCell ref="AH195:AK195"/>
    <mergeCell ref="AL195:AO195"/>
    <mergeCell ref="AP195:AX195"/>
    <mergeCell ref="A253:B253"/>
    <mergeCell ref="J253:O253"/>
    <mergeCell ref="P253:X253"/>
    <mergeCell ref="Y253:AB253"/>
    <mergeCell ref="AC253:AG253"/>
    <mergeCell ref="AH253:AK253"/>
    <mergeCell ref="AL253:AO253"/>
    <mergeCell ref="AP253:AX253"/>
    <mergeCell ref="A254:B254"/>
    <mergeCell ref="J254:O254"/>
    <mergeCell ref="P254:X254"/>
    <mergeCell ref="Y254:AB254"/>
    <mergeCell ref="C198:I198"/>
    <mergeCell ref="C203:I203"/>
    <mergeCell ref="C204:I204"/>
    <mergeCell ref="J204:O204"/>
    <mergeCell ref="P204:X204"/>
    <mergeCell ref="Y204:AB204"/>
    <mergeCell ref="AC204:AG204"/>
    <mergeCell ref="AH204:AK204"/>
    <mergeCell ref="AL204:AO204"/>
    <mergeCell ref="AP204:AX204"/>
    <mergeCell ref="C201:I201"/>
    <mergeCell ref="J201:O201"/>
    <mergeCell ref="P201:X201"/>
    <mergeCell ref="Y201:AB201"/>
    <mergeCell ref="AC201:AG201"/>
    <mergeCell ref="AH201:AK201"/>
    <mergeCell ref="AL201:AO201"/>
    <mergeCell ref="AP201:AX201"/>
    <mergeCell ref="C205:I205"/>
    <mergeCell ref="J205:O205"/>
    <mergeCell ref="P205:X205"/>
    <mergeCell ref="Y205:AB205"/>
    <mergeCell ref="AC205:AG205"/>
    <mergeCell ref="AH205:AK205"/>
    <mergeCell ref="AL205:AO205"/>
    <mergeCell ref="AP205:AX205"/>
    <mergeCell ref="C207:I207"/>
    <mergeCell ref="J207:O207"/>
    <mergeCell ref="P207:X207"/>
    <mergeCell ref="Y207:AB207"/>
    <mergeCell ref="C209:I209"/>
    <mergeCell ref="J209:O209"/>
    <mergeCell ref="P209:X209"/>
    <mergeCell ref="Y209:AB209"/>
    <mergeCell ref="AC209:AG209"/>
    <mergeCell ref="AH209:AK209"/>
    <mergeCell ref="AL209:AO209"/>
    <mergeCell ref="AP209:AX209"/>
    <mergeCell ref="C219:I219"/>
    <mergeCell ref="J219:O219"/>
    <mergeCell ref="P219:X219"/>
    <mergeCell ref="Y219:AB219"/>
    <mergeCell ref="AC219:AG219"/>
    <mergeCell ref="AH219:AK219"/>
    <mergeCell ref="AL219:AO219"/>
    <mergeCell ref="AP219:AX219"/>
    <mergeCell ref="C215:I215"/>
    <mergeCell ref="J215:O215"/>
    <mergeCell ref="P215:X215"/>
    <mergeCell ref="Y215:AB215"/>
    <mergeCell ref="AC215:AG215"/>
    <mergeCell ref="AH215:AK215"/>
    <mergeCell ref="AL215:AO215"/>
    <mergeCell ref="AP215:AX215"/>
    <mergeCell ref="C222:I222"/>
    <mergeCell ref="J222:O222"/>
    <mergeCell ref="P222:X222"/>
    <mergeCell ref="Y222:AB222"/>
    <mergeCell ref="AC222:AG222"/>
    <mergeCell ref="AH222:AK222"/>
    <mergeCell ref="AL222:AO222"/>
    <mergeCell ref="AP222:AX222"/>
    <mergeCell ref="C217:I217"/>
    <mergeCell ref="J217:O217"/>
    <mergeCell ref="P217:X217"/>
    <mergeCell ref="Y217:AB217"/>
    <mergeCell ref="AC217:AG217"/>
    <mergeCell ref="AH217:AK217"/>
    <mergeCell ref="AL217:AO217"/>
    <mergeCell ref="AP217:AX217"/>
    <mergeCell ref="C218:I218"/>
    <mergeCell ref="J218:O218"/>
    <mergeCell ref="P218:X218"/>
    <mergeCell ref="Y218:AB218"/>
    <mergeCell ref="AC218:AG218"/>
    <mergeCell ref="AH218:AK218"/>
    <mergeCell ref="AL218:AO218"/>
    <mergeCell ref="AP218:AX218"/>
    <mergeCell ref="C221:I221"/>
    <mergeCell ref="J221:O221"/>
    <mergeCell ref="P221:X221"/>
    <mergeCell ref="Y221:AB221"/>
    <mergeCell ref="AC221:AG221"/>
    <mergeCell ref="AH221:AK221"/>
    <mergeCell ref="AL221:AO221"/>
    <mergeCell ref="AP221:AX221"/>
    <mergeCell ref="AC237:AG237"/>
    <mergeCell ref="AH237:AK237"/>
    <mergeCell ref="AL237:AO237"/>
    <mergeCell ref="AP237:AX237"/>
    <mergeCell ref="C233:I233"/>
    <mergeCell ref="J233:O233"/>
    <mergeCell ref="P233:X233"/>
    <mergeCell ref="Y233:AB233"/>
    <mergeCell ref="AC233:AG233"/>
    <mergeCell ref="AH233:AK233"/>
    <mergeCell ref="AL233:AO233"/>
    <mergeCell ref="AP233:AX233"/>
    <mergeCell ref="C227:I227"/>
    <mergeCell ref="J227:O227"/>
    <mergeCell ref="P227:X227"/>
    <mergeCell ref="Y227:AB227"/>
    <mergeCell ref="AC227:AG227"/>
    <mergeCell ref="AH227:AK227"/>
    <mergeCell ref="AL227:AO227"/>
    <mergeCell ref="AP227:AX227"/>
    <mergeCell ref="C228:I228"/>
    <mergeCell ref="J228:O228"/>
    <mergeCell ref="P228:X228"/>
    <mergeCell ref="Y228:AB228"/>
    <mergeCell ref="AC228:AG228"/>
    <mergeCell ref="AH228:AK228"/>
    <mergeCell ref="AL228:AO228"/>
    <mergeCell ref="AP228:AX228"/>
    <mergeCell ref="AL232:AO232"/>
    <mergeCell ref="AP232:AX232"/>
    <mergeCell ref="J232:O232"/>
    <mergeCell ref="P232:X232"/>
    <mergeCell ref="AC238:AG238"/>
    <mergeCell ref="AH238:AK238"/>
    <mergeCell ref="AL238:AO238"/>
    <mergeCell ref="AP238:AX238"/>
    <mergeCell ref="C240:I240"/>
    <mergeCell ref="J240:O240"/>
    <mergeCell ref="P240:X240"/>
    <mergeCell ref="Y240:AB240"/>
    <mergeCell ref="AC240:AG240"/>
    <mergeCell ref="AH240:AK240"/>
    <mergeCell ref="AL240:AO240"/>
    <mergeCell ref="AP240:AX240"/>
    <mergeCell ref="C234:I234"/>
    <mergeCell ref="J234:O234"/>
    <mergeCell ref="P234:X234"/>
    <mergeCell ref="Y234:AB234"/>
    <mergeCell ref="AC234:AG234"/>
    <mergeCell ref="AH234:AK234"/>
    <mergeCell ref="AL234:AO234"/>
    <mergeCell ref="AP234:AX234"/>
    <mergeCell ref="C236:I236"/>
    <mergeCell ref="J236:O236"/>
    <mergeCell ref="P236:X236"/>
    <mergeCell ref="Y236:AB236"/>
    <mergeCell ref="AC236:AG236"/>
    <mergeCell ref="AH236:AK236"/>
    <mergeCell ref="AL236:AO236"/>
    <mergeCell ref="AP236:AX236"/>
    <mergeCell ref="C237:I237"/>
    <mergeCell ref="J237:O237"/>
    <mergeCell ref="P237:X237"/>
    <mergeCell ref="Y237:AB237"/>
    <mergeCell ref="G35:AX36"/>
    <mergeCell ref="AG79:AX79"/>
    <mergeCell ref="AD78:AF78"/>
    <mergeCell ref="C248:I248"/>
    <mergeCell ref="J248:O248"/>
    <mergeCell ref="P248:X248"/>
    <mergeCell ref="Y248:AB248"/>
    <mergeCell ref="AC248:AG248"/>
    <mergeCell ref="AH248:AK248"/>
    <mergeCell ref="AL248:AO248"/>
    <mergeCell ref="AP248:AX248"/>
    <mergeCell ref="C249:I249"/>
    <mergeCell ref="J249:O249"/>
    <mergeCell ref="P249:X249"/>
    <mergeCell ref="Y249:AB249"/>
    <mergeCell ref="AC249:AG249"/>
    <mergeCell ref="AH249:AK249"/>
    <mergeCell ref="AL249:AO249"/>
    <mergeCell ref="AP249:AX249"/>
    <mergeCell ref="C244:I244"/>
    <mergeCell ref="J244:O244"/>
    <mergeCell ref="P244:X244"/>
    <mergeCell ref="Y244:AB244"/>
    <mergeCell ref="AC244:AG244"/>
    <mergeCell ref="AH244:AK244"/>
    <mergeCell ref="AL244:AO244"/>
    <mergeCell ref="AP244:AX244"/>
    <mergeCell ref="C238:I238"/>
    <mergeCell ref="J238:O238"/>
    <mergeCell ref="P238:X238"/>
    <mergeCell ref="AG89:AX89"/>
    <mergeCell ref="Y238:AB238"/>
    <mergeCell ref="C74:D75"/>
    <mergeCell ref="A74:B75"/>
    <mergeCell ref="A42:F43"/>
    <mergeCell ref="G42:AX43"/>
    <mergeCell ref="AL179:AN179"/>
    <mergeCell ref="AL250:AN250"/>
    <mergeCell ref="G21:O21"/>
    <mergeCell ref="P21:V21"/>
    <mergeCell ref="W21:AC21"/>
    <mergeCell ref="AD21:AJ21"/>
    <mergeCell ref="AU67:AX67"/>
    <mergeCell ref="AQ59:AT59"/>
    <mergeCell ref="AU59:AX59"/>
    <mergeCell ref="AQ60:AT60"/>
    <mergeCell ref="AQ61:AT61"/>
    <mergeCell ref="AU60:AX60"/>
    <mergeCell ref="AU61:AX61"/>
    <mergeCell ref="AQ62:AT62"/>
    <mergeCell ref="AU62:AX62"/>
    <mergeCell ref="AD87:AF87"/>
    <mergeCell ref="AG86:AX86"/>
    <mergeCell ref="AQ63:AT63"/>
    <mergeCell ref="AU63:AX63"/>
    <mergeCell ref="AQ64:AT64"/>
    <mergeCell ref="AU64:AX64"/>
    <mergeCell ref="AQ65:AT65"/>
    <mergeCell ref="AU65:AX65"/>
    <mergeCell ref="AQ66:AT66"/>
    <mergeCell ref="AU66:AX66"/>
    <mergeCell ref="AQ67:AT67"/>
    <mergeCell ref="AK21:AQ21"/>
    <mergeCell ref="A35:F36"/>
  </mergeCells>
  <phoneticPr fontId="5"/>
  <conditionalFormatting sqref="P14:AQ14 Y234:Y240">
    <cfRule type="expression" dxfId="437" priority="14073">
      <formula>IF(RIGHT(TEXT(P14,"0.#"),1)=".",FALSE,TRUE)</formula>
    </cfRule>
    <cfRule type="expression" dxfId="436" priority="14074">
      <formula>IF(RIGHT(TEXT(P14,"0.#"),1)=".",TRUE,FALSE)</formula>
    </cfRule>
  </conditionalFormatting>
  <conditionalFormatting sqref="P18:AX18">
    <cfRule type="expression" dxfId="435" priority="13949">
      <formula>IF(RIGHT(TEXT(P18,"0.#"),1)=".",FALSE,TRUE)</formula>
    </cfRule>
    <cfRule type="expression" dxfId="434" priority="13950">
      <formula>IF(RIGHT(TEXT(P18,"0.#"),1)=".",TRUE,FALSE)</formula>
    </cfRule>
  </conditionalFormatting>
  <conditionalFormatting sqref="Y160">
    <cfRule type="expression" dxfId="433" priority="13945">
      <formula>IF(RIGHT(TEXT(Y160,"0.#"),1)=".",FALSE,TRUE)</formula>
    </cfRule>
    <cfRule type="expression" dxfId="432" priority="13946">
      <formula>IF(RIGHT(TEXT(Y160,"0.#"),1)=".",TRUE,FALSE)</formula>
    </cfRule>
  </conditionalFormatting>
  <conditionalFormatting sqref="Y164">
    <cfRule type="expression" dxfId="431" priority="13941">
      <formula>IF(RIGHT(TEXT(Y164,"0.#"),1)=".",FALSE,TRUE)</formula>
    </cfRule>
    <cfRule type="expression" dxfId="430" priority="13942">
      <formula>IF(RIGHT(TEXT(Y164,"0.#"),1)=".",TRUE,FALSE)</formula>
    </cfRule>
  </conditionalFormatting>
  <conditionalFormatting sqref="Y177 Y173 Y171 Y167">
    <cfRule type="expression" dxfId="429" priority="13723">
      <formula>IF(RIGHT(TEXT(Y167,"0.#"),1)=".",FALSE,TRUE)</formula>
    </cfRule>
    <cfRule type="expression" dxfId="428" priority="13724">
      <formula>IF(RIGHT(TEXT(Y167,"0.#"),1)=".",TRUE,FALSE)</formula>
    </cfRule>
  </conditionalFormatting>
  <conditionalFormatting sqref="P15:AX15 P13:AJ13 AR13:AX13 P16:AQ17">
    <cfRule type="expression" dxfId="427" priority="13771">
      <formula>IF(RIGHT(TEXT(P13,"0.#"),1)=".",FALSE,TRUE)</formula>
    </cfRule>
    <cfRule type="expression" dxfId="426" priority="13772">
      <formula>IF(RIGHT(TEXT(P13,"0.#"),1)=".",TRUE,FALSE)</formula>
    </cfRule>
  </conditionalFormatting>
  <conditionalFormatting sqref="P19:AJ19">
    <cfRule type="expression" dxfId="425" priority="13769">
      <formula>IF(RIGHT(TEXT(P19,"0.#"),1)=".",FALSE,TRUE)</formula>
    </cfRule>
    <cfRule type="expression" dxfId="424" priority="13770">
      <formula>IF(RIGHT(TEXT(P19,"0.#"),1)=".",TRUE,FALSE)</formula>
    </cfRule>
  </conditionalFormatting>
  <conditionalFormatting sqref="AE60 AQ60">
    <cfRule type="expression" dxfId="423" priority="13761">
      <formula>IF(RIGHT(TEXT(AE60,"0.#"),1)=".",FALSE,TRUE)</formula>
    </cfRule>
    <cfRule type="expression" dxfId="422" priority="13762">
      <formula>IF(RIGHT(TEXT(AE60,"0.#"),1)=".",TRUE,FALSE)</formula>
    </cfRule>
  </conditionalFormatting>
  <conditionalFormatting sqref="Y161:Y163 Y159">
    <cfRule type="expression" dxfId="421" priority="13747">
      <formula>IF(RIGHT(TEXT(Y159,"0.#"),1)=".",FALSE,TRUE)</formula>
    </cfRule>
    <cfRule type="expression" dxfId="420" priority="13748">
      <formula>IF(RIGHT(TEXT(Y159,"0.#"),1)=".",TRUE,FALSE)</formula>
    </cfRule>
  </conditionalFormatting>
  <conditionalFormatting sqref="AU160">
    <cfRule type="expression" dxfId="419" priority="13745">
      <formula>IF(RIGHT(TEXT(AU160,"0.#"),1)=".",FALSE,TRUE)</formula>
    </cfRule>
    <cfRule type="expression" dxfId="418" priority="13746">
      <formula>IF(RIGHT(TEXT(AU160,"0.#"),1)=".",TRUE,FALSE)</formula>
    </cfRule>
  </conditionalFormatting>
  <conditionalFormatting sqref="AU164">
    <cfRule type="expression" dxfId="417" priority="13743">
      <formula>IF(RIGHT(TEXT(AU164,"0.#"),1)=".",FALSE,TRUE)</formula>
    </cfRule>
    <cfRule type="expression" dxfId="416" priority="13744">
      <formula>IF(RIGHT(TEXT(AU164,"0.#"),1)=".",TRUE,FALSE)</formula>
    </cfRule>
  </conditionalFormatting>
  <conditionalFormatting sqref="AU161:AU163">
    <cfRule type="expression" dxfId="415" priority="13741">
      <formula>IF(RIGHT(TEXT(AU161,"0.#"),1)=".",FALSE,TRUE)</formula>
    </cfRule>
    <cfRule type="expression" dxfId="414" priority="13742">
      <formula>IF(RIGHT(TEXT(AU161,"0.#"),1)=".",TRUE,FALSE)</formula>
    </cfRule>
  </conditionalFormatting>
  <conditionalFormatting sqref="Y172">
    <cfRule type="expression" dxfId="413" priority="13727">
      <formula>IF(RIGHT(TEXT(Y172,"0.#"),1)=".",FALSE,TRUE)</formula>
    </cfRule>
    <cfRule type="expression" dxfId="412" priority="13728">
      <formula>IF(RIGHT(TEXT(Y172,"0.#"),1)=".",TRUE,FALSE)</formula>
    </cfRule>
  </conditionalFormatting>
  <conditionalFormatting sqref="Y178 Y174 Y168">
    <cfRule type="expression" dxfId="411" priority="13725">
      <formula>IF(RIGHT(TEXT(Y168,"0.#"),1)=".",FALSE,TRUE)</formula>
    </cfRule>
    <cfRule type="expression" dxfId="410" priority="13726">
      <formula>IF(RIGHT(TEXT(Y168,"0.#"),1)=".",TRUE,FALSE)</formula>
    </cfRule>
  </conditionalFormatting>
  <conditionalFormatting sqref="AU172">
    <cfRule type="expression" dxfId="409" priority="13721">
      <formula>IF(RIGHT(TEXT(AU172,"0.#"),1)=".",FALSE,TRUE)</formula>
    </cfRule>
    <cfRule type="expression" dxfId="408" priority="13722">
      <formula>IF(RIGHT(TEXT(AU172,"0.#"),1)=".",TRUE,FALSE)</formula>
    </cfRule>
  </conditionalFormatting>
  <conditionalFormatting sqref="AU178 AU174 AU168">
    <cfRule type="expression" dxfId="407" priority="13719">
      <formula>IF(RIGHT(TEXT(AU168,"0.#"),1)=".",FALSE,TRUE)</formula>
    </cfRule>
    <cfRule type="expression" dxfId="406" priority="13720">
      <formula>IF(RIGHT(TEXT(AU168,"0.#"),1)=".",TRUE,FALSE)</formula>
    </cfRule>
  </conditionalFormatting>
  <conditionalFormatting sqref="AU177 AU173 AU171 AU167">
    <cfRule type="expression" dxfId="405" priority="13717">
      <formula>IF(RIGHT(TEXT(AU167,"0.#"),1)=".",FALSE,TRUE)</formula>
    </cfRule>
    <cfRule type="expression" dxfId="404" priority="13718">
      <formula>IF(RIGHT(TEXT(AU167,"0.#"),1)=".",TRUE,FALSE)</formula>
    </cfRule>
  </conditionalFormatting>
  <conditionalFormatting sqref="AM51">
    <cfRule type="expression" dxfId="403" priority="13371">
      <formula>IF(RIGHT(TEXT(AM51,"0.#"),1)=".",FALSE,TRUE)</formula>
    </cfRule>
    <cfRule type="expression" dxfId="402" priority="13372">
      <formula>IF(RIGHT(TEXT(AM51,"0.#"),1)=".",TRUE,FALSE)</formula>
    </cfRule>
  </conditionalFormatting>
  <conditionalFormatting sqref="AU32:AU34">
    <cfRule type="expression" dxfId="401" priority="13509">
      <formula>IF(RIGHT(TEXT(AU32,"0.#"),1)=".",FALSE,TRUE)</formula>
    </cfRule>
    <cfRule type="expression" dxfId="400" priority="13510">
      <formula>IF(RIGHT(TEXT(AU32,"0.#"),1)=".",TRUE,FALSE)</formula>
    </cfRule>
  </conditionalFormatting>
  <conditionalFormatting sqref="AE34 AI34 AM34 AQ34">
    <cfRule type="expression" dxfId="399" priority="13529">
      <formula>IF(RIGHT(TEXT(AE34,"0.#"),1)=".",FALSE,TRUE)</formula>
    </cfRule>
    <cfRule type="expression" dxfId="398" priority="13530">
      <formula>IF(RIGHT(TEXT(AE34,"0.#"),1)=".",TRUE,FALSE)</formula>
    </cfRule>
  </conditionalFormatting>
  <conditionalFormatting sqref="AQ32:AQ33">
    <cfRule type="expression" dxfId="397" priority="13511">
      <formula>IF(RIGHT(TEXT(AQ32,"0.#"),1)=".",FALSE,TRUE)</formula>
    </cfRule>
    <cfRule type="expression" dxfId="396" priority="13512">
      <formula>IF(RIGHT(TEXT(AQ32,"0.#"),1)=".",TRUE,FALSE)</formula>
    </cfRule>
  </conditionalFormatting>
  <conditionalFormatting sqref="AE51">
    <cfRule type="expression" dxfId="395" priority="13383">
      <formula>IF(RIGHT(TEXT(AE51,"0.#"),1)=".",FALSE,TRUE)</formula>
    </cfRule>
    <cfRule type="expression" dxfId="394" priority="13384">
      <formula>IF(RIGHT(TEXT(AE51,"0.#"),1)=".",TRUE,FALSE)</formula>
    </cfRule>
  </conditionalFormatting>
  <conditionalFormatting sqref="AE52">
    <cfRule type="expression" dxfId="393" priority="13381">
      <formula>IF(RIGHT(TEXT(AE52,"0.#"),1)=".",FALSE,TRUE)</formula>
    </cfRule>
    <cfRule type="expression" dxfId="392" priority="13382">
      <formula>IF(RIGHT(TEXT(AE52,"0.#"),1)=".",TRUE,FALSE)</formula>
    </cfRule>
  </conditionalFormatting>
  <conditionalFormatting sqref="AE53">
    <cfRule type="expression" dxfId="391" priority="13379">
      <formula>IF(RIGHT(TEXT(AE53,"0.#"),1)=".",FALSE,TRUE)</formula>
    </cfRule>
    <cfRule type="expression" dxfId="390" priority="13380">
      <formula>IF(RIGHT(TEXT(AE53,"0.#"),1)=".",TRUE,FALSE)</formula>
    </cfRule>
  </conditionalFormatting>
  <conditionalFormatting sqref="AI53">
    <cfRule type="expression" dxfId="389" priority="13377">
      <formula>IF(RIGHT(TEXT(AI53,"0.#"),1)=".",FALSE,TRUE)</formula>
    </cfRule>
    <cfRule type="expression" dxfId="388" priority="13378">
      <formula>IF(RIGHT(TEXT(AI53,"0.#"),1)=".",TRUE,FALSE)</formula>
    </cfRule>
  </conditionalFormatting>
  <conditionalFormatting sqref="AI52">
    <cfRule type="expression" dxfId="387" priority="13375">
      <formula>IF(RIGHT(TEXT(AI52,"0.#"),1)=".",FALSE,TRUE)</formula>
    </cfRule>
    <cfRule type="expression" dxfId="386" priority="13376">
      <formula>IF(RIGHT(TEXT(AI52,"0.#"),1)=".",TRUE,FALSE)</formula>
    </cfRule>
  </conditionalFormatting>
  <conditionalFormatting sqref="AI51">
    <cfRule type="expression" dxfId="385" priority="13373">
      <formula>IF(RIGHT(TEXT(AI51,"0.#"),1)=".",FALSE,TRUE)</formula>
    </cfRule>
    <cfRule type="expression" dxfId="384" priority="13374">
      <formula>IF(RIGHT(TEXT(AI51,"0.#"),1)=".",TRUE,FALSE)</formula>
    </cfRule>
  </conditionalFormatting>
  <conditionalFormatting sqref="AM52">
    <cfRule type="expression" dxfId="383" priority="13369">
      <formula>IF(RIGHT(TEXT(AM52,"0.#"),1)=".",FALSE,TRUE)</formula>
    </cfRule>
    <cfRule type="expression" dxfId="382" priority="13370">
      <formula>IF(RIGHT(TEXT(AM52,"0.#"),1)=".",TRUE,FALSE)</formula>
    </cfRule>
  </conditionalFormatting>
  <conditionalFormatting sqref="AM53">
    <cfRule type="expression" dxfId="381" priority="13367">
      <formula>IF(RIGHT(TEXT(AM53,"0.#"),1)=".",FALSE,TRUE)</formula>
    </cfRule>
    <cfRule type="expression" dxfId="380" priority="13368">
      <formula>IF(RIGHT(TEXT(AM53,"0.#"),1)=".",TRUE,FALSE)</formula>
    </cfRule>
  </conditionalFormatting>
  <conditionalFormatting sqref="AE56">
    <cfRule type="expression" dxfId="379" priority="13353">
      <formula>IF(RIGHT(TEXT(AE56,"0.#"),1)=".",FALSE,TRUE)</formula>
    </cfRule>
    <cfRule type="expression" dxfId="378" priority="13354">
      <formula>IF(RIGHT(TEXT(AE56,"0.#"),1)=".",TRUE,FALSE)</formula>
    </cfRule>
  </conditionalFormatting>
  <conditionalFormatting sqref="AE57">
    <cfRule type="expression" dxfId="377" priority="13351">
      <formula>IF(RIGHT(TEXT(AE57,"0.#"),1)=".",FALSE,TRUE)</formula>
    </cfRule>
    <cfRule type="expression" dxfId="376" priority="13352">
      <formula>IF(RIGHT(TEXT(AE57,"0.#"),1)=".",TRUE,FALSE)</formula>
    </cfRule>
  </conditionalFormatting>
  <conditionalFormatting sqref="AE58">
    <cfRule type="expression" dxfId="375" priority="13349">
      <formula>IF(RIGHT(TEXT(AE58,"0.#"),1)=".",FALSE,TRUE)</formula>
    </cfRule>
    <cfRule type="expression" dxfId="374" priority="13350">
      <formula>IF(RIGHT(TEXT(AE58,"0.#"),1)=".",TRUE,FALSE)</formula>
    </cfRule>
  </conditionalFormatting>
  <conditionalFormatting sqref="AI58">
    <cfRule type="expression" dxfId="373" priority="13347">
      <formula>IF(RIGHT(TEXT(AI58,"0.#"),1)=".",FALSE,TRUE)</formula>
    </cfRule>
    <cfRule type="expression" dxfId="372" priority="13348">
      <formula>IF(RIGHT(TEXT(AI58,"0.#"),1)=".",TRUE,FALSE)</formula>
    </cfRule>
  </conditionalFormatting>
  <conditionalFormatting sqref="AI57">
    <cfRule type="expression" dxfId="371" priority="13345">
      <formula>IF(RIGHT(TEXT(AI57,"0.#"),1)=".",FALSE,TRUE)</formula>
    </cfRule>
    <cfRule type="expression" dxfId="370" priority="13346">
      <formula>IF(RIGHT(TEXT(AI57,"0.#"),1)=".",TRUE,FALSE)</formula>
    </cfRule>
  </conditionalFormatting>
  <conditionalFormatting sqref="AI56">
    <cfRule type="expression" dxfId="369" priority="13343">
      <formula>IF(RIGHT(TEXT(AI56,"0.#"),1)=".",FALSE,TRUE)</formula>
    </cfRule>
    <cfRule type="expression" dxfId="368" priority="13344">
      <formula>IF(RIGHT(TEXT(AI56,"0.#"),1)=".",TRUE,FALSE)</formula>
    </cfRule>
  </conditionalFormatting>
  <conditionalFormatting sqref="AM56">
    <cfRule type="expression" dxfId="367" priority="13341">
      <formula>IF(RIGHT(TEXT(AM56,"0.#"),1)=".",FALSE,TRUE)</formula>
    </cfRule>
    <cfRule type="expression" dxfId="366" priority="13342">
      <formula>IF(RIGHT(TEXT(AM56,"0.#"),1)=".",TRUE,FALSE)</formula>
    </cfRule>
  </conditionalFormatting>
  <conditionalFormatting sqref="AM57:AM58">
    <cfRule type="expression" dxfId="365" priority="13339">
      <formula>IF(RIGHT(TEXT(AM57,"0.#"),1)=".",FALSE,TRUE)</formula>
    </cfRule>
    <cfRule type="expression" dxfId="364" priority="13340">
      <formula>IF(RIGHT(TEXT(AM57,"0.#"),1)=".",TRUE,FALSE)</formula>
    </cfRule>
  </conditionalFormatting>
  <conditionalFormatting sqref="AI60">
    <cfRule type="expression" dxfId="363" priority="13293">
      <formula>IF(RIGHT(TEXT(AI60,"0.#"),1)=".",FALSE,TRUE)</formula>
    </cfRule>
    <cfRule type="expression" dxfId="362" priority="13294">
      <formula>IF(RIGHT(TEXT(AI60,"0.#"),1)=".",TRUE,FALSE)</formula>
    </cfRule>
  </conditionalFormatting>
  <conditionalFormatting sqref="AM60">
    <cfRule type="expression" dxfId="361" priority="13291">
      <formula>IF(RIGHT(TEXT(AM60,"0.#"),1)=".",FALSE,TRUE)</formula>
    </cfRule>
    <cfRule type="expression" dxfId="360" priority="13292">
      <formula>IF(RIGHT(TEXT(AM60,"0.#"),1)=".",TRUE,FALSE)</formula>
    </cfRule>
  </conditionalFormatting>
  <conditionalFormatting sqref="AE61 AI61 AM61">
    <cfRule type="expression" dxfId="359" priority="13289">
      <formula>IF(RIGHT(TEXT(AE61,"0.#"),1)=".",FALSE,TRUE)</formula>
    </cfRule>
    <cfRule type="expression" dxfId="358" priority="13290">
      <formula>IF(RIGHT(TEXT(AE61,"0.#"),1)=".",TRUE,FALSE)</formula>
    </cfRule>
  </conditionalFormatting>
  <conditionalFormatting sqref="AQ61">
    <cfRule type="expression" dxfId="357" priority="13283">
      <formula>IF(RIGHT(TEXT(AQ61,"0.#"),1)=".",FALSE,TRUE)</formula>
    </cfRule>
    <cfRule type="expression" dxfId="356" priority="13284">
      <formula>IF(RIGHT(TEXT(AQ61,"0.#"),1)=".",TRUE,FALSE)</formula>
    </cfRule>
  </conditionalFormatting>
  <conditionalFormatting sqref="AE63">
    <cfRule type="expression" dxfId="355" priority="13281">
      <formula>IF(RIGHT(TEXT(AE63,"0.#"),1)=".",FALSE,TRUE)</formula>
    </cfRule>
    <cfRule type="expression" dxfId="354" priority="13282">
      <formula>IF(RIGHT(TEXT(AE63,"0.#"),1)=".",TRUE,FALSE)</formula>
    </cfRule>
  </conditionalFormatting>
  <conditionalFormatting sqref="AI63">
    <cfRule type="expression" dxfId="353" priority="13279">
      <formula>IF(RIGHT(TEXT(AI63,"0.#"),1)=".",FALSE,TRUE)</formula>
    </cfRule>
    <cfRule type="expression" dxfId="352" priority="13280">
      <formula>IF(RIGHT(TEXT(AI63,"0.#"),1)=".",TRUE,FALSE)</formula>
    </cfRule>
  </conditionalFormatting>
  <conditionalFormatting sqref="AM63">
    <cfRule type="expression" dxfId="351" priority="13277">
      <formula>IF(RIGHT(TEXT(AM63,"0.#"),1)=".",FALSE,TRUE)</formula>
    </cfRule>
    <cfRule type="expression" dxfId="350" priority="13278">
      <formula>IF(RIGHT(TEXT(AM63,"0.#"),1)=".",TRUE,FALSE)</formula>
    </cfRule>
  </conditionalFormatting>
  <conditionalFormatting sqref="AE64">
    <cfRule type="expression" dxfId="349" priority="13275">
      <formula>IF(RIGHT(TEXT(AE64,"0.#"),1)=".",FALSE,TRUE)</formula>
    </cfRule>
    <cfRule type="expression" dxfId="348" priority="13276">
      <formula>IF(RIGHT(TEXT(AE64,"0.#"),1)=".",TRUE,FALSE)</formula>
    </cfRule>
  </conditionalFormatting>
  <conditionalFormatting sqref="AI64">
    <cfRule type="expression" dxfId="347" priority="13273">
      <formula>IF(RIGHT(TEXT(AI64,"0.#"),1)=".",FALSE,TRUE)</formula>
    </cfRule>
    <cfRule type="expression" dxfId="346" priority="13274">
      <formula>IF(RIGHT(TEXT(AI64,"0.#"),1)=".",TRUE,FALSE)</formula>
    </cfRule>
  </conditionalFormatting>
  <conditionalFormatting sqref="AM64">
    <cfRule type="expression" dxfId="345" priority="13271">
      <formula>IF(RIGHT(TEXT(AM64,"0.#"),1)=".",FALSE,TRUE)</formula>
    </cfRule>
    <cfRule type="expression" dxfId="344" priority="13272">
      <formula>IF(RIGHT(TEXT(AM64,"0.#"),1)=".",TRUE,FALSE)</formula>
    </cfRule>
  </conditionalFormatting>
  <conditionalFormatting sqref="AE66">
    <cfRule type="expression" dxfId="343" priority="13267">
      <formula>IF(RIGHT(TEXT(AE66,"0.#"),1)=".",FALSE,TRUE)</formula>
    </cfRule>
    <cfRule type="expression" dxfId="342" priority="13268">
      <formula>IF(RIGHT(TEXT(AE66,"0.#"),1)=".",TRUE,FALSE)</formula>
    </cfRule>
  </conditionalFormatting>
  <conditionalFormatting sqref="AI66">
    <cfRule type="expression" dxfId="341" priority="13265">
      <formula>IF(RIGHT(TEXT(AI66,"0.#"),1)=".",FALSE,TRUE)</formula>
    </cfRule>
    <cfRule type="expression" dxfId="340" priority="13266">
      <formula>IF(RIGHT(TEXT(AI66,"0.#"),1)=".",TRUE,FALSE)</formula>
    </cfRule>
  </conditionalFormatting>
  <conditionalFormatting sqref="AM66">
    <cfRule type="expression" dxfId="339" priority="13263">
      <formula>IF(RIGHT(TEXT(AM66,"0.#"),1)=".",FALSE,TRUE)</formula>
    </cfRule>
    <cfRule type="expression" dxfId="338" priority="13264">
      <formula>IF(RIGHT(TEXT(AM66,"0.#"),1)=".",TRUE,FALSE)</formula>
    </cfRule>
  </conditionalFormatting>
  <conditionalFormatting sqref="AE67">
    <cfRule type="expression" dxfId="337" priority="13261">
      <formula>IF(RIGHT(TEXT(AE67,"0.#"),1)=".",FALSE,TRUE)</formula>
    </cfRule>
    <cfRule type="expression" dxfId="336" priority="13262">
      <formula>IF(RIGHT(TEXT(AE67,"0.#"),1)=".",TRUE,FALSE)</formula>
    </cfRule>
  </conditionalFormatting>
  <conditionalFormatting sqref="AI67">
    <cfRule type="expression" dxfId="335" priority="13259">
      <formula>IF(RIGHT(TEXT(AI67,"0.#"),1)=".",FALSE,TRUE)</formula>
    </cfRule>
    <cfRule type="expression" dxfId="334" priority="13260">
      <formula>IF(RIGHT(TEXT(AI67,"0.#"),1)=".",TRUE,FALSE)</formula>
    </cfRule>
  </conditionalFormatting>
  <conditionalFormatting sqref="AM67">
    <cfRule type="expression" dxfId="333" priority="13257">
      <formula>IF(RIGHT(TEXT(AM67,"0.#"),1)=".",FALSE,TRUE)</formula>
    </cfRule>
    <cfRule type="expression" dxfId="332" priority="13258">
      <formula>IF(RIGHT(TEXT(AM67,"0.#"),1)=".",TRUE,FALSE)</formula>
    </cfRule>
  </conditionalFormatting>
  <conditionalFormatting sqref="AE69">
    <cfRule type="expression" dxfId="331" priority="13253">
      <formula>IF(RIGHT(TEXT(AE69,"0.#"),1)=".",FALSE,TRUE)</formula>
    </cfRule>
    <cfRule type="expression" dxfId="330" priority="13254">
      <formula>IF(RIGHT(TEXT(AE69,"0.#"),1)=".",TRUE,FALSE)</formula>
    </cfRule>
  </conditionalFormatting>
  <conditionalFormatting sqref="AI69">
    <cfRule type="expression" dxfId="329" priority="13251">
      <formula>IF(RIGHT(TEXT(AI69,"0.#"),1)=".",FALSE,TRUE)</formula>
    </cfRule>
    <cfRule type="expression" dxfId="328" priority="13252">
      <formula>IF(RIGHT(TEXT(AI69,"0.#"),1)=".",TRUE,FALSE)</formula>
    </cfRule>
  </conditionalFormatting>
  <conditionalFormatting sqref="AM69">
    <cfRule type="expression" dxfId="327" priority="13249">
      <formula>IF(RIGHT(TEXT(AM69,"0.#"),1)=".",FALSE,TRUE)</formula>
    </cfRule>
    <cfRule type="expression" dxfId="326" priority="13250">
      <formula>IF(RIGHT(TEXT(AM69,"0.#"),1)=".",TRUE,FALSE)</formula>
    </cfRule>
  </conditionalFormatting>
  <conditionalFormatting sqref="AE70">
    <cfRule type="expression" dxfId="325" priority="13247">
      <formula>IF(RIGHT(TEXT(AE70,"0.#"),1)=".",FALSE,TRUE)</formula>
    </cfRule>
    <cfRule type="expression" dxfId="324" priority="13248">
      <formula>IF(RIGHT(TEXT(AE70,"0.#"),1)=".",TRUE,FALSE)</formula>
    </cfRule>
  </conditionalFormatting>
  <conditionalFormatting sqref="AI70">
    <cfRule type="expression" dxfId="323" priority="13245">
      <formula>IF(RIGHT(TEXT(AI70,"0.#"),1)=".",FALSE,TRUE)</formula>
    </cfRule>
    <cfRule type="expression" dxfId="322" priority="13246">
      <formula>IF(RIGHT(TEXT(AI70,"0.#"),1)=".",TRUE,FALSE)</formula>
    </cfRule>
  </conditionalFormatting>
  <conditionalFormatting sqref="AM70">
    <cfRule type="expression" dxfId="321" priority="13243">
      <formula>IF(RIGHT(TEXT(AM70,"0.#"),1)=".",FALSE,TRUE)</formula>
    </cfRule>
    <cfRule type="expression" dxfId="320" priority="13244">
      <formula>IF(RIGHT(TEXT(AM70,"0.#"),1)=".",TRUE,FALSE)</formula>
    </cfRule>
  </conditionalFormatting>
  <conditionalFormatting sqref="AE72 AQ72">
    <cfRule type="expression" dxfId="319" priority="13225">
      <formula>IF(RIGHT(TEXT(AE72,"0.#"),1)=".",FALSE,TRUE)</formula>
    </cfRule>
    <cfRule type="expression" dxfId="318" priority="13226">
      <formula>IF(RIGHT(TEXT(AE72,"0.#"),1)=".",TRUE,FALSE)</formula>
    </cfRule>
  </conditionalFormatting>
  <conditionalFormatting sqref="AI72">
    <cfRule type="expression" dxfId="317" priority="13223">
      <formula>IF(RIGHT(TEXT(AI72,"0.#"),1)=".",FALSE,TRUE)</formula>
    </cfRule>
    <cfRule type="expression" dxfId="316" priority="13224">
      <formula>IF(RIGHT(TEXT(AI72,"0.#"),1)=".",TRUE,FALSE)</formula>
    </cfRule>
  </conditionalFormatting>
  <conditionalFormatting sqref="AM72">
    <cfRule type="expression" dxfId="315" priority="13221">
      <formula>IF(RIGHT(TEXT(AM72,"0.#"),1)=".",FALSE,TRUE)</formula>
    </cfRule>
    <cfRule type="expression" dxfId="314" priority="13222">
      <formula>IF(RIGHT(TEXT(AM72,"0.#"),1)=".",TRUE,FALSE)</formula>
    </cfRule>
  </conditionalFormatting>
  <conditionalFormatting sqref="AE73 AM73">
    <cfRule type="expression" dxfId="313" priority="13219">
      <formula>IF(RIGHT(TEXT(AE73,"0.#"),1)=".",FALSE,TRUE)</formula>
    </cfRule>
    <cfRule type="expression" dxfId="312" priority="13220">
      <formula>IF(RIGHT(TEXT(AE73,"0.#"),1)=".",TRUE,FALSE)</formula>
    </cfRule>
  </conditionalFormatting>
  <conditionalFormatting sqref="AI73">
    <cfRule type="expression" dxfId="311" priority="13217">
      <formula>IF(RIGHT(TEXT(AI73,"0.#"),1)=".",FALSE,TRUE)</formula>
    </cfRule>
    <cfRule type="expression" dxfId="310" priority="13218">
      <formula>IF(RIGHT(TEXT(AI73,"0.#"),1)=".",TRUE,FALSE)</formula>
    </cfRule>
  </conditionalFormatting>
  <conditionalFormatting sqref="AQ73">
    <cfRule type="expression" dxfId="309" priority="13213">
      <formula>IF(RIGHT(TEXT(AQ73,"0.#"),1)=".",FALSE,TRUE)</formula>
    </cfRule>
    <cfRule type="expression" dxfId="308" priority="13214">
      <formula>IF(RIGHT(TEXT(AQ73,"0.#"),1)=".",TRUE,FALSE)</formula>
    </cfRule>
  </conditionalFormatting>
  <conditionalFormatting sqref="AL234:AO241">
    <cfRule type="expression" dxfId="307" priority="6695">
      <formula>IF(AND(AL234&gt;=0, RIGHT(TEXT(AL234,"0.#"),1)&lt;&gt;"."),TRUE,FALSE)</formula>
    </cfRule>
    <cfRule type="expression" dxfId="306" priority="6696">
      <formula>IF(AND(AL234&gt;=0, RIGHT(TEXT(AL234,"0.#"),1)="."),TRUE,FALSE)</formula>
    </cfRule>
    <cfRule type="expression" dxfId="305" priority="6697">
      <formula>IF(AND(AL234&lt;0, RIGHT(TEXT(AL234,"0.#"),1)&lt;&gt;"."),TRUE,FALSE)</formula>
    </cfRule>
    <cfRule type="expression" dxfId="304" priority="6698">
      <formula>IF(AND(AL234&lt;0, RIGHT(TEXT(AL234,"0.#"),1)="."),TRUE,FALSE)</formula>
    </cfRule>
  </conditionalFormatting>
  <conditionalFormatting sqref="AQ51:AQ53">
    <cfRule type="expression" dxfId="303" priority="4705">
      <formula>IF(RIGHT(TEXT(AQ51,"0.#"),1)=".",FALSE,TRUE)</formula>
    </cfRule>
    <cfRule type="expression" dxfId="302" priority="4706">
      <formula>IF(RIGHT(TEXT(AQ51,"0.#"),1)=".",TRUE,FALSE)</formula>
    </cfRule>
  </conditionalFormatting>
  <conditionalFormatting sqref="AU51:AU53">
    <cfRule type="expression" dxfId="301" priority="4703">
      <formula>IF(RIGHT(TEXT(AU51,"0.#"),1)=".",FALSE,TRUE)</formula>
    </cfRule>
    <cfRule type="expression" dxfId="300" priority="4704">
      <formula>IF(RIGHT(TEXT(AU51,"0.#"),1)=".",TRUE,FALSE)</formula>
    </cfRule>
  </conditionalFormatting>
  <conditionalFormatting sqref="AQ56:AQ58">
    <cfRule type="expression" dxfId="299" priority="4701">
      <formula>IF(RIGHT(TEXT(AQ56,"0.#"),1)=".",FALSE,TRUE)</formula>
    </cfRule>
    <cfRule type="expression" dxfId="298" priority="4702">
      <formula>IF(RIGHT(TEXT(AQ56,"0.#"),1)=".",TRUE,FALSE)</formula>
    </cfRule>
  </conditionalFormatting>
  <conditionalFormatting sqref="AU56:AU58">
    <cfRule type="expression" dxfId="297" priority="4699">
      <formula>IF(RIGHT(TEXT(AU56,"0.#"),1)=".",FALSE,TRUE)</formula>
    </cfRule>
    <cfRule type="expression" dxfId="296" priority="4700">
      <formula>IF(RIGHT(TEXT(AU56,"0.#"),1)=".",TRUE,FALSE)</formula>
    </cfRule>
  </conditionalFormatting>
  <conditionalFormatting sqref="AL185:AO185">
    <cfRule type="expression" dxfId="295" priority="2881">
      <formula>IF(AND(AL185&gt;=0, RIGHT(TEXT(AL185,"0.#"),1)&lt;&gt;"."),TRUE,FALSE)</formula>
    </cfRule>
    <cfRule type="expression" dxfId="294" priority="2882">
      <formula>IF(AND(AL185&gt;=0, RIGHT(TEXT(AL185,"0.#"),1)="."),TRUE,FALSE)</formula>
    </cfRule>
    <cfRule type="expression" dxfId="293" priority="2883">
      <formula>IF(AND(AL185&lt;0, RIGHT(TEXT(AL185,"0.#"),1)&lt;&gt;"."),TRUE,FALSE)</formula>
    </cfRule>
    <cfRule type="expression" dxfId="292" priority="2884">
      <formula>IF(AND(AL185&lt;0, RIGHT(TEXT(AL185,"0.#"),1)="."),TRUE,FALSE)</formula>
    </cfRule>
  </conditionalFormatting>
  <conditionalFormatting sqref="Y185">
    <cfRule type="expression" dxfId="291" priority="2879">
      <formula>IF(RIGHT(TEXT(Y185,"0.#"),1)=".",FALSE,TRUE)</formula>
    </cfRule>
    <cfRule type="expression" dxfId="290" priority="2880">
      <formula>IF(RIGHT(TEXT(Y185,"0.#"),1)=".",TRUE,FALSE)</formula>
    </cfRule>
  </conditionalFormatting>
  <conditionalFormatting sqref="Y191:Y198">
    <cfRule type="expression" dxfId="289" priority="2139">
      <formula>IF(RIGHT(TEXT(Y191,"0.#"),1)=".",FALSE,TRUE)</formula>
    </cfRule>
    <cfRule type="expression" dxfId="288" priority="2140">
      <formula>IF(RIGHT(TEXT(Y191,"0.#"),1)=".",TRUE,FALSE)</formula>
    </cfRule>
  </conditionalFormatting>
  <conditionalFormatting sqref="Y189:Y190">
    <cfRule type="expression" dxfId="287" priority="2133">
      <formula>IF(RIGHT(TEXT(Y189,"0.#"),1)=".",FALSE,TRUE)</formula>
    </cfRule>
    <cfRule type="expression" dxfId="286" priority="2134">
      <formula>IF(RIGHT(TEXT(Y189,"0.#"),1)=".",TRUE,FALSE)</formula>
    </cfRule>
  </conditionalFormatting>
  <conditionalFormatting sqref="Y204:Y211">
    <cfRule type="expression" dxfId="285" priority="2127">
      <formula>IF(RIGHT(TEXT(Y204,"0.#"),1)=".",FALSE,TRUE)</formula>
    </cfRule>
    <cfRule type="expression" dxfId="284" priority="2128">
      <formula>IF(RIGHT(TEXT(Y204,"0.#"),1)=".",TRUE,FALSE)</formula>
    </cfRule>
  </conditionalFormatting>
  <conditionalFormatting sqref="Y202:Y203">
    <cfRule type="expression" dxfId="283" priority="2121">
      <formula>IF(RIGHT(TEXT(Y202,"0.#"),1)=".",FALSE,TRUE)</formula>
    </cfRule>
    <cfRule type="expression" dxfId="282" priority="2122">
      <formula>IF(RIGHT(TEXT(Y202,"0.#"),1)=".",TRUE,FALSE)</formula>
    </cfRule>
  </conditionalFormatting>
  <conditionalFormatting sqref="Y217:Y224">
    <cfRule type="expression" dxfId="281" priority="2115">
      <formula>IF(RIGHT(TEXT(Y217,"0.#"),1)=".",FALSE,TRUE)</formula>
    </cfRule>
    <cfRule type="expression" dxfId="280" priority="2116">
      <formula>IF(RIGHT(TEXT(Y217,"0.#"),1)=".",TRUE,FALSE)</formula>
    </cfRule>
  </conditionalFormatting>
  <conditionalFormatting sqref="Y215:Y216">
    <cfRule type="expression" dxfId="279" priority="2109">
      <formula>IF(RIGHT(TEXT(Y215,"0.#"),1)=".",FALSE,TRUE)</formula>
    </cfRule>
    <cfRule type="expression" dxfId="278" priority="2110">
      <formula>IF(RIGHT(TEXT(Y215,"0.#"),1)=".",TRUE,FALSE)</formula>
    </cfRule>
  </conditionalFormatting>
  <conditionalFormatting sqref="Y228">
    <cfRule type="expression" dxfId="277" priority="2097">
      <formula>IF(RIGHT(TEXT(Y228,"0.#"),1)=".",FALSE,TRUE)</formula>
    </cfRule>
    <cfRule type="expression" dxfId="276" priority="2098">
      <formula>IF(RIGHT(TEXT(Y228,"0.#"),1)=".",TRUE,FALSE)</formula>
    </cfRule>
  </conditionalFormatting>
  <conditionalFormatting sqref="W23">
    <cfRule type="expression" dxfId="275" priority="2375">
      <formula>IF(RIGHT(TEXT(W23,"0.#"),1)=".",FALSE,TRUE)</formula>
    </cfRule>
    <cfRule type="expression" dxfId="274" priority="2376">
      <formula>IF(RIGHT(TEXT(W23,"0.#"),1)=".",TRUE,FALSE)</formula>
    </cfRule>
  </conditionalFormatting>
  <conditionalFormatting sqref="W24 W26:W27">
    <cfRule type="expression" dxfId="273" priority="2373">
      <formula>IF(RIGHT(TEXT(W24,"0.#"),1)=".",FALSE,TRUE)</formula>
    </cfRule>
    <cfRule type="expression" dxfId="272" priority="2374">
      <formula>IF(RIGHT(TEXT(W24,"0.#"),1)=".",TRUE,FALSE)</formula>
    </cfRule>
  </conditionalFormatting>
  <conditionalFormatting sqref="W28">
    <cfRule type="expression" dxfId="271" priority="2365">
      <formula>IF(RIGHT(TEXT(W28,"0.#"),1)=".",FALSE,TRUE)</formula>
    </cfRule>
    <cfRule type="expression" dxfId="270" priority="2366">
      <formula>IF(RIGHT(TEXT(W28,"0.#"),1)=".",TRUE,FALSE)</formula>
    </cfRule>
  </conditionalFormatting>
  <conditionalFormatting sqref="P28">
    <cfRule type="expression" dxfId="269" priority="2359">
      <formula>IF(RIGHT(TEXT(P28,"0.#"),1)=".",FALSE,TRUE)</formula>
    </cfRule>
    <cfRule type="expression" dxfId="268" priority="2360">
      <formula>IF(RIGHT(TEXT(P28,"0.#"),1)=".",TRUE,FALSE)</formula>
    </cfRule>
  </conditionalFormatting>
  <conditionalFormatting sqref="AQ63">
    <cfRule type="expression" dxfId="267" priority="2357">
      <formula>IF(RIGHT(TEXT(AQ63,"0.#"),1)=".",FALSE,TRUE)</formula>
    </cfRule>
    <cfRule type="expression" dxfId="266" priority="2358">
      <formula>IF(RIGHT(TEXT(AQ63,"0.#"),1)=".",TRUE,FALSE)</formula>
    </cfRule>
  </conditionalFormatting>
  <conditionalFormatting sqref="AQ64">
    <cfRule type="expression" dxfId="265" priority="2355">
      <formula>IF(RIGHT(TEXT(AQ64,"0.#"),1)=".",FALSE,TRUE)</formula>
    </cfRule>
    <cfRule type="expression" dxfId="264" priority="2356">
      <formula>IF(RIGHT(TEXT(AQ64,"0.#"),1)=".",TRUE,FALSE)</formula>
    </cfRule>
  </conditionalFormatting>
  <conditionalFormatting sqref="AQ67">
    <cfRule type="expression" dxfId="263" priority="2351">
      <formula>IF(RIGHT(TEXT(AQ67,"0.#"),1)=".",FALSE,TRUE)</formula>
    </cfRule>
    <cfRule type="expression" dxfId="262" priority="2352">
      <formula>IF(RIGHT(TEXT(AQ67,"0.#"),1)=".",TRUE,FALSE)</formula>
    </cfRule>
  </conditionalFormatting>
  <conditionalFormatting sqref="AQ69">
    <cfRule type="expression" dxfId="261" priority="2349">
      <formula>IF(RIGHT(TEXT(AQ69,"0.#"),1)=".",FALSE,TRUE)</formula>
    </cfRule>
    <cfRule type="expression" dxfId="260" priority="2350">
      <formula>IF(RIGHT(TEXT(AQ69,"0.#"),1)=".",TRUE,FALSE)</formula>
    </cfRule>
  </conditionalFormatting>
  <conditionalFormatting sqref="AQ70">
    <cfRule type="expression" dxfId="259" priority="2347">
      <formula>IF(RIGHT(TEXT(AQ70,"0.#"),1)=".",FALSE,TRUE)</formula>
    </cfRule>
    <cfRule type="expression" dxfId="258" priority="2348">
      <formula>IF(RIGHT(TEXT(AQ70,"0.#"),1)=".",TRUE,FALSE)</formula>
    </cfRule>
  </conditionalFormatting>
  <conditionalFormatting sqref="AL191:AO198">
    <cfRule type="expression" dxfId="257" priority="2141">
      <formula>IF(AND(AL191&gt;=0, RIGHT(TEXT(AL191,"0.#"),1)&lt;&gt;"."),TRUE,FALSE)</formula>
    </cfRule>
    <cfRule type="expression" dxfId="256" priority="2142">
      <formula>IF(AND(AL191&gt;=0, RIGHT(TEXT(AL191,"0.#"),1)="."),TRUE,FALSE)</formula>
    </cfRule>
    <cfRule type="expression" dxfId="255" priority="2143">
      <formula>IF(AND(AL191&lt;0, RIGHT(TEXT(AL191,"0.#"),1)&lt;&gt;"."),TRUE,FALSE)</formula>
    </cfRule>
    <cfRule type="expression" dxfId="254" priority="2144">
      <formula>IF(AND(AL191&lt;0, RIGHT(TEXT(AL191,"0.#"),1)="."),TRUE,FALSE)</formula>
    </cfRule>
  </conditionalFormatting>
  <conditionalFormatting sqref="AL189:AO190">
    <cfRule type="expression" dxfId="253" priority="2135">
      <formula>IF(AND(AL189&gt;=0, RIGHT(TEXT(AL189,"0.#"),1)&lt;&gt;"."),TRUE,FALSE)</formula>
    </cfRule>
    <cfRule type="expression" dxfId="252" priority="2136">
      <formula>IF(AND(AL189&gt;=0, RIGHT(TEXT(AL189,"0.#"),1)="."),TRUE,FALSE)</formula>
    </cfRule>
    <cfRule type="expression" dxfId="251" priority="2137">
      <formula>IF(AND(AL189&lt;0, RIGHT(TEXT(AL189,"0.#"),1)&lt;&gt;"."),TRUE,FALSE)</formula>
    </cfRule>
    <cfRule type="expression" dxfId="250" priority="2138">
      <formula>IF(AND(AL189&lt;0, RIGHT(TEXT(AL189,"0.#"),1)="."),TRUE,FALSE)</formula>
    </cfRule>
  </conditionalFormatting>
  <conditionalFormatting sqref="AL204:AO211">
    <cfRule type="expression" dxfId="249" priority="2129">
      <formula>IF(AND(AL204&gt;=0, RIGHT(TEXT(AL204,"0.#"),1)&lt;&gt;"."),TRUE,FALSE)</formula>
    </cfRule>
    <cfRule type="expression" dxfId="248" priority="2130">
      <formula>IF(AND(AL204&gt;=0, RIGHT(TEXT(AL204,"0.#"),1)="."),TRUE,FALSE)</formula>
    </cfRule>
    <cfRule type="expression" dxfId="247" priority="2131">
      <formula>IF(AND(AL204&lt;0, RIGHT(TEXT(AL204,"0.#"),1)&lt;&gt;"."),TRUE,FALSE)</formula>
    </cfRule>
    <cfRule type="expression" dxfId="246" priority="2132">
      <formula>IF(AND(AL204&lt;0, RIGHT(TEXT(AL204,"0.#"),1)="."),TRUE,FALSE)</formula>
    </cfRule>
  </conditionalFormatting>
  <conditionalFormatting sqref="AL202:AO203">
    <cfRule type="expression" dxfId="245" priority="2123">
      <formula>IF(AND(AL202&gt;=0, RIGHT(TEXT(AL202,"0.#"),1)&lt;&gt;"."),TRUE,FALSE)</formula>
    </cfRule>
    <cfRule type="expression" dxfId="244" priority="2124">
      <formula>IF(AND(AL202&gt;=0, RIGHT(TEXT(AL202,"0.#"),1)="."),TRUE,FALSE)</formula>
    </cfRule>
    <cfRule type="expression" dxfId="243" priority="2125">
      <formula>IF(AND(AL202&lt;0, RIGHT(TEXT(AL202,"0.#"),1)&lt;&gt;"."),TRUE,FALSE)</formula>
    </cfRule>
    <cfRule type="expression" dxfId="242" priority="2126">
      <formula>IF(AND(AL202&lt;0, RIGHT(TEXT(AL202,"0.#"),1)="."),TRUE,FALSE)</formula>
    </cfRule>
  </conditionalFormatting>
  <conditionalFormatting sqref="AL232:AO233">
    <cfRule type="expression" dxfId="241" priority="2087">
      <formula>IF(AND(AL232&gt;=0, RIGHT(TEXT(AL232,"0.#"),1)&lt;&gt;"."),TRUE,FALSE)</formula>
    </cfRule>
    <cfRule type="expression" dxfId="240" priority="2088">
      <formula>IF(AND(AL232&gt;=0, RIGHT(TEXT(AL232,"0.#"),1)="."),TRUE,FALSE)</formula>
    </cfRule>
    <cfRule type="expression" dxfId="239" priority="2089">
      <formula>IF(AND(AL232&lt;0, RIGHT(TEXT(AL232,"0.#"),1)&lt;&gt;"."),TRUE,FALSE)</formula>
    </cfRule>
    <cfRule type="expression" dxfId="238" priority="2090">
      <formula>IF(AND(AL232&lt;0, RIGHT(TEXT(AL232,"0.#"),1)="."),TRUE,FALSE)</formula>
    </cfRule>
  </conditionalFormatting>
  <conditionalFormatting sqref="Y232:Y233">
    <cfRule type="expression" dxfId="237" priority="2085">
      <formula>IF(RIGHT(TEXT(Y232,"0.#"),1)=".",FALSE,TRUE)</formula>
    </cfRule>
    <cfRule type="expression" dxfId="236" priority="2086">
      <formula>IF(RIGHT(TEXT(Y232,"0.#"),1)=".",TRUE,FALSE)</formula>
    </cfRule>
  </conditionalFormatting>
  <conditionalFormatting sqref="Y245">
    <cfRule type="expression" dxfId="235" priority="2073">
      <formula>IF(RIGHT(TEXT(Y245,"0.#"),1)=".",FALSE,TRUE)</formula>
    </cfRule>
    <cfRule type="expression" dxfId="234" priority="2074">
      <formula>IF(RIGHT(TEXT(Y245,"0.#"),1)=".",TRUE,FALSE)</formula>
    </cfRule>
  </conditionalFormatting>
  <conditionalFormatting sqref="Y249">
    <cfRule type="expression" dxfId="233" priority="2061">
      <formula>IF(RIGHT(TEXT(Y249,"0.#"),1)=".",FALSE,TRUE)</formula>
    </cfRule>
    <cfRule type="expression" dxfId="232" priority="2062">
      <formula>IF(RIGHT(TEXT(Y249,"0.#"),1)=".",TRUE,FALSE)</formula>
    </cfRule>
  </conditionalFormatting>
  <conditionalFormatting sqref="AI40">
    <cfRule type="expression" dxfId="231" priority="2051">
      <formula>IF(RIGHT(TEXT(AI40,"0.#"),1)=".",FALSE,TRUE)</formula>
    </cfRule>
    <cfRule type="expression" dxfId="230" priority="2052">
      <formula>IF(RIGHT(TEXT(AI40,"0.#"),1)=".",TRUE,FALSE)</formula>
    </cfRule>
  </conditionalFormatting>
  <conditionalFormatting sqref="AE40">
    <cfRule type="expression" dxfId="229" priority="2057">
      <formula>IF(RIGHT(TEXT(AE40,"0.#"),1)=".",FALSE,TRUE)</formula>
    </cfRule>
    <cfRule type="expression" dxfId="228" priority="2058">
      <formula>IF(RIGHT(TEXT(AE40,"0.#"),1)=".",TRUE,FALSE)</formula>
    </cfRule>
  </conditionalFormatting>
  <conditionalFormatting sqref="AQ39:AQ41 AM40">
    <cfRule type="expression" dxfId="227" priority="2041">
      <formula>IF(RIGHT(TEXT(AM39,"0.#"),1)=".",FALSE,TRUE)</formula>
    </cfRule>
    <cfRule type="expression" dxfId="226" priority="2042">
      <formula>IF(RIGHT(TEXT(AM39,"0.#"),1)=".",TRUE,FALSE)</formula>
    </cfRule>
  </conditionalFormatting>
  <conditionalFormatting sqref="AU39 AU41">
    <cfRule type="expression" dxfId="225" priority="2039">
      <formula>IF(RIGHT(TEXT(AU39,"0.#"),1)=".",FALSE,TRUE)</formula>
    </cfRule>
    <cfRule type="expression" dxfId="224" priority="2040">
      <formula>IF(RIGHT(TEXT(AU39,"0.#"),1)=".",TRUE,FALSE)</formula>
    </cfRule>
  </conditionalFormatting>
  <conditionalFormatting sqref="AU60">
    <cfRule type="expression" dxfId="223" priority="527">
      <formula>IF(RIGHT(TEXT(AU60,"0.#"),1)=".",FALSE,TRUE)</formula>
    </cfRule>
    <cfRule type="expression" dxfId="222" priority="528">
      <formula>IF(RIGHT(TEXT(AU60,"0.#"),1)=".",TRUE,FALSE)</formula>
    </cfRule>
  </conditionalFormatting>
  <conditionalFormatting sqref="AU61">
    <cfRule type="expression" dxfId="221" priority="525">
      <formula>IF(RIGHT(TEXT(AU61,"0.#"),1)=".",FALSE,TRUE)</formula>
    </cfRule>
    <cfRule type="expression" dxfId="220" priority="526">
      <formula>IF(RIGHT(TEXT(AU61,"0.#"),1)=".",TRUE,FALSE)</formula>
    </cfRule>
  </conditionalFormatting>
  <conditionalFormatting sqref="AU63">
    <cfRule type="expression" dxfId="219" priority="521">
      <formula>IF(RIGHT(TEXT(AU63,"0.#"),1)=".",FALSE,TRUE)</formula>
    </cfRule>
    <cfRule type="expression" dxfId="218" priority="522">
      <formula>IF(RIGHT(TEXT(AU63,"0.#"),1)=".",TRUE,FALSE)</formula>
    </cfRule>
  </conditionalFormatting>
  <conditionalFormatting sqref="AU64">
    <cfRule type="expression" dxfId="217" priority="519">
      <formula>IF(RIGHT(TEXT(AU64,"0.#"),1)=".",FALSE,TRUE)</formula>
    </cfRule>
    <cfRule type="expression" dxfId="216" priority="520">
      <formula>IF(RIGHT(TEXT(AU64,"0.#"),1)=".",TRUE,FALSE)</formula>
    </cfRule>
  </conditionalFormatting>
  <conditionalFormatting sqref="AU67">
    <cfRule type="expression" dxfId="215" priority="513">
      <formula>IF(RIGHT(TEXT(AU67,"0.#"),1)=".",FALSE,TRUE)</formula>
    </cfRule>
    <cfRule type="expression" dxfId="214" priority="514">
      <formula>IF(RIGHT(TEXT(AU67,"0.#"),1)=".",TRUE,FALSE)</formula>
    </cfRule>
  </conditionalFormatting>
  <conditionalFormatting sqref="AU69">
    <cfRule type="expression" dxfId="213" priority="511">
      <formula>IF(RIGHT(TEXT(AU69,"0.#"),1)=".",FALSE,TRUE)</formula>
    </cfRule>
    <cfRule type="expression" dxfId="212" priority="512">
      <formula>IF(RIGHT(TEXT(AU69,"0.#"),1)=".",TRUE,FALSE)</formula>
    </cfRule>
  </conditionalFormatting>
  <conditionalFormatting sqref="AU70">
    <cfRule type="expression" dxfId="211" priority="509">
      <formula>IF(RIGHT(TEXT(AU70,"0.#"),1)=".",FALSE,TRUE)</formula>
    </cfRule>
    <cfRule type="expression" dxfId="210" priority="510">
      <formula>IF(RIGHT(TEXT(AU70,"0.#"),1)=".",TRUE,FALSE)</formula>
    </cfRule>
  </conditionalFormatting>
  <conditionalFormatting sqref="P29:AC29">
    <cfRule type="expression" dxfId="209" priority="71">
      <formula>IF(RIGHT(TEXT(P29,"0.#"),1)=".",FALSE,TRUE)</formula>
    </cfRule>
    <cfRule type="expression" dxfId="208" priority="72">
      <formula>IF(RIGHT(TEXT(P29,"0.#"),1)=".",TRUE,FALSE)</formula>
    </cfRule>
  </conditionalFormatting>
  <conditionalFormatting sqref="P23">
    <cfRule type="expression" dxfId="207" priority="67">
      <formula>IF(RIGHT(TEXT(P23,"0.#"),1)=".",FALSE,TRUE)</formula>
    </cfRule>
    <cfRule type="expression" dxfId="206" priority="68">
      <formula>IF(RIGHT(TEXT(P23,"0.#"),1)=".",TRUE,FALSE)</formula>
    </cfRule>
  </conditionalFormatting>
  <conditionalFormatting sqref="P24:P27">
    <cfRule type="expression" dxfId="205" priority="65">
      <formula>IF(RIGHT(TEXT(P24,"0.#"),1)=".",FALSE,TRUE)</formula>
    </cfRule>
    <cfRule type="expression" dxfId="204" priority="66">
      <formula>IF(RIGHT(TEXT(P24,"0.#"),1)=".",TRUE,FALSE)</formula>
    </cfRule>
  </conditionalFormatting>
  <conditionalFormatting sqref="AK13:AQ13">
    <cfRule type="expression" dxfId="203" priority="63">
      <formula>IF(RIGHT(TEXT(AK13,"0.#"),1)=".",FALSE,TRUE)</formula>
    </cfRule>
    <cfRule type="expression" dxfId="202" priority="64">
      <formula>IF(RIGHT(TEXT(AK13,"0.#"),1)=".",TRUE,FALSE)</formula>
    </cfRule>
  </conditionalFormatting>
  <conditionalFormatting sqref="AE32">
    <cfRule type="expression" dxfId="201" priority="61">
      <formula>IF(RIGHT(TEXT(AE32,"0.#"),1)=".",FALSE,TRUE)</formula>
    </cfRule>
    <cfRule type="expression" dxfId="200" priority="62">
      <formula>IF(RIGHT(TEXT(AE32,"0.#"),1)=".",TRUE,FALSE)</formula>
    </cfRule>
  </conditionalFormatting>
  <conditionalFormatting sqref="AI32">
    <cfRule type="expression" dxfId="199" priority="59">
      <formula>IF(RIGHT(TEXT(AI32,"0.#"),1)=".",FALSE,TRUE)</formula>
    </cfRule>
    <cfRule type="expression" dxfId="198" priority="60">
      <formula>IF(RIGHT(TEXT(AI32,"0.#"),1)=".",TRUE,FALSE)</formula>
    </cfRule>
  </conditionalFormatting>
  <conditionalFormatting sqref="AM32">
    <cfRule type="expression" dxfId="197" priority="57">
      <formula>IF(RIGHT(TEXT(AM32,"0.#"),1)=".",FALSE,TRUE)</formula>
    </cfRule>
    <cfRule type="expression" dxfId="196" priority="58">
      <formula>IF(RIGHT(TEXT(AM32,"0.#"),1)=".",TRUE,FALSE)</formula>
    </cfRule>
  </conditionalFormatting>
  <conditionalFormatting sqref="AE33">
    <cfRule type="expression" dxfId="195" priority="55">
      <formula>IF(RIGHT(TEXT(AE33,"0.#"),1)=".",FALSE,TRUE)</formula>
    </cfRule>
    <cfRule type="expression" dxfId="194" priority="56">
      <formula>IF(RIGHT(TEXT(AE33,"0.#"),1)=".",TRUE,FALSE)</formula>
    </cfRule>
  </conditionalFormatting>
  <conditionalFormatting sqref="AI33 AM33">
    <cfRule type="expression" dxfId="193" priority="53">
      <formula>IF(RIGHT(TEXT(AI33,"0.#"),1)=".",FALSE,TRUE)</formula>
    </cfRule>
    <cfRule type="expression" dxfId="192" priority="54">
      <formula>IF(RIGHT(TEXT(AI33,"0.#"),1)=".",TRUE,FALSE)</formula>
    </cfRule>
  </conditionalFormatting>
  <conditionalFormatting sqref="AQ66">
    <cfRule type="expression" dxfId="191" priority="43">
      <formula>IF(RIGHT(TEXT(AQ66,"0.#"),1)=".",FALSE,TRUE)</formula>
    </cfRule>
    <cfRule type="expression" dxfId="190" priority="44">
      <formula>IF(RIGHT(TEXT(AQ66,"0.#"),1)=".",TRUE,FALSE)</formula>
    </cfRule>
  </conditionalFormatting>
  <conditionalFormatting sqref="AU66">
    <cfRule type="expression" dxfId="189" priority="41">
      <formula>IF(RIGHT(TEXT(AU66,"0.#"),1)=".",FALSE,TRUE)</formula>
    </cfRule>
    <cfRule type="expression" dxfId="188" priority="42">
      <formula>IF(RIGHT(TEXT(AU66,"0.#"),1)=".",TRUE,FALSE)</formula>
    </cfRule>
  </conditionalFormatting>
  <conditionalFormatting sqref="AL254:AO254">
    <cfRule type="expression" dxfId="187" priority="37">
      <formula>IF(AND(AL254&gt;=0, RIGHT(TEXT(AL254,"0.#"),1)&lt;&gt;"."),TRUE,FALSE)</formula>
    </cfRule>
    <cfRule type="expression" dxfId="186" priority="38">
      <formula>IF(AND(AL254&gt;=0, RIGHT(TEXT(AL254,"0.#"),1)="."),TRUE,FALSE)</formula>
    </cfRule>
    <cfRule type="expression" dxfId="185" priority="39">
      <formula>IF(AND(AL254&lt;0, RIGHT(TEXT(AL254,"0.#"),1)&lt;&gt;"."),TRUE,FALSE)</formula>
    </cfRule>
    <cfRule type="expression" dxfId="184" priority="40">
      <formula>IF(AND(AL254&lt;0, RIGHT(TEXT(AL254,"0.#"),1)="."),TRUE,FALSE)</formula>
    </cfRule>
  </conditionalFormatting>
  <conditionalFormatting sqref="Y254">
    <cfRule type="expression" dxfId="183" priority="35">
      <formula>IF(RIGHT(TEXT(Y254,"0.#"),1)=".",FALSE,TRUE)</formula>
    </cfRule>
    <cfRule type="expression" dxfId="182" priority="36">
      <formula>IF(RIGHT(TEXT(Y254,"0.#"),1)=".",TRUE,FALSE)</formula>
    </cfRule>
  </conditionalFormatting>
  <conditionalFormatting sqref="AL228:AO228">
    <cfRule type="expression" dxfId="181" priority="31">
      <formula>IF(AND(AL228&gt;=0, RIGHT(TEXT(AL228,"0.#"),1)&lt;&gt;"."),TRUE,FALSE)</formula>
    </cfRule>
    <cfRule type="expression" dxfId="180" priority="32">
      <formula>IF(AND(AL228&gt;=0, RIGHT(TEXT(AL228,"0.#"),1)="."),TRUE,FALSE)</formula>
    </cfRule>
    <cfRule type="expression" dxfId="179" priority="33">
      <formula>IF(AND(AL228&lt;0, RIGHT(TEXT(AL228,"0.#"),1)&lt;&gt;"."),TRUE,FALSE)</formula>
    </cfRule>
    <cfRule type="expression" dxfId="178" priority="34">
      <formula>IF(AND(AL228&lt;0, RIGHT(TEXT(AL228,"0.#"),1)="."),TRUE,FALSE)</formula>
    </cfRule>
  </conditionalFormatting>
  <conditionalFormatting sqref="AU159">
    <cfRule type="expression" dxfId="177" priority="29">
      <formula>IF(RIGHT(TEXT(AU159,"0.#"),1)=".",FALSE,TRUE)</formula>
    </cfRule>
    <cfRule type="expression" dxfId="176" priority="30">
      <formula>IF(RIGHT(TEXT(AU159,"0.#"),1)=".",TRUE,FALSE)</formula>
    </cfRule>
  </conditionalFormatting>
  <conditionalFormatting sqref="AL217:AO224">
    <cfRule type="expression" dxfId="175" priority="25">
      <formula>IF(AND(AL217&gt;=0, RIGHT(TEXT(AL217,"0.#"),1)&lt;&gt;"."),TRUE,FALSE)</formula>
    </cfRule>
    <cfRule type="expression" dxfId="174" priority="26">
      <formula>IF(AND(AL217&gt;=0, RIGHT(TEXT(AL217,"0.#"),1)="."),TRUE,FALSE)</formula>
    </cfRule>
    <cfRule type="expression" dxfId="173" priority="27">
      <formula>IF(AND(AL217&lt;0, RIGHT(TEXT(AL217,"0.#"),1)&lt;&gt;"."),TRUE,FALSE)</formula>
    </cfRule>
    <cfRule type="expression" dxfId="172" priority="28">
      <formula>IF(AND(AL217&lt;0, RIGHT(TEXT(AL217,"0.#"),1)="."),TRUE,FALSE)</formula>
    </cfRule>
  </conditionalFormatting>
  <conditionalFormatting sqref="AL215:AO216">
    <cfRule type="expression" dxfId="171" priority="21">
      <formula>IF(AND(AL215&gt;=0, RIGHT(TEXT(AL215,"0.#"),1)&lt;&gt;"."),TRUE,FALSE)</formula>
    </cfRule>
    <cfRule type="expression" dxfId="170" priority="22">
      <formula>IF(AND(AL215&gt;=0, RIGHT(TEXT(AL215,"0.#"),1)="."),TRUE,FALSE)</formula>
    </cfRule>
    <cfRule type="expression" dxfId="169" priority="23">
      <formula>IF(AND(AL215&lt;0, RIGHT(TEXT(AL215,"0.#"),1)&lt;&gt;"."),TRUE,FALSE)</formula>
    </cfRule>
    <cfRule type="expression" dxfId="168" priority="24">
      <formula>IF(AND(AL215&lt;0, RIGHT(TEXT(AL215,"0.#"),1)="."),TRUE,FALSE)</formula>
    </cfRule>
  </conditionalFormatting>
  <conditionalFormatting sqref="Y241">
    <cfRule type="expression" dxfId="167" priority="19">
      <formula>IF(RIGHT(TEXT(Y241,"0.#"),1)=".",FALSE,TRUE)</formula>
    </cfRule>
    <cfRule type="expression" dxfId="166" priority="20">
      <formula>IF(RIGHT(TEXT(Y241,"0.#"),1)=".",TRUE,FALSE)</formula>
    </cfRule>
  </conditionalFormatting>
  <conditionalFormatting sqref="AM39">
    <cfRule type="expression" dxfId="165" priority="15">
      <formula>IF(RIGHT(TEXT(AM39,"0.#"),1)=".",FALSE,TRUE)</formula>
    </cfRule>
    <cfRule type="expression" dxfId="164" priority="16">
      <formula>IF(RIGHT(TEXT(AM39,"0.#"),1)=".",TRUE,FALSE)</formula>
    </cfRule>
  </conditionalFormatting>
  <conditionalFormatting sqref="AI39">
    <cfRule type="expression" dxfId="163" priority="13">
      <formula>IF(RIGHT(TEXT(AI39,"0.#"),1)=".",FALSE,TRUE)</formula>
    </cfRule>
    <cfRule type="expression" dxfId="162" priority="14">
      <formula>IF(RIGHT(TEXT(AI39,"0.#"),1)=".",TRUE,FALSE)</formula>
    </cfRule>
  </conditionalFormatting>
  <conditionalFormatting sqref="AE39">
    <cfRule type="expression" dxfId="161" priority="11">
      <formula>IF(RIGHT(TEXT(AE39,"0.#"),1)=".",FALSE,TRUE)</formula>
    </cfRule>
    <cfRule type="expression" dxfId="160" priority="12">
      <formula>IF(RIGHT(TEXT(AE39,"0.#"),1)=".",TRUE,FALSE)</formula>
    </cfRule>
  </conditionalFormatting>
  <conditionalFormatting sqref="AM41">
    <cfRule type="expression" dxfId="159" priority="9">
      <formula>IF(RIGHT(TEXT(AM41,"0.#"),1)=".",FALSE,TRUE)</formula>
    </cfRule>
    <cfRule type="expression" dxfId="158" priority="10">
      <formula>IF(RIGHT(TEXT(AM41,"0.#"),1)=".",TRUE,FALSE)</formula>
    </cfRule>
  </conditionalFormatting>
  <conditionalFormatting sqref="AI41">
    <cfRule type="expression" dxfId="157" priority="7">
      <formula>IF(RIGHT(TEXT(AI41,"0.#"),1)=".",FALSE,TRUE)</formula>
    </cfRule>
    <cfRule type="expression" dxfId="156" priority="8">
      <formula>IF(RIGHT(TEXT(AI41,"0.#"),1)=".",TRUE,FALSE)</formula>
    </cfRule>
  </conditionalFormatting>
  <conditionalFormatting sqref="AE41">
    <cfRule type="expression" dxfId="155" priority="5">
      <formula>IF(RIGHT(TEXT(AE41,"0.#"),1)=".",FALSE,TRUE)</formula>
    </cfRule>
    <cfRule type="expression" dxfId="154" priority="6">
      <formula>IF(RIGHT(TEXT(AE41,"0.#"),1)=".",TRUE,FALSE)</formula>
    </cfRule>
  </conditionalFormatting>
  <conditionalFormatting sqref="AU40">
    <cfRule type="expression" dxfId="153" priority="3">
      <formula>IF(RIGHT(TEXT(AU40,"0.#"),1)=".",FALSE,TRUE)</formula>
    </cfRule>
    <cfRule type="expression" dxfId="152" priority="4">
      <formula>IF(RIGHT(TEXT(AU40,"0.#"),1)=".",TRUE,FALSE)</formula>
    </cfRule>
  </conditionalFormatting>
  <conditionalFormatting sqref="W25">
    <cfRule type="expression" dxfId="151" priority="1">
      <formula>IF(RIGHT(TEXT(W25,"0.#"),1)=".",FALSE,TRUE)</formula>
    </cfRule>
    <cfRule type="expression" dxfId="150" priority="2">
      <formula>IF(RIGHT(TEXT(W25,"0.#"),1)=".",TRUE,FALSE)</formula>
    </cfRule>
  </conditionalFormatting>
  <dataValidations count="15">
    <dataValidation type="custom" imeMode="disabled" allowBlank="1" showInputMessage="1" showErrorMessage="1" sqref="AY23 P13:AX13 AR15:AX15 P14:AQ18 AR18:AX18 P19:AJ19 P23:AC29 AQ31:AR31 AU31:AX31 AE32:AX34 AQ38:AR38 AU38:AX38 AE39:AX41 AL254:AO254 AQ50:AR50 AU50:AX50 AE51:AX53 AQ55:AR55 AU55:AX55 AE56:AX58 AE60:AX61 AE63:AX64 AE66:AX67 AE69:AX70 AE72:AX72 Y159:AB163 AU159:AX163 Y167:AB167 AU167:AX167 Y171:AB173 AU171:AX173 Y177:AB177 AU177:AX177 Y185:AB185 AL185:AO185 Y189:AB198 AL189:AO198 Y202:AB211 AL202:AO211 Y215:AB224 AL215:AO224 Y228:AB228 AL228:AO228 Y245:AB245 AL245:AO245 Y249:AB249 AL249:AO249 Y254:AB254 Y232:AB236 Y238:AB241 AL232:AO236 AL238:AO241">
      <formula1>OR(ISNUMBER(P13), P13="-")</formula1>
    </dataValidation>
    <dataValidation type="list" allowBlank="1" showInputMessage="1" showErrorMessage="1" sqref="S5:X5">
      <formula1>T終了年度</formula1>
    </dataValidation>
    <dataValidation type="list" allowBlank="1" showInputMessage="1" showErrorMessage="1" sqref="AO179 AO250">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3:E10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85:O185 J189:O198 J202:O211 J215:O224 J228:O228 J254:O254 J245:O245 J249:O249 J232:O236 J238:O241">
      <formula1>OR(ISNUMBER(J185), J185="-")</formula1>
    </dataValidation>
    <dataValidation type="custom" imeMode="disabled" allowBlank="1" showInputMessage="1" showErrorMessage="1" sqref="AH185:AK185 AH189:AK198 AH202:AK211 AH215:AK224 AH228:AK228 AH254:AK254 AH245:AK245 AH249:AK249 AH232:AK236 AH238:AK241">
      <formula1>OR(AND(MOD(IF(ISNUMBER(AH185), AH185, 0.5),1)=0, 0&lt;=AH185), AH185="-")</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7 X116:Y117 AJ116:AK117 AU116:AV117">
      <formula1>0</formula1>
      <formula2>9999</formula2>
    </dataValidation>
    <dataValidation type="whole" allowBlank="1" showInputMessage="1" showErrorMessage="1" sqref="O116:P117 AA116:AB117 AM116:AN117 AX116:AX117">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8" manualBreakCount="8">
    <brk id="36" max="16383" man="1"/>
    <brk id="75" max="49" man="1"/>
    <brk id="97" max="49" man="1"/>
    <brk id="117" max="16383" man="1"/>
    <brk id="156" max="16383" man="1"/>
    <brk id="179" max="16383" man="1"/>
    <brk id="212" max="16383" man="1"/>
    <brk id="242" max="16383"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AC185:AG185 AC189:AG198 AC202:AG211 AC215:AG224 AC228:AG228 AC249:AG249 AC245:AG245 AC232:AG236 AC238:AG241</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 type="list" allowBlank="1" showInputMessage="1" showErrorMessage="1">
          <x14:formula1>
            <xm:f>入力規則等!$AP$2:$AP$10</xm:f>
          </x14:formula1>
          <xm:sqref>AC254:AG254</xm:sqref>
        </x14:dataValidation>
        <x14:dataValidation type="list" allowBlank="1" showInputMessage="1" showErrorMessage="1">
          <x14:formula1>
            <xm:f>入力規則等!$AK$2:$AK$49</xm:f>
          </x14:formula1>
          <xm:sqref>C254:D254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83</v>
      </c>
      <c r="B1" s="25" t="s">
        <v>84</v>
      </c>
      <c r="F1" s="26" t="s">
        <v>4</v>
      </c>
      <c r="G1" s="26" t="s">
        <v>73</v>
      </c>
      <c r="K1" s="27" t="s">
        <v>102</v>
      </c>
      <c r="L1" s="25" t="s">
        <v>84</v>
      </c>
      <c r="O1" s="13"/>
      <c r="P1" s="26" t="s">
        <v>5</v>
      </c>
      <c r="Q1" s="26" t="s">
        <v>73</v>
      </c>
      <c r="T1" s="13"/>
      <c r="U1" s="29" t="s">
        <v>169</v>
      </c>
      <c r="W1" s="29" t="s">
        <v>168</v>
      </c>
      <c r="Y1" s="29" t="s">
        <v>81</v>
      </c>
      <c r="Z1" s="29" t="s">
        <v>412</v>
      </c>
      <c r="AA1" s="29" t="s">
        <v>82</v>
      </c>
      <c r="AB1" s="29" t="s">
        <v>413</v>
      </c>
      <c r="AC1" s="29" t="s">
        <v>34</v>
      </c>
      <c r="AD1" s="28"/>
      <c r="AE1" s="29" t="s">
        <v>46</v>
      </c>
      <c r="AF1" s="30"/>
      <c r="AG1" s="47" t="s">
        <v>182</v>
      </c>
      <c r="AI1" s="47" t="s">
        <v>184</v>
      </c>
      <c r="AK1" s="47" t="s">
        <v>189</v>
      </c>
      <c r="AM1" s="72"/>
      <c r="AN1" s="72"/>
      <c r="AP1" s="28" t="s">
        <v>237</v>
      </c>
    </row>
    <row r="2" spans="1:42" ht="13.5" customHeight="1" x14ac:dyDescent="0.2">
      <c r="A2" s="14" t="s">
        <v>85</v>
      </c>
      <c r="B2" s="15"/>
      <c r="C2" s="13" t="str">
        <f>IF(B2="","",A2)</f>
        <v/>
      </c>
      <c r="D2" s="13" t="str">
        <f>IF(C2="","",IF(D1&lt;&gt;"",CONCATENATE(D1,"、",C2),C2))</f>
        <v/>
      </c>
      <c r="F2" s="12" t="s">
        <v>72</v>
      </c>
      <c r="G2" s="17" t="s">
        <v>578</v>
      </c>
      <c r="H2" s="13" t="str">
        <f>IF(G2="","",F2)</f>
        <v>一般会計</v>
      </c>
      <c r="I2" s="13" t="str">
        <f>IF(H2="","",IF(I1&lt;&gt;"",CONCATENATE(I1,"、",H2),H2))</f>
        <v>一般会計</v>
      </c>
      <c r="K2" s="14" t="s">
        <v>103</v>
      </c>
      <c r="L2" s="15"/>
      <c r="M2" s="13" t="str">
        <f>IF(L2="","",K2)</f>
        <v/>
      </c>
      <c r="N2" s="13" t="str">
        <f>IF(M2="","",IF(N1&lt;&gt;"",CONCATENATE(N1,"、",M2),M2))</f>
        <v/>
      </c>
      <c r="O2" s="13"/>
      <c r="P2" s="12" t="s">
        <v>74</v>
      </c>
      <c r="Q2" s="17" t="s">
        <v>578</v>
      </c>
      <c r="R2" s="13" t="str">
        <f>IF(Q2="","",P2)</f>
        <v>直接実施</v>
      </c>
      <c r="S2" s="13" t="str">
        <f>IF(R2="","",IF(S1&lt;&gt;"",CONCATENATE(S1,"、",R2),R2))</f>
        <v>直接実施</v>
      </c>
      <c r="T2" s="13"/>
      <c r="U2" s="89">
        <v>20</v>
      </c>
      <c r="W2" s="32" t="s">
        <v>174</v>
      </c>
      <c r="Y2" s="32" t="s">
        <v>68</v>
      </c>
      <c r="Z2" s="32" t="s">
        <v>68</v>
      </c>
      <c r="AA2" s="82" t="s">
        <v>279</v>
      </c>
      <c r="AB2" s="82" t="s">
        <v>507</v>
      </c>
      <c r="AC2" s="83" t="s">
        <v>135</v>
      </c>
      <c r="AD2" s="28"/>
      <c r="AE2" s="39" t="s">
        <v>170</v>
      </c>
      <c r="AF2" s="30"/>
      <c r="AG2" s="49" t="s">
        <v>246</v>
      </c>
      <c r="AI2" s="47" t="s">
        <v>276</v>
      </c>
      <c r="AK2" s="47" t="s">
        <v>190</v>
      </c>
      <c r="AM2" s="72"/>
      <c r="AN2" s="72"/>
      <c r="AP2" s="49" t="s">
        <v>246</v>
      </c>
    </row>
    <row r="3" spans="1:42" ht="13.5" customHeight="1" x14ac:dyDescent="0.2">
      <c r="A3" s="14" t="s">
        <v>86</v>
      </c>
      <c r="B3" s="15"/>
      <c r="C3" s="13" t="str">
        <f t="shared" ref="C3:C11" si="0">IF(B3="","",A3)</f>
        <v/>
      </c>
      <c r="D3" s="13" t="str">
        <f>IF(C3="",D2,IF(D2&lt;&gt;"",CONCATENATE(D2,"、",C3),C3))</f>
        <v/>
      </c>
      <c r="F3" s="18" t="s">
        <v>112</v>
      </c>
      <c r="G3" s="17"/>
      <c r="H3" s="13" t="str">
        <f t="shared" ref="H3:H37" si="1">IF(G3="","",F3)</f>
        <v/>
      </c>
      <c r="I3" s="13" t="str">
        <f>IF(H3="",I2,IF(I2&lt;&gt;"",CONCATENATE(I2,"、",H3),H3))</f>
        <v>一般会計</v>
      </c>
      <c r="K3" s="14" t="s">
        <v>104</v>
      </c>
      <c r="L3" s="15"/>
      <c r="M3" s="13" t="str">
        <f t="shared" ref="M3:M11" si="2">IF(L3="","",K3)</f>
        <v/>
      </c>
      <c r="N3" s="13" t="str">
        <f>IF(M3="",N2,IF(N2&lt;&gt;"",CONCATENATE(N2,"、",M3),M3))</f>
        <v/>
      </c>
      <c r="O3" s="13"/>
      <c r="P3" s="12" t="s">
        <v>75</v>
      </c>
      <c r="Q3" s="17" t="s">
        <v>578</v>
      </c>
      <c r="R3" s="13" t="str">
        <f t="shared" ref="R3:R8" si="3">IF(Q3="","",P3)</f>
        <v>委託・請負</v>
      </c>
      <c r="S3" s="13" t="str">
        <f t="shared" ref="S3:S8" si="4">IF(R3="",S2,IF(S2&lt;&gt;"",CONCATENATE(S2,"、",R3),R3))</f>
        <v>直接実施、委託・請負</v>
      </c>
      <c r="T3" s="13"/>
      <c r="U3" s="32" t="s">
        <v>538</v>
      </c>
      <c r="W3" s="32" t="s">
        <v>149</v>
      </c>
      <c r="Y3" s="32" t="s">
        <v>69</v>
      </c>
      <c r="Z3" s="32" t="s">
        <v>414</v>
      </c>
      <c r="AA3" s="82" t="s">
        <v>379</v>
      </c>
      <c r="AB3" s="82" t="s">
        <v>508</v>
      </c>
      <c r="AC3" s="83" t="s">
        <v>136</v>
      </c>
      <c r="AD3" s="28"/>
      <c r="AE3" s="39" t="s">
        <v>171</v>
      </c>
      <c r="AF3" s="30"/>
      <c r="AG3" s="49" t="s">
        <v>247</v>
      </c>
      <c r="AI3" s="47" t="s">
        <v>183</v>
      </c>
      <c r="AK3" s="47" t="str">
        <f>CHAR(CODE(AK2)+1)</f>
        <v>B</v>
      </c>
      <c r="AM3" s="72"/>
      <c r="AN3" s="72"/>
      <c r="AP3" s="49" t="s">
        <v>247</v>
      </c>
    </row>
    <row r="4" spans="1:42" ht="13.5" customHeight="1" x14ac:dyDescent="0.2">
      <c r="A4" s="14" t="s">
        <v>87</v>
      </c>
      <c r="B4" s="15" t="s">
        <v>578</v>
      </c>
      <c r="C4" s="13" t="str">
        <f t="shared" si="0"/>
        <v>沖縄振興</v>
      </c>
      <c r="D4" s="13" t="str">
        <f>IF(C4="",D3,IF(D3&lt;&gt;"",CONCATENATE(D3,"、",C4),C4))</f>
        <v>沖縄振興</v>
      </c>
      <c r="F4" s="18" t="s">
        <v>113</v>
      </c>
      <c r="G4" s="17"/>
      <c r="H4" s="13" t="str">
        <f t="shared" si="1"/>
        <v/>
      </c>
      <c r="I4" s="13" t="str">
        <f t="shared" ref="I4:I37" si="5">IF(H4="",I3,IF(I3&lt;&gt;"",CONCATENATE(I3,"、",H4),H4))</f>
        <v>一般会計</v>
      </c>
      <c r="K4" s="14" t="s">
        <v>105</v>
      </c>
      <c r="L4" s="15"/>
      <c r="M4" s="13" t="str">
        <f t="shared" si="2"/>
        <v/>
      </c>
      <c r="N4" s="13" t="str">
        <f t="shared" ref="N4:N11" si="6">IF(M4="",N3,IF(N3&lt;&gt;"",CONCATENATE(N3,"、",M4),M4))</f>
        <v/>
      </c>
      <c r="O4" s="13"/>
      <c r="P4" s="12" t="s">
        <v>76</v>
      </c>
      <c r="Q4" s="17" t="s">
        <v>578</v>
      </c>
      <c r="R4" s="13" t="str">
        <f t="shared" si="3"/>
        <v>補助</v>
      </c>
      <c r="S4" s="13" t="str">
        <f t="shared" si="4"/>
        <v>直接実施、委託・請負、補助</v>
      </c>
      <c r="T4" s="13"/>
      <c r="U4" s="32" t="s">
        <v>539</v>
      </c>
      <c r="W4" s="32" t="s">
        <v>150</v>
      </c>
      <c r="Y4" s="32" t="s">
        <v>286</v>
      </c>
      <c r="Z4" s="32" t="s">
        <v>415</v>
      </c>
      <c r="AA4" s="82" t="s">
        <v>380</v>
      </c>
      <c r="AB4" s="82" t="s">
        <v>509</v>
      </c>
      <c r="AC4" s="82" t="s">
        <v>137</v>
      </c>
      <c r="AD4" s="28"/>
      <c r="AE4" s="39" t="s">
        <v>172</v>
      </c>
      <c r="AF4" s="30"/>
      <c r="AG4" s="49" t="s">
        <v>248</v>
      </c>
      <c r="AI4" s="47" t="s">
        <v>185</v>
      </c>
      <c r="AK4" s="47" t="str">
        <f t="shared" ref="AK4:AK49" si="7">CHAR(CODE(AK3)+1)</f>
        <v>C</v>
      </c>
      <c r="AM4" s="72"/>
      <c r="AN4" s="72"/>
      <c r="AP4" s="49" t="s">
        <v>248</v>
      </c>
    </row>
    <row r="5" spans="1:42" ht="13.5" customHeight="1" x14ac:dyDescent="0.2">
      <c r="A5" s="14" t="s">
        <v>88</v>
      </c>
      <c r="B5" s="15"/>
      <c r="C5" s="13" t="str">
        <f t="shared" si="0"/>
        <v/>
      </c>
      <c r="D5" s="13" t="str">
        <f>IF(C5="",D4,IF(D4&lt;&gt;"",CONCATENATE(D4,"、",C5),C5))</f>
        <v>沖縄振興</v>
      </c>
      <c r="F5" s="18" t="s">
        <v>114</v>
      </c>
      <c r="G5" s="17"/>
      <c r="H5" s="13" t="str">
        <f t="shared" si="1"/>
        <v/>
      </c>
      <c r="I5" s="13" t="str">
        <f t="shared" si="5"/>
        <v>一般会計</v>
      </c>
      <c r="K5" s="14" t="s">
        <v>106</v>
      </c>
      <c r="L5" s="15"/>
      <c r="M5" s="13" t="str">
        <f t="shared" si="2"/>
        <v/>
      </c>
      <c r="N5" s="13" t="str">
        <f t="shared" si="6"/>
        <v/>
      </c>
      <c r="O5" s="13"/>
      <c r="P5" s="12" t="s">
        <v>77</v>
      </c>
      <c r="Q5" s="17"/>
      <c r="R5" s="13" t="str">
        <f t="shared" si="3"/>
        <v/>
      </c>
      <c r="S5" s="13" t="str">
        <f t="shared" si="4"/>
        <v>直接実施、委託・請負、補助</v>
      </c>
      <c r="T5" s="13"/>
      <c r="W5" s="32" t="s">
        <v>563</v>
      </c>
      <c r="Y5" s="32" t="s">
        <v>287</v>
      </c>
      <c r="Z5" s="32" t="s">
        <v>416</v>
      </c>
      <c r="AA5" s="82" t="s">
        <v>381</v>
      </c>
      <c r="AB5" s="82" t="s">
        <v>510</v>
      </c>
      <c r="AC5" s="82" t="s">
        <v>173</v>
      </c>
      <c r="AD5" s="31"/>
      <c r="AE5" s="39" t="s">
        <v>258</v>
      </c>
      <c r="AF5" s="30"/>
      <c r="AG5" s="49" t="s">
        <v>249</v>
      </c>
      <c r="AI5" s="47" t="s">
        <v>283</v>
      </c>
      <c r="AK5" s="47" t="str">
        <f t="shared" si="7"/>
        <v>D</v>
      </c>
      <c r="AP5" s="49" t="s">
        <v>249</v>
      </c>
    </row>
    <row r="6" spans="1:42" ht="13.5" customHeight="1" x14ac:dyDescent="0.2">
      <c r="A6" s="14" t="s">
        <v>89</v>
      </c>
      <c r="B6" s="15"/>
      <c r="C6" s="13" t="str">
        <f t="shared" si="0"/>
        <v/>
      </c>
      <c r="D6" s="13" t="str">
        <f t="shared" ref="D6:D21" si="8">IF(C6="",D5,IF(D5&lt;&gt;"",CONCATENATE(D5,"、",C6),C6))</f>
        <v>沖縄振興</v>
      </c>
      <c r="F6" s="18" t="s">
        <v>115</v>
      </c>
      <c r="G6" s="17"/>
      <c r="H6" s="13" t="str">
        <f t="shared" si="1"/>
        <v/>
      </c>
      <c r="I6" s="13" t="str">
        <f t="shared" si="5"/>
        <v>一般会計</v>
      </c>
      <c r="K6" s="14" t="s">
        <v>107</v>
      </c>
      <c r="L6" s="15"/>
      <c r="M6" s="13" t="str">
        <f t="shared" si="2"/>
        <v/>
      </c>
      <c r="N6" s="13" t="str">
        <f t="shared" si="6"/>
        <v/>
      </c>
      <c r="O6" s="13"/>
      <c r="P6" s="12" t="s">
        <v>78</v>
      </c>
      <c r="Q6" s="17"/>
      <c r="R6" s="13" t="str">
        <f t="shared" si="3"/>
        <v/>
      </c>
      <c r="S6" s="13" t="str">
        <f t="shared" si="4"/>
        <v>直接実施、委託・請負、補助</v>
      </c>
      <c r="T6" s="13"/>
      <c r="U6" s="32" t="s">
        <v>260</v>
      </c>
      <c r="W6" s="32" t="s">
        <v>151</v>
      </c>
      <c r="Y6" s="32" t="s">
        <v>288</v>
      </c>
      <c r="Z6" s="32" t="s">
        <v>417</v>
      </c>
      <c r="AA6" s="82" t="s">
        <v>382</v>
      </c>
      <c r="AB6" s="82" t="s">
        <v>511</v>
      </c>
      <c r="AC6" s="82" t="s">
        <v>138</v>
      </c>
      <c r="AD6" s="31"/>
      <c r="AE6" s="39" t="s">
        <v>256</v>
      </c>
      <c r="AF6" s="30"/>
      <c r="AG6" s="49" t="s">
        <v>250</v>
      </c>
      <c r="AI6" s="47" t="s">
        <v>284</v>
      </c>
      <c r="AK6" s="47" t="str">
        <f>CHAR(CODE(AK5)+1)</f>
        <v>E</v>
      </c>
      <c r="AP6" s="49" t="s">
        <v>250</v>
      </c>
    </row>
    <row r="7" spans="1:42" ht="13.5" customHeight="1" x14ac:dyDescent="0.2">
      <c r="A7" s="14" t="s">
        <v>90</v>
      </c>
      <c r="B7" s="15"/>
      <c r="C7" s="13" t="str">
        <f t="shared" si="0"/>
        <v/>
      </c>
      <c r="D7" s="13" t="str">
        <f t="shared" si="8"/>
        <v>沖縄振興</v>
      </c>
      <c r="F7" s="18" t="s">
        <v>200</v>
      </c>
      <c r="G7" s="17"/>
      <c r="H7" s="13" t="str">
        <f t="shared" si="1"/>
        <v/>
      </c>
      <c r="I7" s="13" t="str">
        <f t="shared" si="5"/>
        <v>一般会計</v>
      </c>
      <c r="K7" s="14" t="s">
        <v>108</v>
      </c>
      <c r="L7" s="15"/>
      <c r="M7" s="13" t="str">
        <f t="shared" si="2"/>
        <v/>
      </c>
      <c r="N7" s="13" t="str">
        <f t="shared" si="6"/>
        <v/>
      </c>
      <c r="O7" s="13"/>
      <c r="P7" s="12" t="s">
        <v>79</v>
      </c>
      <c r="Q7" s="17"/>
      <c r="R7" s="13" t="str">
        <f t="shared" si="3"/>
        <v/>
      </c>
      <c r="S7" s="13" t="str">
        <f t="shared" si="4"/>
        <v>直接実施、委託・請負、補助</v>
      </c>
      <c r="T7" s="13"/>
      <c r="U7" s="32"/>
      <c r="W7" s="32" t="s">
        <v>152</v>
      </c>
      <c r="Y7" s="32" t="s">
        <v>289</v>
      </c>
      <c r="Z7" s="32" t="s">
        <v>418</v>
      </c>
      <c r="AA7" s="82" t="s">
        <v>383</v>
      </c>
      <c r="AB7" s="82" t="s">
        <v>512</v>
      </c>
      <c r="AC7" s="31"/>
      <c r="AD7" s="31"/>
      <c r="AE7" s="32" t="s">
        <v>138</v>
      </c>
      <c r="AF7" s="30"/>
      <c r="AG7" s="49" t="s">
        <v>251</v>
      </c>
      <c r="AH7" s="75"/>
      <c r="AI7" s="49" t="s">
        <v>272</v>
      </c>
      <c r="AK7" s="47" t="str">
        <f>CHAR(CODE(AK6)+1)</f>
        <v>F</v>
      </c>
      <c r="AP7" s="49" t="s">
        <v>251</v>
      </c>
    </row>
    <row r="8" spans="1:42" ht="13.5" customHeight="1" x14ac:dyDescent="0.2">
      <c r="A8" s="14" t="s">
        <v>91</v>
      </c>
      <c r="B8" s="15"/>
      <c r="C8" s="13" t="str">
        <f t="shared" si="0"/>
        <v/>
      </c>
      <c r="D8" s="13" t="str">
        <f t="shared" si="8"/>
        <v>沖縄振興</v>
      </c>
      <c r="F8" s="18" t="s">
        <v>116</v>
      </c>
      <c r="G8" s="17"/>
      <c r="H8" s="13" t="str">
        <f t="shared" si="1"/>
        <v/>
      </c>
      <c r="I8" s="13" t="str">
        <f t="shared" si="5"/>
        <v>一般会計</v>
      </c>
      <c r="K8" s="14" t="s">
        <v>109</v>
      </c>
      <c r="L8" s="15"/>
      <c r="M8" s="13" t="str">
        <f t="shared" si="2"/>
        <v/>
      </c>
      <c r="N8" s="13" t="str">
        <f t="shared" si="6"/>
        <v/>
      </c>
      <c r="O8" s="13"/>
      <c r="P8" s="12" t="s">
        <v>80</v>
      </c>
      <c r="Q8" s="17"/>
      <c r="R8" s="13" t="str">
        <f t="shared" si="3"/>
        <v/>
      </c>
      <c r="S8" s="13" t="str">
        <f t="shared" si="4"/>
        <v>直接実施、委託・請負、補助</v>
      </c>
      <c r="T8" s="13"/>
      <c r="U8" s="32" t="s">
        <v>281</v>
      </c>
      <c r="W8" s="32" t="s">
        <v>153</v>
      </c>
      <c r="Y8" s="32" t="s">
        <v>290</v>
      </c>
      <c r="Z8" s="32" t="s">
        <v>419</v>
      </c>
      <c r="AA8" s="82" t="s">
        <v>384</v>
      </c>
      <c r="AB8" s="82" t="s">
        <v>513</v>
      </c>
      <c r="AC8" s="31"/>
      <c r="AD8" s="31"/>
      <c r="AE8" s="31"/>
      <c r="AF8" s="30"/>
      <c r="AG8" s="49" t="s">
        <v>252</v>
      </c>
      <c r="AI8" s="47" t="s">
        <v>273</v>
      </c>
      <c r="AK8" s="47" t="str">
        <f t="shared" si="7"/>
        <v>G</v>
      </c>
      <c r="AP8" s="49" t="s">
        <v>252</v>
      </c>
    </row>
    <row r="9" spans="1:42" ht="13.5" customHeight="1" x14ac:dyDescent="0.2">
      <c r="A9" s="14" t="s">
        <v>92</v>
      </c>
      <c r="B9" s="15"/>
      <c r="C9" s="13" t="str">
        <f t="shared" si="0"/>
        <v/>
      </c>
      <c r="D9" s="13" t="str">
        <f t="shared" si="8"/>
        <v>沖縄振興</v>
      </c>
      <c r="F9" s="18" t="s">
        <v>201</v>
      </c>
      <c r="G9" s="17"/>
      <c r="H9" s="13" t="str">
        <f t="shared" si="1"/>
        <v/>
      </c>
      <c r="I9" s="13" t="str">
        <f t="shared" si="5"/>
        <v>一般会計</v>
      </c>
      <c r="K9" s="14" t="s">
        <v>110</v>
      </c>
      <c r="L9" s="15"/>
      <c r="M9" s="13" t="str">
        <f t="shared" si="2"/>
        <v/>
      </c>
      <c r="N9" s="13" t="str">
        <f t="shared" si="6"/>
        <v/>
      </c>
      <c r="O9" s="13"/>
      <c r="P9" s="13"/>
      <c r="Q9" s="19"/>
      <c r="T9" s="13"/>
      <c r="U9" s="32" t="s">
        <v>282</v>
      </c>
      <c r="W9" s="32" t="s">
        <v>154</v>
      </c>
      <c r="Y9" s="32" t="s">
        <v>291</v>
      </c>
      <c r="Z9" s="32" t="s">
        <v>420</v>
      </c>
      <c r="AA9" s="82" t="s">
        <v>385</v>
      </c>
      <c r="AB9" s="82" t="s">
        <v>514</v>
      </c>
      <c r="AC9" s="31"/>
      <c r="AD9" s="31"/>
      <c r="AE9" s="31"/>
      <c r="AF9" s="30"/>
      <c r="AG9" s="49" t="s">
        <v>253</v>
      </c>
      <c r="AI9" s="71"/>
      <c r="AK9" s="47" t="str">
        <f t="shared" si="7"/>
        <v>H</v>
      </c>
      <c r="AP9" s="49" t="s">
        <v>253</v>
      </c>
    </row>
    <row r="10" spans="1:42" ht="13.5" customHeight="1" x14ac:dyDescent="0.2">
      <c r="A10" s="14" t="s">
        <v>219</v>
      </c>
      <c r="B10" s="15"/>
      <c r="C10" s="13" t="str">
        <f t="shared" si="0"/>
        <v/>
      </c>
      <c r="D10" s="13" t="str">
        <f t="shared" si="8"/>
        <v>沖縄振興</v>
      </c>
      <c r="F10" s="18" t="s">
        <v>117</v>
      </c>
      <c r="G10" s="17"/>
      <c r="H10" s="13" t="str">
        <f t="shared" si="1"/>
        <v/>
      </c>
      <c r="I10" s="13" t="str">
        <f t="shared" si="5"/>
        <v>一般会計</v>
      </c>
      <c r="K10" s="14" t="s">
        <v>222</v>
      </c>
      <c r="L10" s="15"/>
      <c r="M10" s="13" t="str">
        <f t="shared" si="2"/>
        <v/>
      </c>
      <c r="N10" s="13" t="str">
        <f t="shared" si="6"/>
        <v/>
      </c>
      <c r="O10" s="13"/>
      <c r="P10" s="13" t="str">
        <f>S8</f>
        <v>直接実施、委託・請負、補助</v>
      </c>
      <c r="Q10" s="19"/>
      <c r="T10" s="13"/>
      <c r="W10" s="32" t="s">
        <v>155</v>
      </c>
      <c r="Y10" s="32" t="s">
        <v>292</v>
      </c>
      <c r="Z10" s="32" t="s">
        <v>421</v>
      </c>
      <c r="AA10" s="82" t="s">
        <v>386</v>
      </c>
      <c r="AB10" s="82" t="s">
        <v>515</v>
      </c>
      <c r="AC10" s="31"/>
      <c r="AD10" s="31"/>
      <c r="AE10" s="31"/>
      <c r="AF10" s="30"/>
      <c r="AG10" s="49" t="s">
        <v>240</v>
      </c>
      <c r="AK10" s="47" t="str">
        <f t="shared" si="7"/>
        <v>I</v>
      </c>
      <c r="AP10" s="47" t="s">
        <v>238</v>
      </c>
    </row>
    <row r="11" spans="1:42" ht="13.5" customHeight="1" x14ac:dyDescent="0.2">
      <c r="A11" s="14" t="s">
        <v>93</v>
      </c>
      <c r="B11" s="15"/>
      <c r="C11" s="13" t="str">
        <f t="shared" si="0"/>
        <v/>
      </c>
      <c r="D11" s="13" t="str">
        <f t="shared" si="8"/>
        <v>沖縄振興</v>
      </c>
      <c r="F11" s="18" t="s">
        <v>118</v>
      </c>
      <c r="G11" s="17"/>
      <c r="H11" s="13" t="str">
        <f t="shared" si="1"/>
        <v/>
      </c>
      <c r="I11" s="13" t="str">
        <f t="shared" si="5"/>
        <v>一般会計</v>
      </c>
      <c r="K11" s="14" t="s">
        <v>111</v>
      </c>
      <c r="L11" s="15" t="s">
        <v>578</v>
      </c>
      <c r="M11" s="13" t="str">
        <f t="shared" si="2"/>
        <v>その他の事項経費</v>
      </c>
      <c r="N11" s="13" t="str">
        <f t="shared" si="6"/>
        <v>その他の事項経費</v>
      </c>
      <c r="O11" s="13"/>
      <c r="P11" s="13"/>
      <c r="Q11" s="19"/>
      <c r="T11" s="13"/>
      <c r="W11" s="32" t="s">
        <v>156</v>
      </c>
      <c r="Y11" s="32" t="s">
        <v>293</v>
      </c>
      <c r="Z11" s="32" t="s">
        <v>422</v>
      </c>
      <c r="AA11" s="82" t="s">
        <v>387</v>
      </c>
      <c r="AB11" s="82" t="s">
        <v>516</v>
      </c>
      <c r="AC11" s="31"/>
      <c r="AD11" s="31"/>
      <c r="AE11" s="31"/>
      <c r="AF11" s="30"/>
      <c r="AG11" s="47" t="s">
        <v>243</v>
      </c>
      <c r="AK11" s="47" t="str">
        <f t="shared" si="7"/>
        <v>J</v>
      </c>
    </row>
    <row r="12" spans="1:42" ht="13.5" customHeight="1" x14ac:dyDescent="0.2">
      <c r="A12" s="14" t="s">
        <v>94</v>
      </c>
      <c r="B12" s="15"/>
      <c r="C12" s="13" t="str">
        <f t="shared" ref="C12:C24" si="9">IF(B12="","",A12)</f>
        <v/>
      </c>
      <c r="D12" s="13" t="str">
        <f t="shared" si="8"/>
        <v>沖縄振興</v>
      </c>
      <c r="F12" s="18" t="s">
        <v>119</v>
      </c>
      <c r="G12" s="17"/>
      <c r="H12" s="13" t="str">
        <f t="shared" si="1"/>
        <v/>
      </c>
      <c r="I12" s="13" t="str">
        <f t="shared" si="5"/>
        <v>一般会計</v>
      </c>
      <c r="K12" s="13"/>
      <c r="L12" s="13"/>
      <c r="O12" s="13"/>
      <c r="P12" s="13"/>
      <c r="Q12" s="19"/>
      <c r="T12" s="13"/>
      <c r="U12" s="29" t="s">
        <v>540</v>
      </c>
      <c r="W12" s="32" t="s">
        <v>157</v>
      </c>
      <c r="Y12" s="32" t="s">
        <v>294</v>
      </c>
      <c r="Z12" s="32" t="s">
        <v>423</v>
      </c>
      <c r="AA12" s="82" t="s">
        <v>388</v>
      </c>
      <c r="AB12" s="82" t="s">
        <v>517</v>
      </c>
      <c r="AC12" s="31"/>
      <c r="AD12" s="31"/>
      <c r="AE12" s="31"/>
      <c r="AF12" s="30"/>
      <c r="AG12" s="47" t="s">
        <v>241</v>
      </c>
      <c r="AK12" s="47" t="str">
        <f t="shared" si="7"/>
        <v>K</v>
      </c>
    </row>
    <row r="13" spans="1:42" ht="13.5" customHeight="1" x14ac:dyDescent="0.2">
      <c r="A13" s="14" t="s">
        <v>95</v>
      </c>
      <c r="B13" s="15"/>
      <c r="C13" s="13" t="str">
        <f t="shared" si="9"/>
        <v/>
      </c>
      <c r="D13" s="13" t="str">
        <f t="shared" si="8"/>
        <v>沖縄振興</v>
      </c>
      <c r="F13" s="18" t="s">
        <v>120</v>
      </c>
      <c r="G13" s="17"/>
      <c r="H13" s="13" t="str">
        <f t="shared" si="1"/>
        <v/>
      </c>
      <c r="I13" s="13" t="str">
        <f t="shared" si="5"/>
        <v>一般会計</v>
      </c>
      <c r="K13" s="13" t="str">
        <f>N11</f>
        <v>その他の事項経費</v>
      </c>
      <c r="L13" s="13"/>
      <c r="O13" s="13"/>
      <c r="P13" s="13"/>
      <c r="Q13" s="19"/>
      <c r="T13" s="13"/>
      <c r="U13" s="32" t="s">
        <v>174</v>
      </c>
      <c r="W13" s="32" t="s">
        <v>158</v>
      </c>
      <c r="Y13" s="32" t="s">
        <v>295</v>
      </c>
      <c r="Z13" s="32" t="s">
        <v>424</v>
      </c>
      <c r="AA13" s="82" t="s">
        <v>389</v>
      </c>
      <c r="AB13" s="82" t="s">
        <v>518</v>
      </c>
      <c r="AC13" s="31"/>
      <c r="AD13" s="31"/>
      <c r="AE13" s="31"/>
      <c r="AF13" s="30"/>
      <c r="AG13" s="47" t="s">
        <v>242</v>
      </c>
      <c r="AK13" s="47" t="str">
        <f t="shared" si="7"/>
        <v>L</v>
      </c>
    </row>
    <row r="14" spans="1:42" ht="13.5" customHeight="1" x14ac:dyDescent="0.2">
      <c r="A14" s="14" t="s">
        <v>96</v>
      </c>
      <c r="B14" s="15"/>
      <c r="C14" s="13" t="str">
        <f t="shared" si="9"/>
        <v/>
      </c>
      <c r="D14" s="13" t="str">
        <f t="shared" si="8"/>
        <v>沖縄振興</v>
      </c>
      <c r="F14" s="18" t="s">
        <v>121</v>
      </c>
      <c r="G14" s="17"/>
      <c r="H14" s="13" t="str">
        <f t="shared" si="1"/>
        <v/>
      </c>
      <c r="I14" s="13" t="str">
        <f t="shared" si="5"/>
        <v>一般会計</v>
      </c>
      <c r="K14" s="13"/>
      <c r="L14" s="13"/>
      <c r="O14" s="13"/>
      <c r="P14" s="13"/>
      <c r="Q14" s="19"/>
      <c r="T14" s="13"/>
      <c r="U14" s="32" t="s">
        <v>541</v>
      </c>
      <c r="W14" s="32" t="s">
        <v>159</v>
      </c>
      <c r="Y14" s="32" t="s">
        <v>296</v>
      </c>
      <c r="Z14" s="32" t="s">
        <v>425</v>
      </c>
      <c r="AA14" s="82" t="s">
        <v>390</v>
      </c>
      <c r="AB14" s="82" t="s">
        <v>519</v>
      </c>
      <c r="AC14" s="31"/>
      <c r="AD14" s="31"/>
      <c r="AE14" s="31"/>
      <c r="AF14" s="30"/>
      <c r="AG14" s="71"/>
      <c r="AK14" s="47" t="str">
        <f t="shared" si="7"/>
        <v>M</v>
      </c>
    </row>
    <row r="15" spans="1:42" ht="13.5" customHeight="1" x14ac:dyDescent="0.2">
      <c r="A15" s="14" t="s">
        <v>97</v>
      </c>
      <c r="B15" s="15"/>
      <c r="C15" s="13" t="str">
        <f t="shared" si="9"/>
        <v/>
      </c>
      <c r="D15" s="13" t="str">
        <f t="shared" si="8"/>
        <v>沖縄振興</v>
      </c>
      <c r="F15" s="18" t="s">
        <v>122</v>
      </c>
      <c r="G15" s="17"/>
      <c r="H15" s="13" t="str">
        <f t="shared" si="1"/>
        <v/>
      </c>
      <c r="I15" s="13" t="str">
        <f t="shared" si="5"/>
        <v>一般会計</v>
      </c>
      <c r="K15" s="13"/>
      <c r="L15" s="13"/>
      <c r="O15" s="13"/>
      <c r="P15" s="13"/>
      <c r="Q15" s="19"/>
      <c r="T15" s="13"/>
      <c r="U15" s="32" t="s">
        <v>542</v>
      </c>
      <c r="W15" s="32" t="s">
        <v>160</v>
      </c>
      <c r="Y15" s="32" t="s">
        <v>297</v>
      </c>
      <c r="Z15" s="32" t="s">
        <v>426</v>
      </c>
      <c r="AA15" s="82" t="s">
        <v>391</v>
      </c>
      <c r="AB15" s="82" t="s">
        <v>520</v>
      </c>
      <c r="AC15" s="31"/>
      <c r="AD15" s="31"/>
      <c r="AE15" s="31"/>
      <c r="AF15" s="30"/>
      <c r="AG15" s="72"/>
      <c r="AK15" s="47" t="str">
        <f t="shared" si="7"/>
        <v>N</v>
      </c>
    </row>
    <row r="16" spans="1:42" ht="13.5" customHeight="1" x14ac:dyDescent="0.2">
      <c r="A16" s="14" t="s">
        <v>98</v>
      </c>
      <c r="B16" s="15"/>
      <c r="C16" s="13" t="str">
        <f t="shared" si="9"/>
        <v/>
      </c>
      <c r="D16" s="13" t="str">
        <f t="shared" si="8"/>
        <v>沖縄振興</v>
      </c>
      <c r="F16" s="18" t="s">
        <v>123</v>
      </c>
      <c r="G16" s="17"/>
      <c r="H16" s="13" t="str">
        <f t="shared" si="1"/>
        <v/>
      </c>
      <c r="I16" s="13" t="str">
        <f t="shared" si="5"/>
        <v>一般会計</v>
      </c>
      <c r="K16" s="13"/>
      <c r="L16" s="13"/>
      <c r="O16" s="13"/>
      <c r="P16" s="13"/>
      <c r="Q16" s="19"/>
      <c r="T16" s="13"/>
      <c r="U16" s="32" t="s">
        <v>543</v>
      </c>
      <c r="W16" s="32" t="s">
        <v>161</v>
      </c>
      <c r="Y16" s="32" t="s">
        <v>298</v>
      </c>
      <c r="Z16" s="32" t="s">
        <v>427</v>
      </c>
      <c r="AA16" s="82" t="s">
        <v>392</v>
      </c>
      <c r="AB16" s="82" t="s">
        <v>521</v>
      </c>
      <c r="AC16" s="31"/>
      <c r="AD16" s="31"/>
      <c r="AE16" s="31"/>
      <c r="AF16" s="30"/>
      <c r="AG16" s="72"/>
      <c r="AK16" s="47" t="str">
        <f t="shared" si="7"/>
        <v>O</v>
      </c>
    </row>
    <row r="17" spans="1:37" ht="13.5" customHeight="1" x14ac:dyDescent="0.2">
      <c r="A17" s="14" t="s">
        <v>99</v>
      </c>
      <c r="B17" s="15"/>
      <c r="C17" s="13" t="str">
        <f t="shared" si="9"/>
        <v/>
      </c>
      <c r="D17" s="13" t="str">
        <f t="shared" si="8"/>
        <v>沖縄振興</v>
      </c>
      <c r="F17" s="18" t="s">
        <v>124</v>
      </c>
      <c r="G17" s="17"/>
      <c r="H17" s="13" t="str">
        <f t="shared" si="1"/>
        <v/>
      </c>
      <c r="I17" s="13" t="str">
        <f t="shared" si="5"/>
        <v>一般会計</v>
      </c>
      <c r="K17" s="13"/>
      <c r="L17" s="13"/>
      <c r="O17" s="13"/>
      <c r="P17" s="13"/>
      <c r="Q17" s="19"/>
      <c r="T17" s="13"/>
      <c r="U17" s="32" t="s">
        <v>544</v>
      </c>
      <c r="W17" s="32" t="s">
        <v>162</v>
      </c>
      <c r="Y17" s="32" t="s">
        <v>299</v>
      </c>
      <c r="Z17" s="32" t="s">
        <v>428</v>
      </c>
      <c r="AA17" s="82" t="s">
        <v>393</v>
      </c>
      <c r="AB17" s="82" t="s">
        <v>522</v>
      </c>
      <c r="AC17" s="31"/>
      <c r="AD17" s="31"/>
      <c r="AE17" s="31"/>
      <c r="AF17" s="30"/>
      <c r="AG17" s="72"/>
      <c r="AK17" s="47" t="str">
        <f t="shared" si="7"/>
        <v>P</v>
      </c>
    </row>
    <row r="18" spans="1:37" ht="13.5" customHeight="1" x14ac:dyDescent="0.2">
      <c r="A18" s="14" t="s">
        <v>100</v>
      </c>
      <c r="B18" s="15"/>
      <c r="C18" s="13" t="str">
        <f t="shared" si="9"/>
        <v/>
      </c>
      <c r="D18" s="13" t="str">
        <f t="shared" si="8"/>
        <v>沖縄振興</v>
      </c>
      <c r="F18" s="18" t="s">
        <v>125</v>
      </c>
      <c r="G18" s="17"/>
      <c r="H18" s="13" t="str">
        <f t="shared" si="1"/>
        <v/>
      </c>
      <c r="I18" s="13" t="str">
        <f t="shared" si="5"/>
        <v>一般会計</v>
      </c>
      <c r="K18" s="13"/>
      <c r="L18" s="13"/>
      <c r="O18" s="13"/>
      <c r="P18" s="13"/>
      <c r="Q18" s="19"/>
      <c r="T18" s="13"/>
      <c r="U18" s="32" t="s">
        <v>545</v>
      </c>
      <c r="W18" s="32" t="s">
        <v>163</v>
      </c>
      <c r="Y18" s="32" t="s">
        <v>300</v>
      </c>
      <c r="Z18" s="32" t="s">
        <v>429</v>
      </c>
      <c r="AA18" s="82" t="s">
        <v>394</v>
      </c>
      <c r="AB18" s="82" t="s">
        <v>523</v>
      </c>
      <c r="AC18" s="31"/>
      <c r="AD18" s="31"/>
      <c r="AE18" s="31"/>
      <c r="AF18" s="30"/>
      <c r="AK18" s="47" t="str">
        <f t="shared" si="7"/>
        <v>Q</v>
      </c>
    </row>
    <row r="19" spans="1:37" ht="13.5" customHeight="1" x14ac:dyDescent="0.2">
      <c r="A19" s="14" t="s">
        <v>101</v>
      </c>
      <c r="B19" s="15"/>
      <c r="C19" s="13" t="str">
        <f t="shared" si="9"/>
        <v/>
      </c>
      <c r="D19" s="13" t="str">
        <f t="shared" si="8"/>
        <v>沖縄振興</v>
      </c>
      <c r="F19" s="18" t="s">
        <v>126</v>
      </c>
      <c r="G19" s="17"/>
      <c r="H19" s="13" t="str">
        <f t="shared" si="1"/>
        <v/>
      </c>
      <c r="I19" s="13" t="str">
        <f t="shared" si="5"/>
        <v>一般会計</v>
      </c>
      <c r="K19" s="13"/>
      <c r="L19" s="13"/>
      <c r="O19" s="13"/>
      <c r="P19" s="13"/>
      <c r="Q19" s="19"/>
      <c r="T19" s="13"/>
      <c r="U19" s="32" t="s">
        <v>546</v>
      </c>
      <c r="W19" s="32" t="s">
        <v>164</v>
      </c>
      <c r="Y19" s="32" t="s">
        <v>301</v>
      </c>
      <c r="Z19" s="32" t="s">
        <v>430</v>
      </c>
      <c r="AA19" s="82" t="s">
        <v>395</v>
      </c>
      <c r="AB19" s="82" t="s">
        <v>524</v>
      </c>
      <c r="AC19" s="31"/>
      <c r="AD19" s="31"/>
      <c r="AE19" s="31"/>
      <c r="AF19" s="30"/>
      <c r="AK19" s="47" t="str">
        <f t="shared" si="7"/>
        <v>R</v>
      </c>
    </row>
    <row r="20" spans="1:37" ht="13.5" customHeight="1" x14ac:dyDescent="0.2">
      <c r="A20" s="14" t="s">
        <v>211</v>
      </c>
      <c r="B20" s="15"/>
      <c r="C20" s="13" t="str">
        <f t="shared" si="9"/>
        <v/>
      </c>
      <c r="D20" s="13" t="str">
        <f t="shared" si="8"/>
        <v>沖縄振興</v>
      </c>
      <c r="F20" s="18" t="s">
        <v>210</v>
      </c>
      <c r="G20" s="17"/>
      <c r="H20" s="13" t="str">
        <f t="shared" si="1"/>
        <v/>
      </c>
      <c r="I20" s="13" t="str">
        <f t="shared" si="5"/>
        <v>一般会計</v>
      </c>
      <c r="K20" s="13"/>
      <c r="L20" s="13"/>
      <c r="O20" s="13"/>
      <c r="P20" s="13"/>
      <c r="Q20" s="19"/>
      <c r="T20" s="13"/>
      <c r="U20" s="32" t="s">
        <v>547</v>
      </c>
      <c r="W20" s="32" t="s">
        <v>165</v>
      </c>
      <c r="Y20" s="32" t="s">
        <v>302</v>
      </c>
      <c r="Z20" s="32" t="s">
        <v>431</v>
      </c>
      <c r="AA20" s="82" t="s">
        <v>396</v>
      </c>
      <c r="AB20" s="82" t="s">
        <v>525</v>
      </c>
      <c r="AC20" s="31"/>
      <c r="AD20" s="31"/>
      <c r="AE20" s="31"/>
      <c r="AF20" s="30"/>
      <c r="AK20" s="47" t="str">
        <f t="shared" si="7"/>
        <v>S</v>
      </c>
    </row>
    <row r="21" spans="1:37" ht="13.5" customHeight="1" x14ac:dyDescent="0.2">
      <c r="A21" s="14" t="s">
        <v>212</v>
      </c>
      <c r="B21" s="15"/>
      <c r="C21" s="13" t="str">
        <f t="shared" si="9"/>
        <v/>
      </c>
      <c r="D21" s="13" t="str">
        <f t="shared" si="8"/>
        <v>沖縄振興</v>
      </c>
      <c r="F21" s="18" t="s">
        <v>127</v>
      </c>
      <c r="G21" s="17"/>
      <c r="H21" s="13" t="str">
        <f t="shared" si="1"/>
        <v/>
      </c>
      <c r="I21" s="13" t="str">
        <f t="shared" si="5"/>
        <v>一般会計</v>
      </c>
      <c r="K21" s="13"/>
      <c r="L21" s="13"/>
      <c r="O21" s="13"/>
      <c r="P21" s="13"/>
      <c r="Q21" s="19"/>
      <c r="T21" s="13"/>
      <c r="U21" s="32" t="s">
        <v>548</v>
      </c>
      <c r="W21" s="32" t="s">
        <v>166</v>
      </c>
      <c r="Y21" s="32" t="s">
        <v>303</v>
      </c>
      <c r="Z21" s="32" t="s">
        <v>432</v>
      </c>
      <c r="AA21" s="82" t="s">
        <v>397</v>
      </c>
      <c r="AB21" s="82" t="s">
        <v>526</v>
      </c>
      <c r="AC21" s="31"/>
      <c r="AD21" s="31"/>
      <c r="AE21" s="31"/>
      <c r="AF21" s="30"/>
      <c r="AK21" s="47" t="str">
        <f t="shared" si="7"/>
        <v>T</v>
      </c>
    </row>
    <row r="22" spans="1:37" ht="13.5" customHeight="1" x14ac:dyDescent="0.2">
      <c r="A22" s="14" t="s">
        <v>213</v>
      </c>
      <c r="B22" s="15"/>
      <c r="C22" s="13" t="str">
        <f t="shared" si="9"/>
        <v/>
      </c>
      <c r="D22" s="13" t="str">
        <f>IF(C22="",D21,IF(D21&lt;&gt;"",CONCATENATE(D21,"、",C22),C22))</f>
        <v>沖縄振興</v>
      </c>
      <c r="F22" s="18" t="s">
        <v>128</v>
      </c>
      <c r="G22" s="17"/>
      <c r="H22" s="13" t="str">
        <f t="shared" si="1"/>
        <v/>
      </c>
      <c r="I22" s="13" t="str">
        <f t="shared" si="5"/>
        <v>一般会計</v>
      </c>
      <c r="K22" s="13"/>
      <c r="L22" s="13"/>
      <c r="O22" s="13"/>
      <c r="P22" s="13"/>
      <c r="Q22" s="19"/>
      <c r="T22" s="13"/>
      <c r="U22" s="32" t="s">
        <v>549</v>
      </c>
      <c r="W22" s="32" t="s">
        <v>167</v>
      </c>
      <c r="Y22" s="32" t="s">
        <v>304</v>
      </c>
      <c r="Z22" s="32" t="s">
        <v>433</v>
      </c>
      <c r="AA22" s="82" t="s">
        <v>398</v>
      </c>
      <c r="AB22" s="82" t="s">
        <v>527</v>
      </c>
      <c r="AC22" s="31"/>
      <c r="AD22" s="31"/>
      <c r="AE22" s="31"/>
      <c r="AF22" s="30"/>
      <c r="AK22" s="47" t="str">
        <f t="shared" si="7"/>
        <v>U</v>
      </c>
    </row>
    <row r="23" spans="1:37" ht="13.5" customHeight="1" x14ac:dyDescent="0.2">
      <c r="A23" s="14" t="s">
        <v>214</v>
      </c>
      <c r="B23" s="15"/>
      <c r="C23" s="13" t="str">
        <f t="shared" si="9"/>
        <v/>
      </c>
      <c r="D23" s="13" t="str">
        <f>IF(C23="",D22,IF(D22&lt;&gt;"",CONCATENATE(D22,"、",C23),C23))</f>
        <v>沖縄振興</v>
      </c>
      <c r="F23" s="18" t="s">
        <v>129</v>
      </c>
      <c r="G23" s="17"/>
      <c r="H23" s="13" t="str">
        <f t="shared" si="1"/>
        <v/>
      </c>
      <c r="I23" s="13" t="str">
        <f t="shared" si="5"/>
        <v>一般会計</v>
      </c>
      <c r="K23" s="13"/>
      <c r="L23" s="13"/>
      <c r="O23" s="13"/>
      <c r="P23" s="13"/>
      <c r="Q23" s="19"/>
      <c r="T23" s="13"/>
      <c r="U23" s="32" t="s">
        <v>550</v>
      </c>
      <c r="W23" s="32" t="s">
        <v>566</v>
      </c>
      <c r="Y23" s="32" t="s">
        <v>305</v>
      </c>
      <c r="Z23" s="32" t="s">
        <v>434</v>
      </c>
      <c r="AA23" s="82" t="s">
        <v>399</v>
      </c>
      <c r="AB23" s="82" t="s">
        <v>528</v>
      </c>
      <c r="AC23" s="31"/>
      <c r="AD23" s="31"/>
      <c r="AE23" s="31"/>
      <c r="AF23" s="30"/>
      <c r="AK23" s="47" t="str">
        <f t="shared" si="7"/>
        <v>V</v>
      </c>
    </row>
    <row r="24" spans="1:37" ht="13.5" customHeight="1" x14ac:dyDescent="0.2">
      <c r="A24" s="78" t="s">
        <v>274</v>
      </c>
      <c r="B24" s="15"/>
      <c r="C24" s="13" t="str">
        <f t="shared" si="9"/>
        <v/>
      </c>
      <c r="D24" s="13" t="str">
        <f>IF(C24="",D23,IF(D23&lt;&gt;"",CONCATENATE(D23,"、",C24),C24))</f>
        <v>沖縄振興</v>
      </c>
      <c r="F24" s="18" t="s">
        <v>277</v>
      </c>
      <c r="G24" s="17"/>
      <c r="H24" s="13" t="str">
        <f t="shared" si="1"/>
        <v/>
      </c>
      <c r="I24" s="13" t="str">
        <f t="shared" si="5"/>
        <v>一般会計</v>
      </c>
      <c r="K24" s="13"/>
      <c r="L24" s="13"/>
      <c r="O24" s="13"/>
      <c r="P24" s="13"/>
      <c r="Q24" s="19"/>
      <c r="T24" s="13"/>
      <c r="U24" s="32" t="s">
        <v>551</v>
      </c>
      <c r="Y24" s="32" t="s">
        <v>306</v>
      </c>
      <c r="Z24" s="32" t="s">
        <v>435</v>
      </c>
      <c r="AA24" s="82" t="s">
        <v>400</v>
      </c>
      <c r="AB24" s="82" t="s">
        <v>529</v>
      </c>
      <c r="AC24" s="31"/>
      <c r="AD24" s="31"/>
      <c r="AE24" s="31"/>
      <c r="AF24" s="30"/>
      <c r="AK24" s="47" t="str">
        <f>CHAR(CODE(AK23)+1)</f>
        <v>W</v>
      </c>
    </row>
    <row r="25" spans="1:37" ht="13.5" customHeight="1" x14ac:dyDescent="0.2">
      <c r="A25" s="80"/>
      <c r="B25" s="79"/>
      <c r="F25" s="18" t="s">
        <v>130</v>
      </c>
      <c r="G25" s="17"/>
      <c r="H25" s="13" t="str">
        <f t="shared" si="1"/>
        <v/>
      </c>
      <c r="I25" s="13" t="str">
        <f t="shared" si="5"/>
        <v>一般会計</v>
      </c>
      <c r="K25" s="13"/>
      <c r="L25" s="13"/>
      <c r="O25" s="13"/>
      <c r="P25" s="13"/>
      <c r="Q25" s="19"/>
      <c r="T25" s="13"/>
      <c r="U25" s="32" t="s">
        <v>552</v>
      </c>
      <c r="Y25" s="32" t="s">
        <v>307</v>
      </c>
      <c r="Z25" s="32" t="s">
        <v>436</v>
      </c>
      <c r="AA25" s="82" t="s">
        <v>401</v>
      </c>
      <c r="AB25" s="82" t="s">
        <v>530</v>
      </c>
      <c r="AC25" s="31"/>
      <c r="AD25" s="31"/>
      <c r="AE25" s="31"/>
      <c r="AF25" s="30"/>
      <c r="AK25" s="47" t="str">
        <f t="shared" si="7"/>
        <v>X</v>
      </c>
    </row>
    <row r="26" spans="1:37" ht="13.5" customHeight="1" x14ac:dyDescent="0.2">
      <c r="A26" s="77"/>
      <c r="B26" s="76"/>
      <c r="F26" s="18" t="s">
        <v>131</v>
      </c>
      <c r="G26" s="17"/>
      <c r="H26" s="13" t="str">
        <f t="shared" si="1"/>
        <v/>
      </c>
      <c r="I26" s="13" t="str">
        <f t="shared" si="5"/>
        <v>一般会計</v>
      </c>
      <c r="K26" s="13"/>
      <c r="L26" s="13"/>
      <c r="O26" s="13"/>
      <c r="P26" s="13"/>
      <c r="Q26" s="19"/>
      <c r="T26" s="13"/>
      <c r="U26" s="32" t="s">
        <v>553</v>
      </c>
      <c r="Y26" s="32" t="s">
        <v>308</v>
      </c>
      <c r="Z26" s="32" t="s">
        <v>437</v>
      </c>
      <c r="AA26" s="82" t="s">
        <v>402</v>
      </c>
      <c r="AB26" s="82" t="s">
        <v>531</v>
      </c>
      <c r="AC26" s="31"/>
      <c r="AD26" s="31"/>
      <c r="AE26" s="31"/>
      <c r="AF26" s="30"/>
      <c r="AK26" s="47" t="str">
        <f t="shared" si="7"/>
        <v>Y</v>
      </c>
    </row>
    <row r="27" spans="1:37" ht="13.5" customHeight="1" x14ac:dyDescent="0.2">
      <c r="A27" s="13" t="str">
        <f>IF(D24="", "-", D24)</f>
        <v>沖縄振興</v>
      </c>
      <c r="B27" s="13"/>
      <c r="F27" s="18" t="s">
        <v>132</v>
      </c>
      <c r="G27" s="17"/>
      <c r="H27" s="13" t="str">
        <f t="shared" si="1"/>
        <v/>
      </c>
      <c r="I27" s="13" t="str">
        <f t="shared" si="5"/>
        <v>一般会計</v>
      </c>
      <c r="K27" s="13"/>
      <c r="L27" s="13"/>
      <c r="O27" s="13"/>
      <c r="P27" s="13"/>
      <c r="Q27" s="19"/>
      <c r="T27" s="13"/>
      <c r="U27" s="32" t="s">
        <v>554</v>
      </c>
      <c r="Y27" s="32" t="s">
        <v>309</v>
      </c>
      <c r="Z27" s="32" t="s">
        <v>438</v>
      </c>
      <c r="AA27" s="82" t="s">
        <v>403</v>
      </c>
      <c r="AB27" s="82" t="s">
        <v>532</v>
      </c>
      <c r="AC27" s="31"/>
      <c r="AD27" s="31"/>
      <c r="AE27" s="31"/>
      <c r="AF27" s="30"/>
      <c r="AK27" s="47" t="str">
        <f>CHAR(CODE(AK26)+1)</f>
        <v>Z</v>
      </c>
    </row>
    <row r="28" spans="1:37" ht="13.5" customHeight="1" x14ac:dyDescent="0.2">
      <c r="B28" s="13"/>
      <c r="F28" s="18" t="s">
        <v>133</v>
      </c>
      <c r="G28" s="17"/>
      <c r="H28" s="13" t="str">
        <f t="shared" si="1"/>
        <v/>
      </c>
      <c r="I28" s="13" t="str">
        <f t="shared" si="5"/>
        <v>一般会計</v>
      </c>
      <c r="K28" s="13"/>
      <c r="L28" s="13"/>
      <c r="O28" s="13"/>
      <c r="P28" s="13"/>
      <c r="Q28" s="19"/>
      <c r="T28" s="13"/>
      <c r="U28" s="32" t="s">
        <v>555</v>
      </c>
      <c r="Y28" s="32" t="s">
        <v>310</v>
      </c>
      <c r="Z28" s="32" t="s">
        <v>439</v>
      </c>
      <c r="AA28" s="82" t="s">
        <v>404</v>
      </c>
      <c r="AB28" s="82" t="s">
        <v>533</v>
      </c>
      <c r="AC28" s="31"/>
      <c r="AD28" s="31"/>
      <c r="AE28" s="31"/>
      <c r="AF28" s="30"/>
      <c r="AK28" s="47" t="s">
        <v>191</v>
      </c>
    </row>
    <row r="29" spans="1:37" ht="13.5" customHeight="1" x14ac:dyDescent="0.2">
      <c r="A29" s="13"/>
      <c r="B29" s="13"/>
      <c r="F29" s="18" t="s">
        <v>202</v>
      </c>
      <c r="G29" s="17"/>
      <c r="H29" s="13" t="str">
        <f t="shared" si="1"/>
        <v/>
      </c>
      <c r="I29" s="13" t="str">
        <f t="shared" si="5"/>
        <v>一般会計</v>
      </c>
      <c r="K29" s="13"/>
      <c r="L29" s="13"/>
      <c r="O29" s="13"/>
      <c r="P29" s="13"/>
      <c r="Q29" s="19"/>
      <c r="T29" s="13"/>
      <c r="U29" s="32" t="s">
        <v>556</v>
      </c>
      <c r="Y29" s="32" t="s">
        <v>311</v>
      </c>
      <c r="Z29" s="32" t="s">
        <v>440</v>
      </c>
      <c r="AA29" s="82" t="s">
        <v>405</v>
      </c>
      <c r="AB29" s="82" t="s">
        <v>534</v>
      </c>
      <c r="AC29" s="31"/>
      <c r="AD29" s="31"/>
      <c r="AE29" s="31"/>
      <c r="AF29" s="30"/>
      <c r="AK29" s="47" t="str">
        <f t="shared" si="7"/>
        <v>b</v>
      </c>
    </row>
    <row r="30" spans="1:37" ht="13.5" customHeight="1" x14ac:dyDescent="0.2">
      <c r="A30" s="13"/>
      <c r="B30" s="13"/>
      <c r="F30" s="18" t="s">
        <v>203</v>
      </c>
      <c r="G30" s="17"/>
      <c r="H30" s="13" t="str">
        <f t="shared" si="1"/>
        <v/>
      </c>
      <c r="I30" s="13" t="str">
        <f t="shared" si="5"/>
        <v>一般会計</v>
      </c>
      <c r="K30" s="13"/>
      <c r="L30" s="13"/>
      <c r="O30" s="13"/>
      <c r="P30" s="13"/>
      <c r="Q30" s="19"/>
      <c r="T30" s="13"/>
      <c r="U30" s="32" t="s">
        <v>557</v>
      </c>
      <c r="Y30" s="32" t="s">
        <v>312</v>
      </c>
      <c r="Z30" s="32" t="s">
        <v>441</v>
      </c>
      <c r="AA30" s="82" t="s">
        <v>406</v>
      </c>
      <c r="AB30" s="82" t="s">
        <v>535</v>
      </c>
      <c r="AC30" s="31"/>
      <c r="AD30" s="31"/>
      <c r="AE30" s="31"/>
      <c r="AF30" s="30"/>
      <c r="AK30" s="47" t="str">
        <f t="shared" si="7"/>
        <v>c</v>
      </c>
    </row>
    <row r="31" spans="1:37" ht="13.5" customHeight="1" x14ac:dyDescent="0.2">
      <c r="A31" s="13"/>
      <c r="B31" s="13"/>
      <c r="F31" s="18" t="s">
        <v>204</v>
      </c>
      <c r="G31" s="17"/>
      <c r="H31" s="13" t="str">
        <f t="shared" si="1"/>
        <v/>
      </c>
      <c r="I31" s="13" t="str">
        <f t="shared" si="5"/>
        <v>一般会計</v>
      </c>
      <c r="K31" s="13"/>
      <c r="L31" s="13"/>
      <c r="O31" s="13"/>
      <c r="P31" s="13"/>
      <c r="Q31" s="19"/>
      <c r="T31" s="13"/>
      <c r="U31" s="32" t="s">
        <v>558</v>
      </c>
      <c r="Y31" s="32" t="s">
        <v>313</v>
      </c>
      <c r="Z31" s="32" t="s">
        <v>442</v>
      </c>
      <c r="AA31" s="82" t="s">
        <v>407</v>
      </c>
      <c r="AB31" s="82" t="s">
        <v>536</v>
      </c>
      <c r="AC31" s="31"/>
      <c r="AD31" s="31"/>
      <c r="AE31" s="31"/>
      <c r="AF31" s="30"/>
      <c r="AK31" s="47" t="str">
        <f t="shared" si="7"/>
        <v>d</v>
      </c>
    </row>
    <row r="32" spans="1:37" ht="13.5" customHeight="1" x14ac:dyDescent="0.2">
      <c r="A32" s="13"/>
      <c r="B32" s="13"/>
      <c r="F32" s="18" t="s">
        <v>205</v>
      </c>
      <c r="G32" s="17"/>
      <c r="H32" s="13" t="str">
        <f t="shared" si="1"/>
        <v/>
      </c>
      <c r="I32" s="13" t="str">
        <f t="shared" si="5"/>
        <v>一般会計</v>
      </c>
      <c r="K32" s="13"/>
      <c r="L32" s="13"/>
      <c r="O32" s="13"/>
      <c r="P32" s="13"/>
      <c r="Q32" s="19"/>
      <c r="T32" s="13"/>
      <c r="U32" s="32" t="s">
        <v>559</v>
      </c>
      <c r="Y32" s="32" t="s">
        <v>314</v>
      </c>
      <c r="Z32" s="32" t="s">
        <v>443</v>
      </c>
      <c r="AA32" s="82" t="s">
        <v>70</v>
      </c>
      <c r="AB32" s="82" t="s">
        <v>70</v>
      </c>
      <c r="AC32" s="31"/>
      <c r="AD32" s="31"/>
      <c r="AE32" s="31"/>
      <c r="AF32" s="30"/>
      <c r="AK32" s="47" t="str">
        <f t="shared" si="7"/>
        <v>e</v>
      </c>
    </row>
    <row r="33" spans="1:37" ht="13.5" customHeight="1" x14ac:dyDescent="0.2">
      <c r="A33" s="13"/>
      <c r="B33" s="13"/>
      <c r="F33" s="18" t="s">
        <v>206</v>
      </c>
      <c r="G33" s="17"/>
      <c r="H33" s="13" t="str">
        <f t="shared" si="1"/>
        <v/>
      </c>
      <c r="I33" s="13" t="str">
        <f t="shared" si="5"/>
        <v>一般会計</v>
      </c>
      <c r="K33" s="13"/>
      <c r="L33" s="13"/>
      <c r="O33" s="13"/>
      <c r="P33" s="13"/>
      <c r="Q33" s="19"/>
      <c r="T33" s="13"/>
      <c r="U33" s="32" t="s">
        <v>560</v>
      </c>
      <c r="Y33" s="32" t="s">
        <v>315</v>
      </c>
      <c r="Z33" s="32" t="s">
        <v>444</v>
      </c>
      <c r="AA33" s="69"/>
      <c r="AB33" s="31"/>
      <c r="AC33" s="31"/>
      <c r="AD33" s="31"/>
      <c r="AE33" s="31"/>
      <c r="AF33" s="30"/>
      <c r="AK33" s="47" t="str">
        <f t="shared" si="7"/>
        <v>f</v>
      </c>
    </row>
    <row r="34" spans="1:37" ht="13.5" customHeight="1" x14ac:dyDescent="0.2">
      <c r="A34" s="13"/>
      <c r="B34" s="13"/>
      <c r="F34" s="18" t="s">
        <v>207</v>
      </c>
      <c r="G34" s="17"/>
      <c r="H34" s="13" t="str">
        <f t="shared" si="1"/>
        <v/>
      </c>
      <c r="I34" s="13" t="str">
        <f t="shared" si="5"/>
        <v>一般会計</v>
      </c>
      <c r="K34" s="13"/>
      <c r="L34" s="13"/>
      <c r="O34" s="13"/>
      <c r="P34" s="13"/>
      <c r="Q34" s="19"/>
      <c r="T34" s="13"/>
      <c r="U34" s="32" t="s">
        <v>561</v>
      </c>
      <c r="Y34" s="32" t="s">
        <v>316</v>
      </c>
      <c r="Z34" s="32" t="s">
        <v>445</v>
      </c>
      <c r="AB34" s="31"/>
      <c r="AC34" s="31"/>
      <c r="AD34" s="31"/>
      <c r="AE34" s="31"/>
      <c r="AF34" s="30"/>
      <c r="AK34" s="47" t="str">
        <f t="shared" si="7"/>
        <v>g</v>
      </c>
    </row>
    <row r="35" spans="1:37" ht="13.5" customHeight="1" x14ac:dyDescent="0.2">
      <c r="A35" s="13"/>
      <c r="B35" s="13"/>
      <c r="F35" s="18" t="s">
        <v>208</v>
      </c>
      <c r="G35" s="17"/>
      <c r="H35" s="13" t="str">
        <f t="shared" si="1"/>
        <v/>
      </c>
      <c r="I35" s="13" t="str">
        <f t="shared" si="5"/>
        <v>一般会計</v>
      </c>
      <c r="K35" s="13"/>
      <c r="L35" s="13"/>
      <c r="O35" s="13"/>
      <c r="P35" s="13"/>
      <c r="Q35" s="19"/>
      <c r="T35" s="13"/>
      <c r="Y35" s="32" t="s">
        <v>317</v>
      </c>
      <c r="Z35" s="32" t="s">
        <v>446</v>
      </c>
      <c r="AC35" s="31"/>
      <c r="AF35" s="30"/>
      <c r="AK35" s="47" t="str">
        <f t="shared" si="7"/>
        <v>h</v>
      </c>
    </row>
    <row r="36" spans="1:37" ht="13.5" customHeight="1" x14ac:dyDescent="0.2">
      <c r="A36" s="13"/>
      <c r="B36" s="13"/>
      <c r="F36" s="18" t="s">
        <v>209</v>
      </c>
      <c r="G36" s="17"/>
      <c r="H36" s="13" t="str">
        <f t="shared" si="1"/>
        <v/>
      </c>
      <c r="I36" s="13" t="str">
        <f t="shared" si="5"/>
        <v>一般会計</v>
      </c>
      <c r="K36" s="13"/>
      <c r="L36" s="13"/>
      <c r="O36" s="13"/>
      <c r="P36" s="13"/>
      <c r="Q36" s="19"/>
      <c r="T36" s="13"/>
      <c r="U36" s="32" t="s">
        <v>562</v>
      </c>
      <c r="Y36" s="32" t="s">
        <v>318</v>
      </c>
      <c r="Z36" s="32" t="s">
        <v>447</v>
      </c>
      <c r="AF36" s="30"/>
      <c r="AK36" s="4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319</v>
      </c>
      <c r="Z37" s="32" t="s">
        <v>448</v>
      </c>
      <c r="AF37" s="30"/>
      <c r="AK37" s="47" t="str">
        <f t="shared" si="7"/>
        <v>j</v>
      </c>
    </row>
    <row r="38" spans="1:37" x14ac:dyDescent="0.2">
      <c r="A38" s="13"/>
      <c r="B38" s="13"/>
      <c r="F38" s="13"/>
      <c r="G38" s="19"/>
      <c r="K38" s="13"/>
      <c r="L38" s="13"/>
      <c r="O38" s="13"/>
      <c r="P38" s="13"/>
      <c r="Q38" s="19"/>
      <c r="T38" s="13"/>
      <c r="U38" s="32" t="s">
        <v>261</v>
      </c>
      <c r="Y38" s="32" t="s">
        <v>320</v>
      </c>
      <c r="Z38" s="32" t="s">
        <v>449</v>
      </c>
      <c r="AF38" s="30"/>
      <c r="AK38" s="47" t="str">
        <f t="shared" si="7"/>
        <v>k</v>
      </c>
    </row>
    <row r="39" spans="1:37" x14ac:dyDescent="0.2">
      <c r="A39" s="13"/>
      <c r="B39" s="13"/>
      <c r="F39" s="13" t="str">
        <f>I37</f>
        <v>一般会計</v>
      </c>
      <c r="G39" s="19"/>
      <c r="K39" s="13"/>
      <c r="L39" s="13"/>
      <c r="O39" s="13"/>
      <c r="P39" s="13"/>
      <c r="Q39" s="19"/>
      <c r="T39" s="13"/>
      <c r="U39" s="32" t="s">
        <v>271</v>
      </c>
      <c r="Y39" s="32" t="s">
        <v>321</v>
      </c>
      <c r="Z39" s="32" t="s">
        <v>450</v>
      </c>
      <c r="AF39" s="30"/>
      <c r="AK39" s="47" t="str">
        <f t="shared" si="7"/>
        <v>l</v>
      </c>
    </row>
    <row r="40" spans="1:37" x14ac:dyDescent="0.2">
      <c r="A40" s="13"/>
      <c r="B40" s="13"/>
      <c r="F40" s="13"/>
      <c r="G40" s="19"/>
      <c r="K40" s="13"/>
      <c r="L40" s="13"/>
      <c r="O40" s="13"/>
      <c r="P40" s="13"/>
      <c r="Q40" s="19"/>
      <c r="T40" s="13"/>
      <c r="Y40" s="32" t="s">
        <v>322</v>
      </c>
      <c r="Z40" s="32" t="s">
        <v>451</v>
      </c>
      <c r="AF40" s="30"/>
      <c r="AK40" s="47" t="str">
        <f t="shared" si="7"/>
        <v>m</v>
      </c>
    </row>
    <row r="41" spans="1:37" x14ac:dyDescent="0.2">
      <c r="A41" s="13"/>
      <c r="B41" s="13"/>
      <c r="F41" s="13"/>
      <c r="G41" s="19"/>
      <c r="K41" s="13"/>
      <c r="L41" s="13"/>
      <c r="O41" s="13"/>
      <c r="P41" s="13"/>
      <c r="Q41" s="19"/>
      <c r="T41" s="13"/>
      <c r="Y41" s="32" t="s">
        <v>323</v>
      </c>
      <c r="Z41" s="32" t="s">
        <v>452</v>
      </c>
      <c r="AF41" s="30"/>
      <c r="AK41" s="47" t="str">
        <f t="shared" si="7"/>
        <v>n</v>
      </c>
    </row>
    <row r="42" spans="1:37" x14ac:dyDescent="0.2">
      <c r="A42" s="13"/>
      <c r="B42" s="13"/>
      <c r="F42" s="13"/>
      <c r="G42" s="19"/>
      <c r="K42" s="13"/>
      <c r="L42" s="13"/>
      <c r="O42" s="13"/>
      <c r="P42" s="13"/>
      <c r="Q42" s="19"/>
      <c r="T42" s="13"/>
      <c r="Y42" s="32" t="s">
        <v>324</v>
      </c>
      <c r="Z42" s="32" t="s">
        <v>453</v>
      </c>
      <c r="AF42" s="30"/>
      <c r="AK42" s="47" t="str">
        <f t="shared" si="7"/>
        <v>o</v>
      </c>
    </row>
    <row r="43" spans="1:37" x14ac:dyDescent="0.2">
      <c r="A43" s="13"/>
      <c r="B43" s="13"/>
      <c r="F43" s="13"/>
      <c r="G43" s="19"/>
      <c r="K43" s="13"/>
      <c r="L43" s="13"/>
      <c r="O43" s="13"/>
      <c r="P43" s="13"/>
      <c r="Q43" s="19"/>
      <c r="T43" s="13"/>
      <c r="Y43" s="32" t="s">
        <v>325</v>
      </c>
      <c r="Z43" s="32" t="s">
        <v>454</v>
      </c>
      <c r="AF43" s="30"/>
      <c r="AK43" s="47" t="str">
        <f t="shared" si="7"/>
        <v>p</v>
      </c>
    </row>
    <row r="44" spans="1:37" x14ac:dyDescent="0.2">
      <c r="A44" s="13"/>
      <c r="B44" s="13"/>
      <c r="F44" s="13"/>
      <c r="G44" s="19"/>
      <c r="K44" s="13"/>
      <c r="L44" s="13"/>
      <c r="O44" s="13"/>
      <c r="P44" s="13"/>
      <c r="Q44" s="19"/>
      <c r="T44" s="13"/>
      <c r="Y44" s="32" t="s">
        <v>326</v>
      </c>
      <c r="Z44" s="32" t="s">
        <v>455</v>
      </c>
      <c r="AF44" s="30"/>
      <c r="AK44" s="47" t="str">
        <f t="shared" si="7"/>
        <v>q</v>
      </c>
    </row>
    <row r="45" spans="1:37" x14ac:dyDescent="0.2">
      <c r="A45" s="13"/>
      <c r="B45" s="13"/>
      <c r="F45" s="13"/>
      <c r="G45" s="19"/>
      <c r="K45" s="13"/>
      <c r="L45" s="13"/>
      <c r="O45" s="13"/>
      <c r="P45" s="13"/>
      <c r="Q45" s="19"/>
      <c r="T45" s="13"/>
      <c r="Y45" s="32" t="s">
        <v>327</v>
      </c>
      <c r="Z45" s="32" t="s">
        <v>456</v>
      </c>
      <c r="AF45" s="30"/>
      <c r="AK45" s="47" t="str">
        <f t="shared" si="7"/>
        <v>r</v>
      </c>
    </row>
    <row r="46" spans="1:37" x14ac:dyDescent="0.2">
      <c r="A46" s="13"/>
      <c r="B46" s="13"/>
      <c r="F46" s="13"/>
      <c r="G46" s="19"/>
      <c r="K46" s="13"/>
      <c r="L46" s="13"/>
      <c r="O46" s="13"/>
      <c r="P46" s="13"/>
      <c r="Q46" s="19"/>
      <c r="T46" s="13"/>
      <c r="Y46" s="32" t="s">
        <v>328</v>
      </c>
      <c r="Z46" s="32" t="s">
        <v>457</v>
      </c>
      <c r="AF46" s="30"/>
      <c r="AK46" s="47" t="str">
        <f t="shared" si="7"/>
        <v>s</v>
      </c>
    </row>
    <row r="47" spans="1:37" x14ac:dyDescent="0.2">
      <c r="A47" s="13"/>
      <c r="B47" s="13"/>
      <c r="F47" s="13"/>
      <c r="G47" s="19"/>
      <c r="K47" s="13"/>
      <c r="L47" s="13"/>
      <c r="O47" s="13"/>
      <c r="P47" s="13"/>
      <c r="Q47" s="19"/>
      <c r="T47" s="13"/>
      <c r="Y47" s="32" t="s">
        <v>329</v>
      </c>
      <c r="Z47" s="32" t="s">
        <v>458</v>
      </c>
      <c r="AF47" s="30"/>
      <c r="AK47" s="47" t="str">
        <f t="shared" si="7"/>
        <v>t</v>
      </c>
    </row>
    <row r="48" spans="1:37" x14ac:dyDescent="0.2">
      <c r="A48" s="13"/>
      <c r="B48" s="13"/>
      <c r="F48" s="13"/>
      <c r="G48" s="19"/>
      <c r="K48" s="13"/>
      <c r="L48" s="13"/>
      <c r="O48" s="13"/>
      <c r="P48" s="13"/>
      <c r="Q48" s="19"/>
      <c r="T48" s="13"/>
      <c r="Y48" s="32" t="s">
        <v>330</v>
      </c>
      <c r="Z48" s="32" t="s">
        <v>459</v>
      </c>
      <c r="AF48" s="30"/>
      <c r="AK48" s="47" t="str">
        <f t="shared" si="7"/>
        <v>u</v>
      </c>
    </row>
    <row r="49" spans="1:37" x14ac:dyDescent="0.2">
      <c r="A49" s="13"/>
      <c r="B49" s="13"/>
      <c r="F49" s="13"/>
      <c r="G49" s="19"/>
      <c r="K49" s="13"/>
      <c r="L49" s="13"/>
      <c r="O49" s="13"/>
      <c r="P49" s="13"/>
      <c r="Q49" s="19"/>
      <c r="T49" s="13"/>
      <c r="Y49" s="32" t="s">
        <v>331</v>
      </c>
      <c r="Z49" s="32" t="s">
        <v>460</v>
      </c>
      <c r="AF49" s="30"/>
      <c r="AK49" s="47" t="str">
        <f t="shared" si="7"/>
        <v>v</v>
      </c>
    </row>
    <row r="50" spans="1:37" x14ac:dyDescent="0.2">
      <c r="A50" s="13"/>
      <c r="B50" s="13"/>
      <c r="F50" s="13"/>
      <c r="G50" s="19"/>
      <c r="K50" s="13"/>
      <c r="L50" s="13"/>
      <c r="O50" s="13"/>
      <c r="P50" s="13"/>
      <c r="Q50" s="19"/>
      <c r="T50" s="13"/>
      <c r="Y50" s="32" t="s">
        <v>332</v>
      </c>
      <c r="Z50" s="32" t="s">
        <v>461</v>
      </c>
      <c r="AF50" s="30"/>
    </row>
    <row r="51" spans="1:37" x14ac:dyDescent="0.2">
      <c r="A51" s="13"/>
      <c r="B51" s="13"/>
      <c r="F51" s="13"/>
      <c r="G51" s="19"/>
      <c r="K51" s="13"/>
      <c r="L51" s="13"/>
      <c r="O51" s="13"/>
      <c r="P51" s="13"/>
      <c r="Q51" s="19"/>
      <c r="T51" s="13"/>
      <c r="Y51" s="32" t="s">
        <v>333</v>
      </c>
      <c r="Z51" s="32" t="s">
        <v>462</v>
      </c>
      <c r="AF51" s="30"/>
    </row>
    <row r="52" spans="1:37" x14ac:dyDescent="0.2">
      <c r="A52" s="13"/>
      <c r="B52" s="13"/>
      <c r="F52" s="13"/>
      <c r="G52" s="19"/>
      <c r="K52" s="13"/>
      <c r="L52" s="13"/>
      <c r="O52" s="13"/>
      <c r="P52" s="13"/>
      <c r="Q52" s="19"/>
      <c r="T52" s="13"/>
      <c r="Y52" s="32" t="s">
        <v>334</v>
      </c>
      <c r="Z52" s="32" t="s">
        <v>463</v>
      </c>
      <c r="AF52" s="30"/>
    </row>
    <row r="53" spans="1:37" x14ac:dyDescent="0.2">
      <c r="A53" s="13"/>
      <c r="B53" s="13"/>
      <c r="F53" s="13"/>
      <c r="G53" s="19"/>
      <c r="K53" s="13"/>
      <c r="L53" s="13"/>
      <c r="O53" s="13"/>
      <c r="P53" s="13"/>
      <c r="Q53" s="19"/>
      <c r="T53" s="13"/>
      <c r="Y53" s="32" t="s">
        <v>335</v>
      </c>
      <c r="Z53" s="32" t="s">
        <v>464</v>
      </c>
      <c r="AF53" s="30"/>
    </row>
    <row r="54" spans="1:37" x14ac:dyDescent="0.2">
      <c r="A54" s="13"/>
      <c r="B54" s="13"/>
      <c r="F54" s="13"/>
      <c r="G54" s="19"/>
      <c r="K54" s="13"/>
      <c r="L54" s="13"/>
      <c r="O54" s="13"/>
      <c r="P54" s="20"/>
      <c r="Q54" s="19"/>
      <c r="T54" s="13"/>
      <c r="Y54" s="32" t="s">
        <v>336</v>
      </c>
      <c r="Z54" s="32" t="s">
        <v>465</v>
      </c>
      <c r="AF54" s="30"/>
    </row>
    <row r="55" spans="1:37" x14ac:dyDescent="0.2">
      <c r="A55" s="13"/>
      <c r="B55" s="13"/>
      <c r="F55" s="13"/>
      <c r="G55" s="19"/>
      <c r="K55" s="13"/>
      <c r="L55" s="13"/>
      <c r="O55" s="13"/>
      <c r="P55" s="13"/>
      <c r="Q55" s="19"/>
      <c r="T55" s="13"/>
      <c r="Y55" s="32" t="s">
        <v>337</v>
      </c>
      <c r="Z55" s="32" t="s">
        <v>466</v>
      </c>
      <c r="AF55" s="30"/>
    </row>
    <row r="56" spans="1:37" x14ac:dyDescent="0.2">
      <c r="A56" s="13"/>
      <c r="B56" s="13"/>
      <c r="F56" s="13"/>
      <c r="G56" s="19"/>
      <c r="K56" s="13"/>
      <c r="L56" s="13"/>
      <c r="O56" s="13"/>
      <c r="P56" s="13"/>
      <c r="Q56" s="19"/>
      <c r="T56" s="13"/>
      <c r="Y56" s="32" t="s">
        <v>338</v>
      </c>
      <c r="Z56" s="32" t="s">
        <v>467</v>
      </c>
      <c r="AF56" s="30"/>
    </row>
    <row r="57" spans="1:37" x14ac:dyDescent="0.2">
      <c r="A57" s="13"/>
      <c r="B57" s="13"/>
      <c r="F57" s="13"/>
      <c r="G57" s="19"/>
      <c r="K57" s="13"/>
      <c r="L57" s="13"/>
      <c r="O57" s="13"/>
      <c r="P57" s="13"/>
      <c r="Q57" s="19"/>
      <c r="T57" s="13"/>
      <c r="Y57" s="32" t="s">
        <v>339</v>
      </c>
      <c r="Z57" s="32" t="s">
        <v>468</v>
      </c>
      <c r="AF57" s="30"/>
    </row>
    <row r="58" spans="1:37" x14ac:dyDescent="0.2">
      <c r="A58" s="13"/>
      <c r="B58" s="13"/>
      <c r="F58" s="13"/>
      <c r="G58" s="19"/>
      <c r="K58" s="13"/>
      <c r="L58" s="13"/>
      <c r="O58" s="13"/>
      <c r="P58" s="13"/>
      <c r="Q58" s="19"/>
      <c r="T58" s="13"/>
      <c r="Y58" s="32" t="s">
        <v>340</v>
      </c>
      <c r="Z58" s="32" t="s">
        <v>469</v>
      </c>
      <c r="AF58" s="30"/>
    </row>
    <row r="59" spans="1:37" x14ac:dyDescent="0.2">
      <c r="A59" s="13"/>
      <c r="B59" s="13"/>
      <c r="F59" s="13"/>
      <c r="G59" s="19"/>
      <c r="K59" s="13"/>
      <c r="L59" s="13"/>
      <c r="O59" s="13"/>
      <c r="P59" s="13"/>
      <c r="Q59" s="19"/>
      <c r="T59" s="13"/>
      <c r="Y59" s="32" t="s">
        <v>341</v>
      </c>
      <c r="Z59" s="32" t="s">
        <v>470</v>
      </c>
      <c r="AF59" s="30"/>
    </row>
    <row r="60" spans="1:37" x14ac:dyDescent="0.2">
      <c r="A60" s="13"/>
      <c r="B60" s="13"/>
      <c r="F60" s="13"/>
      <c r="G60" s="19"/>
      <c r="K60" s="13"/>
      <c r="L60" s="13"/>
      <c r="O60" s="13"/>
      <c r="P60" s="13"/>
      <c r="Q60" s="19"/>
      <c r="T60" s="13"/>
      <c r="Y60" s="32" t="s">
        <v>342</v>
      </c>
      <c r="Z60" s="32" t="s">
        <v>471</v>
      </c>
      <c r="AF60" s="30"/>
    </row>
    <row r="61" spans="1:37" x14ac:dyDescent="0.2">
      <c r="A61" s="13"/>
      <c r="B61" s="13"/>
      <c r="F61" s="13"/>
      <c r="G61" s="19"/>
      <c r="K61" s="13"/>
      <c r="L61" s="13"/>
      <c r="O61" s="13"/>
      <c r="P61" s="13"/>
      <c r="Q61" s="19"/>
      <c r="T61" s="13"/>
      <c r="Y61" s="32" t="s">
        <v>343</v>
      </c>
      <c r="Z61" s="32" t="s">
        <v>472</v>
      </c>
      <c r="AF61" s="30"/>
    </row>
    <row r="62" spans="1:37" x14ac:dyDescent="0.2">
      <c r="A62" s="13"/>
      <c r="B62" s="13"/>
      <c r="F62" s="13"/>
      <c r="G62" s="19"/>
      <c r="K62" s="13"/>
      <c r="L62" s="13"/>
      <c r="O62" s="13"/>
      <c r="P62" s="13"/>
      <c r="Q62" s="19"/>
      <c r="T62" s="13"/>
      <c r="Y62" s="32" t="s">
        <v>344</v>
      </c>
      <c r="Z62" s="32" t="s">
        <v>473</v>
      </c>
      <c r="AF62" s="30"/>
    </row>
    <row r="63" spans="1:37" x14ac:dyDescent="0.2">
      <c r="A63" s="13"/>
      <c r="B63" s="13"/>
      <c r="F63" s="13"/>
      <c r="G63" s="19"/>
      <c r="K63" s="13"/>
      <c r="L63" s="13"/>
      <c r="O63" s="13"/>
      <c r="P63" s="13"/>
      <c r="Q63" s="19"/>
      <c r="T63" s="13"/>
      <c r="Y63" s="32" t="s">
        <v>345</v>
      </c>
      <c r="Z63" s="32" t="s">
        <v>474</v>
      </c>
      <c r="AF63" s="30"/>
    </row>
    <row r="64" spans="1:37" x14ac:dyDescent="0.2">
      <c r="A64" s="13"/>
      <c r="B64" s="13"/>
      <c r="F64" s="13"/>
      <c r="G64" s="19"/>
      <c r="K64" s="13"/>
      <c r="L64" s="13"/>
      <c r="O64" s="13"/>
      <c r="P64" s="13"/>
      <c r="Q64" s="19"/>
      <c r="T64" s="13"/>
      <c r="Y64" s="32" t="s">
        <v>346</v>
      </c>
      <c r="Z64" s="32" t="s">
        <v>475</v>
      </c>
      <c r="AF64" s="30"/>
    </row>
    <row r="65" spans="1:32" x14ac:dyDescent="0.2">
      <c r="A65" s="13"/>
      <c r="B65" s="13"/>
      <c r="F65" s="13"/>
      <c r="G65" s="19"/>
      <c r="K65" s="13"/>
      <c r="L65" s="13"/>
      <c r="O65" s="13"/>
      <c r="P65" s="13"/>
      <c r="Q65" s="19"/>
      <c r="T65" s="13"/>
      <c r="Y65" s="32" t="s">
        <v>347</v>
      </c>
      <c r="Z65" s="32" t="s">
        <v>476</v>
      </c>
      <c r="AF65" s="30"/>
    </row>
    <row r="66" spans="1:32" x14ac:dyDescent="0.2">
      <c r="A66" s="13"/>
      <c r="B66" s="13"/>
      <c r="F66" s="13"/>
      <c r="G66" s="19"/>
      <c r="K66" s="13"/>
      <c r="L66" s="13"/>
      <c r="O66" s="13"/>
      <c r="P66" s="13"/>
      <c r="Q66" s="19"/>
      <c r="T66" s="13"/>
      <c r="Y66" s="32" t="s">
        <v>71</v>
      </c>
      <c r="Z66" s="32" t="s">
        <v>477</v>
      </c>
      <c r="AF66" s="30"/>
    </row>
    <row r="67" spans="1:32" x14ac:dyDescent="0.2">
      <c r="A67" s="13"/>
      <c r="B67" s="13"/>
      <c r="F67" s="13"/>
      <c r="G67" s="19"/>
      <c r="K67" s="13"/>
      <c r="L67" s="13"/>
      <c r="O67" s="13"/>
      <c r="P67" s="13"/>
      <c r="Q67" s="19"/>
      <c r="T67" s="13"/>
      <c r="Y67" s="32" t="s">
        <v>348</v>
      </c>
      <c r="Z67" s="32" t="s">
        <v>478</v>
      </c>
      <c r="AF67" s="30"/>
    </row>
    <row r="68" spans="1:32" x14ac:dyDescent="0.2">
      <c r="A68" s="13"/>
      <c r="B68" s="13"/>
      <c r="F68" s="13"/>
      <c r="G68" s="19"/>
      <c r="K68" s="13"/>
      <c r="L68" s="13"/>
      <c r="O68" s="13"/>
      <c r="P68" s="13"/>
      <c r="Q68" s="19"/>
      <c r="T68" s="13"/>
      <c r="Y68" s="32" t="s">
        <v>349</v>
      </c>
      <c r="Z68" s="32" t="s">
        <v>479</v>
      </c>
      <c r="AF68" s="30"/>
    </row>
    <row r="69" spans="1:32" x14ac:dyDescent="0.2">
      <c r="A69" s="13"/>
      <c r="B69" s="13"/>
      <c r="F69" s="13"/>
      <c r="G69" s="19"/>
      <c r="K69" s="13"/>
      <c r="L69" s="13"/>
      <c r="O69" s="13"/>
      <c r="P69" s="13"/>
      <c r="Q69" s="19"/>
      <c r="T69" s="13"/>
      <c r="Y69" s="32" t="s">
        <v>350</v>
      </c>
      <c r="Z69" s="32" t="s">
        <v>480</v>
      </c>
      <c r="AF69" s="30"/>
    </row>
    <row r="70" spans="1:32" x14ac:dyDescent="0.2">
      <c r="A70" s="13"/>
      <c r="B70" s="13"/>
      <c r="Y70" s="32" t="s">
        <v>351</v>
      </c>
      <c r="Z70" s="32" t="s">
        <v>481</v>
      </c>
    </row>
    <row r="71" spans="1:32" x14ac:dyDescent="0.2">
      <c r="Y71" s="32" t="s">
        <v>352</v>
      </c>
      <c r="Z71" s="32" t="s">
        <v>482</v>
      </c>
    </row>
    <row r="72" spans="1:32" x14ac:dyDescent="0.2">
      <c r="Y72" s="32" t="s">
        <v>353</v>
      </c>
      <c r="Z72" s="32" t="s">
        <v>483</v>
      </c>
    </row>
    <row r="73" spans="1:32" x14ac:dyDescent="0.2">
      <c r="Y73" s="32" t="s">
        <v>354</v>
      </c>
      <c r="Z73" s="32" t="s">
        <v>484</v>
      </c>
    </row>
    <row r="74" spans="1:32" x14ac:dyDescent="0.2">
      <c r="Y74" s="32" t="s">
        <v>355</v>
      </c>
      <c r="Z74" s="32" t="s">
        <v>485</v>
      </c>
    </row>
    <row r="75" spans="1:32" x14ac:dyDescent="0.2">
      <c r="Y75" s="32" t="s">
        <v>356</v>
      </c>
      <c r="Z75" s="32" t="s">
        <v>486</v>
      </c>
    </row>
    <row r="76" spans="1:32" x14ac:dyDescent="0.2">
      <c r="Y76" s="32" t="s">
        <v>357</v>
      </c>
      <c r="Z76" s="32" t="s">
        <v>487</v>
      </c>
    </row>
    <row r="77" spans="1:32" x14ac:dyDescent="0.2">
      <c r="Y77" s="32" t="s">
        <v>358</v>
      </c>
      <c r="Z77" s="32" t="s">
        <v>488</v>
      </c>
    </row>
    <row r="78" spans="1:32" x14ac:dyDescent="0.2">
      <c r="Y78" s="32" t="s">
        <v>359</v>
      </c>
      <c r="Z78" s="32" t="s">
        <v>489</v>
      </c>
    </row>
    <row r="79" spans="1:32" x14ac:dyDescent="0.2">
      <c r="Y79" s="32" t="s">
        <v>360</v>
      </c>
      <c r="Z79" s="32" t="s">
        <v>490</v>
      </c>
    </row>
    <row r="80" spans="1:32" x14ac:dyDescent="0.2">
      <c r="Y80" s="32" t="s">
        <v>361</v>
      </c>
      <c r="Z80" s="32" t="s">
        <v>491</v>
      </c>
    </row>
    <row r="81" spans="25:26" x14ac:dyDescent="0.2">
      <c r="Y81" s="32" t="s">
        <v>362</v>
      </c>
      <c r="Z81" s="32" t="s">
        <v>492</v>
      </c>
    </row>
    <row r="82" spans="25:26" x14ac:dyDescent="0.2">
      <c r="Y82" s="32" t="s">
        <v>363</v>
      </c>
      <c r="Z82" s="32" t="s">
        <v>493</v>
      </c>
    </row>
    <row r="83" spans="25:26" x14ac:dyDescent="0.2">
      <c r="Y83" s="32" t="s">
        <v>364</v>
      </c>
      <c r="Z83" s="32" t="s">
        <v>494</v>
      </c>
    </row>
    <row r="84" spans="25:26" x14ac:dyDescent="0.2">
      <c r="Y84" s="32" t="s">
        <v>365</v>
      </c>
      <c r="Z84" s="32" t="s">
        <v>495</v>
      </c>
    </row>
    <row r="85" spans="25:26" x14ac:dyDescent="0.2">
      <c r="Y85" s="32" t="s">
        <v>366</v>
      </c>
      <c r="Z85" s="32" t="s">
        <v>496</v>
      </c>
    </row>
    <row r="86" spans="25:26" x14ac:dyDescent="0.2">
      <c r="Y86" s="32" t="s">
        <v>367</v>
      </c>
      <c r="Z86" s="32" t="s">
        <v>497</v>
      </c>
    </row>
    <row r="87" spans="25:26" x14ac:dyDescent="0.2">
      <c r="Y87" s="32" t="s">
        <v>368</v>
      </c>
      <c r="Z87" s="32" t="s">
        <v>498</v>
      </c>
    </row>
    <row r="88" spans="25:26" x14ac:dyDescent="0.2">
      <c r="Y88" s="32" t="s">
        <v>369</v>
      </c>
      <c r="Z88" s="32" t="s">
        <v>499</v>
      </c>
    </row>
    <row r="89" spans="25:26" x14ac:dyDescent="0.2">
      <c r="Y89" s="32" t="s">
        <v>370</v>
      </c>
      <c r="Z89" s="32" t="s">
        <v>500</v>
      </c>
    </row>
    <row r="90" spans="25:26" x14ac:dyDescent="0.2">
      <c r="Y90" s="32" t="s">
        <v>371</v>
      </c>
      <c r="Z90" s="32" t="s">
        <v>501</v>
      </c>
    </row>
    <row r="91" spans="25:26" x14ac:dyDescent="0.2">
      <c r="Y91" s="32" t="s">
        <v>372</v>
      </c>
      <c r="Z91" s="32" t="s">
        <v>502</v>
      </c>
    </row>
    <row r="92" spans="25:26" x14ac:dyDescent="0.2">
      <c r="Y92" s="32" t="s">
        <v>373</v>
      </c>
      <c r="Z92" s="32" t="s">
        <v>503</v>
      </c>
    </row>
    <row r="93" spans="25:26" x14ac:dyDescent="0.2">
      <c r="Y93" s="32" t="s">
        <v>374</v>
      </c>
      <c r="Z93" s="32" t="s">
        <v>504</v>
      </c>
    </row>
    <row r="94" spans="25:26" x14ac:dyDescent="0.2">
      <c r="Y94" s="32" t="s">
        <v>375</v>
      </c>
      <c r="Z94" s="32" t="s">
        <v>505</v>
      </c>
    </row>
    <row r="95" spans="25:26" x14ac:dyDescent="0.2">
      <c r="Y95" s="32" t="s">
        <v>376</v>
      </c>
      <c r="Z95" s="32" t="s">
        <v>506</v>
      </c>
    </row>
    <row r="96" spans="25:26" x14ac:dyDescent="0.2">
      <c r="Y96" s="32" t="s">
        <v>278</v>
      </c>
      <c r="Z96" s="32" t="s">
        <v>507</v>
      </c>
    </row>
    <row r="97" spans="25:26" x14ac:dyDescent="0.2">
      <c r="Y97" s="32" t="s">
        <v>377</v>
      </c>
      <c r="Z97" s="32" t="s">
        <v>508</v>
      </c>
    </row>
    <row r="98" spans="25:26" x14ac:dyDescent="0.2">
      <c r="Y98" s="32" t="s">
        <v>378</v>
      </c>
      <c r="Z98" s="32" t="s">
        <v>509</v>
      </c>
    </row>
    <row r="99" spans="25:26" x14ac:dyDescent="0.2">
      <c r="Y99" s="32" t="s">
        <v>408</v>
      </c>
      <c r="Z99" s="32" t="s">
        <v>510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30"/>
  <sheetViews>
    <sheetView view="pageBreakPreview" zoomScale="85" zoomScaleNormal="75" zoomScaleSheetLayoutView="85"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thickBot="1" x14ac:dyDescent="0.25">
      <c r="AP1" s="35"/>
      <c r="AQ1" s="35"/>
      <c r="AR1" s="35"/>
      <c r="AS1" s="35"/>
      <c r="AT1" s="35"/>
      <c r="AU1" s="35"/>
      <c r="AV1" s="35"/>
      <c r="AW1" s="36"/>
    </row>
    <row r="2" spans="1:51" ht="30" customHeight="1" x14ac:dyDescent="0.2">
      <c r="A2" s="798" t="s">
        <v>28</v>
      </c>
      <c r="B2" s="799"/>
      <c r="C2" s="799"/>
      <c r="D2" s="799"/>
      <c r="E2" s="799"/>
      <c r="F2" s="800"/>
      <c r="G2" s="386" t="s">
        <v>650</v>
      </c>
      <c r="H2" s="387"/>
      <c r="I2" s="387"/>
      <c r="J2" s="387"/>
      <c r="K2" s="387"/>
      <c r="L2" s="387"/>
      <c r="M2" s="387"/>
      <c r="N2" s="387"/>
      <c r="O2" s="387"/>
      <c r="P2" s="387"/>
      <c r="Q2" s="387"/>
      <c r="R2" s="387"/>
      <c r="S2" s="387"/>
      <c r="T2" s="387"/>
      <c r="U2" s="387"/>
      <c r="V2" s="387"/>
      <c r="W2" s="387"/>
      <c r="X2" s="387"/>
      <c r="Y2" s="387"/>
      <c r="Z2" s="387"/>
      <c r="AA2" s="387"/>
      <c r="AB2" s="388"/>
      <c r="AC2" s="386" t="s">
        <v>651</v>
      </c>
      <c r="AD2" s="807"/>
      <c r="AE2" s="807"/>
      <c r="AF2" s="807"/>
      <c r="AG2" s="807"/>
      <c r="AH2" s="807"/>
      <c r="AI2" s="807"/>
      <c r="AJ2" s="807"/>
      <c r="AK2" s="807"/>
      <c r="AL2" s="807"/>
      <c r="AM2" s="807"/>
      <c r="AN2" s="807"/>
      <c r="AO2" s="807"/>
      <c r="AP2" s="807"/>
      <c r="AQ2" s="807"/>
      <c r="AR2" s="807"/>
      <c r="AS2" s="807"/>
      <c r="AT2" s="807"/>
      <c r="AU2" s="807"/>
      <c r="AV2" s="807"/>
      <c r="AW2" s="807"/>
      <c r="AX2" s="808"/>
      <c r="AY2">
        <f>COUNTA($G$4,$AC$4)</f>
        <v>2</v>
      </c>
    </row>
    <row r="3" spans="1:51" ht="24.75" customHeight="1" x14ac:dyDescent="0.2">
      <c r="A3" s="801"/>
      <c r="B3" s="802"/>
      <c r="C3" s="802"/>
      <c r="D3" s="802"/>
      <c r="E3" s="802"/>
      <c r="F3" s="803"/>
      <c r="G3" s="606" t="s">
        <v>17</v>
      </c>
      <c r="H3" s="465"/>
      <c r="I3" s="465"/>
      <c r="J3" s="465"/>
      <c r="K3" s="465"/>
      <c r="L3" s="464" t="s">
        <v>18</v>
      </c>
      <c r="M3" s="465"/>
      <c r="N3" s="465"/>
      <c r="O3" s="465"/>
      <c r="P3" s="465"/>
      <c r="Q3" s="465"/>
      <c r="R3" s="465"/>
      <c r="S3" s="465"/>
      <c r="T3" s="465"/>
      <c r="U3" s="465"/>
      <c r="V3" s="465"/>
      <c r="W3" s="465"/>
      <c r="X3" s="466"/>
      <c r="Y3" s="443" t="s">
        <v>19</v>
      </c>
      <c r="Z3" s="444"/>
      <c r="AA3" s="444"/>
      <c r="AB3" s="592"/>
      <c r="AC3" s="606" t="s">
        <v>17</v>
      </c>
      <c r="AD3" s="465"/>
      <c r="AE3" s="465"/>
      <c r="AF3" s="465"/>
      <c r="AG3" s="465"/>
      <c r="AH3" s="464" t="s">
        <v>18</v>
      </c>
      <c r="AI3" s="465"/>
      <c r="AJ3" s="465"/>
      <c r="AK3" s="465"/>
      <c r="AL3" s="465"/>
      <c r="AM3" s="465"/>
      <c r="AN3" s="465"/>
      <c r="AO3" s="465"/>
      <c r="AP3" s="465"/>
      <c r="AQ3" s="465"/>
      <c r="AR3" s="465"/>
      <c r="AS3" s="465"/>
      <c r="AT3" s="466"/>
      <c r="AU3" s="443" t="s">
        <v>19</v>
      </c>
      <c r="AV3" s="444"/>
      <c r="AW3" s="444"/>
      <c r="AX3" s="445"/>
      <c r="AY3" s="34">
        <f>$AY$2</f>
        <v>2</v>
      </c>
    </row>
    <row r="4" spans="1:51" ht="24.75" customHeight="1" x14ac:dyDescent="0.2">
      <c r="A4" s="801"/>
      <c r="B4" s="802"/>
      <c r="C4" s="802"/>
      <c r="D4" s="802"/>
      <c r="E4" s="802"/>
      <c r="F4" s="803"/>
      <c r="G4" s="467" t="s">
        <v>670</v>
      </c>
      <c r="H4" s="468"/>
      <c r="I4" s="468"/>
      <c r="J4" s="468"/>
      <c r="K4" s="469"/>
      <c r="L4" s="461" t="s">
        <v>671</v>
      </c>
      <c r="M4" s="462"/>
      <c r="N4" s="462"/>
      <c r="O4" s="462"/>
      <c r="P4" s="462"/>
      <c r="Q4" s="462"/>
      <c r="R4" s="462"/>
      <c r="S4" s="462"/>
      <c r="T4" s="462"/>
      <c r="U4" s="462"/>
      <c r="V4" s="462"/>
      <c r="W4" s="462"/>
      <c r="X4" s="463"/>
      <c r="Y4" s="229">
        <v>20</v>
      </c>
      <c r="Z4" s="230"/>
      <c r="AA4" s="230"/>
      <c r="AB4" s="596"/>
      <c r="AC4" s="467" t="s">
        <v>808</v>
      </c>
      <c r="AD4" s="468"/>
      <c r="AE4" s="468"/>
      <c r="AF4" s="468"/>
      <c r="AG4" s="469"/>
      <c r="AH4" s="461" t="s">
        <v>810</v>
      </c>
      <c r="AI4" s="462"/>
      <c r="AJ4" s="462"/>
      <c r="AK4" s="462"/>
      <c r="AL4" s="462"/>
      <c r="AM4" s="462"/>
      <c r="AN4" s="462"/>
      <c r="AO4" s="462"/>
      <c r="AP4" s="462"/>
      <c r="AQ4" s="462"/>
      <c r="AR4" s="462"/>
      <c r="AS4" s="462"/>
      <c r="AT4" s="463"/>
      <c r="AU4" s="229">
        <v>10</v>
      </c>
      <c r="AV4" s="230"/>
      <c r="AW4" s="230"/>
      <c r="AX4" s="231"/>
      <c r="AY4" s="34">
        <f t="shared" ref="AY4:AY7" si="0">$AY$2</f>
        <v>2</v>
      </c>
    </row>
    <row r="5" spans="1:51" ht="24.75" customHeight="1" x14ac:dyDescent="0.2">
      <c r="A5" s="801"/>
      <c r="B5" s="802"/>
      <c r="C5" s="802"/>
      <c r="D5" s="802"/>
      <c r="E5" s="802"/>
      <c r="F5" s="803"/>
      <c r="G5" s="395"/>
      <c r="H5" s="396"/>
      <c r="I5" s="396"/>
      <c r="J5" s="396"/>
      <c r="K5" s="397"/>
      <c r="L5" s="398"/>
      <c r="M5" s="399"/>
      <c r="N5" s="399"/>
      <c r="O5" s="399"/>
      <c r="P5" s="399"/>
      <c r="Q5" s="399"/>
      <c r="R5" s="399"/>
      <c r="S5" s="399"/>
      <c r="T5" s="399"/>
      <c r="U5" s="399"/>
      <c r="V5" s="399"/>
      <c r="W5" s="399"/>
      <c r="X5" s="400"/>
      <c r="Y5" s="188"/>
      <c r="Z5" s="189"/>
      <c r="AA5" s="189"/>
      <c r="AB5" s="425"/>
      <c r="AC5" s="395" t="s">
        <v>672</v>
      </c>
      <c r="AD5" s="396"/>
      <c r="AE5" s="396"/>
      <c r="AF5" s="396"/>
      <c r="AG5" s="397"/>
      <c r="AH5" s="398" t="s">
        <v>811</v>
      </c>
      <c r="AI5" s="399"/>
      <c r="AJ5" s="399"/>
      <c r="AK5" s="399"/>
      <c r="AL5" s="399"/>
      <c r="AM5" s="399"/>
      <c r="AN5" s="399"/>
      <c r="AO5" s="399"/>
      <c r="AP5" s="399"/>
      <c r="AQ5" s="399"/>
      <c r="AR5" s="399"/>
      <c r="AS5" s="399"/>
      <c r="AT5" s="400"/>
      <c r="AU5" s="188">
        <v>7</v>
      </c>
      <c r="AV5" s="189"/>
      <c r="AW5" s="189"/>
      <c r="AX5" s="190"/>
      <c r="AY5" s="34">
        <f t="shared" si="0"/>
        <v>2</v>
      </c>
    </row>
    <row r="6" spans="1:51" ht="24.75" customHeight="1" x14ac:dyDescent="0.2">
      <c r="A6" s="801"/>
      <c r="B6" s="802"/>
      <c r="C6" s="802"/>
      <c r="D6" s="802"/>
      <c r="E6" s="802"/>
      <c r="F6" s="803"/>
      <c r="G6" s="395"/>
      <c r="H6" s="396"/>
      <c r="I6" s="396"/>
      <c r="J6" s="396"/>
      <c r="K6" s="397"/>
      <c r="L6" s="398"/>
      <c r="M6" s="399"/>
      <c r="N6" s="399"/>
      <c r="O6" s="399"/>
      <c r="P6" s="399"/>
      <c r="Q6" s="399"/>
      <c r="R6" s="399"/>
      <c r="S6" s="399"/>
      <c r="T6" s="399"/>
      <c r="U6" s="399"/>
      <c r="V6" s="399"/>
      <c r="W6" s="399"/>
      <c r="X6" s="400"/>
      <c r="Y6" s="188"/>
      <c r="Z6" s="189"/>
      <c r="AA6" s="189"/>
      <c r="AB6" s="425"/>
      <c r="AC6" s="395" t="s">
        <v>809</v>
      </c>
      <c r="AD6" s="396"/>
      <c r="AE6" s="396"/>
      <c r="AF6" s="396"/>
      <c r="AG6" s="397"/>
      <c r="AH6" s="398" t="s">
        <v>812</v>
      </c>
      <c r="AI6" s="399"/>
      <c r="AJ6" s="399"/>
      <c r="AK6" s="399"/>
      <c r="AL6" s="399"/>
      <c r="AM6" s="399"/>
      <c r="AN6" s="399"/>
      <c r="AO6" s="399"/>
      <c r="AP6" s="399"/>
      <c r="AQ6" s="399"/>
      <c r="AR6" s="399"/>
      <c r="AS6" s="399"/>
      <c r="AT6" s="400"/>
      <c r="AU6" s="188">
        <v>3</v>
      </c>
      <c r="AV6" s="189"/>
      <c r="AW6" s="189"/>
      <c r="AX6" s="190"/>
      <c r="AY6" s="34">
        <f t="shared" si="0"/>
        <v>2</v>
      </c>
    </row>
    <row r="7" spans="1:51" ht="24.75" customHeight="1" thickBot="1" x14ac:dyDescent="0.25">
      <c r="A7" s="801"/>
      <c r="B7" s="802"/>
      <c r="C7" s="802"/>
      <c r="D7" s="802"/>
      <c r="E7" s="802"/>
      <c r="F7" s="803"/>
      <c r="G7" s="191" t="s">
        <v>20</v>
      </c>
      <c r="H7" s="192"/>
      <c r="I7" s="192"/>
      <c r="J7" s="192"/>
      <c r="K7" s="192"/>
      <c r="L7" s="614"/>
      <c r="M7" s="615"/>
      <c r="N7" s="615"/>
      <c r="O7" s="615"/>
      <c r="P7" s="615"/>
      <c r="Q7" s="615"/>
      <c r="R7" s="615"/>
      <c r="S7" s="615"/>
      <c r="T7" s="615"/>
      <c r="U7" s="615"/>
      <c r="V7" s="615"/>
      <c r="W7" s="615"/>
      <c r="X7" s="616"/>
      <c r="Y7" s="617">
        <f>SUM(Y4:AB6)</f>
        <v>20</v>
      </c>
      <c r="Z7" s="618"/>
      <c r="AA7" s="618"/>
      <c r="AB7" s="619"/>
      <c r="AC7" s="191" t="s">
        <v>20</v>
      </c>
      <c r="AD7" s="192"/>
      <c r="AE7" s="192"/>
      <c r="AF7" s="192"/>
      <c r="AG7" s="192"/>
      <c r="AH7" s="614"/>
      <c r="AI7" s="615"/>
      <c r="AJ7" s="615"/>
      <c r="AK7" s="615"/>
      <c r="AL7" s="615"/>
      <c r="AM7" s="615"/>
      <c r="AN7" s="615"/>
      <c r="AO7" s="615"/>
      <c r="AP7" s="615"/>
      <c r="AQ7" s="615"/>
      <c r="AR7" s="615"/>
      <c r="AS7" s="615"/>
      <c r="AT7" s="616"/>
      <c r="AU7" s="617">
        <f>SUM(AU4:AX6)</f>
        <v>20</v>
      </c>
      <c r="AV7" s="618"/>
      <c r="AW7" s="618"/>
      <c r="AX7" s="620"/>
      <c r="AY7" s="34">
        <f t="shared" si="0"/>
        <v>2</v>
      </c>
    </row>
    <row r="8" spans="1:51" ht="30" customHeight="1" x14ac:dyDescent="0.2">
      <c r="A8" s="801"/>
      <c r="B8" s="802"/>
      <c r="C8" s="802"/>
      <c r="D8" s="802"/>
      <c r="E8" s="802"/>
      <c r="F8" s="803"/>
      <c r="G8" s="386" t="s">
        <v>827</v>
      </c>
      <c r="H8" s="387"/>
      <c r="I8" s="387"/>
      <c r="J8" s="387"/>
      <c r="K8" s="387"/>
      <c r="L8" s="387"/>
      <c r="M8" s="387"/>
      <c r="N8" s="387"/>
      <c r="O8" s="387"/>
      <c r="P8" s="387"/>
      <c r="Q8" s="387"/>
      <c r="R8" s="387"/>
      <c r="S8" s="387"/>
      <c r="T8" s="387"/>
      <c r="U8" s="387"/>
      <c r="V8" s="387"/>
      <c r="W8" s="387"/>
      <c r="X8" s="387"/>
      <c r="Y8" s="387"/>
      <c r="Z8" s="387"/>
      <c r="AA8" s="387"/>
      <c r="AB8" s="388"/>
      <c r="AC8" s="386" t="s">
        <v>781</v>
      </c>
      <c r="AD8" s="387"/>
      <c r="AE8" s="387"/>
      <c r="AF8" s="387"/>
      <c r="AG8" s="387"/>
      <c r="AH8" s="387"/>
      <c r="AI8" s="387"/>
      <c r="AJ8" s="387"/>
      <c r="AK8" s="387"/>
      <c r="AL8" s="387"/>
      <c r="AM8" s="387"/>
      <c r="AN8" s="387"/>
      <c r="AO8" s="387"/>
      <c r="AP8" s="387"/>
      <c r="AQ8" s="387"/>
      <c r="AR8" s="387"/>
      <c r="AS8" s="387"/>
      <c r="AT8" s="387"/>
      <c r="AU8" s="387"/>
      <c r="AV8" s="387"/>
      <c r="AW8" s="387"/>
      <c r="AX8" s="587"/>
      <c r="AY8">
        <f>COUNTA($G$10,$AC$10)</f>
        <v>2</v>
      </c>
    </row>
    <row r="9" spans="1:51" ht="25.5" customHeight="1" x14ac:dyDescent="0.2">
      <c r="A9" s="801"/>
      <c r="B9" s="802"/>
      <c r="C9" s="802"/>
      <c r="D9" s="802"/>
      <c r="E9" s="802"/>
      <c r="F9" s="803"/>
      <c r="G9" s="606" t="s">
        <v>17</v>
      </c>
      <c r="H9" s="465"/>
      <c r="I9" s="465"/>
      <c r="J9" s="465"/>
      <c r="K9" s="465"/>
      <c r="L9" s="464" t="s">
        <v>18</v>
      </c>
      <c r="M9" s="465"/>
      <c r="N9" s="465"/>
      <c r="O9" s="465"/>
      <c r="P9" s="465"/>
      <c r="Q9" s="465"/>
      <c r="R9" s="465"/>
      <c r="S9" s="465"/>
      <c r="T9" s="465"/>
      <c r="U9" s="465"/>
      <c r="V9" s="465"/>
      <c r="W9" s="465"/>
      <c r="X9" s="466"/>
      <c r="Y9" s="443" t="s">
        <v>19</v>
      </c>
      <c r="Z9" s="444"/>
      <c r="AA9" s="444"/>
      <c r="AB9" s="592"/>
      <c r="AC9" s="606" t="s">
        <v>17</v>
      </c>
      <c r="AD9" s="465"/>
      <c r="AE9" s="465"/>
      <c r="AF9" s="465"/>
      <c r="AG9" s="465"/>
      <c r="AH9" s="464" t="s">
        <v>18</v>
      </c>
      <c r="AI9" s="465"/>
      <c r="AJ9" s="465"/>
      <c r="AK9" s="465"/>
      <c r="AL9" s="465"/>
      <c r="AM9" s="465"/>
      <c r="AN9" s="465"/>
      <c r="AO9" s="465"/>
      <c r="AP9" s="465"/>
      <c r="AQ9" s="465"/>
      <c r="AR9" s="465"/>
      <c r="AS9" s="465"/>
      <c r="AT9" s="466"/>
      <c r="AU9" s="443" t="s">
        <v>19</v>
      </c>
      <c r="AV9" s="444"/>
      <c r="AW9" s="444"/>
      <c r="AX9" s="445"/>
      <c r="AY9" s="34">
        <f>$AY$8</f>
        <v>2</v>
      </c>
    </row>
    <row r="10" spans="1:51" ht="24.75" customHeight="1" x14ac:dyDescent="0.2">
      <c r="A10" s="801"/>
      <c r="B10" s="802"/>
      <c r="C10" s="802"/>
      <c r="D10" s="802"/>
      <c r="E10" s="802"/>
      <c r="F10" s="803"/>
      <c r="G10" s="467" t="s">
        <v>808</v>
      </c>
      <c r="H10" s="468"/>
      <c r="I10" s="468"/>
      <c r="J10" s="468"/>
      <c r="K10" s="469"/>
      <c r="L10" s="461" t="s">
        <v>818</v>
      </c>
      <c r="M10" s="462"/>
      <c r="N10" s="462"/>
      <c r="O10" s="462"/>
      <c r="P10" s="462"/>
      <c r="Q10" s="462"/>
      <c r="R10" s="462"/>
      <c r="S10" s="462"/>
      <c r="T10" s="462"/>
      <c r="U10" s="462"/>
      <c r="V10" s="462"/>
      <c r="W10" s="462"/>
      <c r="X10" s="463"/>
      <c r="Y10" s="229">
        <v>4</v>
      </c>
      <c r="Z10" s="230"/>
      <c r="AA10" s="230"/>
      <c r="AB10" s="596"/>
      <c r="AC10" s="467" t="s">
        <v>673</v>
      </c>
      <c r="AD10" s="468"/>
      <c r="AE10" s="468"/>
      <c r="AF10" s="468"/>
      <c r="AG10" s="469"/>
      <c r="AH10" s="461" t="s">
        <v>665</v>
      </c>
      <c r="AI10" s="462"/>
      <c r="AJ10" s="462"/>
      <c r="AK10" s="462"/>
      <c r="AL10" s="462"/>
      <c r="AM10" s="462"/>
      <c r="AN10" s="462"/>
      <c r="AO10" s="462"/>
      <c r="AP10" s="462"/>
      <c r="AQ10" s="462"/>
      <c r="AR10" s="462"/>
      <c r="AS10" s="462"/>
      <c r="AT10" s="463"/>
      <c r="AU10" s="229">
        <v>2</v>
      </c>
      <c r="AV10" s="230"/>
      <c r="AW10" s="230"/>
      <c r="AX10" s="231"/>
      <c r="AY10" s="34">
        <f>$AY$8</f>
        <v>2</v>
      </c>
    </row>
    <row r="11" spans="1:51" ht="24.75" customHeight="1" thickBot="1" x14ac:dyDescent="0.25">
      <c r="A11" s="801"/>
      <c r="B11" s="802"/>
      <c r="C11" s="802"/>
      <c r="D11" s="802"/>
      <c r="E11" s="802"/>
      <c r="F11" s="803"/>
      <c r="G11" s="191" t="s">
        <v>20</v>
      </c>
      <c r="H11" s="192"/>
      <c r="I11" s="192"/>
      <c r="J11" s="192"/>
      <c r="K11" s="192"/>
      <c r="L11" s="614"/>
      <c r="M11" s="615"/>
      <c r="N11" s="615"/>
      <c r="O11" s="615"/>
      <c r="P11" s="615"/>
      <c r="Q11" s="615"/>
      <c r="R11" s="615"/>
      <c r="S11" s="615"/>
      <c r="T11" s="615"/>
      <c r="U11" s="615"/>
      <c r="V11" s="615"/>
      <c r="W11" s="615"/>
      <c r="X11" s="616"/>
      <c r="Y11" s="617">
        <f>SUM(Y10:AB10)</f>
        <v>4</v>
      </c>
      <c r="Z11" s="618"/>
      <c r="AA11" s="618"/>
      <c r="AB11" s="619"/>
      <c r="AC11" s="191" t="s">
        <v>20</v>
      </c>
      <c r="AD11" s="192"/>
      <c r="AE11" s="192"/>
      <c r="AF11" s="192"/>
      <c r="AG11" s="192"/>
      <c r="AH11" s="614"/>
      <c r="AI11" s="615"/>
      <c r="AJ11" s="615"/>
      <c r="AK11" s="615"/>
      <c r="AL11" s="615"/>
      <c r="AM11" s="615"/>
      <c r="AN11" s="615"/>
      <c r="AO11" s="615"/>
      <c r="AP11" s="615"/>
      <c r="AQ11" s="615"/>
      <c r="AR11" s="615"/>
      <c r="AS11" s="615"/>
      <c r="AT11" s="616"/>
      <c r="AU11" s="617">
        <f>SUM(AU10:AX10)</f>
        <v>2</v>
      </c>
      <c r="AV11" s="618"/>
      <c r="AW11" s="618"/>
      <c r="AX11" s="620"/>
      <c r="AY11" s="34">
        <f>$AY$8</f>
        <v>2</v>
      </c>
    </row>
    <row r="12" spans="1:51" ht="30" customHeight="1" x14ac:dyDescent="0.2">
      <c r="A12" s="801"/>
      <c r="B12" s="802"/>
      <c r="C12" s="802"/>
      <c r="D12" s="802"/>
      <c r="E12" s="802"/>
      <c r="F12" s="803"/>
      <c r="G12" s="386" t="s">
        <v>652</v>
      </c>
      <c r="H12" s="387"/>
      <c r="I12" s="387"/>
      <c r="J12" s="387"/>
      <c r="K12" s="387"/>
      <c r="L12" s="387"/>
      <c r="M12" s="387"/>
      <c r="N12" s="387"/>
      <c r="O12" s="387"/>
      <c r="P12" s="387"/>
      <c r="Q12" s="387"/>
      <c r="R12" s="387"/>
      <c r="S12" s="387"/>
      <c r="T12" s="387"/>
      <c r="U12" s="387"/>
      <c r="V12" s="387"/>
      <c r="W12" s="387"/>
      <c r="X12" s="387"/>
      <c r="Y12" s="387"/>
      <c r="Z12" s="387"/>
      <c r="AA12" s="387"/>
      <c r="AB12" s="388"/>
      <c r="AC12" s="386" t="s">
        <v>653</v>
      </c>
      <c r="AD12" s="387"/>
      <c r="AE12" s="387"/>
      <c r="AF12" s="387"/>
      <c r="AG12" s="387"/>
      <c r="AH12" s="387"/>
      <c r="AI12" s="387"/>
      <c r="AJ12" s="387"/>
      <c r="AK12" s="387"/>
      <c r="AL12" s="387"/>
      <c r="AM12" s="387"/>
      <c r="AN12" s="387"/>
      <c r="AO12" s="387"/>
      <c r="AP12" s="387"/>
      <c r="AQ12" s="387"/>
      <c r="AR12" s="387"/>
      <c r="AS12" s="387"/>
      <c r="AT12" s="387"/>
      <c r="AU12" s="387"/>
      <c r="AV12" s="387"/>
      <c r="AW12" s="387"/>
      <c r="AX12" s="587"/>
      <c r="AY12">
        <f>COUNTA($G$14,$AC$14)</f>
        <v>2</v>
      </c>
    </row>
    <row r="13" spans="1:51" ht="24.75" customHeight="1" x14ac:dyDescent="0.2">
      <c r="A13" s="801"/>
      <c r="B13" s="802"/>
      <c r="C13" s="802"/>
      <c r="D13" s="802"/>
      <c r="E13" s="802"/>
      <c r="F13" s="803"/>
      <c r="G13" s="606" t="s">
        <v>17</v>
      </c>
      <c r="H13" s="465"/>
      <c r="I13" s="465"/>
      <c r="J13" s="465"/>
      <c r="K13" s="465"/>
      <c r="L13" s="464" t="s">
        <v>18</v>
      </c>
      <c r="M13" s="465"/>
      <c r="N13" s="465"/>
      <c r="O13" s="465"/>
      <c r="P13" s="465"/>
      <c r="Q13" s="465"/>
      <c r="R13" s="465"/>
      <c r="S13" s="465"/>
      <c r="T13" s="465"/>
      <c r="U13" s="465"/>
      <c r="V13" s="465"/>
      <c r="W13" s="465"/>
      <c r="X13" s="466"/>
      <c r="Y13" s="443" t="s">
        <v>19</v>
      </c>
      <c r="Z13" s="444"/>
      <c r="AA13" s="444"/>
      <c r="AB13" s="592"/>
      <c r="AC13" s="606" t="s">
        <v>17</v>
      </c>
      <c r="AD13" s="465"/>
      <c r="AE13" s="465"/>
      <c r="AF13" s="465"/>
      <c r="AG13" s="465"/>
      <c r="AH13" s="464" t="s">
        <v>18</v>
      </c>
      <c r="AI13" s="465"/>
      <c r="AJ13" s="465"/>
      <c r="AK13" s="465"/>
      <c r="AL13" s="465"/>
      <c r="AM13" s="465"/>
      <c r="AN13" s="465"/>
      <c r="AO13" s="465"/>
      <c r="AP13" s="465"/>
      <c r="AQ13" s="465"/>
      <c r="AR13" s="465"/>
      <c r="AS13" s="465"/>
      <c r="AT13" s="466"/>
      <c r="AU13" s="443" t="s">
        <v>19</v>
      </c>
      <c r="AV13" s="444"/>
      <c r="AW13" s="444"/>
      <c r="AX13" s="445"/>
      <c r="AY13" s="34">
        <f>$AY$12</f>
        <v>2</v>
      </c>
    </row>
    <row r="14" spans="1:51" ht="24.75" customHeight="1" x14ac:dyDescent="0.2">
      <c r="A14" s="801"/>
      <c r="B14" s="802"/>
      <c r="C14" s="802"/>
      <c r="D14" s="802"/>
      <c r="E14" s="802"/>
      <c r="F14" s="803"/>
      <c r="G14" s="467" t="s">
        <v>674</v>
      </c>
      <c r="H14" s="468"/>
      <c r="I14" s="468"/>
      <c r="J14" s="468"/>
      <c r="K14" s="469"/>
      <c r="L14" s="461" t="s">
        <v>675</v>
      </c>
      <c r="M14" s="462"/>
      <c r="N14" s="462"/>
      <c r="O14" s="462"/>
      <c r="P14" s="462"/>
      <c r="Q14" s="462"/>
      <c r="R14" s="462"/>
      <c r="S14" s="462"/>
      <c r="T14" s="462"/>
      <c r="U14" s="462"/>
      <c r="V14" s="462"/>
      <c r="W14" s="462"/>
      <c r="X14" s="463"/>
      <c r="Y14" s="229">
        <v>7.1</v>
      </c>
      <c r="Z14" s="230"/>
      <c r="AA14" s="230"/>
      <c r="AB14" s="596"/>
      <c r="AC14" s="467" t="s">
        <v>672</v>
      </c>
      <c r="AD14" s="468"/>
      <c r="AE14" s="468"/>
      <c r="AF14" s="468"/>
      <c r="AG14" s="469"/>
      <c r="AH14" s="461" t="s">
        <v>677</v>
      </c>
      <c r="AI14" s="462"/>
      <c r="AJ14" s="462"/>
      <c r="AK14" s="462"/>
      <c r="AL14" s="462"/>
      <c r="AM14" s="462"/>
      <c r="AN14" s="462"/>
      <c r="AO14" s="462"/>
      <c r="AP14" s="462"/>
      <c r="AQ14" s="462"/>
      <c r="AR14" s="462"/>
      <c r="AS14" s="462"/>
      <c r="AT14" s="463"/>
      <c r="AU14" s="229">
        <v>5.8</v>
      </c>
      <c r="AV14" s="230"/>
      <c r="AW14" s="230"/>
      <c r="AX14" s="231"/>
      <c r="AY14" s="34">
        <f>$AY$12</f>
        <v>2</v>
      </c>
    </row>
    <row r="15" spans="1:51" ht="24.75" customHeight="1" x14ac:dyDescent="0.2">
      <c r="A15" s="801"/>
      <c r="B15" s="802"/>
      <c r="C15" s="802"/>
      <c r="D15" s="802"/>
      <c r="E15" s="802"/>
      <c r="F15" s="803"/>
      <c r="G15" s="395" t="s">
        <v>80</v>
      </c>
      <c r="H15" s="396"/>
      <c r="I15" s="396"/>
      <c r="J15" s="396"/>
      <c r="K15" s="397"/>
      <c r="L15" s="398" t="s">
        <v>676</v>
      </c>
      <c r="M15" s="399"/>
      <c r="N15" s="399"/>
      <c r="O15" s="399"/>
      <c r="P15" s="399"/>
      <c r="Q15" s="399"/>
      <c r="R15" s="399"/>
      <c r="S15" s="399"/>
      <c r="T15" s="399"/>
      <c r="U15" s="399"/>
      <c r="V15" s="399"/>
      <c r="W15" s="399"/>
      <c r="X15" s="400"/>
      <c r="Y15" s="188">
        <v>1</v>
      </c>
      <c r="Z15" s="189"/>
      <c r="AA15" s="189"/>
      <c r="AB15" s="425"/>
      <c r="AC15" s="395" t="s">
        <v>674</v>
      </c>
      <c r="AD15" s="396"/>
      <c r="AE15" s="396"/>
      <c r="AF15" s="396"/>
      <c r="AG15" s="397"/>
      <c r="AH15" s="398" t="s">
        <v>702</v>
      </c>
      <c r="AI15" s="399"/>
      <c r="AJ15" s="399"/>
      <c r="AK15" s="399"/>
      <c r="AL15" s="399"/>
      <c r="AM15" s="399"/>
      <c r="AN15" s="399"/>
      <c r="AO15" s="399"/>
      <c r="AP15" s="399"/>
      <c r="AQ15" s="399"/>
      <c r="AR15" s="399"/>
      <c r="AS15" s="399"/>
      <c r="AT15" s="400"/>
      <c r="AU15" s="188">
        <v>1.1000000000000001</v>
      </c>
      <c r="AV15" s="189"/>
      <c r="AW15" s="189"/>
      <c r="AX15" s="190"/>
      <c r="AY15" s="34">
        <f>$AY$12</f>
        <v>2</v>
      </c>
    </row>
    <row r="16" spans="1:51" ht="24.75" customHeight="1" x14ac:dyDescent="0.2">
      <c r="A16" s="801"/>
      <c r="B16" s="802"/>
      <c r="C16" s="802"/>
      <c r="D16" s="802"/>
      <c r="E16" s="802"/>
      <c r="F16" s="803"/>
      <c r="G16" s="395"/>
      <c r="H16" s="396"/>
      <c r="I16" s="396"/>
      <c r="J16" s="396"/>
      <c r="K16" s="397"/>
      <c r="L16" s="398"/>
      <c r="M16" s="399"/>
      <c r="N16" s="399"/>
      <c r="O16" s="399"/>
      <c r="P16" s="399"/>
      <c r="Q16" s="399"/>
      <c r="R16" s="399"/>
      <c r="S16" s="399"/>
      <c r="T16" s="399"/>
      <c r="U16" s="399"/>
      <c r="V16" s="399"/>
      <c r="W16" s="399"/>
      <c r="X16" s="400"/>
      <c r="Y16" s="188"/>
      <c r="Z16" s="189"/>
      <c r="AA16" s="189"/>
      <c r="AB16" s="425"/>
      <c r="AC16" s="395" t="s">
        <v>701</v>
      </c>
      <c r="AD16" s="396"/>
      <c r="AE16" s="396"/>
      <c r="AF16" s="396"/>
      <c r="AG16" s="397"/>
      <c r="AH16" s="398" t="s">
        <v>703</v>
      </c>
      <c r="AI16" s="399"/>
      <c r="AJ16" s="399"/>
      <c r="AK16" s="399"/>
      <c r="AL16" s="399"/>
      <c r="AM16" s="399"/>
      <c r="AN16" s="399"/>
      <c r="AO16" s="399"/>
      <c r="AP16" s="399"/>
      <c r="AQ16" s="399"/>
      <c r="AR16" s="399"/>
      <c r="AS16" s="399"/>
      <c r="AT16" s="400"/>
      <c r="AU16" s="188">
        <v>0.2</v>
      </c>
      <c r="AV16" s="189"/>
      <c r="AW16" s="189"/>
      <c r="AX16" s="190"/>
      <c r="AY16" s="34">
        <f>$AY$12</f>
        <v>2</v>
      </c>
    </row>
    <row r="17" spans="1:51" ht="24.75" customHeight="1" thickBot="1" x14ac:dyDescent="0.25">
      <c r="A17" s="801"/>
      <c r="B17" s="802"/>
      <c r="C17" s="802"/>
      <c r="D17" s="802"/>
      <c r="E17" s="802"/>
      <c r="F17" s="803"/>
      <c r="G17" s="191" t="s">
        <v>20</v>
      </c>
      <c r="H17" s="192"/>
      <c r="I17" s="192"/>
      <c r="J17" s="192"/>
      <c r="K17" s="192"/>
      <c r="L17" s="614"/>
      <c r="M17" s="615"/>
      <c r="N17" s="615"/>
      <c r="O17" s="615"/>
      <c r="P17" s="615"/>
      <c r="Q17" s="615"/>
      <c r="R17" s="615"/>
      <c r="S17" s="615"/>
      <c r="T17" s="615"/>
      <c r="U17" s="615"/>
      <c r="V17" s="615"/>
      <c r="W17" s="615"/>
      <c r="X17" s="616"/>
      <c r="Y17" s="617">
        <f>SUM(Y14:AB16)</f>
        <v>8.1</v>
      </c>
      <c r="Z17" s="618"/>
      <c r="AA17" s="618"/>
      <c r="AB17" s="619"/>
      <c r="AC17" s="191" t="s">
        <v>20</v>
      </c>
      <c r="AD17" s="192"/>
      <c r="AE17" s="192"/>
      <c r="AF17" s="192"/>
      <c r="AG17" s="192"/>
      <c r="AH17" s="614"/>
      <c r="AI17" s="615"/>
      <c r="AJ17" s="615"/>
      <c r="AK17" s="615"/>
      <c r="AL17" s="615"/>
      <c r="AM17" s="615"/>
      <c r="AN17" s="615"/>
      <c r="AO17" s="615"/>
      <c r="AP17" s="615"/>
      <c r="AQ17" s="615"/>
      <c r="AR17" s="615"/>
      <c r="AS17" s="615"/>
      <c r="AT17" s="616"/>
      <c r="AU17" s="617">
        <f>SUM(AU14:AX16)</f>
        <v>7.1000000000000005</v>
      </c>
      <c r="AV17" s="618"/>
      <c r="AW17" s="618"/>
      <c r="AX17" s="620"/>
      <c r="AY17" s="34">
        <f>$AY$12</f>
        <v>2</v>
      </c>
    </row>
    <row r="18" spans="1:51" ht="30" customHeight="1" x14ac:dyDescent="0.2">
      <c r="A18" s="801"/>
      <c r="B18" s="802"/>
      <c r="C18" s="802"/>
      <c r="D18" s="802"/>
      <c r="E18" s="802"/>
      <c r="F18" s="803"/>
      <c r="G18" s="386" t="s">
        <v>706</v>
      </c>
      <c r="H18" s="387"/>
      <c r="I18" s="387"/>
      <c r="J18" s="387"/>
      <c r="K18" s="387"/>
      <c r="L18" s="387"/>
      <c r="M18" s="387"/>
      <c r="N18" s="387"/>
      <c r="O18" s="387"/>
      <c r="P18" s="387"/>
      <c r="Q18" s="387"/>
      <c r="R18" s="387"/>
      <c r="S18" s="387"/>
      <c r="T18" s="387"/>
      <c r="U18" s="387"/>
      <c r="V18" s="387"/>
      <c r="W18" s="387"/>
      <c r="X18" s="387"/>
      <c r="Y18" s="387"/>
      <c r="Z18" s="387"/>
      <c r="AA18" s="387"/>
      <c r="AB18" s="388"/>
      <c r="AC18" s="386" t="s">
        <v>783</v>
      </c>
      <c r="AD18" s="387"/>
      <c r="AE18" s="387"/>
      <c r="AF18" s="387"/>
      <c r="AG18" s="387"/>
      <c r="AH18" s="387"/>
      <c r="AI18" s="387"/>
      <c r="AJ18" s="387"/>
      <c r="AK18" s="387"/>
      <c r="AL18" s="387"/>
      <c r="AM18" s="387"/>
      <c r="AN18" s="387"/>
      <c r="AO18" s="387"/>
      <c r="AP18" s="387"/>
      <c r="AQ18" s="387"/>
      <c r="AR18" s="387"/>
      <c r="AS18" s="387"/>
      <c r="AT18" s="387"/>
      <c r="AU18" s="387"/>
      <c r="AV18" s="387"/>
      <c r="AW18" s="387"/>
      <c r="AX18" s="587"/>
      <c r="AY18">
        <f>COUNTA($G$20,$AC$20)</f>
        <v>2</v>
      </c>
    </row>
    <row r="19" spans="1:51" ht="24.75" customHeight="1" x14ac:dyDescent="0.2">
      <c r="A19" s="801"/>
      <c r="B19" s="802"/>
      <c r="C19" s="802"/>
      <c r="D19" s="802"/>
      <c r="E19" s="802"/>
      <c r="F19" s="803"/>
      <c r="G19" s="606" t="s">
        <v>17</v>
      </c>
      <c r="H19" s="465"/>
      <c r="I19" s="465"/>
      <c r="J19" s="465"/>
      <c r="K19" s="465"/>
      <c r="L19" s="464" t="s">
        <v>18</v>
      </c>
      <c r="M19" s="465"/>
      <c r="N19" s="465"/>
      <c r="O19" s="465"/>
      <c r="P19" s="465"/>
      <c r="Q19" s="465"/>
      <c r="R19" s="465"/>
      <c r="S19" s="465"/>
      <c r="T19" s="465"/>
      <c r="U19" s="465"/>
      <c r="V19" s="465"/>
      <c r="W19" s="465"/>
      <c r="X19" s="466"/>
      <c r="Y19" s="443" t="s">
        <v>19</v>
      </c>
      <c r="Z19" s="444"/>
      <c r="AA19" s="444"/>
      <c r="AB19" s="592"/>
      <c r="AC19" s="606" t="s">
        <v>17</v>
      </c>
      <c r="AD19" s="465"/>
      <c r="AE19" s="465"/>
      <c r="AF19" s="465"/>
      <c r="AG19" s="465"/>
      <c r="AH19" s="464" t="s">
        <v>18</v>
      </c>
      <c r="AI19" s="465"/>
      <c r="AJ19" s="465"/>
      <c r="AK19" s="465"/>
      <c r="AL19" s="465"/>
      <c r="AM19" s="465"/>
      <c r="AN19" s="465"/>
      <c r="AO19" s="465"/>
      <c r="AP19" s="465"/>
      <c r="AQ19" s="465"/>
      <c r="AR19" s="465"/>
      <c r="AS19" s="465"/>
      <c r="AT19" s="466"/>
      <c r="AU19" s="443" t="s">
        <v>19</v>
      </c>
      <c r="AV19" s="444"/>
      <c r="AW19" s="444"/>
      <c r="AX19" s="445"/>
      <c r="AY19" s="34">
        <f>$AY$18</f>
        <v>2</v>
      </c>
    </row>
    <row r="20" spans="1:51" ht="24.75" customHeight="1" x14ac:dyDescent="0.2">
      <c r="A20" s="801"/>
      <c r="B20" s="802"/>
      <c r="C20" s="802"/>
      <c r="D20" s="802"/>
      <c r="E20" s="802"/>
      <c r="F20" s="803"/>
      <c r="G20" s="467" t="s">
        <v>672</v>
      </c>
      <c r="H20" s="468"/>
      <c r="I20" s="468"/>
      <c r="J20" s="468"/>
      <c r="K20" s="469"/>
      <c r="L20" s="461" t="s">
        <v>705</v>
      </c>
      <c r="M20" s="462"/>
      <c r="N20" s="462"/>
      <c r="O20" s="462"/>
      <c r="P20" s="462"/>
      <c r="Q20" s="462"/>
      <c r="R20" s="462"/>
      <c r="S20" s="462"/>
      <c r="T20" s="462"/>
      <c r="U20" s="462"/>
      <c r="V20" s="462"/>
      <c r="W20" s="462"/>
      <c r="X20" s="463"/>
      <c r="Y20" s="229">
        <v>1.1000000000000001</v>
      </c>
      <c r="Z20" s="230"/>
      <c r="AA20" s="230"/>
      <c r="AB20" s="596"/>
      <c r="AC20" s="467" t="s">
        <v>784</v>
      </c>
      <c r="AD20" s="468"/>
      <c r="AE20" s="468"/>
      <c r="AF20" s="468"/>
      <c r="AG20" s="469"/>
      <c r="AH20" s="461" t="s">
        <v>787</v>
      </c>
      <c r="AI20" s="625"/>
      <c r="AJ20" s="625"/>
      <c r="AK20" s="625"/>
      <c r="AL20" s="625"/>
      <c r="AM20" s="625"/>
      <c r="AN20" s="625"/>
      <c r="AO20" s="625"/>
      <c r="AP20" s="625"/>
      <c r="AQ20" s="625"/>
      <c r="AR20" s="625"/>
      <c r="AS20" s="625"/>
      <c r="AT20" s="626"/>
      <c r="AU20" s="229">
        <v>43.9</v>
      </c>
      <c r="AV20" s="230"/>
      <c r="AW20" s="230"/>
      <c r="AX20" s="596"/>
      <c r="AY20" s="34">
        <f>$AY$18</f>
        <v>2</v>
      </c>
    </row>
    <row r="21" spans="1:51" ht="24.75" customHeight="1" x14ac:dyDescent="0.2">
      <c r="A21" s="801"/>
      <c r="B21" s="802"/>
      <c r="C21" s="802"/>
      <c r="D21" s="802"/>
      <c r="E21" s="802"/>
      <c r="F21" s="803"/>
      <c r="G21" s="395"/>
      <c r="H21" s="396"/>
      <c r="I21" s="396"/>
      <c r="J21" s="396"/>
      <c r="K21" s="397"/>
      <c r="L21" s="398"/>
      <c r="M21" s="399"/>
      <c r="N21" s="399"/>
      <c r="O21" s="399"/>
      <c r="P21" s="399"/>
      <c r="Q21" s="399"/>
      <c r="R21" s="399"/>
      <c r="S21" s="399"/>
      <c r="T21" s="399"/>
      <c r="U21" s="399"/>
      <c r="V21" s="399"/>
      <c r="W21" s="399"/>
      <c r="X21" s="400"/>
      <c r="Y21" s="188"/>
      <c r="Z21" s="189"/>
      <c r="AA21" s="189"/>
      <c r="AB21" s="425"/>
      <c r="AC21" s="395" t="s">
        <v>785</v>
      </c>
      <c r="AD21" s="396"/>
      <c r="AE21" s="396"/>
      <c r="AF21" s="396"/>
      <c r="AG21" s="397"/>
      <c r="AH21" s="398" t="s">
        <v>788</v>
      </c>
      <c r="AI21" s="796"/>
      <c r="AJ21" s="796"/>
      <c r="AK21" s="796"/>
      <c r="AL21" s="796"/>
      <c r="AM21" s="796"/>
      <c r="AN21" s="796"/>
      <c r="AO21" s="796"/>
      <c r="AP21" s="796"/>
      <c r="AQ21" s="796"/>
      <c r="AR21" s="796"/>
      <c r="AS21" s="796"/>
      <c r="AT21" s="797"/>
      <c r="AU21" s="188">
        <v>7.1</v>
      </c>
      <c r="AV21" s="189"/>
      <c r="AW21" s="189"/>
      <c r="AX21" s="425"/>
      <c r="AY21" s="34">
        <f>$AY$18</f>
        <v>2</v>
      </c>
    </row>
    <row r="22" spans="1:51" ht="24.75" customHeight="1" x14ac:dyDescent="0.2">
      <c r="A22" s="801"/>
      <c r="B22" s="802"/>
      <c r="C22" s="802"/>
      <c r="D22" s="802"/>
      <c r="E22" s="802"/>
      <c r="F22" s="803"/>
      <c r="G22" s="395"/>
      <c r="H22" s="396"/>
      <c r="I22" s="396"/>
      <c r="J22" s="396"/>
      <c r="K22" s="397"/>
      <c r="L22" s="398"/>
      <c r="M22" s="399"/>
      <c r="N22" s="399"/>
      <c r="O22" s="399"/>
      <c r="P22" s="399"/>
      <c r="Q22" s="399"/>
      <c r="R22" s="399"/>
      <c r="S22" s="399"/>
      <c r="T22" s="399"/>
      <c r="U22" s="399"/>
      <c r="V22" s="399"/>
      <c r="W22" s="399"/>
      <c r="X22" s="400"/>
      <c r="Y22" s="188"/>
      <c r="Z22" s="189"/>
      <c r="AA22" s="189"/>
      <c r="AB22" s="425"/>
      <c r="AC22" s="395" t="s">
        <v>786</v>
      </c>
      <c r="AD22" s="396"/>
      <c r="AE22" s="396"/>
      <c r="AF22" s="396"/>
      <c r="AG22" s="397"/>
      <c r="AH22" s="398" t="s">
        <v>789</v>
      </c>
      <c r="AI22" s="796"/>
      <c r="AJ22" s="796"/>
      <c r="AK22" s="796"/>
      <c r="AL22" s="796"/>
      <c r="AM22" s="796"/>
      <c r="AN22" s="796"/>
      <c r="AO22" s="796"/>
      <c r="AP22" s="796"/>
      <c r="AQ22" s="796"/>
      <c r="AR22" s="796"/>
      <c r="AS22" s="796"/>
      <c r="AT22" s="797"/>
      <c r="AU22" s="188">
        <v>3.5</v>
      </c>
      <c r="AV22" s="189"/>
      <c r="AW22" s="189"/>
      <c r="AX22" s="425"/>
      <c r="AY22" s="34">
        <f>$AY$18</f>
        <v>2</v>
      </c>
    </row>
    <row r="23" spans="1:51" ht="24.75" customHeight="1" thickBot="1" x14ac:dyDescent="0.25">
      <c r="A23" s="804"/>
      <c r="B23" s="805"/>
      <c r="C23" s="805"/>
      <c r="D23" s="805"/>
      <c r="E23" s="805"/>
      <c r="F23" s="806"/>
      <c r="G23" s="790" t="s">
        <v>20</v>
      </c>
      <c r="H23" s="791"/>
      <c r="I23" s="791"/>
      <c r="J23" s="791"/>
      <c r="K23" s="791"/>
      <c r="L23" s="792"/>
      <c r="M23" s="793"/>
      <c r="N23" s="793"/>
      <c r="O23" s="793"/>
      <c r="P23" s="793"/>
      <c r="Q23" s="793"/>
      <c r="R23" s="793"/>
      <c r="S23" s="793"/>
      <c r="T23" s="793"/>
      <c r="U23" s="793"/>
      <c r="V23" s="793"/>
      <c r="W23" s="793"/>
      <c r="X23" s="794"/>
      <c r="Y23" s="787">
        <f>SUM(Y20:AB22)</f>
        <v>1.1000000000000001</v>
      </c>
      <c r="Z23" s="788"/>
      <c r="AA23" s="788"/>
      <c r="AB23" s="795"/>
      <c r="AC23" s="790" t="s">
        <v>20</v>
      </c>
      <c r="AD23" s="791"/>
      <c r="AE23" s="791"/>
      <c r="AF23" s="791"/>
      <c r="AG23" s="791"/>
      <c r="AH23" s="792"/>
      <c r="AI23" s="793"/>
      <c r="AJ23" s="793"/>
      <c r="AK23" s="793"/>
      <c r="AL23" s="793"/>
      <c r="AM23" s="793"/>
      <c r="AN23" s="793"/>
      <c r="AO23" s="793"/>
      <c r="AP23" s="793"/>
      <c r="AQ23" s="793"/>
      <c r="AR23" s="793"/>
      <c r="AS23" s="793"/>
      <c r="AT23" s="794"/>
      <c r="AU23" s="787">
        <f>SUM(AU20:AX22)</f>
        <v>54.5</v>
      </c>
      <c r="AV23" s="788"/>
      <c r="AW23" s="788"/>
      <c r="AX23" s="789"/>
      <c r="AY23" s="34">
        <f>$AY$18</f>
        <v>2</v>
      </c>
    </row>
    <row r="24" spans="1:51" s="37" customFormat="1" ht="24.75" customHeight="1" thickBot="1" x14ac:dyDescent="0.25"/>
    <row r="25" spans="1:51" ht="30" customHeight="1" x14ac:dyDescent="0.2">
      <c r="A25" s="781" t="s">
        <v>28</v>
      </c>
      <c r="B25" s="782"/>
      <c r="C25" s="782"/>
      <c r="D25" s="782"/>
      <c r="E25" s="782"/>
      <c r="F25" s="783"/>
      <c r="G25" s="386" t="s">
        <v>790</v>
      </c>
      <c r="H25" s="387"/>
      <c r="I25" s="387"/>
      <c r="J25" s="387"/>
      <c r="K25" s="387"/>
      <c r="L25" s="387"/>
      <c r="M25" s="387"/>
      <c r="N25" s="387"/>
      <c r="O25" s="387"/>
      <c r="P25" s="387"/>
      <c r="Q25" s="387"/>
      <c r="R25" s="387"/>
      <c r="S25" s="387"/>
      <c r="T25" s="387"/>
      <c r="U25" s="387"/>
      <c r="V25" s="387"/>
      <c r="W25" s="387"/>
      <c r="X25" s="387"/>
      <c r="Y25" s="387"/>
      <c r="Z25" s="387"/>
      <c r="AA25" s="387"/>
      <c r="AB25" s="388"/>
      <c r="AC25" s="386" t="s">
        <v>795</v>
      </c>
      <c r="AD25" s="387"/>
      <c r="AE25" s="387"/>
      <c r="AF25" s="387"/>
      <c r="AG25" s="387"/>
      <c r="AH25" s="387"/>
      <c r="AI25" s="387"/>
      <c r="AJ25" s="387"/>
      <c r="AK25" s="387"/>
      <c r="AL25" s="387"/>
      <c r="AM25" s="387"/>
      <c r="AN25" s="387"/>
      <c r="AO25" s="387"/>
      <c r="AP25" s="387"/>
      <c r="AQ25" s="387"/>
      <c r="AR25" s="387"/>
      <c r="AS25" s="387"/>
      <c r="AT25" s="387"/>
      <c r="AU25" s="387"/>
      <c r="AV25" s="387"/>
      <c r="AW25" s="387"/>
      <c r="AX25" s="587"/>
      <c r="AY25">
        <f>COUNTA($G$27,$AC$27)</f>
        <v>2</v>
      </c>
    </row>
    <row r="26" spans="1:51" ht="33" customHeight="1" x14ac:dyDescent="0.2">
      <c r="A26" s="784"/>
      <c r="B26" s="785"/>
      <c r="C26" s="785"/>
      <c r="D26" s="785"/>
      <c r="E26" s="785"/>
      <c r="F26" s="786"/>
      <c r="G26" s="606" t="s">
        <v>17</v>
      </c>
      <c r="H26" s="465"/>
      <c r="I26" s="465"/>
      <c r="J26" s="465"/>
      <c r="K26" s="465"/>
      <c r="L26" s="464" t="s">
        <v>18</v>
      </c>
      <c r="M26" s="465"/>
      <c r="N26" s="465"/>
      <c r="O26" s="465"/>
      <c r="P26" s="465"/>
      <c r="Q26" s="465"/>
      <c r="R26" s="465"/>
      <c r="S26" s="465"/>
      <c r="T26" s="465"/>
      <c r="U26" s="465"/>
      <c r="V26" s="465"/>
      <c r="W26" s="465"/>
      <c r="X26" s="466"/>
      <c r="Y26" s="443" t="s">
        <v>19</v>
      </c>
      <c r="Z26" s="444"/>
      <c r="AA26" s="444"/>
      <c r="AB26" s="592"/>
      <c r="AC26" s="606" t="s">
        <v>17</v>
      </c>
      <c r="AD26" s="465"/>
      <c r="AE26" s="465"/>
      <c r="AF26" s="465"/>
      <c r="AG26" s="465"/>
      <c r="AH26" s="464" t="s">
        <v>18</v>
      </c>
      <c r="AI26" s="465"/>
      <c r="AJ26" s="465"/>
      <c r="AK26" s="465"/>
      <c r="AL26" s="465"/>
      <c r="AM26" s="465"/>
      <c r="AN26" s="465"/>
      <c r="AO26" s="465"/>
      <c r="AP26" s="465"/>
      <c r="AQ26" s="465"/>
      <c r="AR26" s="465"/>
      <c r="AS26" s="465"/>
      <c r="AT26" s="466"/>
      <c r="AU26" s="443" t="s">
        <v>19</v>
      </c>
      <c r="AV26" s="444"/>
      <c r="AW26" s="444"/>
      <c r="AX26" s="445"/>
      <c r="AY26" s="34">
        <f>$AY$25</f>
        <v>2</v>
      </c>
    </row>
    <row r="27" spans="1:51" ht="33" customHeight="1" x14ac:dyDescent="0.2">
      <c r="A27" s="784"/>
      <c r="B27" s="785"/>
      <c r="C27" s="785"/>
      <c r="D27" s="785"/>
      <c r="E27" s="785"/>
      <c r="F27" s="786"/>
      <c r="G27" s="467" t="s">
        <v>791</v>
      </c>
      <c r="H27" s="468"/>
      <c r="I27" s="468"/>
      <c r="J27" s="468"/>
      <c r="K27" s="469"/>
      <c r="L27" s="461" t="s">
        <v>793</v>
      </c>
      <c r="M27" s="462"/>
      <c r="N27" s="462"/>
      <c r="O27" s="462"/>
      <c r="P27" s="462"/>
      <c r="Q27" s="462"/>
      <c r="R27" s="462"/>
      <c r="S27" s="462"/>
      <c r="T27" s="462"/>
      <c r="U27" s="462"/>
      <c r="V27" s="462"/>
      <c r="W27" s="462"/>
      <c r="X27" s="463"/>
      <c r="Y27" s="229">
        <v>2.6</v>
      </c>
      <c r="Z27" s="230"/>
      <c r="AA27" s="230"/>
      <c r="AB27" s="596"/>
      <c r="AC27" s="395" t="s">
        <v>786</v>
      </c>
      <c r="AD27" s="396"/>
      <c r="AE27" s="396"/>
      <c r="AF27" s="396"/>
      <c r="AG27" s="397"/>
      <c r="AH27" s="398" t="s">
        <v>796</v>
      </c>
      <c r="AI27" s="399"/>
      <c r="AJ27" s="399"/>
      <c r="AK27" s="399"/>
      <c r="AL27" s="399"/>
      <c r="AM27" s="399"/>
      <c r="AN27" s="399"/>
      <c r="AO27" s="399"/>
      <c r="AP27" s="399"/>
      <c r="AQ27" s="399"/>
      <c r="AR27" s="399"/>
      <c r="AS27" s="399"/>
      <c r="AT27" s="400"/>
      <c r="AU27" s="229">
        <v>1.2</v>
      </c>
      <c r="AV27" s="230"/>
      <c r="AW27" s="230"/>
      <c r="AX27" s="596"/>
      <c r="AY27" s="34">
        <f>$AY$25</f>
        <v>2</v>
      </c>
    </row>
    <row r="28" spans="1:51" ht="33" customHeight="1" x14ac:dyDescent="0.2">
      <c r="A28" s="784"/>
      <c r="B28" s="785"/>
      <c r="C28" s="785"/>
      <c r="D28" s="785"/>
      <c r="E28" s="785"/>
      <c r="F28" s="786"/>
      <c r="G28" s="395" t="s">
        <v>792</v>
      </c>
      <c r="H28" s="396"/>
      <c r="I28" s="396"/>
      <c r="J28" s="396"/>
      <c r="K28" s="397"/>
      <c r="L28" s="398" t="s">
        <v>794</v>
      </c>
      <c r="M28" s="399"/>
      <c r="N28" s="399"/>
      <c r="O28" s="399"/>
      <c r="P28" s="399"/>
      <c r="Q28" s="399"/>
      <c r="R28" s="399"/>
      <c r="S28" s="399"/>
      <c r="T28" s="399"/>
      <c r="U28" s="399"/>
      <c r="V28" s="399"/>
      <c r="W28" s="399"/>
      <c r="X28" s="400"/>
      <c r="Y28" s="188">
        <v>1.3</v>
      </c>
      <c r="Z28" s="189"/>
      <c r="AA28" s="189"/>
      <c r="AB28" s="425"/>
      <c r="AC28" s="395"/>
      <c r="AD28" s="396"/>
      <c r="AE28" s="396"/>
      <c r="AF28" s="396"/>
      <c r="AG28" s="397"/>
      <c r="AH28" s="398"/>
      <c r="AI28" s="399"/>
      <c r="AJ28" s="399"/>
      <c r="AK28" s="399"/>
      <c r="AL28" s="399"/>
      <c r="AM28" s="399"/>
      <c r="AN28" s="399"/>
      <c r="AO28" s="399"/>
      <c r="AP28" s="399"/>
      <c r="AQ28" s="399"/>
      <c r="AR28" s="399"/>
      <c r="AS28" s="399"/>
      <c r="AT28" s="400"/>
      <c r="AU28" s="188"/>
      <c r="AV28" s="189"/>
      <c r="AW28" s="189"/>
      <c r="AX28" s="190"/>
      <c r="AY28" s="34">
        <f>$AY$25</f>
        <v>2</v>
      </c>
    </row>
    <row r="29" spans="1:51" ht="33" customHeight="1" x14ac:dyDescent="0.2">
      <c r="A29" s="784"/>
      <c r="B29" s="785"/>
      <c r="C29" s="785"/>
      <c r="D29" s="785"/>
      <c r="E29" s="785"/>
      <c r="F29" s="786"/>
      <c r="G29" s="191" t="s">
        <v>20</v>
      </c>
      <c r="H29" s="192"/>
      <c r="I29" s="192"/>
      <c r="J29" s="192"/>
      <c r="K29" s="192"/>
      <c r="L29" s="614"/>
      <c r="M29" s="615"/>
      <c r="N29" s="615"/>
      <c r="O29" s="615"/>
      <c r="P29" s="615"/>
      <c r="Q29" s="615"/>
      <c r="R29" s="615"/>
      <c r="S29" s="615"/>
      <c r="T29" s="615"/>
      <c r="U29" s="615"/>
      <c r="V29" s="615"/>
      <c r="W29" s="615"/>
      <c r="X29" s="616"/>
      <c r="Y29" s="617">
        <f>SUM(Y27:AB28)</f>
        <v>3.9000000000000004</v>
      </c>
      <c r="Z29" s="618"/>
      <c r="AA29" s="618"/>
      <c r="AB29" s="619"/>
      <c r="AC29" s="191" t="s">
        <v>20</v>
      </c>
      <c r="AD29" s="192"/>
      <c r="AE29" s="192"/>
      <c r="AF29" s="192"/>
      <c r="AG29" s="192"/>
      <c r="AH29" s="614"/>
      <c r="AI29" s="615"/>
      <c r="AJ29" s="615"/>
      <c r="AK29" s="615"/>
      <c r="AL29" s="615"/>
      <c r="AM29" s="615"/>
      <c r="AN29" s="615"/>
      <c r="AO29" s="615"/>
      <c r="AP29" s="615"/>
      <c r="AQ29" s="615"/>
      <c r="AR29" s="615"/>
      <c r="AS29" s="615"/>
      <c r="AT29" s="616"/>
      <c r="AU29" s="617">
        <f>SUM(AU27:AX28)</f>
        <v>1.2</v>
      </c>
      <c r="AV29" s="618"/>
      <c r="AW29" s="618"/>
      <c r="AX29" s="620"/>
      <c r="AY29" s="34">
        <f>$AY$25</f>
        <v>2</v>
      </c>
    </row>
    <row r="30" spans="1:51" s="37" customFormat="1" ht="24.75" customHeight="1" x14ac:dyDescent="0.2"/>
  </sheetData>
  <sheetProtection formatRows="0"/>
  <mergeCells count="144">
    <mergeCell ref="AU6:AX6"/>
    <mergeCell ref="G7:K7"/>
    <mergeCell ref="L7:X7"/>
    <mergeCell ref="Y7:AB7"/>
    <mergeCell ref="AC7:AG7"/>
    <mergeCell ref="AH7:AT7"/>
    <mergeCell ref="AU7:AX7"/>
    <mergeCell ref="G10:K10"/>
    <mergeCell ref="L4:X4"/>
    <mergeCell ref="Y4:AB4"/>
    <mergeCell ref="AC4:AG4"/>
    <mergeCell ref="AH4:AT4"/>
    <mergeCell ref="AU4:AX4"/>
    <mergeCell ref="G5:K5"/>
    <mergeCell ref="L5:X5"/>
    <mergeCell ref="Y5:AB5"/>
    <mergeCell ref="AC5:AG5"/>
    <mergeCell ref="AH5:AT5"/>
    <mergeCell ref="G8:AB8"/>
    <mergeCell ref="AC8:AX8"/>
    <mergeCell ref="G9:K9"/>
    <mergeCell ref="L9:X9"/>
    <mergeCell ref="Y9:AB9"/>
    <mergeCell ref="AC9:AG9"/>
    <mergeCell ref="AH9:AT9"/>
    <mergeCell ref="AU9:AX9"/>
    <mergeCell ref="A2:F23"/>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G12:AB12"/>
    <mergeCell ref="AC12:AX12"/>
    <mergeCell ref="G13:K13"/>
    <mergeCell ref="L13:X13"/>
    <mergeCell ref="Y13:AB13"/>
    <mergeCell ref="AC13:AG13"/>
    <mergeCell ref="L10:X10"/>
    <mergeCell ref="Y10:AB10"/>
    <mergeCell ref="AC10:AG10"/>
    <mergeCell ref="AH10:AT10"/>
    <mergeCell ref="AU10:AX10"/>
    <mergeCell ref="G18:AB18"/>
    <mergeCell ref="AC18:AX18"/>
    <mergeCell ref="G19:K19"/>
    <mergeCell ref="L19:X19"/>
    <mergeCell ref="Y19:AB19"/>
    <mergeCell ref="AC19:AG19"/>
    <mergeCell ref="AH19:AT19"/>
    <mergeCell ref="AU19:AX19"/>
    <mergeCell ref="G11:K11"/>
    <mergeCell ref="L11:X11"/>
    <mergeCell ref="Y11:AB11"/>
    <mergeCell ref="AC11:AG11"/>
    <mergeCell ref="AH11:AT11"/>
    <mergeCell ref="AU11:AX11"/>
    <mergeCell ref="G15:K15"/>
    <mergeCell ref="L15:X15"/>
    <mergeCell ref="Y15:AB15"/>
    <mergeCell ref="AC15:AG15"/>
    <mergeCell ref="AH15:AT15"/>
    <mergeCell ref="AU15:AX15"/>
    <mergeCell ref="G14:K14"/>
    <mergeCell ref="L14:X14"/>
    <mergeCell ref="Y14:AB14"/>
    <mergeCell ref="AC14:AG14"/>
    <mergeCell ref="AH13:AT13"/>
    <mergeCell ref="AU13:AX13"/>
    <mergeCell ref="G16:K16"/>
    <mergeCell ref="L16:X16"/>
    <mergeCell ref="Y16:AB16"/>
    <mergeCell ref="AC16:AG16"/>
    <mergeCell ref="AH16:AT16"/>
    <mergeCell ref="AU16:AX16"/>
    <mergeCell ref="G17:K17"/>
    <mergeCell ref="L17:X17"/>
    <mergeCell ref="Y17:AB17"/>
    <mergeCell ref="AC17:AG17"/>
    <mergeCell ref="AH17:AT17"/>
    <mergeCell ref="AU17:AX17"/>
    <mergeCell ref="AH14:AT14"/>
    <mergeCell ref="AU14:AX14"/>
    <mergeCell ref="AU22:AX22"/>
    <mergeCell ref="G21:K21"/>
    <mergeCell ref="L21:X21"/>
    <mergeCell ref="Y21:AB21"/>
    <mergeCell ref="AC21:AG21"/>
    <mergeCell ref="AH21:AT21"/>
    <mergeCell ref="AU21:AX21"/>
    <mergeCell ref="AH20:AT20"/>
    <mergeCell ref="AU20:AX20"/>
    <mergeCell ref="G20:K20"/>
    <mergeCell ref="L20:X20"/>
    <mergeCell ref="Y20:AB20"/>
    <mergeCell ref="AC20:AG20"/>
    <mergeCell ref="G23:K23"/>
    <mergeCell ref="L23:X23"/>
    <mergeCell ref="Y23:AB23"/>
    <mergeCell ref="AC23:AG23"/>
    <mergeCell ref="AH23:AT23"/>
    <mergeCell ref="G22:K22"/>
    <mergeCell ref="L22:X22"/>
    <mergeCell ref="Y22:AB22"/>
    <mergeCell ref="AC22:AG22"/>
    <mergeCell ref="AH22:AT22"/>
    <mergeCell ref="AU23:AX23"/>
    <mergeCell ref="L27:X27"/>
    <mergeCell ref="Y27:AB27"/>
    <mergeCell ref="AC27:AG27"/>
    <mergeCell ref="AH27:AT27"/>
    <mergeCell ref="AU27:AX27"/>
    <mergeCell ref="G28:K28"/>
    <mergeCell ref="L28:X28"/>
    <mergeCell ref="Y28:AB28"/>
    <mergeCell ref="AC28:AG28"/>
    <mergeCell ref="AH28:AT28"/>
    <mergeCell ref="A25:F29"/>
    <mergeCell ref="G25:AB25"/>
    <mergeCell ref="AC25:AX25"/>
    <mergeCell ref="G26:K26"/>
    <mergeCell ref="L26:X26"/>
    <mergeCell ref="Y26:AB26"/>
    <mergeCell ref="AC26:AG26"/>
    <mergeCell ref="AH26:AT26"/>
    <mergeCell ref="AU26:AX26"/>
    <mergeCell ref="G27:K27"/>
    <mergeCell ref="AU28:AX28"/>
    <mergeCell ref="G29:K29"/>
    <mergeCell ref="L29:X29"/>
    <mergeCell ref="Y29:AB29"/>
    <mergeCell ref="AC29:AG29"/>
    <mergeCell ref="AH29:AT29"/>
    <mergeCell ref="AU29:AX29"/>
  </mergeCells>
  <phoneticPr fontId="5"/>
  <conditionalFormatting sqref="Y5">
    <cfRule type="expression" dxfId="149" priority="295">
      <formula>IF(RIGHT(TEXT(Y5,"0.#"),1)=".",FALSE,TRUE)</formula>
    </cfRule>
    <cfRule type="expression" dxfId="148" priority="296">
      <formula>IF(RIGHT(TEXT(Y5,"0.#"),1)=".",TRUE,FALSE)</formula>
    </cfRule>
  </conditionalFormatting>
  <conditionalFormatting sqref="Y7">
    <cfRule type="expression" dxfId="147" priority="293">
      <formula>IF(RIGHT(TEXT(Y7,"0.#"),1)=".",FALSE,TRUE)</formula>
    </cfRule>
    <cfRule type="expression" dxfId="146" priority="294">
      <formula>IF(RIGHT(TEXT(Y7,"0.#"),1)=".",TRUE,FALSE)</formula>
    </cfRule>
  </conditionalFormatting>
  <conditionalFormatting sqref="Y6 Y4">
    <cfRule type="expression" dxfId="145" priority="291">
      <formula>IF(RIGHT(TEXT(Y4,"0.#"),1)=".",FALSE,TRUE)</formula>
    </cfRule>
    <cfRule type="expression" dxfId="144" priority="292">
      <formula>IF(RIGHT(TEXT(Y4,"0.#"),1)=".",TRUE,FALSE)</formula>
    </cfRule>
  </conditionalFormatting>
  <conditionalFormatting sqref="AU7">
    <cfRule type="expression" dxfId="143" priority="287">
      <formula>IF(RIGHT(TEXT(AU7,"0.#"),1)=".",FALSE,TRUE)</formula>
    </cfRule>
    <cfRule type="expression" dxfId="142" priority="288">
      <formula>IF(RIGHT(TEXT(AU7,"0.#"),1)=".",TRUE,FALSE)</formula>
    </cfRule>
  </conditionalFormatting>
  <conditionalFormatting sqref="Y11">
    <cfRule type="expression" dxfId="141" priority="281">
      <formula>IF(RIGHT(TEXT(Y11,"0.#"),1)=".",FALSE,TRUE)</formula>
    </cfRule>
    <cfRule type="expression" dxfId="140" priority="282">
      <formula>IF(RIGHT(TEXT(Y11,"0.#"),1)=".",TRUE,FALSE)</formula>
    </cfRule>
  </conditionalFormatting>
  <conditionalFormatting sqref="AU11">
    <cfRule type="expression" dxfId="139" priority="275">
      <formula>IF(RIGHT(TEXT(AU11,"0.#"),1)=".",FALSE,TRUE)</formula>
    </cfRule>
    <cfRule type="expression" dxfId="138" priority="276">
      <formula>IF(RIGHT(TEXT(AU11,"0.#"),1)=".",TRUE,FALSE)</formula>
    </cfRule>
  </conditionalFormatting>
  <conditionalFormatting sqref="AU10">
    <cfRule type="expression" dxfId="137" priority="273">
      <formula>IF(RIGHT(TEXT(AU10,"0.#"),1)=".",FALSE,TRUE)</formula>
    </cfRule>
    <cfRule type="expression" dxfId="136" priority="274">
      <formula>IF(RIGHT(TEXT(AU10,"0.#"),1)=".",TRUE,FALSE)</formula>
    </cfRule>
  </conditionalFormatting>
  <conditionalFormatting sqref="Y15">
    <cfRule type="expression" dxfId="135" priority="271">
      <formula>IF(RIGHT(TEXT(Y15,"0.#"),1)=".",FALSE,TRUE)</formula>
    </cfRule>
    <cfRule type="expression" dxfId="134" priority="272">
      <formula>IF(RIGHT(TEXT(Y15,"0.#"),1)=".",TRUE,FALSE)</formula>
    </cfRule>
  </conditionalFormatting>
  <conditionalFormatting sqref="Y17">
    <cfRule type="expression" dxfId="133" priority="269">
      <formula>IF(RIGHT(TEXT(Y17,"0.#"),1)=".",FALSE,TRUE)</formula>
    </cfRule>
    <cfRule type="expression" dxfId="132" priority="270">
      <formula>IF(RIGHT(TEXT(Y17,"0.#"),1)=".",TRUE,FALSE)</formula>
    </cfRule>
  </conditionalFormatting>
  <conditionalFormatting sqref="Y16 Y14">
    <cfRule type="expression" dxfId="131" priority="267">
      <formula>IF(RIGHT(TEXT(Y14,"0.#"),1)=".",FALSE,TRUE)</formula>
    </cfRule>
    <cfRule type="expression" dxfId="130" priority="268">
      <formula>IF(RIGHT(TEXT(Y14,"0.#"),1)=".",TRUE,FALSE)</formula>
    </cfRule>
  </conditionalFormatting>
  <conditionalFormatting sqref="AU17">
    <cfRule type="expression" dxfId="129" priority="263">
      <formula>IF(RIGHT(TEXT(AU17,"0.#"),1)=".",FALSE,TRUE)</formula>
    </cfRule>
    <cfRule type="expression" dxfId="128" priority="264">
      <formula>IF(RIGHT(TEXT(AU17,"0.#"),1)=".",TRUE,FALSE)</formula>
    </cfRule>
  </conditionalFormatting>
  <conditionalFormatting sqref="Y21">
    <cfRule type="expression" dxfId="127" priority="259">
      <formula>IF(RIGHT(TEXT(Y21,"0.#"),1)=".",FALSE,TRUE)</formula>
    </cfRule>
    <cfRule type="expression" dxfId="126" priority="260">
      <formula>IF(RIGHT(TEXT(Y21,"0.#"),1)=".",TRUE,FALSE)</formula>
    </cfRule>
  </conditionalFormatting>
  <conditionalFormatting sqref="Y23">
    <cfRule type="expression" dxfId="125" priority="257">
      <formula>IF(RIGHT(TEXT(Y23,"0.#"),1)=".",FALSE,TRUE)</formula>
    </cfRule>
    <cfRule type="expression" dxfId="124" priority="258">
      <formula>IF(RIGHT(TEXT(Y23,"0.#"),1)=".",TRUE,FALSE)</formula>
    </cfRule>
  </conditionalFormatting>
  <conditionalFormatting sqref="Y22 Y20">
    <cfRule type="expression" dxfId="123" priority="255">
      <formula>IF(RIGHT(TEXT(Y20,"0.#"),1)=".",FALSE,TRUE)</formula>
    </cfRule>
    <cfRule type="expression" dxfId="122" priority="256">
      <formula>IF(RIGHT(TEXT(Y20,"0.#"),1)=".",TRUE,FALSE)</formula>
    </cfRule>
  </conditionalFormatting>
  <conditionalFormatting sqref="AU23">
    <cfRule type="expression" dxfId="121" priority="251">
      <formula>IF(RIGHT(TEXT(AU23,"0.#"),1)=".",FALSE,TRUE)</formula>
    </cfRule>
    <cfRule type="expression" dxfId="120" priority="252">
      <formula>IF(RIGHT(TEXT(AU23,"0.#"),1)=".",TRUE,FALSE)</formula>
    </cfRule>
  </conditionalFormatting>
  <conditionalFormatting sqref="Y29">
    <cfRule type="expression" dxfId="119" priority="245">
      <formula>IF(RIGHT(TEXT(Y29,"0.#"),1)=".",FALSE,TRUE)</formula>
    </cfRule>
    <cfRule type="expression" dxfId="118" priority="246">
      <formula>IF(RIGHT(TEXT(Y29,"0.#"),1)=".",TRUE,FALSE)</formula>
    </cfRule>
  </conditionalFormatting>
  <conditionalFormatting sqref="AU28">
    <cfRule type="expression" dxfId="117" priority="241">
      <formula>IF(RIGHT(TEXT(AU28,"0.#"),1)=".",FALSE,TRUE)</formula>
    </cfRule>
    <cfRule type="expression" dxfId="116" priority="242">
      <formula>IF(RIGHT(TEXT(AU28,"0.#"),1)=".",TRUE,FALSE)</formula>
    </cfRule>
  </conditionalFormatting>
  <conditionalFormatting sqref="AU29">
    <cfRule type="expression" dxfId="115" priority="239">
      <formula>IF(RIGHT(TEXT(AU29,"0.#"),1)=".",FALSE,TRUE)</formula>
    </cfRule>
    <cfRule type="expression" dxfId="114" priority="240">
      <formula>IF(RIGHT(TEXT(AU29,"0.#"),1)=".",TRUE,FALSE)</formula>
    </cfRule>
  </conditionalFormatting>
  <conditionalFormatting sqref="AU15">
    <cfRule type="expression" dxfId="113" priority="23">
      <formula>IF(RIGHT(TEXT(AU15,"0.#"),1)=".",FALSE,TRUE)</formula>
    </cfRule>
    <cfRule type="expression" dxfId="112" priority="24">
      <formula>IF(RIGHT(TEXT(AU15,"0.#"),1)=".",TRUE,FALSE)</formula>
    </cfRule>
  </conditionalFormatting>
  <conditionalFormatting sqref="AU16 AU14">
    <cfRule type="expression" dxfId="111" priority="21">
      <formula>IF(RIGHT(TEXT(AU14,"0.#"),1)=".",FALSE,TRUE)</formula>
    </cfRule>
    <cfRule type="expression" dxfId="110" priority="22">
      <formula>IF(RIGHT(TEXT(AU14,"0.#"),1)=".",TRUE,FALSE)</formula>
    </cfRule>
  </conditionalFormatting>
  <conditionalFormatting sqref="AU21">
    <cfRule type="expression" dxfId="109" priority="19">
      <formula>IF(RIGHT(TEXT(AU21,"0.#"),1)=".",FALSE,TRUE)</formula>
    </cfRule>
    <cfRule type="expression" dxfId="108" priority="20">
      <formula>IF(RIGHT(TEXT(AU21,"0.#"),1)=".",TRUE,FALSE)</formula>
    </cfRule>
  </conditionalFormatting>
  <conditionalFormatting sqref="AU20">
    <cfRule type="expression" dxfId="107" priority="17">
      <formula>IF(RIGHT(TEXT(AU20,"0.#"),1)=".",FALSE,TRUE)</formula>
    </cfRule>
    <cfRule type="expression" dxfId="106" priority="18">
      <formula>IF(RIGHT(TEXT(AU20,"0.#"),1)=".",TRUE,FALSE)</formula>
    </cfRule>
  </conditionalFormatting>
  <conditionalFormatting sqref="AU22">
    <cfRule type="expression" dxfId="105" priority="15">
      <formula>IF(RIGHT(TEXT(AU22,"0.#"),1)=".",FALSE,TRUE)</formula>
    </cfRule>
    <cfRule type="expression" dxfId="104" priority="16">
      <formula>IF(RIGHT(TEXT(AU22,"0.#"),1)=".",TRUE,FALSE)</formula>
    </cfRule>
  </conditionalFormatting>
  <conditionalFormatting sqref="Y28">
    <cfRule type="expression" dxfId="103" priority="13">
      <formula>IF(RIGHT(TEXT(Y28,"0.#"),1)=".",FALSE,TRUE)</formula>
    </cfRule>
    <cfRule type="expression" dxfId="102" priority="14">
      <formula>IF(RIGHT(TEXT(Y28,"0.#"),1)=".",TRUE,FALSE)</formula>
    </cfRule>
  </conditionalFormatting>
  <conditionalFormatting sqref="Y27">
    <cfRule type="expression" dxfId="101" priority="11">
      <formula>IF(RIGHT(TEXT(Y27,"0.#"),1)=".",FALSE,TRUE)</formula>
    </cfRule>
    <cfRule type="expression" dxfId="100" priority="12">
      <formula>IF(RIGHT(TEXT(Y27,"0.#"),1)=".",TRUE,FALSE)</formula>
    </cfRule>
  </conditionalFormatting>
  <conditionalFormatting sqref="AU27">
    <cfRule type="expression" dxfId="99" priority="9">
      <formula>IF(RIGHT(TEXT(AU27,"0.#"),1)=".",FALSE,TRUE)</formula>
    </cfRule>
    <cfRule type="expression" dxfId="98" priority="10">
      <formula>IF(RIGHT(TEXT(AU27,"0.#"),1)=".",TRUE,FALSE)</formula>
    </cfRule>
  </conditionalFormatting>
  <conditionalFormatting sqref="AU5">
    <cfRule type="expression" dxfId="97" priority="7">
      <formula>IF(RIGHT(TEXT(AU5,"0.#"),1)=".",FALSE,TRUE)</formula>
    </cfRule>
    <cfRule type="expression" dxfId="96" priority="8">
      <formula>IF(RIGHT(TEXT(AU5,"0.#"),1)=".",TRUE,FALSE)</formula>
    </cfRule>
  </conditionalFormatting>
  <conditionalFormatting sqref="AU6 AU4">
    <cfRule type="expression" dxfId="95" priority="5">
      <formula>IF(RIGHT(TEXT(AU4,"0.#"),1)=".",FALSE,TRUE)</formula>
    </cfRule>
    <cfRule type="expression" dxfId="94" priority="6">
      <formula>IF(RIGHT(TEXT(AU4,"0.#"),1)=".",TRUE,FALSE)</formula>
    </cfRule>
  </conditionalFormatting>
  <conditionalFormatting sqref="Y10">
    <cfRule type="expression" dxfId="93" priority="1">
      <formula>IF(RIGHT(TEXT(Y10,"0.#"),1)=".",FALSE,TRUE)</formula>
    </cfRule>
    <cfRule type="expression" dxfId="92" priority="2">
      <formula>IF(RIGHT(TEXT(Y10,"0.#"),1)=".",TRUE,FALSE)</formula>
    </cfRule>
  </conditionalFormatting>
  <dataValidations count="1">
    <dataValidation type="custom" imeMode="disabled" allowBlank="1" showInputMessage="1" showErrorMessage="1" sqref="Y4:AB6 AU4:AX6 Y10:AB10 AU10:AX10 Y14:AB16 AU14:AX16 Y20:AB22 AU20:AX22 Y27:AB28 AU27:AX28 CL17:CO22 BP17:BS22">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55"/>
  <sheetViews>
    <sheetView view="pageBreakPreview" zoomScale="70" zoomScaleNormal="75" zoomScaleSheetLayoutView="70" zoomScalePageLayoutView="70" workbookViewId="0"/>
  </sheetViews>
  <sheetFormatPr defaultColWidth="9" defaultRowHeight="13.2" x14ac:dyDescent="0.2"/>
  <cols>
    <col min="1" max="2" width="2.6640625" style="34" customWidth="1"/>
    <col min="3" max="33" width="2.6640625" style="64" customWidth="1"/>
    <col min="34" max="37" width="3.44140625" style="64" customWidth="1"/>
    <col min="38" max="41" width="2.6640625" style="64" customWidth="1"/>
    <col min="42" max="50" width="3.21875" style="65" customWidth="1"/>
    <col min="51" max="51" width="11.1093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x14ac:dyDescent="0.2">
      <c r="P1" s="65"/>
      <c r="Q1" s="65"/>
      <c r="R1" s="65"/>
      <c r="S1" s="65"/>
      <c r="T1" s="65"/>
      <c r="U1" s="65"/>
      <c r="V1" s="65"/>
      <c r="W1" s="65"/>
      <c r="X1" s="65"/>
      <c r="Y1" s="66"/>
      <c r="Z1" s="66"/>
      <c r="AA1" s="66"/>
      <c r="AB1" s="66"/>
      <c r="AC1" s="66"/>
      <c r="AD1" s="66"/>
      <c r="AE1" s="66"/>
      <c r="AF1" s="66"/>
      <c r="AG1" s="66"/>
      <c r="AH1" s="66"/>
      <c r="AI1" s="66"/>
      <c r="AJ1" s="66"/>
      <c r="AK1" s="66"/>
      <c r="AL1" s="66"/>
      <c r="AM1" s="66"/>
      <c r="AN1" s="66"/>
      <c r="AO1" s="66"/>
      <c r="AP1" s="67"/>
      <c r="AQ1" s="67"/>
      <c r="AR1" s="67"/>
      <c r="AS1" s="67"/>
      <c r="AT1" s="67"/>
      <c r="AU1" s="67"/>
      <c r="AV1" s="67"/>
      <c r="AW1" s="68"/>
    </row>
    <row r="2" spans="1:51" x14ac:dyDescent="0.2">
      <c r="A2" s="9"/>
      <c r="B2" s="46" t="s">
        <v>654</v>
      </c>
      <c r="C2" s="51"/>
      <c r="D2" s="51"/>
      <c r="E2" s="51"/>
      <c r="F2" s="51"/>
      <c r="G2" s="51"/>
      <c r="H2" s="51"/>
      <c r="I2" s="51"/>
      <c r="J2" s="51"/>
      <c r="K2" s="51"/>
      <c r="L2" s="51"/>
      <c r="M2" s="51"/>
      <c r="N2" s="51"/>
      <c r="O2" s="51"/>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1" customFormat="1" ht="59.25" customHeight="1" x14ac:dyDescent="0.2">
      <c r="A3" s="142"/>
      <c r="B3" s="142"/>
      <c r="C3" s="142" t="s">
        <v>26</v>
      </c>
      <c r="D3" s="142"/>
      <c r="E3" s="142"/>
      <c r="F3" s="142"/>
      <c r="G3" s="142"/>
      <c r="H3" s="142"/>
      <c r="I3" s="142"/>
      <c r="J3" s="143" t="s">
        <v>197</v>
      </c>
      <c r="K3" s="144"/>
      <c r="L3" s="144"/>
      <c r="M3" s="144"/>
      <c r="N3" s="144"/>
      <c r="O3" s="144"/>
      <c r="P3" s="145" t="s">
        <v>27</v>
      </c>
      <c r="Q3" s="145"/>
      <c r="R3" s="145"/>
      <c r="S3" s="145"/>
      <c r="T3" s="145"/>
      <c r="U3" s="145"/>
      <c r="V3" s="145"/>
      <c r="W3" s="145"/>
      <c r="X3" s="145"/>
      <c r="Y3" s="146" t="s">
        <v>235</v>
      </c>
      <c r="Z3" s="147"/>
      <c r="AA3" s="147"/>
      <c r="AB3" s="147"/>
      <c r="AC3" s="143" t="s">
        <v>227</v>
      </c>
      <c r="AD3" s="143"/>
      <c r="AE3" s="143"/>
      <c r="AF3" s="143"/>
      <c r="AG3" s="143"/>
      <c r="AH3" s="146" t="s">
        <v>188</v>
      </c>
      <c r="AI3" s="142"/>
      <c r="AJ3" s="142"/>
      <c r="AK3" s="142"/>
      <c r="AL3" s="142" t="s">
        <v>21</v>
      </c>
      <c r="AM3" s="142"/>
      <c r="AN3" s="142"/>
      <c r="AO3" s="148"/>
      <c r="AP3" s="149" t="s">
        <v>198</v>
      </c>
      <c r="AQ3" s="149"/>
      <c r="AR3" s="149"/>
      <c r="AS3" s="149"/>
      <c r="AT3" s="149"/>
      <c r="AU3" s="149"/>
      <c r="AV3" s="149"/>
      <c r="AW3" s="149"/>
      <c r="AX3" s="149"/>
      <c r="AY3">
        <f>$AY$2</f>
        <v>1</v>
      </c>
    </row>
    <row r="4" spans="1:51" ht="26.25" customHeight="1" x14ac:dyDescent="0.2">
      <c r="A4" s="809">
        <v>1</v>
      </c>
      <c r="B4" s="809">
        <v>1</v>
      </c>
      <c r="C4" s="168" t="s">
        <v>661</v>
      </c>
      <c r="D4" s="168"/>
      <c r="E4" s="168"/>
      <c r="F4" s="168"/>
      <c r="G4" s="168"/>
      <c r="H4" s="168"/>
      <c r="I4" s="168"/>
      <c r="J4" s="169">
        <v>1000020470007</v>
      </c>
      <c r="K4" s="170"/>
      <c r="L4" s="170"/>
      <c r="M4" s="170"/>
      <c r="N4" s="170"/>
      <c r="O4" s="170"/>
      <c r="P4" s="171" t="s">
        <v>662</v>
      </c>
      <c r="Q4" s="171"/>
      <c r="R4" s="171"/>
      <c r="S4" s="171"/>
      <c r="T4" s="171"/>
      <c r="U4" s="171"/>
      <c r="V4" s="171"/>
      <c r="W4" s="171"/>
      <c r="X4" s="171"/>
      <c r="Y4" s="158">
        <v>20</v>
      </c>
      <c r="Z4" s="159"/>
      <c r="AA4" s="159"/>
      <c r="AB4" s="160"/>
      <c r="AC4" s="813" t="s">
        <v>637</v>
      </c>
      <c r="AD4" s="813"/>
      <c r="AE4" s="813"/>
      <c r="AF4" s="813"/>
      <c r="AG4" s="813"/>
      <c r="AH4" s="174" t="s">
        <v>587</v>
      </c>
      <c r="AI4" s="175"/>
      <c r="AJ4" s="175"/>
      <c r="AK4" s="175"/>
      <c r="AL4" s="176" t="s">
        <v>587</v>
      </c>
      <c r="AM4" s="177"/>
      <c r="AN4" s="177"/>
      <c r="AO4" s="178"/>
      <c r="AP4" s="166" t="s">
        <v>587</v>
      </c>
      <c r="AQ4" s="166"/>
      <c r="AR4" s="166"/>
      <c r="AS4" s="166"/>
      <c r="AT4" s="166"/>
      <c r="AU4" s="166"/>
      <c r="AV4" s="166"/>
      <c r="AW4" s="166"/>
      <c r="AX4" s="166"/>
      <c r="AY4">
        <f>$AY$2</f>
        <v>1</v>
      </c>
    </row>
    <row r="5" spans="1:51" x14ac:dyDescent="0.2">
      <c r="A5" s="38"/>
      <c r="B5" s="38"/>
      <c r="P5" s="65"/>
      <c r="Q5" s="65"/>
      <c r="R5" s="65"/>
      <c r="S5" s="65"/>
      <c r="T5" s="65"/>
      <c r="U5" s="65"/>
      <c r="V5" s="65"/>
      <c r="W5" s="65"/>
      <c r="X5" s="65"/>
      <c r="Y5" s="66"/>
      <c r="Z5" s="66"/>
      <c r="AA5" s="66"/>
      <c r="AB5" s="66"/>
      <c r="AC5" s="66"/>
      <c r="AD5" s="66"/>
      <c r="AE5" s="66"/>
      <c r="AF5" s="66"/>
      <c r="AG5" s="66"/>
      <c r="AH5" s="66"/>
      <c r="AI5" s="66"/>
      <c r="AJ5" s="66"/>
      <c r="AK5" s="66"/>
      <c r="AL5" s="66"/>
      <c r="AM5" s="66"/>
      <c r="AN5" s="66"/>
      <c r="AO5" s="66"/>
      <c r="AY5">
        <f>COUNTA($C$8)</f>
        <v>1</v>
      </c>
    </row>
    <row r="6" spans="1:51" x14ac:dyDescent="0.2">
      <c r="A6" s="9"/>
      <c r="B6" s="46" t="s">
        <v>655</v>
      </c>
      <c r="C6" s="51"/>
      <c r="D6" s="51"/>
      <c r="E6" s="51"/>
      <c r="F6" s="51"/>
      <c r="G6" s="51"/>
      <c r="H6" s="51"/>
      <c r="I6" s="51"/>
      <c r="J6" s="51"/>
      <c r="K6" s="51"/>
      <c r="L6" s="51"/>
      <c r="M6" s="51"/>
      <c r="N6" s="51"/>
      <c r="O6" s="51"/>
      <c r="P6" s="55"/>
      <c r="Q6" s="55"/>
      <c r="R6" s="55"/>
      <c r="S6" s="55"/>
      <c r="T6" s="55"/>
      <c r="U6" s="55"/>
      <c r="V6" s="55"/>
      <c r="W6" s="55"/>
      <c r="X6" s="55"/>
      <c r="Y6" s="56"/>
      <c r="Z6" s="56"/>
      <c r="AA6" s="56"/>
      <c r="AB6" s="56"/>
      <c r="AC6" s="56"/>
      <c r="AD6" s="56"/>
      <c r="AE6" s="56"/>
      <c r="AF6" s="56"/>
      <c r="AG6" s="56"/>
      <c r="AH6" s="56"/>
      <c r="AI6" s="56"/>
      <c r="AJ6" s="56"/>
      <c r="AK6" s="56"/>
      <c r="AL6" s="56"/>
      <c r="AM6" s="56"/>
      <c r="AN6" s="56"/>
      <c r="AO6" s="56"/>
      <c r="AP6" s="55"/>
      <c r="AQ6" s="55"/>
      <c r="AR6" s="55"/>
      <c r="AS6" s="55"/>
      <c r="AT6" s="55"/>
      <c r="AU6" s="55"/>
      <c r="AV6" s="55"/>
      <c r="AW6" s="55"/>
      <c r="AX6" s="55"/>
      <c r="AY6">
        <f>$AY$5</f>
        <v>1</v>
      </c>
    </row>
    <row r="7" spans="1:51" customFormat="1" ht="59.25" customHeight="1" x14ac:dyDescent="0.2">
      <c r="A7" s="142"/>
      <c r="B7" s="142"/>
      <c r="C7" s="142" t="s">
        <v>26</v>
      </c>
      <c r="D7" s="142"/>
      <c r="E7" s="142"/>
      <c r="F7" s="142"/>
      <c r="G7" s="142"/>
      <c r="H7" s="142"/>
      <c r="I7" s="142"/>
      <c r="J7" s="143" t="s">
        <v>197</v>
      </c>
      <c r="K7" s="144"/>
      <c r="L7" s="144"/>
      <c r="M7" s="144"/>
      <c r="N7" s="144"/>
      <c r="O7" s="144"/>
      <c r="P7" s="145" t="s">
        <v>27</v>
      </c>
      <c r="Q7" s="145"/>
      <c r="R7" s="145"/>
      <c r="S7" s="145"/>
      <c r="T7" s="145"/>
      <c r="U7" s="145"/>
      <c r="V7" s="145"/>
      <c r="W7" s="145"/>
      <c r="X7" s="145"/>
      <c r="Y7" s="146" t="s">
        <v>235</v>
      </c>
      <c r="Z7" s="147"/>
      <c r="AA7" s="147"/>
      <c r="AB7" s="147"/>
      <c r="AC7" s="143" t="s">
        <v>227</v>
      </c>
      <c r="AD7" s="143"/>
      <c r="AE7" s="143"/>
      <c r="AF7" s="143"/>
      <c r="AG7" s="143"/>
      <c r="AH7" s="146" t="s">
        <v>188</v>
      </c>
      <c r="AI7" s="142"/>
      <c r="AJ7" s="142"/>
      <c r="AK7" s="142"/>
      <c r="AL7" s="142" t="s">
        <v>21</v>
      </c>
      <c r="AM7" s="142"/>
      <c r="AN7" s="142"/>
      <c r="AO7" s="148"/>
      <c r="AP7" s="149" t="s">
        <v>198</v>
      </c>
      <c r="AQ7" s="149"/>
      <c r="AR7" s="149"/>
      <c r="AS7" s="149"/>
      <c r="AT7" s="149"/>
      <c r="AU7" s="149"/>
      <c r="AV7" s="149"/>
      <c r="AW7" s="149"/>
      <c r="AX7" s="149"/>
      <c r="AY7">
        <f>$AY$5</f>
        <v>1</v>
      </c>
    </row>
    <row r="8" spans="1:51" ht="26.25" customHeight="1" x14ac:dyDescent="0.2">
      <c r="A8" s="809">
        <v>1</v>
      </c>
      <c r="B8" s="809">
        <v>1</v>
      </c>
      <c r="C8" s="167" t="s">
        <v>824</v>
      </c>
      <c r="D8" s="168"/>
      <c r="E8" s="168"/>
      <c r="F8" s="168"/>
      <c r="G8" s="168"/>
      <c r="H8" s="168"/>
      <c r="I8" s="168"/>
      <c r="J8" s="169">
        <v>4360005000757</v>
      </c>
      <c r="K8" s="170"/>
      <c r="L8" s="170"/>
      <c r="M8" s="170"/>
      <c r="N8" s="170"/>
      <c r="O8" s="170"/>
      <c r="P8" s="171" t="s">
        <v>663</v>
      </c>
      <c r="Q8" s="171"/>
      <c r="R8" s="171"/>
      <c r="S8" s="171"/>
      <c r="T8" s="171"/>
      <c r="U8" s="171"/>
      <c r="V8" s="171"/>
      <c r="W8" s="171"/>
      <c r="X8" s="171"/>
      <c r="Y8" s="158">
        <v>20</v>
      </c>
      <c r="Z8" s="159"/>
      <c r="AA8" s="159"/>
      <c r="AB8" s="160"/>
      <c r="AC8" s="813" t="s">
        <v>637</v>
      </c>
      <c r="AD8" s="813"/>
      <c r="AE8" s="813"/>
      <c r="AF8" s="813"/>
      <c r="AG8" s="813"/>
      <c r="AH8" s="174" t="s">
        <v>587</v>
      </c>
      <c r="AI8" s="175"/>
      <c r="AJ8" s="175"/>
      <c r="AK8" s="175"/>
      <c r="AL8" s="176" t="s">
        <v>587</v>
      </c>
      <c r="AM8" s="177"/>
      <c r="AN8" s="177"/>
      <c r="AO8" s="178"/>
      <c r="AP8" s="166" t="s">
        <v>587</v>
      </c>
      <c r="AQ8" s="166"/>
      <c r="AR8" s="166"/>
      <c r="AS8" s="166"/>
      <c r="AT8" s="166"/>
      <c r="AU8" s="166"/>
      <c r="AV8" s="166"/>
      <c r="AW8" s="166"/>
      <c r="AX8" s="166"/>
      <c r="AY8">
        <f>$AY$5</f>
        <v>1</v>
      </c>
    </row>
    <row r="9" spans="1:51" x14ac:dyDescent="0.2">
      <c r="P9" s="65"/>
      <c r="Q9" s="65"/>
      <c r="R9" s="65"/>
      <c r="S9" s="65"/>
      <c r="T9" s="65"/>
      <c r="U9" s="65"/>
      <c r="V9" s="65"/>
      <c r="W9" s="65"/>
      <c r="X9" s="65"/>
      <c r="Y9" s="66"/>
      <c r="Z9" s="66"/>
      <c r="AA9" s="66"/>
      <c r="AB9" s="66"/>
      <c r="AC9" s="66"/>
      <c r="AD9" s="66"/>
      <c r="AE9" s="66"/>
      <c r="AF9" s="66"/>
      <c r="AG9" s="66"/>
      <c r="AH9" s="66"/>
      <c r="AI9" s="66"/>
      <c r="AJ9" s="66"/>
      <c r="AK9" s="66"/>
      <c r="AL9" s="66"/>
      <c r="AM9" s="66"/>
      <c r="AN9" s="66"/>
      <c r="AO9" s="66"/>
      <c r="AY9">
        <f>COUNTA($C$12)</f>
        <v>1</v>
      </c>
    </row>
    <row r="10" spans="1:51" x14ac:dyDescent="0.2">
      <c r="A10" s="9"/>
      <c r="B10" s="46" t="s">
        <v>826</v>
      </c>
      <c r="C10" s="51"/>
      <c r="D10" s="51"/>
      <c r="E10" s="51"/>
      <c r="F10" s="51"/>
      <c r="G10" s="51"/>
      <c r="H10" s="51"/>
      <c r="I10" s="51"/>
      <c r="J10" s="51"/>
      <c r="K10" s="51"/>
      <c r="L10" s="51"/>
      <c r="M10" s="51"/>
      <c r="N10" s="51"/>
      <c r="O10" s="51"/>
      <c r="P10" s="55"/>
      <c r="Q10" s="55"/>
      <c r="R10" s="55"/>
      <c r="S10" s="55"/>
      <c r="T10" s="55"/>
      <c r="U10" s="55"/>
      <c r="V10" s="55"/>
      <c r="W10" s="55"/>
      <c r="X10" s="55"/>
      <c r="Y10" s="56"/>
      <c r="Z10" s="56"/>
      <c r="AA10" s="56"/>
      <c r="AB10" s="56"/>
      <c r="AC10" s="56"/>
      <c r="AD10" s="56"/>
      <c r="AE10" s="56"/>
      <c r="AF10" s="56"/>
      <c r="AG10" s="56"/>
      <c r="AH10" s="56"/>
      <c r="AI10" s="56"/>
      <c r="AJ10" s="56"/>
      <c r="AK10" s="56"/>
      <c r="AL10" s="56"/>
      <c r="AM10" s="56"/>
      <c r="AN10" s="56"/>
      <c r="AO10" s="56"/>
      <c r="AP10" s="55"/>
      <c r="AQ10" s="55"/>
      <c r="AR10" s="55"/>
      <c r="AS10" s="55"/>
      <c r="AT10" s="55"/>
      <c r="AU10" s="55"/>
      <c r="AV10" s="55"/>
      <c r="AW10" s="55"/>
      <c r="AX10" s="55"/>
      <c r="AY10" s="34">
        <f>$AY$9</f>
        <v>1</v>
      </c>
    </row>
    <row r="11" spans="1:51" customFormat="1" ht="59.25" customHeight="1" x14ac:dyDescent="0.2">
      <c r="A11" s="142"/>
      <c r="B11" s="142"/>
      <c r="C11" s="142" t="s">
        <v>26</v>
      </c>
      <c r="D11" s="142"/>
      <c r="E11" s="142"/>
      <c r="F11" s="142"/>
      <c r="G11" s="142"/>
      <c r="H11" s="142"/>
      <c r="I11" s="142"/>
      <c r="J11" s="143" t="s">
        <v>197</v>
      </c>
      <c r="K11" s="144"/>
      <c r="L11" s="144"/>
      <c r="M11" s="144"/>
      <c r="N11" s="144"/>
      <c r="O11" s="144"/>
      <c r="P11" s="145" t="s">
        <v>27</v>
      </c>
      <c r="Q11" s="145"/>
      <c r="R11" s="145"/>
      <c r="S11" s="145"/>
      <c r="T11" s="145"/>
      <c r="U11" s="145"/>
      <c r="V11" s="145"/>
      <c r="W11" s="145"/>
      <c r="X11" s="145"/>
      <c r="Y11" s="146" t="s">
        <v>235</v>
      </c>
      <c r="Z11" s="147"/>
      <c r="AA11" s="147"/>
      <c r="AB11" s="147"/>
      <c r="AC11" s="143" t="s">
        <v>227</v>
      </c>
      <c r="AD11" s="143"/>
      <c r="AE11" s="143"/>
      <c r="AF11" s="143"/>
      <c r="AG11" s="143"/>
      <c r="AH11" s="146" t="s">
        <v>188</v>
      </c>
      <c r="AI11" s="142"/>
      <c r="AJ11" s="142"/>
      <c r="AK11" s="142"/>
      <c r="AL11" s="142" t="s">
        <v>21</v>
      </c>
      <c r="AM11" s="142"/>
      <c r="AN11" s="142"/>
      <c r="AO11" s="148"/>
      <c r="AP11" s="149" t="s">
        <v>198</v>
      </c>
      <c r="AQ11" s="149"/>
      <c r="AR11" s="149"/>
      <c r="AS11" s="149"/>
      <c r="AT11" s="149"/>
      <c r="AU11" s="149"/>
      <c r="AV11" s="149"/>
      <c r="AW11" s="149"/>
      <c r="AX11" s="149"/>
      <c r="AY11" s="34">
        <f t="shared" ref="AY11:AY12" si="0">$AY$9</f>
        <v>1</v>
      </c>
    </row>
    <row r="12" spans="1:51" ht="26.25" customHeight="1" x14ac:dyDescent="0.2">
      <c r="A12" s="809">
        <v>1</v>
      </c>
      <c r="B12" s="809">
        <v>1</v>
      </c>
      <c r="C12" s="167" t="s">
        <v>814</v>
      </c>
      <c r="D12" s="168"/>
      <c r="E12" s="168"/>
      <c r="F12" s="168"/>
      <c r="G12" s="168"/>
      <c r="H12" s="168"/>
      <c r="I12" s="168"/>
      <c r="J12" s="169" t="s">
        <v>276</v>
      </c>
      <c r="K12" s="170"/>
      <c r="L12" s="170"/>
      <c r="M12" s="170"/>
      <c r="N12" s="170"/>
      <c r="O12" s="170"/>
      <c r="P12" s="156" t="s">
        <v>818</v>
      </c>
      <c r="Q12" s="157"/>
      <c r="R12" s="157"/>
      <c r="S12" s="157"/>
      <c r="T12" s="157"/>
      <c r="U12" s="157"/>
      <c r="V12" s="157"/>
      <c r="W12" s="157"/>
      <c r="X12" s="157"/>
      <c r="Y12" s="158">
        <v>4</v>
      </c>
      <c r="Z12" s="159"/>
      <c r="AA12" s="159"/>
      <c r="AB12" s="160"/>
      <c r="AC12" s="193" t="s">
        <v>253</v>
      </c>
      <c r="AD12" s="193"/>
      <c r="AE12" s="193"/>
      <c r="AF12" s="193"/>
      <c r="AG12" s="193"/>
      <c r="AH12" s="814" t="s">
        <v>587</v>
      </c>
      <c r="AI12" s="815"/>
      <c r="AJ12" s="815"/>
      <c r="AK12" s="816"/>
      <c r="AL12" s="176" t="s">
        <v>587</v>
      </c>
      <c r="AM12" s="177"/>
      <c r="AN12" s="177"/>
      <c r="AO12" s="178"/>
      <c r="AP12" s="166" t="s">
        <v>587</v>
      </c>
      <c r="AQ12" s="166"/>
      <c r="AR12" s="166"/>
      <c r="AS12" s="166"/>
      <c r="AT12" s="166"/>
      <c r="AU12" s="166"/>
      <c r="AV12" s="166"/>
      <c r="AW12" s="166"/>
      <c r="AX12" s="166"/>
      <c r="AY12" s="34">
        <f t="shared" si="0"/>
        <v>1</v>
      </c>
    </row>
    <row r="13" spans="1:51" ht="26.25" customHeight="1" x14ac:dyDescent="0.2">
      <c r="A13" s="809">
        <v>2</v>
      </c>
      <c r="B13" s="809">
        <v>1</v>
      </c>
      <c r="C13" s="167" t="s">
        <v>815</v>
      </c>
      <c r="D13" s="168"/>
      <c r="E13" s="168"/>
      <c r="F13" s="168"/>
      <c r="G13" s="168"/>
      <c r="H13" s="168"/>
      <c r="I13" s="168"/>
      <c r="J13" s="169" t="s">
        <v>276</v>
      </c>
      <c r="K13" s="170"/>
      <c r="L13" s="170"/>
      <c r="M13" s="170"/>
      <c r="N13" s="170"/>
      <c r="O13" s="170"/>
      <c r="P13" s="157" t="s">
        <v>819</v>
      </c>
      <c r="Q13" s="157"/>
      <c r="R13" s="157"/>
      <c r="S13" s="157"/>
      <c r="T13" s="157"/>
      <c r="U13" s="157"/>
      <c r="V13" s="157"/>
      <c r="W13" s="157"/>
      <c r="X13" s="157"/>
      <c r="Y13" s="158">
        <v>4</v>
      </c>
      <c r="Z13" s="159"/>
      <c r="AA13" s="159"/>
      <c r="AB13" s="160"/>
      <c r="AC13" s="193" t="s">
        <v>253</v>
      </c>
      <c r="AD13" s="193"/>
      <c r="AE13" s="193"/>
      <c r="AF13" s="193"/>
      <c r="AG13" s="193"/>
      <c r="AH13" s="174" t="s">
        <v>587</v>
      </c>
      <c r="AI13" s="175"/>
      <c r="AJ13" s="175"/>
      <c r="AK13" s="175"/>
      <c r="AL13" s="176" t="s">
        <v>587</v>
      </c>
      <c r="AM13" s="177"/>
      <c r="AN13" s="177"/>
      <c r="AO13" s="178"/>
      <c r="AP13" s="166" t="s">
        <v>587</v>
      </c>
      <c r="AQ13" s="166"/>
      <c r="AR13" s="166"/>
      <c r="AS13" s="166"/>
      <c r="AT13" s="166"/>
      <c r="AU13" s="166"/>
      <c r="AV13" s="166"/>
      <c r="AW13" s="166"/>
      <c r="AX13" s="166"/>
      <c r="AY13">
        <f>COUNTA($C$13)</f>
        <v>1</v>
      </c>
    </row>
    <row r="14" spans="1:51" ht="26.25" customHeight="1" x14ac:dyDescent="0.2">
      <c r="A14" s="809">
        <v>3</v>
      </c>
      <c r="B14" s="809">
        <v>1</v>
      </c>
      <c r="C14" s="167" t="s">
        <v>816</v>
      </c>
      <c r="D14" s="168"/>
      <c r="E14" s="168"/>
      <c r="F14" s="168"/>
      <c r="G14" s="168"/>
      <c r="H14" s="168"/>
      <c r="I14" s="168"/>
      <c r="J14" s="169">
        <v>3360001006461</v>
      </c>
      <c r="K14" s="170"/>
      <c r="L14" s="170"/>
      <c r="M14" s="170"/>
      <c r="N14" s="170"/>
      <c r="O14" s="170"/>
      <c r="P14" s="157" t="s">
        <v>820</v>
      </c>
      <c r="Q14" s="157"/>
      <c r="R14" s="157"/>
      <c r="S14" s="157"/>
      <c r="T14" s="157"/>
      <c r="U14" s="157"/>
      <c r="V14" s="157"/>
      <c r="W14" s="157"/>
      <c r="X14" s="157"/>
      <c r="Y14" s="158">
        <v>2</v>
      </c>
      <c r="Z14" s="159"/>
      <c r="AA14" s="159"/>
      <c r="AB14" s="160"/>
      <c r="AC14" s="193" t="s">
        <v>253</v>
      </c>
      <c r="AD14" s="193"/>
      <c r="AE14" s="193"/>
      <c r="AF14" s="193"/>
      <c r="AG14" s="193"/>
      <c r="AH14" s="174" t="s">
        <v>587</v>
      </c>
      <c r="AI14" s="175"/>
      <c r="AJ14" s="175"/>
      <c r="AK14" s="175"/>
      <c r="AL14" s="176" t="s">
        <v>587</v>
      </c>
      <c r="AM14" s="177"/>
      <c r="AN14" s="177"/>
      <c r="AO14" s="178"/>
      <c r="AP14" s="166" t="s">
        <v>587</v>
      </c>
      <c r="AQ14" s="166"/>
      <c r="AR14" s="166"/>
      <c r="AS14" s="166"/>
      <c r="AT14" s="166"/>
      <c r="AU14" s="166"/>
      <c r="AV14" s="166"/>
      <c r="AW14" s="166"/>
      <c r="AX14" s="166"/>
      <c r="AY14">
        <f>COUNTA($C$14)</f>
        <v>1</v>
      </c>
    </row>
    <row r="15" spans="1:51" ht="26.25" customHeight="1" x14ac:dyDescent="0.2">
      <c r="A15" s="809">
        <v>4</v>
      </c>
      <c r="B15" s="809">
        <v>1</v>
      </c>
      <c r="C15" s="168" t="s">
        <v>816</v>
      </c>
      <c r="D15" s="168"/>
      <c r="E15" s="168"/>
      <c r="F15" s="168"/>
      <c r="G15" s="168"/>
      <c r="H15" s="168"/>
      <c r="I15" s="168"/>
      <c r="J15" s="169">
        <v>3360001006461</v>
      </c>
      <c r="K15" s="170"/>
      <c r="L15" s="170"/>
      <c r="M15" s="170"/>
      <c r="N15" s="170"/>
      <c r="O15" s="170"/>
      <c r="P15" s="156" t="s">
        <v>823</v>
      </c>
      <c r="Q15" s="157"/>
      <c r="R15" s="157"/>
      <c r="S15" s="157"/>
      <c r="T15" s="157"/>
      <c r="U15" s="157"/>
      <c r="V15" s="157"/>
      <c r="W15" s="157"/>
      <c r="X15" s="157"/>
      <c r="Y15" s="158">
        <v>1</v>
      </c>
      <c r="Z15" s="159"/>
      <c r="AA15" s="159"/>
      <c r="AB15" s="160"/>
      <c r="AC15" s="193" t="s">
        <v>253</v>
      </c>
      <c r="AD15" s="193"/>
      <c r="AE15" s="193"/>
      <c r="AF15" s="193"/>
      <c r="AG15" s="193"/>
      <c r="AH15" s="174" t="s">
        <v>587</v>
      </c>
      <c r="AI15" s="175"/>
      <c r="AJ15" s="175"/>
      <c r="AK15" s="175"/>
      <c r="AL15" s="176" t="s">
        <v>587</v>
      </c>
      <c r="AM15" s="177"/>
      <c r="AN15" s="177"/>
      <c r="AO15" s="178"/>
      <c r="AP15" s="166" t="s">
        <v>587</v>
      </c>
      <c r="AQ15" s="166"/>
      <c r="AR15" s="166"/>
      <c r="AS15" s="166"/>
      <c r="AT15" s="166"/>
      <c r="AU15" s="166"/>
      <c r="AV15" s="166"/>
      <c r="AW15" s="166"/>
      <c r="AX15" s="166"/>
      <c r="AY15">
        <f>COUNTA($C$15)</f>
        <v>1</v>
      </c>
    </row>
    <row r="16" spans="1:51" ht="26.25" customHeight="1" x14ac:dyDescent="0.2">
      <c r="A16" s="809">
        <v>5</v>
      </c>
      <c r="B16" s="809">
        <v>1</v>
      </c>
      <c r="C16" s="167" t="s">
        <v>817</v>
      </c>
      <c r="D16" s="168"/>
      <c r="E16" s="168"/>
      <c r="F16" s="168"/>
      <c r="G16" s="168"/>
      <c r="H16" s="168"/>
      <c r="I16" s="168"/>
      <c r="J16" s="169" t="s">
        <v>587</v>
      </c>
      <c r="K16" s="170"/>
      <c r="L16" s="170"/>
      <c r="M16" s="170"/>
      <c r="N16" s="170"/>
      <c r="O16" s="170"/>
      <c r="P16" s="156" t="s">
        <v>822</v>
      </c>
      <c r="Q16" s="157"/>
      <c r="R16" s="157"/>
      <c r="S16" s="157"/>
      <c r="T16" s="157"/>
      <c r="U16" s="157"/>
      <c r="V16" s="157"/>
      <c r="W16" s="157"/>
      <c r="X16" s="157"/>
      <c r="Y16" s="158">
        <v>0.6</v>
      </c>
      <c r="Z16" s="159"/>
      <c r="AA16" s="159"/>
      <c r="AB16" s="160"/>
      <c r="AC16" s="193" t="s">
        <v>253</v>
      </c>
      <c r="AD16" s="193"/>
      <c r="AE16" s="193"/>
      <c r="AF16" s="193"/>
      <c r="AG16" s="193"/>
      <c r="AH16" s="174" t="s">
        <v>587</v>
      </c>
      <c r="AI16" s="175"/>
      <c r="AJ16" s="175"/>
      <c r="AK16" s="175"/>
      <c r="AL16" s="176" t="s">
        <v>587</v>
      </c>
      <c r="AM16" s="177"/>
      <c r="AN16" s="177"/>
      <c r="AO16" s="178"/>
      <c r="AP16" s="166" t="s">
        <v>587</v>
      </c>
      <c r="AQ16" s="166"/>
      <c r="AR16" s="166"/>
      <c r="AS16" s="166"/>
      <c r="AT16" s="166"/>
      <c r="AU16" s="166"/>
      <c r="AV16" s="166"/>
      <c r="AW16" s="166"/>
      <c r="AX16" s="166"/>
      <c r="AY16">
        <f>COUNTA($C$16)</f>
        <v>1</v>
      </c>
    </row>
    <row r="17" spans="1:51" ht="26.25" customHeight="1" x14ac:dyDescent="0.2">
      <c r="A17" s="809">
        <v>6</v>
      </c>
      <c r="B17" s="809">
        <v>1</v>
      </c>
      <c r="C17" s="168" t="s">
        <v>816</v>
      </c>
      <c r="D17" s="168"/>
      <c r="E17" s="168"/>
      <c r="F17" s="168"/>
      <c r="G17" s="168"/>
      <c r="H17" s="168"/>
      <c r="I17" s="168"/>
      <c r="J17" s="169">
        <v>3360001006461</v>
      </c>
      <c r="K17" s="170"/>
      <c r="L17" s="170"/>
      <c r="M17" s="170"/>
      <c r="N17" s="170"/>
      <c r="O17" s="170"/>
      <c r="P17" s="156" t="s">
        <v>813</v>
      </c>
      <c r="Q17" s="157"/>
      <c r="R17" s="157"/>
      <c r="S17" s="157"/>
      <c r="T17" s="157"/>
      <c r="U17" s="157"/>
      <c r="V17" s="157"/>
      <c r="W17" s="157"/>
      <c r="X17" s="157"/>
      <c r="Y17" s="158">
        <v>0.4</v>
      </c>
      <c r="Z17" s="159"/>
      <c r="AA17" s="159"/>
      <c r="AB17" s="160"/>
      <c r="AC17" s="193" t="s">
        <v>253</v>
      </c>
      <c r="AD17" s="193"/>
      <c r="AE17" s="193"/>
      <c r="AF17" s="193"/>
      <c r="AG17" s="193"/>
      <c r="AH17" s="174" t="s">
        <v>587</v>
      </c>
      <c r="AI17" s="175"/>
      <c r="AJ17" s="175"/>
      <c r="AK17" s="175"/>
      <c r="AL17" s="176" t="s">
        <v>587</v>
      </c>
      <c r="AM17" s="177"/>
      <c r="AN17" s="177"/>
      <c r="AO17" s="178"/>
      <c r="AP17" s="166" t="s">
        <v>587</v>
      </c>
      <c r="AQ17" s="166"/>
      <c r="AR17" s="166"/>
      <c r="AS17" s="166"/>
      <c r="AT17" s="166"/>
      <c r="AU17" s="166"/>
      <c r="AV17" s="166"/>
      <c r="AW17" s="166"/>
      <c r="AX17" s="166"/>
      <c r="AY17">
        <f>COUNTA($C$17)</f>
        <v>1</v>
      </c>
    </row>
    <row r="18" spans="1:51" ht="26.25" customHeight="1" x14ac:dyDescent="0.2">
      <c r="A18" s="809">
        <v>7</v>
      </c>
      <c r="B18" s="809">
        <v>1</v>
      </c>
      <c r="C18" s="167" t="s">
        <v>825</v>
      </c>
      <c r="D18" s="168"/>
      <c r="E18" s="168"/>
      <c r="F18" s="168"/>
      <c r="G18" s="168"/>
      <c r="H18" s="168"/>
      <c r="I18" s="168"/>
      <c r="J18" s="169">
        <v>9360002000012</v>
      </c>
      <c r="K18" s="170"/>
      <c r="L18" s="170"/>
      <c r="M18" s="170"/>
      <c r="N18" s="170"/>
      <c r="O18" s="170"/>
      <c r="P18" s="156" t="s">
        <v>821</v>
      </c>
      <c r="Q18" s="157"/>
      <c r="R18" s="157"/>
      <c r="S18" s="157"/>
      <c r="T18" s="157"/>
      <c r="U18" s="157"/>
      <c r="V18" s="157"/>
      <c r="W18" s="157"/>
      <c r="X18" s="157"/>
      <c r="Y18" s="158">
        <v>0.3</v>
      </c>
      <c r="Z18" s="159"/>
      <c r="AA18" s="159"/>
      <c r="AB18" s="160"/>
      <c r="AC18" s="193" t="s">
        <v>253</v>
      </c>
      <c r="AD18" s="193"/>
      <c r="AE18" s="193"/>
      <c r="AF18" s="193"/>
      <c r="AG18" s="193"/>
      <c r="AH18" s="174" t="s">
        <v>587</v>
      </c>
      <c r="AI18" s="175"/>
      <c r="AJ18" s="175"/>
      <c r="AK18" s="175"/>
      <c r="AL18" s="176" t="s">
        <v>587</v>
      </c>
      <c r="AM18" s="177"/>
      <c r="AN18" s="177"/>
      <c r="AO18" s="178"/>
      <c r="AP18" s="166" t="s">
        <v>587</v>
      </c>
      <c r="AQ18" s="166"/>
      <c r="AR18" s="166"/>
      <c r="AS18" s="166"/>
      <c r="AT18" s="166"/>
      <c r="AU18" s="166"/>
      <c r="AV18" s="166"/>
      <c r="AW18" s="166"/>
      <c r="AX18" s="166"/>
      <c r="AY18">
        <f>COUNTA($C$18)</f>
        <v>1</v>
      </c>
    </row>
    <row r="19" spans="1:51" x14ac:dyDescent="0.2">
      <c r="P19" s="65"/>
      <c r="Q19" s="65"/>
      <c r="R19" s="65"/>
      <c r="S19" s="65"/>
      <c r="T19" s="65"/>
      <c r="U19" s="65"/>
      <c r="V19" s="65"/>
      <c r="W19" s="65"/>
      <c r="X19" s="65"/>
      <c r="Y19" s="66"/>
      <c r="Z19" s="66"/>
      <c r="AA19" s="66"/>
      <c r="AB19" s="66"/>
      <c r="AC19" s="66"/>
      <c r="AD19" s="66"/>
      <c r="AE19" s="66"/>
      <c r="AF19" s="66"/>
      <c r="AG19" s="66"/>
      <c r="AH19" s="66"/>
      <c r="AI19" s="66"/>
      <c r="AJ19" s="66"/>
      <c r="AK19" s="66"/>
      <c r="AL19" s="66"/>
      <c r="AM19" s="66"/>
      <c r="AN19" s="66"/>
      <c r="AO19" s="66"/>
      <c r="AY19">
        <f>COUNTA($C$22)</f>
        <v>1</v>
      </c>
    </row>
    <row r="20" spans="1:51" x14ac:dyDescent="0.2">
      <c r="A20" s="9"/>
      <c r="B20" s="46" t="s">
        <v>656</v>
      </c>
      <c r="C20" s="51"/>
      <c r="D20" s="51"/>
      <c r="E20" s="51"/>
      <c r="F20" s="51"/>
      <c r="G20" s="51"/>
      <c r="H20" s="51"/>
      <c r="I20" s="51"/>
      <c r="J20" s="51"/>
      <c r="K20" s="51"/>
      <c r="L20" s="51"/>
      <c r="M20" s="51"/>
      <c r="N20" s="51"/>
      <c r="O20" s="51"/>
      <c r="P20" s="55"/>
      <c r="Q20" s="55"/>
      <c r="R20" s="55"/>
      <c r="S20" s="55"/>
      <c r="T20" s="55"/>
      <c r="U20" s="55"/>
      <c r="V20" s="55"/>
      <c r="W20" s="55"/>
      <c r="X20" s="55"/>
      <c r="Y20" s="56"/>
      <c r="Z20" s="56"/>
      <c r="AA20" s="56"/>
      <c r="AB20" s="56"/>
      <c r="AC20" s="56"/>
      <c r="AD20" s="56"/>
      <c r="AE20" s="56"/>
      <c r="AF20" s="56"/>
      <c r="AG20" s="56"/>
      <c r="AH20" s="56"/>
      <c r="AI20" s="56"/>
      <c r="AJ20" s="56"/>
      <c r="AK20" s="56"/>
      <c r="AL20" s="56"/>
      <c r="AM20" s="56"/>
      <c r="AN20" s="56"/>
      <c r="AO20" s="56"/>
      <c r="AP20" s="55"/>
      <c r="AQ20" s="55"/>
      <c r="AR20" s="55"/>
      <c r="AS20" s="55"/>
      <c r="AT20" s="55"/>
      <c r="AU20" s="55"/>
      <c r="AV20" s="55"/>
      <c r="AW20" s="55"/>
      <c r="AX20" s="55"/>
      <c r="AY20" s="34">
        <f>$AY$19</f>
        <v>1</v>
      </c>
    </row>
    <row r="21" spans="1:51" customFormat="1" ht="59.25" customHeight="1" x14ac:dyDescent="0.2">
      <c r="A21" s="142"/>
      <c r="B21" s="142"/>
      <c r="C21" s="142" t="s">
        <v>26</v>
      </c>
      <c r="D21" s="142"/>
      <c r="E21" s="142"/>
      <c r="F21" s="142"/>
      <c r="G21" s="142"/>
      <c r="H21" s="142"/>
      <c r="I21" s="142"/>
      <c r="J21" s="143" t="s">
        <v>197</v>
      </c>
      <c r="K21" s="144"/>
      <c r="L21" s="144"/>
      <c r="M21" s="144"/>
      <c r="N21" s="144"/>
      <c r="O21" s="144"/>
      <c r="P21" s="145" t="s">
        <v>27</v>
      </c>
      <c r="Q21" s="145"/>
      <c r="R21" s="145"/>
      <c r="S21" s="145"/>
      <c r="T21" s="145"/>
      <c r="U21" s="145"/>
      <c r="V21" s="145"/>
      <c r="W21" s="145"/>
      <c r="X21" s="145"/>
      <c r="Y21" s="146" t="s">
        <v>235</v>
      </c>
      <c r="Z21" s="147"/>
      <c r="AA21" s="147"/>
      <c r="AB21" s="147"/>
      <c r="AC21" s="143" t="s">
        <v>227</v>
      </c>
      <c r="AD21" s="143"/>
      <c r="AE21" s="143"/>
      <c r="AF21" s="143"/>
      <c r="AG21" s="143"/>
      <c r="AH21" s="146" t="s">
        <v>188</v>
      </c>
      <c r="AI21" s="142"/>
      <c r="AJ21" s="142"/>
      <c r="AK21" s="142"/>
      <c r="AL21" s="142" t="s">
        <v>21</v>
      </c>
      <c r="AM21" s="142"/>
      <c r="AN21" s="142"/>
      <c r="AO21" s="148"/>
      <c r="AP21" s="149" t="s">
        <v>198</v>
      </c>
      <c r="AQ21" s="149"/>
      <c r="AR21" s="149"/>
      <c r="AS21" s="149"/>
      <c r="AT21" s="149"/>
      <c r="AU21" s="149"/>
      <c r="AV21" s="149"/>
      <c r="AW21" s="149"/>
      <c r="AX21" s="149"/>
      <c r="AY21" s="34">
        <f t="shared" ref="AY21:AY22" si="1">$AY$19</f>
        <v>1</v>
      </c>
    </row>
    <row r="22" spans="1:51" ht="26.25" customHeight="1" x14ac:dyDescent="0.2">
      <c r="A22" s="809">
        <v>1</v>
      </c>
      <c r="B22" s="809">
        <v>1</v>
      </c>
      <c r="C22" s="167" t="s">
        <v>664</v>
      </c>
      <c r="D22" s="168"/>
      <c r="E22" s="168"/>
      <c r="F22" s="168"/>
      <c r="G22" s="168"/>
      <c r="H22" s="168"/>
      <c r="I22" s="168"/>
      <c r="J22" s="169">
        <v>6010001011188</v>
      </c>
      <c r="K22" s="170"/>
      <c r="L22" s="170"/>
      <c r="M22" s="170"/>
      <c r="N22" s="170"/>
      <c r="O22" s="170"/>
      <c r="P22" s="171" t="s">
        <v>665</v>
      </c>
      <c r="Q22" s="171"/>
      <c r="R22" s="171"/>
      <c r="S22" s="171"/>
      <c r="T22" s="171"/>
      <c r="U22" s="171"/>
      <c r="V22" s="171"/>
      <c r="W22" s="171"/>
      <c r="X22" s="171"/>
      <c r="Y22" s="158">
        <v>2</v>
      </c>
      <c r="Z22" s="159"/>
      <c r="AA22" s="159"/>
      <c r="AB22" s="160"/>
      <c r="AC22" s="813" t="s">
        <v>666</v>
      </c>
      <c r="AD22" s="813"/>
      <c r="AE22" s="813"/>
      <c r="AF22" s="813"/>
      <c r="AG22" s="813"/>
      <c r="AH22" s="174">
        <v>1</v>
      </c>
      <c r="AI22" s="175"/>
      <c r="AJ22" s="175"/>
      <c r="AK22" s="175"/>
      <c r="AL22" s="176" t="s">
        <v>587</v>
      </c>
      <c r="AM22" s="177"/>
      <c r="AN22" s="177"/>
      <c r="AO22" s="178"/>
      <c r="AP22" s="166" t="s">
        <v>587</v>
      </c>
      <c r="AQ22" s="166"/>
      <c r="AR22" s="166"/>
      <c r="AS22" s="166"/>
      <c r="AT22" s="166"/>
      <c r="AU22" s="166"/>
      <c r="AV22" s="166"/>
      <c r="AW22" s="166"/>
      <c r="AX22" s="166"/>
      <c r="AY22" s="34">
        <f t="shared" si="1"/>
        <v>1</v>
      </c>
    </row>
    <row r="23" spans="1:51" x14ac:dyDescent="0.2">
      <c r="P23" s="65"/>
      <c r="Q23" s="65"/>
      <c r="R23" s="65"/>
      <c r="S23" s="65"/>
      <c r="T23" s="65"/>
      <c r="U23" s="65"/>
      <c r="V23" s="65"/>
      <c r="W23" s="65"/>
      <c r="X23" s="65"/>
      <c r="Y23" s="66"/>
      <c r="Z23" s="66"/>
      <c r="AA23" s="66"/>
      <c r="AB23" s="66"/>
      <c r="AC23" s="66"/>
      <c r="AD23" s="66"/>
      <c r="AE23" s="66"/>
      <c r="AF23" s="66"/>
      <c r="AG23" s="66"/>
      <c r="AH23" s="66"/>
      <c r="AI23" s="66"/>
      <c r="AJ23" s="66"/>
      <c r="AK23" s="66"/>
      <c r="AL23" s="66"/>
      <c r="AM23" s="66"/>
      <c r="AN23" s="66"/>
      <c r="AO23" s="66"/>
      <c r="AY23">
        <f>COUNTA($C$26)</f>
        <v>1</v>
      </c>
    </row>
    <row r="24" spans="1:51" x14ac:dyDescent="0.2">
      <c r="A24" s="9"/>
      <c r="B24" s="46" t="s">
        <v>652</v>
      </c>
      <c r="C24" s="51"/>
      <c r="D24" s="51"/>
      <c r="E24" s="51"/>
      <c r="F24" s="51"/>
      <c r="G24" s="51"/>
      <c r="H24" s="51"/>
      <c r="I24" s="51"/>
      <c r="J24" s="51"/>
      <c r="K24" s="51"/>
      <c r="L24" s="51"/>
      <c r="M24" s="51"/>
      <c r="N24" s="51"/>
      <c r="O24" s="51"/>
      <c r="P24" s="55"/>
      <c r="Q24" s="55"/>
      <c r="R24" s="55"/>
      <c r="S24" s="55"/>
      <c r="T24" s="55"/>
      <c r="U24" s="55"/>
      <c r="V24" s="55"/>
      <c r="W24" s="55"/>
      <c r="X24" s="55"/>
      <c r="Y24" s="56"/>
      <c r="Z24" s="56"/>
      <c r="AA24" s="56"/>
      <c r="AB24" s="56"/>
      <c r="AC24" s="56"/>
      <c r="AD24" s="56"/>
      <c r="AE24" s="56"/>
      <c r="AF24" s="56"/>
      <c r="AG24" s="56"/>
      <c r="AH24" s="56"/>
      <c r="AI24" s="56"/>
      <c r="AJ24" s="56"/>
      <c r="AK24" s="56"/>
      <c r="AL24" s="56"/>
      <c r="AM24" s="56"/>
      <c r="AN24" s="56"/>
      <c r="AO24" s="56"/>
      <c r="AP24" s="55"/>
      <c r="AQ24" s="55"/>
      <c r="AR24" s="55"/>
      <c r="AS24" s="55"/>
      <c r="AT24" s="55"/>
      <c r="AU24" s="55"/>
      <c r="AV24" s="55"/>
      <c r="AW24" s="55"/>
      <c r="AX24" s="55"/>
      <c r="AY24" s="34">
        <f>$AY$23</f>
        <v>1</v>
      </c>
    </row>
    <row r="25" spans="1:51" customFormat="1" ht="59.25" customHeight="1" x14ac:dyDescent="0.2">
      <c r="A25" s="142"/>
      <c r="B25" s="142"/>
      <c r="C25" s="142" t="s">
        <v>26</v>
      </c>
      <c r="D25" s="142"/>
      <c r="E25" s="142"/>
      <c r="F25" s="142"/>
      <c r="G25" s="142"/>
      <c r="H25" s="142"/>
      <c r="I25" s="142"/>
      <c r="J25" s="143" t="s">
        <v>197</v>
      </c>
      <c r="K25" s="144"/>
      <c r="L25" s="144"/>
      <c r="M25" s="144"/>
      <c r="N25" s="144"/>
      <c r="O25" s="144"/>
      <c r="P25" s="145" t="s">
        <v>27</v>
      </c>
      <c r="Q25" s="145"/>
      <c r="R25" s="145"/>
      <c r="S25" s="145"/>
      <c r="T25" s="145"/>
      <c r="U25" s="145"/>
      <c r="V25" s="145"/>
      <c r="W25" s="145"/>
      <c r="X25" s="145"/>
      <c r="Y25" s="146" t="s">
        <v>235</v>
      </c>
      <c r="Z25" s="147"/>
      <c r="AA25" s="147"/>
      <c r="AB25" s="147"/>
      <c r="AC25" s="143" t="s">
        <v>227</v>
      </c>
      <c r="AD25" s="143"/>
      <c r="AE25" s="143"/>
      <c r="AF25" s="143"/>
      <c r="AG25" s="143"/>
      <c r="AH25" s="146" t="s">
        <v>188</v>
      </c>
      <c r="AI25" s="142"/>
      <c r="AJ25" s="142"/>
      <c r="AK25" s="142"/>
      <c r="AL25" s="142" t="s">
        <v>21</v>
      </c>
      <c r="AM25" s="142"/>
      <c r="AN25" s="142"/>
      <c r="AO25" s="148"/>
      <c r="AP25" s="149" t="s">
        <v>198</v>
      </c>
      <c r="AQ25" s="149"/>
      <c r="AR25" s="149"/>
      <c r="AS25" s="149"/>
      <c r="AT25" s="149"/>
      <c r="AU25" s="149"/>
      <c r="AV25" s="149"/>
      <c r="AW25" s="149"/>
      <c r="AX25" s="149"/>
      <c r="AY25" s="34">
        <f t="shared" ref="AY25:AY26" si="2">$AY$23</f>
        <v>1</v>
      </c>
    </row>
    <row r="26" spans="1:51" ht="26.25" customHeight="1" x14ac:dyDescent="0.2">
      <c r="A26" s="809">
        <v>1</v>
      </c>
      <c r="B26" s="809">
        <v>1</v>
      </c>
      <c r="C26" s="168" t="s">
        <v>667</v>
      </c>
      <c r="D26" s="168"/>
      <c r="E26" s="168"/>
      <c r="F26" s="168"/>
      <c r="G26" s="168"/>
      <c r="H26" s="168"/>
      <c r="I26" s="168"/>
      <c r="J26" s="169">
        <v>2000012010019</v>
      </c>
      <c r="K26" s="170"/>
      <c r="L26" s="170"/>
      <c r="M26" s="170"/>
      <c r="N26" s="170"/>
      <c r="O26" s="170"/>
      <c r="P26" s="171" t="s">
        <v>668</v>
      </c>
      <c r="Q26" s="171"/>
      <c r="R26" s="171"/>
      <c r="S26" s="171"/>
      <c r="T26" s="171"/>
      <c r="U26" s="171"/>
      <c r="V26" s="171"/>
      <c r="W26" s="171"/>
      <c r="X26" s="171"/>
      <c r="Y26" s="158">
        <v>8.1</v>
      </c>
      <c r="Z26" s="159"/>
      <c r="AA26" s="159"/>
      <c r="AB26" s="160"/>
      <c r="AC26" s="813" t="s">
        <v>80</v>
      </c>
      <c r="AD26" s="813"/>
      <c r="AE26" s="813"/>
      <c r="AF26" s="813"/>
      <c r="AG26" s="813"/>
      <c r="AH26" s="174" t="s">
        <v>587</v>
      </c>
      <c r="AI26" s="175"/>
      <c r="AJ26" s="175"/>
      <c r="AK26" s="175"/>
      <c r="AL26" s="176" t="s">
        <v>587</v>
      </c>
      <c r="AM26" s="177"/>
      <c r="AN26" s="177"/>
      <c r="AO26" s="178"/>
      <c r="AP26" s="166" t="s">
        <v>587</v>
      </c>
      <c r="AQ26" s="166"/>
      <c r="AR26" s="166"/>
      <c r="AS26" s="166"/>
      <c r="AT26" s="166"/>
      <c r="AU26" s="166"/>
      <c r="AV26" s="166"/>
      <c r="AW26" s="166"/>
      <c r="AX26" s="166"/>
      <c r="AY26" s="34">
        <f t="shared" si="2"/>
        <v>1</v>
      </c>
    </row>
    <row r="27" spans="1:51" x14ac:dyDescent="0.2">
      <c r="P27" s="65"/>
      <c r="Q27" s="65"/>
      <c r="R27" s="65"/>
      <c r="S27" s="65"/>
      <c r="T27" s="65"/>
      <c r="U27" s="65"/>
      <c r="V27" s="65"/>
      <c r="W27" s="65"/>
      <c r="X27" s="65"/>
      <c r="Y27" s="66"/>
      <c r="Z27" s="66"/>
      <c r="AA27" s="66"/>
      <c r="AB27" s="66"/>
      <c r="AC27" s="66"/>
      <c r="AD27" s="66"/>
      <c r="AE27" s="66"/>
      <c r="AF27" s="66"/>
      <c r="AG27" s="66"/>
      <c r="AH27" s="66"/>
      <c r="AI27" s="66"/>
      <c r="AJ27" s="66"/>
      <c r="AK27" s="66"/>
      <c r="AL27" s="66"/>
      <c r="AM27" s="66"/>
      <c r="AN27" s="66"/>
      <c r="AO27" s="66"/>
      <c r="AY27">
        <f>COUNTA($C$30)</f>
        <v>1</v>
      </c>
    </row>
    <row r="28" spans="1:51" x14ac:dyDescent="0.2">
      <c r="A28" s="9"/>
      <c r="B28" s="46" t="s">
        <v>657</v>
      </c>
      <c r="C28" s="51"/>
      <c r="D28" s="51"/>
      <c r="E28" s="51"/>
      <c r="F28" s="51"/>
      <c r="G28" s="51"/>
      <c r="H28" s="51"/>
      <c r="I28" s="51"/>
      <c r="J28" s="51"/>
      <c r="K28" s="51"/>
      <c r="L28" s="51"/>
      <c r="M28" s="51"/>
      <c r="N28" s="51"/>
      <c r="O28" s="51"/>
      <c r="P28" s="55"/>
      <c r="Q28" s="55"/>
      <c r="R28" s="55"/>
      <c r="S28" s="55"/>
      <c r="T28" s="55"/>
      <c r="U28" s="55"/>
      <c r="V28" s="55"/>
      <c r="W28" s="55"/>
      <c r="X28" s="55"/>
      <c r="Y28" s="56"/>
      <c r="Z28" s="56"/>
      <c r="AA28" s="56"/>
      <c r="AB28" s="56"/>
      <c r="AC28" s="56"/>
      <c r="AD28" s="56"/>
      <c r="AE28" s="56"/>
      <c r="AF28" s="56"/>
      <c r="AG28" s="56"/>
      <c r="AH28" s="56"/>
      <c r="AI28" s="56"/>
      <c r="AJ28" s="56"/>
      <c r="AK28" s="56"/>
      <c r="AL28" s="56"/>
      <c r="AM28" s="56"/>
      <c r="AN28" s="56"/>
      <c r="AO28" s="56"/>
      <c r="AP28" s="55"/>
      <c r="AQ28" s="55"/>
      <c r="AR28" s="55"/>
      <c r="AS28" s="55"/>
      <c r="AT28" s="55"/>
      <c r="AU28" s="55"/>
      <c r="AV28" s="55"/>
      <c r="AW28" s="55"/>
      <c r="AX28" s="55"/>
      <c r="AY28" s="34">
        <f>$AY$27</f>
        <v>1</v>
      </c>
    </row>
    <row r="29" spans="1:51" customFormat="1" ht="59.25" customHeight="1" x14ac:dyDescent="0.2">
      <c r="A29" s="142"/>
      <c r="B29" s="142"/>
      <c r="C29" s="142" t="s">
        <v>26</v>
      </c>
      <c r="D29" s="142"/>
      <c r="E29" s="142"/>
      <c r="F29" s="142"/>
      <c r="G29" s="142"/>
      <c r="H29" s="142"/>
      <c r="I29" s="142"/>
      <c r="J29" s="143" t="s">
        <v>197</v>
      </c>
      <c r="K29" s="144"/>
      <c r="L29" s="144"/>
      <c r="M29" s="144"/>
      <c r="N29" s="144"/>
      <c r="O29" s="144"/>
      <c r="P29" s="145" t="s">
        <v>27</v>
      </c>
      <c r="Q29" s="145"/>
      <c r="R29" s="145"/>
      <c r="S29" s="145"/>
      <c r="T29" s="145"/>
      <c r="U29" s="145"/>
      <c r="V29" s="145"/>
      <c r="W29" s="145"/>
      <c r="X29" s="145"/>
      <c r="Y29" s="146" t="s">
        <v>235</v>
      </c>
      <c r="Z29" s="147"/>
      <c r="AA29" s="147"/>
      <c r="AB29" s="147"/>
      <c r="AC29" s="143" t="s">
        <v>227</v>
      </c>
      <c r="AD29" s="143"/>
      <c r="AE29" s="143"/>
      <c r="AF29" s="143"/>
      <c r="AG29" s="143"/>
      <c r="AH29" s="146" t="s">
        <v>188</v>
      </c>
      <c r="AI29" s="142"/>
      <c r="AJ29" s="142"/>
      <c r="AK29" s="142"/>
      <c r="AL29" s="142" t="s">
        <v>21</v>
      </c>
      <c r="AM29" s="142"/>
      <c r="AN29" s="142"/>
      <c r="AO29" s="148"/>
      <c r="AP29" s="149" t="s">
        <v>198</v>
      </c>
      <c r="AQ29" s="149"/>
      <c r="AR29" s="149"/>
      <c r="AS29" s="149"/>
      <c r="AT29" s="149"/>
      <c r="AU29" s="149"/>
      <c r="AV29" s="149"/>
      <c r="AW29" s="149"/>
      <c r="AX29" s="149"/>
      <c r="AY29" s="34">
        <f t="shared" ref="AY29:AY30" si="3">$AY$27</f>
        <v>1</v>
      </c>
    </row>
    <row r="30" spans="1:51" ht="26.25" customHeight="1" x14ac:dyDescent="0.2">
      <c r="A30" s="809">
        <v>1</v>
      </c>
      <c r="B30" s="809">
        <v>1</v>
      </c>
      <c r="C30" s="167" t="s">
        <v>661</v>
      </c>
      <c r="D30" s="168"/>
      <c r="E30" s="168"/>
      <c r="F30" s="168"/>
      <c r="G30" s="168"/>
      <c r="H30" s="168"/>
      <c r="I30" s="168"/>
      <c r="J30" s="169">
        <v>1000020470007</v>
      </c>
      <c r="K30" s="170"/>
      <c r="L30" s="170"/>
      <c r="M30" s="170"/>
      <c r="N30" s="170"/>
      <c r="O30" s="170"/>
      <c r="P30" s="171" t="s">
        <v>669</v>
      </c>
      <c r="Q30" s="171"/>
      <c r="R30" s="171"/>
      <c r="S30" s="171"/>
      <c r="T30" s="171"/>
      <c r="U30" s="171"/>
      <c r="V30" s="171"/>
      <c r="W30" s="171"/>
      <c r="X30" s="171"/>
      <c r="Y30" s="158">
        <v>7.1</v>
      </c>
      <c r="Z30" s="159"/>
      <c r="AA30" s="159"/>
      <c r="AB30" s="160"/>
      <c r="AC30" s="813" t="s">
        <v>637</v>
      </c>
      <c r="AD30" s="813"/>
      <c r="AE30" s="813"/>
      <c r="AF30" s="813"/>
      <c r="AG30" s="813"/>
      <c r="AH30" s="174" t="s">
        <v>587</v>
      </c>
      <c r="AI30" s="175"/>
      <c r="AJ30" s="175"/>
      <c r="AK30" s="175"/>
      <c r="AL30" s="176" t="s">
        <v>587</v>
      </c>
      <c r="AM30" s="177"/>
      <c r="AN30" s="177"/>
      <c r="AO30" s="178"/>
      <c r="AP30" s="166" t="s">
        <v>587</v>
      </c>
      <c r="AQ30" s="166"/>
      <c r="AR30" s="166"/>
      <c r="AS30" s="166"/>
      <c r="AT30" s="166"/>
      <c r="AU30" s="166"/>
      <c r="AV30" s="166"/>
      <c r="AW30" s="166"/>
      <c r="AX30" s="166"/>
      <c r="AY30" s="34">
        <f t="shared" si="3"/>
        <v>1</v>
      </c>
    </row>
    <row r="31" spans="1:51" x14ac:dyDescent="0.2">
      <c r="P31" s="65"/>
      <c r="Q31" s="65"/>
      <c r="R31" s="65"/>
      <c r="S31" s="65"/>
      <c r="T31" s="65"/>
      <c r="U31" s="65"/>
      <c r="V31" s="65"/>
      <c r="W31" s="65"/>
      <c r="X31" s="65"/>
      <c r="Y31" s="66"/>
      <c r="Z31" s="66"/>
      <c r="AA31" s="66"/>
      <c r="AB31" s="66"/>
      <c r="AC31" s="66"/>
      <c r="AD31" s="66"/>
      <c r="AE31" s="66"/>
      <c r="AF31" s="66"/>
      <c r="AG31" s="66"/>
      <c r="AH31" s="66"/>
      <c r="AI31" s="66"/>
      <c r="AJ31" s="66"/>
      <c r="AK31" s="66"/>
      <c r="AL31" s="66"/>
      <c r="AM31" s="66"/>
      <c r="AN31" s="66"/>
      <c r="AO31" s="66"/>
      <c r="AY31">
        <f>COUNTA($C$34)</f>
        <v>1</v>
      </c>
    </row>
    <row r="32" spans="1:51" x14ac:dyDescent="0.2">
      <c r="A32" s="9"/>
      <c r="B32" s="46" t="s">
        <v>658</v>
      </c>
      <c r="C32" s="51"/>
      <c r="D32" s="51"/>
      <c r="E32" s="51"/>
      <c r="F32" s="51"/>
      <c r="G32" s="51"/>
      <c r="H32" s="51"/>
      <c r="I32" s="51"/>
      <c r="J32" s="51"/>
      <c r="K32" s="51"/>
      <c r="L32" s="51"/>
      <c r="M32" s="51"/>
      <c r="N32" s="51"/>
      <c r="O32" s="51"/>
      <c r="P32" s="55"/>
      <c r="Q32" s="55"/>
      <c r="R32" s="55"/>
      <c r="S32" s="55"/>
      <c r="T32" s="55"/>
      <c r="U32" s="55"/>
      <c r="V32" s="55"/>
      <c r="W32" s="55"/>
      <c r="X32" s="55"/>
      <c r="Y32" s="56"/>
      <c r="Z32" s="56"/>
      <c r="AA32" s="56"/>
      <c r="AB32" s="56"/>
      <c r="AC32" s="56"/>
      <c r="AD32" s="56"/>
      <c r="AE32" s="56"/>
      <c r="AF32" s="56"/>
      <c r="AG32" s="56"/>
      <c r="AH32" s="56"/>
      <c r="AI32" s="56"/>
      <c r="AJ32" s="56"/>
      <c r="AK32" s="56"/>
      <c r="AL32" s="56"/>
      <c r="AM32" s="56"/>
      <c r="AN32" s="56"/>
      <c r="AO32" s="56"/>
      <c r="AP32" s="55"/>
      <c r="AQ32" s="55"/>
      <c r="AR32" s="55"/>
      <c r="AS32" s="55"/>
      <c r="AT32" s="55"/>
      <c r="AU32" s="55"/>
      <c r="AV32" s="55"/>
      <c r="AW32" s="55"/>
      <c r="AX32" s="55"/>
      <c r="AY32" s="81">
        <f>$AY$31</f>
        <v>1</v>
      </c>
    </row>
    <row r="33" spans="1:51" customFormat="1" ht="59.25" customHeight="1" x14ac:dyDescent="0.2">
      <c r="A33" s="142"/>
      <c r="B33" s="142"/>
      <c r="C33" s="142" t="s">
        <v>26</v>
      </c>
      <c r="D33" s="142"/>
      <c r="E33" s="142"/>
      <c r="F33" s="142"/>
      <c r="G33" s="142"/>
      <c r="H33" s="142"/>
      <c r="I33" s="142"/>
      <c r="J33" s="143" t="s">
        <v>197</v>
      </c>
      <c r="K33" s="144"/>
      <c r="L33" s="144"/>
      <c r="M33" s="144"/>
      <c r="N33" s="144"/>
      <c r="O33" s="144"/>
      <c r="P33" s="145" t="s">
        <v>27</v>
      </c>
      <c r="Q33" s="145"/>
      <c r="R33" s="145"/>
      <c r="S33" s="145"/>
      <c r="T33" s="145"/>
      <c r="U33" s="145"/>
      <c r="V33" s="145"/>
      <c r="W33" s="145"/>
      <c r="X33" s="145"/>
      <c r="Y33" s="146" t="s">
        <v>235</v>
      </c>
      <c r="Z33" s="147"/>
      <c r="AA33" s="147"/>
      <c r="AB33" s="147"/>
      <c r="AC33" s="143" t="s">
        <v>227</v>
      </c>
      <c r="AD33" s="143"/>
      <c r="AE33" s="143"/>
      <c r="AF33" s="143"/>
      <c r="AG33" s="143"/>
      <c r="AH33" s="146" t="s">
        <v>188</v>
      </c>
      <c r="AI33" s="142"/>
      <c r="AJ33" s="142"/>
      <c r="AK33" s="142"/>
      <c r="AL33" s="142" t="s">
        <v>21</v>
      </c>
      <c r="AM33" s="142"/>
      <c r="AN33" s="142"/>
      <c r="AO33" s="148"/>
      <c r="AP33" s="149" t="s">
        <v>198</v>
      </c>
      <c r="AQ33" s="149"/>
      <c r="AR33" s="149"/>
      <c r="AS33" s="149"/>
      <c r="AT33" s="149"/>
      <c r="AU33" s="149"/>
      <c r="AV33" s="149"/>
      <c r="AW33" s="149"/>
      <c r="AX33" s="149"/>
      <c r="AY33" s="81">
        <f>$AY$31</f>
        <v>1</v>
      </c>
    </row>
    <row r="34" spans="1:51" ht="26.25" customHeight="1" x14ac:dyDescent="0.2">
      <c r="A34" s="809">
        <v>1</v>
      </c>
      <c r="B34" s="809">
        <v>1</v>
      </c>
      <c r="C34" s="167" t="s">
        <v>704</v>
      </c>
      <c r="D34" s="168"/>
      <c r="E34" s="168"/>
      <c r="F34" s="168"/>
      <c r="G34" s="168"/>
      <c r="H34" s="168"/>
      <c r="I34" s="168"/>
      <c r="J34" s="169">
        <v>8360001001945</v>
      </c>
      <c r="K34" s="170"/>
      <c r="L34" s="170"/>
      <c r="M34" s="170"/>
      <c r="N34" s="170"/>
      <c r="O34" s="170"/>
      <c r="P34" s="181" t="s">
        <v>705</v>
      </c>
      <c r="Q34" s="171"/>
      <c r="R34" s="171"/>
      <c r="S34" s="171"/>
      <c r="T34" s="171"/>
      <c r="U34" s="171"/>
      <c r="V34" s="171"/>
      <c r="W34" s="171"/>
      <c r="X34" s="171"/>
      <c r="Y34" s="158">
        <v>1.1000000000000001</v>
      </c>
      <c r="Z34" s="159"/>
      <c r="AA34" s="159"/>
      <c r="AB34" s="160"/>
      <c r="AC34" s="813" t="s">
        <v>251</v>
      </c>
      <c r="AD34" s="813"/>
      <c r="AE34" s="813"/>
      <c r="AF34" s="813"/>
      <c r="AG34" s="813"/>
      <c r="AH34" s="174" t="s">
        <v>587</v>
      </c>
      <c r="AI34" s="175"/>
      <c r="AJ34" s="175"/>
      <c r="AK34" s="175"/>
      <c r="AL34" s="176" t="s">
        <v>587</v>
      </c>
      <c r="AM34" s="177"/>
      <c r="AN34" s="177"/>
      <c r="AO34" s="178"/>
      <c r="AP34" s="166" t="s">
        <v>587</v>
      </c>
      <c r="AQ34" s="166"/>
      <c r="AR34" s="166"/>
      <c r="AS34" s="166"/>
      <c r="AT34" s="166"/>
      <c r="AU34" s="166"/>
      <c r="AV34" s="166"/>
      <c r="AW34" s="166"/>
      <c r="AX34" s="166"/>
      <c r="AY34">
        <f>$AY$31</f>
        <v>1</v>
      </c>
    </row>
    <row r="35" spans="1:51" x14ac:dyDescent="0.2">
      <c r="P35" s="65"/>
      <c r="Q35" s="65"/>
      <c r="R35" s="65"/>
      <c r="S35" s="65"/>
      <c r="T35" s="65"/>
      <c r="U35" s="65"/>
      <c r="V35" s="65"/>
      <c r="W35" s="65"/>
      <c r="X35" s="65"/>
      <c r="Y35" s="66"/>
      <c r="Z35" s="66"/>
      <c r="AA35" s="66"/>
      <c r="AB35" s="66"/>
      <c r="AC35" s="66"/>
      <c r="AD35" s="66"/>
      <c r="AE35" s="66"/>
      <c r="AF35" s="66"/>
      <c r="AG35" s="66"/>
      <c r="AH35" s="66"/>
      <c r="AI35" s="66"/>
      <c r="AJ35" s="66"/>
      <c r="AK35" s="66"/>
      <c r="AL35" s="66"/>
      <c r="AM35" s="66"/>
      <c r="AN35" s="66"/>
      <c r="AO35" s="66"/>
      <c r="AY35">
        <f>COUNTA($C$38)</f>
        <v>1</v>
      </c>
    </row>
    <row r="36" spans="1:51" x14ac:dyDescent="0.2">
      <c r="A36" s="9"/>
      <c r="B36" s="46" t="s">
        <v>804</v>
      </c>
      <c r="C36" s="51"/>
      <c r="D36" s="51"/>
      <c r="E36" s="51"/>
      <c r="F36" s="51"/>
      <c r="G36" s="51"/>
      <c r="H36" s="51"/>
      <c r="I36" s="51"/>
      <c r="J36" s="51"/>
      <c r="K36" s="51"/>
      <c r="L36" s="51"/>
      <c r="M36" s="51"/>
      <c r="N36" s="51"/>
      <c r="O36" s="51"/>
      <c r="P36" s="55"/>
      <c r="Q36" s="55"/>
      <c r="R36" s="55"/>
      <c r="S36" s="55"/>
      <c r="T36" s="55"/>
      <c r="U36" s="55"/>
      <c r="V36" s="55"/>
      <c r="W36" s="55"/>
      <c r="X36" s="55"/>
      <c r="Y36" s="56"/>
      <c r="Z36" s="56"/>
      <c r="AA36" s="56"/>
      <c r="AB36" s="56"/>
      <c r="AC36" s="56"/>
      <c r="AD36" s="56"/>
      <c r="AE36" s="56"/>
      <c r="AF36" s="56"/>
      <c r="AG36" s="56"/>
      <c r="AH36" s="56"/>
      <c r="AI36" s="56"/>
      <c r="AJ36" s="56"/>
      <c r="AK36" s="56"/>
      <c r="AL36" s="56"/>
      <c r="AM36" s="56"/>
      <c r="AN36" s="56"/>
      <c r="AO36" s="56"/>
      <c r="AP36" s="55"/>
      <c r="AQ36" s="55"/>
      <c r="AR36" s="55"/>
      <c r="AS36" s="55"/>
      <c r="AT36" s="55"/>
      <c r="AU36" s="55"/>
      <c r="AV36" s="55"/>
      <c r="AW36" s="55"/>
      <c r="AX36" s="55"/>
      <c r="AY36" s="34">
        <f>$AY$35</f>
        <v>1</v>
      </c>
    </row>
    <row r="37" spans="1:51" customFormat="1" ht="59.25" customHeight="1" x14ac:dyDescent="0.2">
      <c r="A37" s="142"/>
      <c r="B37" s="142"/>
      <c r="C37" s="142" t="s">
        <v>26</v>
      </c>
      <c r="D37" s="142"/>
      <c r="E37" s="142"/>
      <c r="F37" s="142"/>
      <c r="G37" s="142"/>
      <c r="H37" s="142"/>
      <c r="I37" s="142"/>
      <c r="J37" s="143" t="s">
        <v>197</v>
      </c>
      <c r="K37" s="144"/>
      <c r="L37" s="144"/>
      <c r="M37" s="144"/>
      <c r="N37" s="144"/>
      <c r="O37" s="144"/>
      <c r="P37" s="145" t="s">
        <v>27</v>
      </c>
      <c r="Q37" s="145"/>
      <c r="R37" s="145"/>
      <c r="S37" s="145"/>
      <c r="T37" s="145"/>
      <c r="U37" s="145"/>
      <c r="V37" s="145"/>
      <c r="W37" s="145"/>
      <c r="X37" s="145"/>
      <c r="Y37" s="146" t="s">
        <v>235</v>
      </c>
      <c r="Z37" s="147"/>
      <c r="AA37" s="147"/>
      <c r="AB37" s="147"/>
      <c r="AC37" s="143" t="s">
        <v>227</v>
      </c>
      <c r="AD37" s="143"/>
      <c r="AE37" s="143"/>
      <c r="AF37" s="143"/>
      <c r="AG37" s="143"/>
      <c r="AH37" s="146" t="s">
        <v>188</v>
      </c>
      <c r="AI37" s="142"/>
      <c r="AJ37" s="142"/>
      <c r="AK37" s="142"/>
      <c r="AL37" s="142" t="s">
        <v>21</v>
      </c>
      <c r="AM37" s="142"/>
      <c r="AN37" s="142"/>
      <c r="AO37" s="148"/>
      <c r="AP37" s="149" t="s">
        <v>198</v>
      </c>
      <c r="AQ37" s="149"/>
      <c r="AR37" s="149"/>
      <c r="AS37" s="149"/>
      <c r="AT37" s="149"/>
      <c r="AU37" s="149"/>
      <c r="AV37" s="149"/>
      <c r="AW37" s="149"/>
      <c r="AX37" s="149"/>
      <c r="AY37" s="34">
        <f t="shared" ref="AY37:AY38" si="4">$AY$35</f>
        <v>1</v>
      </c>
    </row>
    <row r="38" spans="1:51" ht="26.25" customHeight="1" x14ac:dyDescent="0.2">
      <c r="A38" s="809">
        <v>1</v>
      </c>
      <c r="B38" s="809">
        <v>1</v>
      </c>
      <c r="C38" s="167" t="s">
        <v>797</v>
      </c>
      <c r="D38" s="168"/>
      <c r="E38" s="168"/>
      <c r="F38" s="168"/>
      <c r="G38" s="168"/>
      <c r="H38" s="168"/>
      <c r="I38" s="168"/>
      <c r="J38" s="169">
        <v>3010401011971</v>
      </c>
      <c r="K38" s="170"/>
      <c r="L38" s="170"/>
      <c r="M38" s="170"/>
      <c r="N38" s="170"/>
      <c r="O38" s="170"/>
      <c r="P38" s="157" t="s">
        <v>798</v>
      </c>
      <c r="Q38" s="157"/>
      <c r="R38" s="157"/>
      <c r="S38" s="157"/>
      <c r="T38" s="157"/>
      <c r="U38" s="157"/>
      <c r="V38" s="157"/>
      <c r="W38" s="157"/>
      <c r="X38" s="157"/>
      <c r="Y38" s="158">
        <v>55</v>
      </c>
      <c r="Z38" s="159"/>
      <c r="AA38" s="159"/>
      <c r="AB38" s="160"/>
      <c r="AC38" s="193" t="s">
        <v>247</v>
      </c>
      <c r="AD38" s="193"/>
      <c r="AE38" s="193"/>
      <c r="AF38" s="193"/>
      <c r="AG38" s="193"/>
      <c r="AH38" s="174">
        <v>1</v>
      </c>
      <c r="AI38" s="175"/>
      <c r="AJ38" s="175"/>
      <c r="AK38" s="175"/>
      <c r="AL38" s="176">
        <v>91.4</v>
      </c>
      <c r="AM38" s="177"/>
      <c r="AN38" s="177"/>
      <c r="AO38" s="178"/>
      <c r="AP38" s="166" t="s">
        <v>587</v>
      </c>
      <c r="AQ38" s="166"/>
      <c r="AR38" s="166"/>
      <c r="AS38" s="166"/>
      <c r="AT38" s="166"/>
      <c r="AU38" s="166"/>
      <c r="AV38" s="166"/>
      <c r="AW38" s="166"/>
      <c r="AX38" s="166"/>
      <c r="AY38" s="34">
        <f t="shared" si="4"/>
        <v>1</v>
      </c>
    </row>
    <row r="39" spans="1:51" x14ac:dyDescent="0.2">
      <c r="A39" s="38"/>
      <c r="B39" s="38"/>
      <c r="P39" s="65"/>
      <c r="Q39" s="65"/>
      <c r="R39" s="65"/>
      <c r="S39" s="65"/>
      <c r="T39" s="65"/>
      <c r="U39" s="65"/>
      <c r="V39" s="65"/>
      <c r="W39" s="65"/>
      <c r="X39" s="65"/>
      <c r="Y39" s="66"/>
      <c r="Z39" s="66"/>
      <c r="AA39" s="66"/>
      <c r="AB39" s="66"/>
      <c r="AC39" s="66"/>
      <c r="AD39" s="66"/>
      <c r="AE39" s="66"/>
      <c r="AF39" s="66"/>
      <c r="AG39" s="66"/>
      <c r="AH39" s="66"/>
      <c r="AI39" s="66"/>
      <c r="AJ39" s="66"/>
      <c r="AK39" s="66"/>
      <c r="AL39" s="66"/>
      <c r="AM39" s="66"/>
      <c r="AN39" s="66"/>
      <c r="AO39" s="66"/>
      <c r="AY39">
        <f>COUNTA($C$42)</f>
        <v>1</v>
      </c>
    </row>
    <row r="40" spans="1:51" x14ac:dyDescent="0.2">
      <c r="A40" s="9"/>
      <c r="B40" s="46" t="s">
        <v>659</v>
      </c>
      <c r="C40" s="51"/>
      <c r="D40" s="51"/>
      <c r="E40" s="51"/>
      <c r="F40" s="51"/>
      <c r="G40" s="51"/>
      <c r="H40" s="51"/>
      <c r="I40" s="51"/>
      <c r="J40" s="51"/>
      <c r="K40" s="51"/>
      <c r="L40" s="51"/>
      <c r="M40" s="51"/>
      <c r="N40" s="51"/>
      <c r="O40" s="51"/>
      <c r="P40" s="55"/>
      <c r="Q40" s="55"/>
      <c r="R40" s="55"/>
      <c r="S40" s="55"/>
      <c r="T40" s="55"/>
      <c r="U40" s="55"/>
      <c r="V40" s="55"/>
      <c r="W40" s="55"/>
      <c r="X40" s="55"/>
      <c r="Y40" s="56"/>
      <c r="Z40" s="56"/>
      <c r="AA40" s="56"/>
      <c r="AB40" s="56"/>
      <c r="AC40" s="56"/>
      <c r="AD40" s="56"/>
      <c r="AE40" s="56"/>
      <c r="AF40" s="56"/>
      <c r="AG40" s="56"/>
      <c r="AH40" s="56"/>
      <c r="AI40" s="56"/>
      <c r="AJ40" s="56"/>
      <c r="AK40" s="56"/>
      <c r="AL40" s="56"/>
      <c r="AM40" s="56"/>
      <c r="AN40" s="56"/>
      <c r="AO40" s="56"/>
      <c r="AP40" s="55"/>
      <c r="AQ40" s="55"/>
      <c r="AR40" s="55"/>
      <c r="AS40" s="55"/>
      <c r="AT40" s="55"/>
      <c r="AU40" s="55"/>
      <c r="AV40" s="55"/>
      <c r="AW40" s="55"/>
      <c r="AX40" s="55"/>
      <c r="AY40" s="34">
        <f>$AY$39</f>
        <v>1</v>
      </c>
    </row>
    <row r="41" spans="1:51" customFormat="1" ht="59.25" customHeight="1" x14ac:dyDescent="0.2">
      <c r="A41" s="142"/>
      <c r="B41" s="142"/>
      <c r="C41" s="142" t="s">
        <v>26</v>
      </c>
      <c r="D41" s="142"/>
      <c r="E41" s="142"/>
      <c r="F41" s="142"/>
      <c r="G41" s="142"/>
      <c r="H41" s="142"/>
      <c r="I41" s="142"/>
      <c r="J41" s="143" t="s">
        <v>197</v>
      </c>
      <c r="K41" s="144"/>
      <c r="L41" s="144"/>
      <c r="M41" s="144"/>
      <c r="N41" s="144"/>
      <c r="O41" s="144"/>
      <c r="P41" s="145" t="s">
        <v>27</v>
      </c>
      <c r="Q41" s="145"/>
      <c r="R41" s="145"/>
      <c r="S41" s="145"/>
      <c r="T41" s="145"/>
      <c r="U41" s="145"/>
      <c r="V41" s="145"/>
      <c r="W41" s="145"/>
      <c r="X41" s="145"/>
      <c r="Y41" s="146" t="s">
        <v>235</v>
      </c>
      <c r="Z41" s="147"/>
      <c r="AA41" s="147"/>
      <c r="AB41" s="147"/>
      <c r="AC41" s="143" t="s">
        <v>227</v>
      </c>
      <c r="AD41" s="143"/>
      <c r="AE41" s="143"/>
      <c r="AF41" s="143"/>
      <c r="AG41" s="143"/>
      <c r="AH41" s="146" t="s">
        <v>188</v>
      </c>
      <c r="AI41" s="142"/>
      <c r="AJ41" s="142"/>
      <c r="AK41" s="142"/>
      <c r="AL41" s="142" t="s">
        <v>21</v>
      </c>
      <c r="AM41" s="142"/>
      <c r="AN41" s="142"/>
      <c r="AO41" s="148"/>
      <c r="AP41" s="149" t="s">
        <v>198</v>
      </c>
      <c r="AQ41" s="149"/>
      <c r="AR41" s="149"/>
      <c r="AS41" s="149"/>
      <c r="AT41" s="149"/>
      <c r="AU41" s="149"/>
      <c r="AV41" s="149"/>
      <c r="AW41" s="149"/>
      <c r="AX41" s="149"/>
      <c r="AY41" s="34">
        <f t="shared" ref="AY41:AY42" si="5">$AY$39</f>
        <v>1</v>
      </c>
    </row>
    <row r="42" spans="1:51" ht="26.25" customHeight="1" x14ac:dyDescent="0.2">
      <c r="A42" s="809">
        <v>1</v>
      </c>
      <c r="B42" s="809">
        <v>1</v>
      </c>
      <c r="C42" s="168" t="s">
        <v>799</v>
      </c>
      <c r="D42" s="168"/>
      <c r="E42" s="168"/>
      <c r="F42" s="168"/>
      <c r="G42" s="168"/>
      <c r="H42" s="168"/>
      <c r="I42" s="168"/>
      <c r="J42" s="169">
        <v>3360001000068</v>
      </c>
      <c r="K42" s="170"/>
      <c r="L42" s="170"/>
      <c r="M42" s="170"/>
      <c r="N42" s="170"/>
      <c r="O42" s="170"/>
      <c r="P42" s="157" t="s">
        <v>800</v>
      </c>
      <c r="Q42" s="157"/>
      <c r="R42" s="157"/>
      <c r="S42" s="157"/>
      <c r="T42" s="157"/>
      <c r="U42" s="157"/>
      <c r="V42" s="157"/>
      <c r="W42" s="157"/>
      <c r="X42" s="157"/>
      <c r="Y42" s="158">
        <v>4</v>
      </c>
      <c r="Z42" s="159"/>
      <c r="AA42" s="159"/>
      <c r="AB42" s="160"/>
      <c r="AC42" s="193" t="s">
        <v>246</v>
      </c>
      <c r="AD42" s="193"/>
      <c r="AE42" s="193"/>
      <c r="AF42" s="193"/>
      <c r="AG42" s="193"/>
      <c r="AH42" s="174">
        <v>2</v>
      </c>
      <c r="AI42" s="175"/>
      <c r="AJ42" s="175"/>
      <c r="AK42" s="175"/>
      <c r="AL42" s="176">
        <v>76.599999999999994</v>
      </c>
      <c r="AM42" s="177"/>
      <c r="AN42" s="177"/>
      <c r="AO42" s="178"/>
      <c r="AP42" s="166" t="s">
        <v>587</v>
      </c>
      <c r="AQ42" s="166"/>
      <c r="AR42" s="166"/>
      <c r="AS42" s="166"/>
      <c r="AT42" s="166"/>
      <c r="AU42" s="166"/>
      <c r="AV42" s="166"/>
      <c r="AW42" s="166"/>
      <c r="AX42" s="166"/>
      <c r="AY42" s="34">
        <f t="shared" si="5"/>
        <v>1</v>
      </c>
    </row>
    <row r="43" spans="1:51" x14ac:dyDescent="0.2">
      <c r="P43" s="65"/>
      <c r="Q43" s="65"/>
      <c r="R43" s="65"/>
      <c r="S43" s="65"/>
      <c r="T43" s="65"/>
      <c r="U43" s="65"/>
      <c r="V43" s="65"/>
      <c r="W43" s="65"/>
      <c r="X43" s="65"/>
      <c r="Y43" s="66"/>
      <c r="Z43" s="66"/>
      <c r="AA43" s="66"/>
      <c r="AB43" s="66"/>
      <c r="AC43" s="66"/>
      <c r="AD43" s="66"/>
      <c r="AE43" s="66"/>
      <c r="AF43" s="66"/>
      <c r="AG43" s="66"/>
      <c r="AH43" s="66"/>
      <c r="AI43" s="66"/>
      <c r="AJ43" s="66"/>
      <c r="AK43" s="66"/>
      <c r="AL43" s="66"/>
      <c r="AM43" s="66"/>
      <c r="AN43" s="66"/>
      <c r="AO43" s="66"/>
      <c r="AY43">
        <f>COUNTA($C$46)</f>
        <v>1</v>
      </c>
    </row>
    <row r="44" spans="1:51" x14ac:dyDescent="0.2">
      <c r="A44" s="9"/>
      <c r="B44" s="46" t="s">
        <v>660</v>
      </c>
      <c r="C44" s="51"/>
      <c r="D44" s="51"/>
      <c r="E44" s="51"/>
      <c r="F44" s="51"/>
      <c r="G44" s="51"/>
      <c r="H44" s="51"/>
      <c r="I44" s="51"/>
      <c r="J44" s="51"/>
      <c r="K44" s="51"/>
      <c r="L44" s="51"/>
      <c r="M44" s="51"/>
      <c r="N44" s="51"/>
      <c r="O44" s="51"/>
      <c r="P44" s="55"/>
      <c r="Q44" s="55"/>
      <c r="R44" s="55"/>
      <c r="S44" s="55"/>
      <c r="T44" s="55"/>
      <c r="U44" s="55"/>
      <c r="V44" s="55"/>
      <c r="W44" s="55"/>
      <c r="X44" s="55"/>
      <c r="Y44" s="56"/>
      <c r="Z44" s="56"/>
      <c r="AA44" s="56"/>
      <c r="AB44" s="56"/>
      <c r="AC44" s="56"/>
      <c r="AD44" s="56"/>
      <c r="AE44" s="56"/>
      <c r="AF44" s="56"/>
      <c r="AG44" s="56"/>
      <c r="AH44" s="56"/>
      <c r="AI44" s="56"/>
      <c r="AJ44" s="56"/>
      <c r="AK44" s="56"/>
      <c r="AL44" s="56"/>
      <c r="AM44" s="56"/>
      <c r="AN44" s="56"/>
      <c r="AO44" s="56"/>
      <c r="AP44" s="55"/>
      <c r="AQ44" s="55"/>
      <c r="AR44" s="55"/>
      <c r="AS44" s="55"/>
      <c r="AT44" s="55"/>
      <c r="AU44" s="55"/>
      <c r="AV44" s="55"/>
      <c r="AW44" s="55"/>
      <c r="AX44" s="55"/>
      <c r="AY44" s="34">
        <f>$AY$43</f>
        <v>1</v>
      </c>
    </row>
    <row r="45" spans="1:51" customFormat="1" ht="59.25" customHeight="1" x14ac:dyDescent="0.2">
      <c r="A45" s="142"/>
      <c r="B45" s="142"/>
      <c r="C45" s="142" t="s">
        <v>26</v>
      </c>
      <c r="D45" s="142"/>
      <c r="E45" s="142"/>
      <c r="F45" s="142"/>
      <c r="G45" s="142"/>
      <c r="H45" s="142"/>
      <c r="I45" s="142"/>
      <c r="J45" s="143" t="s">
        <v>197</v>
      </c>
      <c r="K45" s="144"/>
      <c r="L45" s="144"/>
      <c r="M45" s="144"/>
      <c r="N45" s="144"/>
      <c r="O45" s="144"/>
      <c r="P45" s="145" t="s">
        <v>27</v>
      </c>
      <c r="Q45" s="145"/>
      <c r="R45" s="145"/>
      <c r="S45" s="145"/>
      <c r="T45" s="145"/>
      <c r="U45" s="145"/>
      <c r="V45" s="145"/>
      <c r="W45" s="145"/>
      <c r="X45" s="145"/>
      <c r="Y45" s="146" t="s">
        <v>235</v>
      </c>
      <c r="Z45" s="147"/>
      <c r="AA45" s="147"/>
      <c r="AB45" s="147"/>
      <c r="AC45" s="143" t="s">
        <v>227</v>
      </c>
      <c r="AD45" s="143"/>
      <c r="AE45" s="143"/>
      <c r="AF45" s="143"/>
      <c r="AG45" s="143"/>
      <c r="AH45" s="146" t="s">
        <v>188</v>
      </c>
      <c r="AI45" s="142"/>
      <c r="AJ45" s="142"/>
      <c r="AK45" s="142"/>
      <c r="AL45" s="142" t="s">
        <v>21</v>
      </c>
      <c r="AM45" s="142"/>
      <c r="AN45" s="142"/>
      <c r="AO45" s="148"/>
      <c r="AP45" s="149" t="s">
        <v>198</v>
      </c>
      <c r="AQ45" s="149"/>
      <c r="AR45" s="149"/>
      <c r="AS45" s="149"/>
      <c r="AT45" s="149"/>
      <c r="AU45" s="149"/>
      <c r="AV45" s="149"/>
      <c r="AW45" s="149"/>
      <c r="AX45" s="149"/>
      <c r="AY45" s="34">
        <f t="shared" ref="AY45:AY46" si="6">$AY$43</f>
        <v>1</v>
      </c>
    </row>
    <row r="46" spans="1:51" ht="26.25" customHeight="1" x14ac:dyDescent="0.2">
      <c r="A46" s="809">
        <v>1</v>
      </c>
      <c r="B46" s="809">
        <v>1</v>
      </c>
      <c r="C46" s="167" t="s">
        <v>801</v>
      </c>
      <c r="D46" s="168"/>
      <c r="E46" s="168"/>
      <c r="F46" s="168"/>
      <c r="G46" s="168"/>
      <c r="H46" s="168"/>
      <c r="I46" s="168"/>
      <c r="J46" s="169">
        <v>1011001015010</v>
      </c>
      <c r="K46" s="170"/>
      <c r="L46" s="170"/>
      <c r="M46" s="170"/>
      <c r="N46" s="170"/>
      <c r="O46" s="170"/>
      <c r="P46" s="171" t="s">
        <v>805</v>
      </c>
      <c r="Q46" s="171"/>
      <c r="R46" s="171"/>
      <c r="S46" s="171"/>
      <c r="T46" s="171"/>
      <c r="U46" s="171"/>
      <c r="V46" s="171"/>
      <c r="W46" s="171"/>
      <c r="X46" s="171"/>
      <c r="Y46" s="158">
        <v>1.2</v>
      </c>
      <c r="Z46" s="159"/>
      <c r="AA46" s="159"/>
      <c r="AB46" s="160"/>
      <c r="AC46" s="817" t="s">
        <v>253</v>
      </c>
      <c r="AD46" s="817"/>
      <c r="AE46" s="817"/>
      <c r="AF46" s="817"/>
      <c r="AG46" s="817"/>
      <c r="AH46" s="814" t="s">
        <v>587</v>
      </c>
      <c r="AI46" s="815"/>
      <c r="AJ46" s="815"/>
      <c r="AK46" s="816"/>
      <c r="AL46" s="176" t="s">
        <v>587</v>
      </c>
      <c r="AM46" s="177"/>
      <c r="AN46" s="177"/>
      <c r="AO46" s="178"/>
      <c r="AP46" s="166" t="s">
        <v>587</v>
      </c>
      <c r="AQ46" s="166"/>
      <c r="AR46" s="166"/>
      <c r="AS46" s="166"/>
      <c r="AT46" s="166"/>
      <c r="AU46" s="166"/>
      <c r="AV46" s="166"/>
      <c r="AW46" s="166"/>
      <c r="AX46" s="166"/>
      <c r="AY46" s="34">
        <f t="shared" si="6"/>
        <v>1</v>
      </c>
    </row>
    <row r="47" spans="1:51" ht="26.25" customHeight="1" x14ac:dyDescent="0.2">
      <c r="A47" s="809">
        <v>2</v>
      </c>
      <c r="B47" s="809">
        <v>1</v>
      </c>
      <c r="C47" s="150" t="s">
        <v>828</v>
      </c>
      <c r="D47" s="151"/>
      <c r="E47" s="151"/>
      <c r="F47" s="151"/>
      <c r="G47" s="151"/>
      <c r="H47" s="151"/>
      <c r="I47" s="152"/>
      <c r="J47" s="169">
        <v>3010401026805</v>
      </c>
      <c r="K47" s="170"/>
      <c r="L47" s="170"/>
      <c r="M47" s="170"/>
      <c r="N47" s="170"/>
      <c r="O47" s="170"/>
      <c r="P47" s="171" t="s">
        <v>806</v>
      </c>
      <c r="Q47" s="171"/>
      <c r="R47" s="171"/>
      <c r="S47" s="171"/>
      <c r="T47" s="171"/>
      <c r="U47" s="171"/>
      <c r="V47" s="171"/>
      <c r="W47" s="171"/>
      <c r="X47" s="171"/>
      <c r="Y47" s="158">
        <v>0.2</v>
      </c>
      <c r="Z47" s="159"/>
      <c r="AA47" s="159"/>
      <c r="AB47" s="160"/>
      <c r="AC47" s="810" t="s">
        <v>252</v>
      </c>
      <c r="AD47" s="811"/>
      <c r="AE47" s="811"/>
      <c r="AF47" s="811"/>
      <c r="AG47" s="812"/>
      <c r="AH47" s="174" t="s">
        <v>587</v>
      </c>
      <c r="AI47" s="175"/>
      <c r="AJ47" s="175"/>
      <c r="AK47" s="175"/>
      <c r="AL47" s="176" t="s">
        <v>587</v>
      </c>
      <c r="AM47" s="177"/>
      <c r="AN47" s="177"/>
      <c r="AO47" s="178"/>
      <c r="AP47" s="166" t="s">
        <v>587</v>
      </c>
      <c r="AQ47" s="166"/>
      <c r="AR47" s="166"/>
      <c r="AS47" s="166"/>
      <c r="AT47" s="166"/>
      <c r="AU47" s="166"/>
      <c r="AV47" s="166"/>
      <c r="AW47" s="166"/>
      <c r="AX47" s="166"/>
      <c r="AY47">
        <f>COUNTA($C$47)</f>
        <v>1</v>
      </c>
    </row>
    <row r="48" spans="1:51" ht="26.25" customHeight="1" x14ac:dyDescent="0.2">
      <c r="A48" s="809">
        <v>3</v>
      </c>
      <c r="B48" s="809">
        <v>1</v>
      </c>
      <c r="C48" s="182" t="s">
        <v>802</v>
      </c>
      <c r="D48" s="151"/>
      <c r="E48" s="151"/>
      <c r="F48" s="151"/>
      <c r="G48" s="151"/>
      <c r="H48" s="151"/>
      <c r="I48" s="152"/>
      <c r="J48" s="169">
        <v>5010401030061</v>
      </c>
      <c r="K48" s="170"/>
      <c r="L48" s="170"/>
      <c r="M48" s="170"/>
      <c r="N48" s="170"/>
      <c r="O48" s="170"/>
      <c r="P48" s="171" t="s">
        <v>807</v>
      </c>
      <c r="Q48" s="171"/>
      <c r="R48" s="171"/>
      <c r="S48" s="171"/>
      <c r="T48" s="171"/>
      <c r="U48" s="171"/>
      <c r="V48" s="171"/>
      <c r="W48" s="171"/>
      <c r="X48" s="171"/>
      <c r="Y48" s="158">
        <v>0.1</v>
      </c>
      <c r="Z48" s="159"/>
      <c r="AA48" s="159"/>
      <c r="AB48" s="160"/>
      <c r="AC48" s="810" t="s">
        <v>253</v>
      </c>
      <c r="AD48" s="811"/>
      <c r="AE48" s="811"/>
      <c r="AF48" s="811"/>
      <c r="AG48" s="812"/>
      <c r="AH48" s="174" t="s">
        <v>587</v>
      </c>
      <c r="AI48" s="175"/>
      <c r="AJ48" s="175"/>
      <c r="AK48" s="175"/>
      <c r="AL48" s="176" t="s">
        <v>587</v>
      </c>
      <c r="AM48" s="177"/>
      <c r="AN48" s="177"/>
      <c r="AO48" s="178"/>
      <c r="AP48" s="166" t="s">
        <v>587</v>
      </c>
      <c r="AQ48" s="166"/>
      <c r="AR48" s="166"/>
      <c r="AS48" s="166"/>
      <c r="AT48" s="166"/>
      <c r="AU48" s="166"/>
      <c r="AV48" s="166"/>
      <c r="AW48" s="166"/>
      <c r="AX48" s="166"/>
      <c r="AY48">
        <f>COUNTA($C$48)</f>
        <v>1</v>
      </c>
    </row>
    <row r="49" spans="1:51" ht="26.25" customHeight="1" x14ac:dyDescent="0.2">
      <c r="A49" s="809">
        <v>4</v>
      </c>
      <c r="B49" s="809">
        <v>1</v>
      </c>
      <c r="C49" s="150" t="s">
        <v>803</v>
      </c>
      <c r="D49" s="151"/>
      <c r="E49" s="151"/>
      <c r="F49" s="151"/>
      <c r="G49" s="151"/>
      <c r="H49" s="151"/>
      <c r="I49" s="152"/>
      <c r="J49" s="169">
        <v>5010401030061</v>
      </c>
      <c r="K49" s="170"/>
      <c r="L49" s="170"/>
      <c r="M49" s="170"/>
      <c r="N49" s="170"/>
      <c r="O49" s="170"/>
      <c r="P49" s="171" t="s">
        <v>807</v>
      </c>
      <c r="Q49" s="171"/>
      <c r="R49" s="171"/>
      <c r="S49" s="171"/>
      <c r="T49" s="171"/>
      <c r="U49" s="171"/>
      <c r="V49" s="171"/>
      <c r="W49" s="171"/>
      <c r="X49" s="171"/>
      <c r="Y49" s="158">
        <v>0.1</v>
      </c>
      <c r="Z49" s="159"/>
      <c r="AA49" s="159"/>
      <c r="AB49" s="160"/>
      <c r="AC49" s="810" t="s">
        <v>253</v>
      </c>
      <c r="AD49" s="811"/>
      <c r="AE49" s="811"/>
      <c r="AF49" s="811"/>
      <c r="AG49" s="812"/>
      <c r="AH49" s="174" t="s">
        <v>587</v>
      </c>
      <c r="AI49" s="175"/>
      <c r="AJ49" s="175"/>
      <c r="AK49" s="175"/>
      <c r="AL49" s="176" t="s">
        <v>587</v>
      </c>
      <c r="AM49" s="177"/>
      <c r="AN49" s="177"/>
      <c r="AO49" s="178"/>
      <c r="AP49" s="166" t="s">
        <v>587</v>
      </c>
      <c r="AQ49" s="166"/>
      <c r="AR49" s="166"/>
      <c r="AS49" s="166"/>
      <c r="AT49" s="166"/>
      <c r="AU49" s="166"/>
      <c r="AV49" s="166"/>
      <c r="AW49" s="166"/>
      <c r="AX49" s="166"/>
      <c r="AY49">
        <f>COUNTA($C$49)</f>
        <v>1</v>
      </c>
    </row>
    <row r="50" spans="1:51" ht="26.25" customHeight="1" x14ac:dyDescent="0.2">
      <c r="A50" s="809">
        <v>5</v>
      </c>
      <c r="B50" s="809">
        <v>1</v>
      </c>
      <c r="C50" s="182" t="s">
        <v>803</v>
      </c>
      <c r="D50" s="151"/>
      <c r="E50" s="151"/>
      <c r="F50" s="151"/>
      <c r="G50" s="151"/>
      <c r="H50" s="151"/>
      <c r="I50" s="152"/>
      <c r="J50" s="169">
        <v>5010401030061</v>
      </c>
      <c r="K50" s="170"/>
      <c r="L50" s="170"/>
      <c r="M50" s="170"/>
      <c r="N50" s="170"/>
      <c r="O50" s="170"/>
      <c r="P50" s="171" t="s">
        <v>807</v>
      </c>
      <c r="Q50" s="171"/>
      <c r="R50" s="171"/>
      <c r="S50" s="171"/>
      <c r="T50" s="171"/>
      <c r="U50" s="171"/>
      <c r="V50" s="171"/>
      <c r="W50" s="171"/>
      <c r="X50" s="171"/>
      <c r="Y50" s="158">
        <v>0.1</v>
      </c>
      <c r="Z50" s="159"/>
      <c r="AA50" s="159"/>
      <c r="AB50" s="160"/>
      <c r="AC50" s="810" t="s">
        <v>253</v>
      </c>
      <c r="AD50" s="811"/>
      <c r="AE50" s="811"/>
      <c r="AF50" s="811"/>
      <c r="AG50" s="812"/>
      <c r="AH50" s="174" t="s">
        <v>587</v>
      </c>
      <c r="AI50" s="175"/>
      <c r="AJ50" s="175"/>
      <c r="AK50" s="175"/>
      <c r="AL50" s="176" t="s">
        <v>587</v>
      </c>
      <c r="AM50" s="177"/>
      <c r="AN50" s="177"/>
      <c r="AO50" s="178"/>
      <c r="AP50" s="166" t="s">
        <v>587</v>
      </c>
      <c r="AQ50" s="166"/>
      <c r="AR50" s="166"/>
      <c r="AS50" s="166"/>
      <c r="AT50" s="166"/>
      <c r="AU50" s="166"/>
      <c r="AV50" s="166"/>
      <c r="AW50" s="166"/>
      <c r="AX50" s="166"/>
      <c r="AY50">
        <f>COUNTA($C$50)</f>
        <v>1</v>
      </c>
    </row>
    <row r="51" spans="1:51" ht="26.25" customHeight="1" x14ac:dyDescent="0.2">
      <c r="A51" s="809">
        <v>6</v>
      </c>
      <c r="B51" s="809">
        <v>1</v>
      </c>
      <c r="C51" s="182" t="s">
        <v>803</v>
      </c>
      <c r="D51" s="151"/>
      <c r="E51" s="151"/>
      <c r="F51" s="151"/>
      <c r="G51" s="151"/>
      <c r="H51" s="151"/>
      <c r="I51" s="152"/>
      <c r="J51" s="169">
        <v>5010401030061</v>
      </c>
      <c r="K51" s="170"/>
      <c r="L51" s="170"/>
      <c r="M51" s="170"/>
      <c r="N51" s="170"/>
      <c r="O51" s="170"/>
      <c r="P51" s="171" t="s">
        <v>807</v>
      </c>
      <c r="Q51" s="171"/>
      <c r="R51" s="171"/>
      <c r="S51" s="171"/>
      <c r="T51" s="171"/>
      <c r="U51" s="171"/>
      <c r="V51" s="171"/>
      <c r="W51" s="171"/>
      <c r="X51" s="171"/>
      <c r="Y51" s="158">
        <v>0.1</v>
      </c>
      <c r="Z51" s="159"/>
      <c r="AA51" s="159"/>
      <c r="AB51" s="160"/>
      <c r="AC51" s="810" t="s">
        <v>253</v>
      </c>
      <c r="AD51" s="811"/>
      <c r="AE51" s="811"/>
      <c r="AF51" s="811"/>
      <c r="AG51" s="812"/>
      <c r="AH51" s="174" t="s">
        <v>587</v>
      </c>
      <c r="AI51" s="175"/>
      <c r="AJ51" s="175"/>
      <c r="AK51" s="175"/>
      <c r="AL51" s="176" t="s">
        <v>587</v>
      </c>
      <c r="AM51" s="177"/>
      <c r="AN51" s="177"/>
      <c r="AO51" s="178"/>
      <c r="AP51" s="166" t="s">
        <v>587</v>
      </c>
      <c r="AQ51" s="166"/>
      <c r="AR51" s="166"/>
      <c r="AS51" s="166"/>
      <c r="AT51" s="166"/>
      <c r="AU51" s="166"/>
      <c r="AV51" s="166"/>
      <c r="AW51" s="166"/>
      <c r="AX51" s="166"/>
      <c r="AY51">
        <f>COUNTA($C$51)</f>
        <v>1</v>
      </c>
    </row>
    <row r="52" spans="1:51" ht="26.25" customHeight="1" x14ac:dyDescent="0.2">
      <c r="A52" s="809">
        <v>7</v>
      </c>
      <c r="B52" s="809">
        <v>1</v>
      </c>
      <c r="C52" s="182" t="s">
        <v>803</v>
      </c>
      <c r="D52" s="151"/>
      <c r="E52" s="151"/>
      <c r="F52" s="151"/>
      <c r="G52" s="151"/>
      <c r="H52" s="151"/>
      <c r="I52" s="152"/>
      <c r="J52" s="169">
        <v>5010401030061</v>
      </c>
      <c r="K52" s="170"/>
      <c r="L52" s="170"/>
      <c r="M52" s="170"/>
      <c r="N52" s="170"/>
      <c r="O52" s="170"/>
      <c r="P52" s="171" t="s">
        <v>807</v>
      </c>
      <c r="Q52" s="171"/>
      <c r="R52" s="171"/>
      <c r="S52" s="171"/>
      <c r="T52" s="171"/>
      <c r="U52" s="171"/>
      <c r="V52" s="171"/>
      <c r="W52" s="171"/>
      <c r="X52" s="171"/>
      <c r="Y52" s="158">
        <v>0.1</v>
      </c>
      <c r="Z52" s="159"/>
      <c r="AA52" s="159"/>
      <c r="AB52" s="160"/>
      <c r="AC52" s="810" t="s">
        <v>253</v>
      </c>
      <c r="AD52" s="811"/>
      <c r="AE52" s="811"/>
      <c r="AF52" s="811"/>
      <c r="AG52" s="812"/>
      <c r="AH52" s="174" t="s">
        <v>587</v>
      </c>
      <c r="AI52" s="175"/>
      <c r="AJ52" s="175"/>
      <c r="AK52" s="175"/>
      <c r="AL52" s="176" t="s">
        <v>587</v>
      </c>
      <c r="AM52" s="177"/>
      <c r="AN52" s="177"/>
      <c r="AO52" s="178"/>
      <c r="AP52" s="166" t="s">
        <v>587</v>
      </c>
      <c r="AQ52" s="166"/>
      <c r="AR52" s="166"/>
      <c r="AS52" s="166"/>
      <c r="AT52" s="166"/>
      <c r="AU52" s="166"/>
      <c r="AV52" s="166"/>
      <c r="AW52" s="166"/>
      <c r="AX52" s="166"/>
      <c r="AY52">
        <f>COUNTA($C$52)</f>
        <v>1</v>
      </c>
    </row>
    <row r="53" spans="1:51" ht="26.25" customHeight="1" x14ac:dyDescent="0.2">
      <c r="A53" s="809">
        <v>8</v>
      </c>
      <c r="B53" s="809">
        <v>1</v>
      </c>
      <c r="C53" s="182" t="s">
        <v>803</v>
      </c>
      <c r="D53" s="151"/>
      <c r="E53" s="151"/>
      <c r="F53" s="151"/>
      <c r="G53" s="151"/>
      <c r="H53" s="151"/>
      <c r="I53" s="152"/>
      <c r="J53" s="169">
        <v>5010401030061</v>
      </c>
      <c r="K53" s="170"/>
      <c r="L53" s="170"/>
      <c r="M53" s="170"/>
      <c r="N53" s="170"/>
      <c r="O53" s="170"/>
      <c r="P53" s="171" t="s">
        <v>807</v>
      </c>
      <c r="Q53" s="171"/>
      <c r="R53" s="171"/>
      <c r="S53" s="171"/>
      <c r="T53" s="171"/>
      <c r="U53" s="171"/>
      <c r="V53" s="171"/>
      <c r="W53" s="171"/>
      <c r="X53" s="171"/>
      <c r="Y53" s="158">
        <v>0.1</v>
      </c>
      <c r="Z53" s="159"/>
      <c r="AA53" s="159"/>
      <c r="AB53" s="160"/>
      <c r="AC53" s="810" t="s">
        <v>253</v>
      </c>
      <c r="AD53" s="811"/>
      <c r="AE53" s="811"/>
      <c r="AF53" s="811"/>
      <c r="AG53" s="812"/>
      <c r="AH53" s="174" t="s">
        <v>587</v>
      </c>
      <c r="AI53" s="175"/>
      <c r="AJ53" s="175"/>
      <c r="AK53" s="175"/>
      <c r="AL53" s="176" t="s">
        <v>587</v>
      </c>
      <c r="AM53" s="177"/>
      <c r="AN53" s="177"/>
      <c r="AO53" s="178"/>
      <c r="AP53" s="166" t="s">
        <v>587</v>
      </c>
      <c r="AQ53" s="166"/>
      <c r="AR53" s="166"/>
      <c r="AS53" s="166"/>
      <c r="AT53" s="166"/>
      <c r="AU53" s="166"/>
      <c r="AV53" s="166"/>
      <c r="AW53" s="166"/>
      <c r="AX53" s="166"/>
      <c r="AY53">
        <f>COUNTA($C$53)</f>
        <v>1</v>
      </c>
    </row>
    <row r="54" spans="1:51" ht="26.25" customHeight="1" x14ac:dyDescent="0.2">
      <c r="A54" s="809">
        <v>9</v>
      </c>
      <c r="B54" s="809">
        <v>1</v>
      </c>
      <c r="C54" s="182" t="s">
        <v>803</v>
      </c>
      <c r="D54" s="151"/>
      <c r="E54" s="151"/>
      <c r="F54" s="151"/>
      <c r="G54" s="151"/>
      <c r="H54" s="151"/>
      <c r="I54" s="152"/>
      <c r="J54" s="169">
        <v>5010401030061</v>
      </c>
      <c r="K54" s="170"/>
      <c r="L54" s="170"/>
      <c r="M54" s="170"/>
      <c r="N54" s="170"/>
      <c r="O54" s="170"/>
      <c r="P54" s="171" t="s">
        <v>807</v>
      </c>
      <c r="Q54" s="171"/>
      <c r="R54" s="171"/>
      <c r="S54" s="171"/>
      <c r="T54" s="171"/>
      <c r="U54" s="171"/>
      <c r="V54" s="171"/>
      <c r="W54" s="171"/>
      <c r="X54" s="171"/>
      <c r="Y54" s="158">
        <v>0.1</v>
      </c>
      <c r="Z54" s="159"/>
      <c r="AA54" s="159"/>
      <c r="AB54" s="160"/>
      <c r="AC54" s="810" t="s">
        <v>253</v>
      </c>
      <c r="AD54" s="811"/>
      <c r="AE54" s="811"/>
      <c r="AF54" s="811"/>
      <c r="AG54" s="812"/>
      <c r="AH54" s="174" t="s">
        <v>587</v>
      </c>
      <c r="AI54" s="175"/>
      <c r="AJ54" s="175"/>
      <c r="AK54" s="175"/>
      <c r="AL54" s="176" t="s">
        <v>587</v>
      </c>
      <c r="AM54" s="177"/>
      <c r="AN54" s="177"/>
      <c r="AO54" s="178"/>
      <c r="AP54" s="166" t="s">
        <v>587</v>
      </c>
      <c r="AQ54" s="166"/>
      <c r="AR54" s="166"/>
      <c r="AS54" s="166"/>
      <c r="AT54" s="166"/>
      <c r="AU54" s="166"/>
      <c r="AV54" s="166"/>
      <c r="AW54" s="166"/>
      <c r="AX54" s="166"/>
      <c r="AY54">
        <f>COUNTA($C$54)</f>
        <v>1</v>
      </c>
    </row>
    <row r="55" spans="1:51" x14ac:dyDescent="0.2">
      <c r="P55" s="65"/>
      <c r="Q55" s="65"/>
      <c r="R55" s="65"/>
      <c r="S55" s="65"/>
      <c r="T55" s="65"/>
      <c r="U55" s="65"/>
      <c r="V55" s="65"/>
      <c r="W55" s="65"/>
      <c r="X55" s="65"/>
      <c r="Y55" s="66"/>
      <c r="Z55" s="66"/>
      <c r="AA55" s="66"/>
      <c r="AB55" s="66"/>
      <c r="AC55" s="66"/>
      <c r="AD55" s="66"/>
      <c r="AE55" s="66"/>
      <c r="AF55" s="66"/>
      <c r="AG55" s="66"/>
      <c r="AH55" s="66"/>
      <c r="AI55" s="66"/>
      <c r="AJ55" s="66"/>
      <c r="AK55" s="66"/>
      <c r="AL55" s="66"/>
      <c r="AM55" s="66"/>
      <c r="AN55" s="66"/>
      <c r="AO55" s="66"/>
      <c r="AY55">
        <f>COUNTA(#REF!)</f>
        <v>1</v>
      </c>
    </row>
  </sheetData>
  <sheetProtection formatRows="0"/>
  <mergeCells count="306">
    <mergeCell ref="Y52:AB52"/>
    <mergeCell ref="AC52:AG52"/>
    <mergeCell ref="AH52:AK52"/>
    <mergeCell ref="AL52:AO52"/>
    <mergeCell ref="AP52:AX52"/>
    <mergeCell ref="AL46:AO46"/>
    <mergeCell ref="AP46:AX46"/>
    <mergeCell ref="C47:I47"/>
    <mergeCell ref="J47:O47"/>
    <mergeCell ref="P47:X47"/>
    <mergeCell ref="Y47:AB47"/>
    <mergeCell ref="AC47:AG47"/>
    <mergeCell ref="AH47:AK47"/>
    <mergeCell ref="AL47:AO47"/>
    <mergeCell ref="AP47:AX47"/>
    <mergeCell ref="AH46:AK46"/>
    <mergeCell ref="C48:I48"/>
    <mergeCell ref="J48:O48"/>
    <mergeCell ref="P48:X48"/>
    <mergeCell ref="Y48:AB48"/>
    <mergeCell ref="AC48:AG48"/>
    <mergeCell ref="AH48:AK48"/>
    <mergeCell ref="AL50:AO50"/>
    <mergeCell ref="AP50:AX50"/>
    <mergeCell ref="C51:I51"/>
    <mergeCell ref="AL49:AO49"/>
    <mergeCell ref="AP49:AX49"/>
    <mergeCell ref="C50:I50"/>
    <mergeCell ref="J50:O50"/>
    <mergeCell ref="P50:X50"/>
    <mergeCell ref="Y50:AB50"/>
    <mergeCell ref="AC50:AG50"/>
    <mergeCell ref="AH50:AK50"/>
    <mergeCell ref="J51:O51"/>
    <mergeCell ref="P51:X51"/>
    <mergeCell ref="Y51:AB51"/>
    <mergeCell ref="AC51:AG51"/>
    <mergeCell ref="AH51:AK51"/>
    <mergeCell ref="AL51:AO51"/>
    <mergeCell ref="AP51:AX51"/>
    <mergeCell ref="AL30:AO30"/>
    <mergeCell ref="AP30:AX30"/>
    <mergeCell ref="AL48:AO48"/>
    <mergeCell ref="AP48:AX48"/>
    <mergeCell ref="AL41:AO41"/>
    <mergeCell ref="AP41:AX41"/>
    <mergeCell ref="C42:I42"/>
    <mergeCell ref="J42:O42"/>
    <mergeCell ref="P42:X42"/>
    <mergeCell ref="Y42:AB42"/>
    <mergeCell ref="AC42:AG42"/>
    <mergeCell ref="AH42:AK42"/>
    <mergeCell ref="AL42:AO42"/>
    <mergeCell ref="AP42:AX42"/>
    <mergeCell ref="AL45:AO45"/>
    <mergeCell ref="AP45:AX45"/>
    <mergeCell ref="AH34:AK34"/>
    <mergeCell ref="AL34:AO34"/>
    <mergeCell ref="AP34:AX34"/>
    <mergeCell ref="C46:I46"/>
    <mergeCell ref="J46:O46"/>
    <mergeCell ref="P46:X46"/>
    <mergeCell ref="Y46:AB46"/>
    <mergeCell ref="AC46:AG46"/>
    <mergeCell ref="AL29:AO29"/>
    <mergeCell ref="AP29:AX29"/>
    <mergeCell ref="AC17:AG17"/>
    <mergeCell ref="AH17:AK17"/>
    <mergeCell ref="AP18:AX18"/>
    <mergeCell ref="AL22:AO22"/>
    <mergeCell ref="AP22:AX22"/>
    <mergeCell ref="AP26:AX26"/>
    <mergeCell ref="C25:I25"/>
    <mergeCell ref="J25:O25"/>
    <mergeCell ref="P25:X25"/>
    <mergeCell ref="Y25:AB25"/>
    <mergeCell ref="AC25:AG25"/>
    <mergeCell ref="AH25:AK25"/>
    <mergeCell ref="AL25:AO25"/>
    <mergeCell ref="AL16:AO16"/>
    <mergeCell ref="AP16:AX16"/>
    <mergeCell ref="AL15:AO15"/>
    <mergeCell ref="AP15:AX15"/>
    <mergeCell ref="AC16:AG16"/>
    <mergeCell ref="AH16:AK16"/>
    <mergeCell ref="AL17:AO17"/>
    <mergeCell ref="AP17:AX17"/>
    <mergeCell ref="AL18:AO18"/>
    <mergeCell ref="AL13:AO13"/>
    <mergeCell ref="AP13:AX13"/>
    <mergeCell ref="C12:I12"/>
    <mergeCell ref="J12:O12"/>
    <mergeCell ref="P12:X12"/>
    <mergeCell ref="Y12:AB12"/>
    <mergeCell ref="AC12:AG12"/>
    <mergeCell ref="AH12:AK12"/>
    <mergeCell ref="C14:I14"/>
    <mergeCell ref="J14:O14"/>
    <mergeCell ref="P14:X14"/>
    <mergeCell ref="Y14:AB14"/>
    <mergeCell ref="AC14:AG14"/>
    <mergeCell ref="AH14:AK14"/>
    <mergeCell ref="AL14:AO14"/>
    <mergeCell ref="AP14:AX14"/>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Y15:AB15"/>
    <mergeCell ref="AC15:AG15"/>
    <mergeCell ref="AH15:AK15"/>
    <mergeCell ref="AC11:AG11"/>
    <mergeCell ref="AH11:AK11"/>
    <mergeCell ref="AL11:AO11"/>
    <mergeCell ref="AP7:AX7"/>
    <mergeCell ref="C8:I8"/>
    <mergeCell ref="J8:O8"/>
    <mergeCell ref="P8:X8"/>
    <mergeCell ref="Y8:AB8"/>
    <mergeCell ref="AC8:AG8"/>
    <mergeCell ref="AH8:AK8"/>
    <mergeCell ref="AL8:AO8"/>
    <mergeCell ref="AP8:AX8"/>
    <mergeCell ref="AP11:AX11"/>
    <mergeCell ref="AL12:AO12"/>
    <mergeCell ref="AP12:AX12"/>
    <mergeCell ref="C13:I13"/>
    <mergeCell ref="J13:O13"/>
    <mergeCell ref="P13:X13"/>
    <mergeCell ref="Y13:AB13"/>
    <mergeCell ref="AC13:AG13"/>
    <mergeCell ref="AH13:AK13"/>
    <mergeCell ref="AL21:AO21"/>
    <mergeCell ref="AP21:AX21"/>
    <mergeCell ref="A12:B12"/>
    <mergeCell ref="A11:B11"/>
    <mergeCell ref="C11:I11"/>
    <mergeCell ref="J11:O11"/>
    <mergeCell ref="P11:X11"/>
    <mergeCell ref="Y11:AB11"/>
    <mergeCell ref="A17:B17"/>
    <mergeCell ref="A16:B16"/>
    <mergeCell ref="C16:I16"/>
    <mergeCell ref="J16:O16"/>
    <mergeCell ref="P16:X16"/>
    <mergeCell ref="Y16:AB16"/>
    <mergeCell ref="C17:I17"/>
    <mergeCell ref="J17:O17"/>
    <mergeCell ref="P17:X17"/>
    <mergeCell ref="Y17:AB17"/>
    <mergeCell ref="A15:B15"/>
    <mergeCell ref="A14:B14"/>
    <mergeCell ref="A13:B13"/>
    <mergeCell ref="C15:I15"/>
    <mergeCell ref="J15:O15"/>
    <mergeCell ref="P15:X15"/>
    <mergeCell ref="A18:B18"/>
    <mergeCell ref="C18:I18"/>
    <mergeCell ref="J18:O18"/>
    <mergeCell ref="P18:X18"/>
    <mergeCell ref="Y18:AB18"/>
    <mergeCell ref="AC18:AG18"/>
    <mergeCell ref="AH18:AK18"/>
    <mergeCell ref="A22:B22"/>
    <mergeCell ref="C22:I22"/>
    <mergeCell ref="J22:O22"/>
    <mergeCell ref="P22:X22"/>
    <mergeCell ref="Y22:AB22"/>
    <mergeCell ref="AC22:AG22"/>
    <mergeCell ref="AH22:AK22"/>
    <mergeCell ref="A21:B21"/>
    <mergeCell ref="C21:I21"/>
    <mergeCell ref="J21:O21"/>
    <mergeCell ref="P21:X21"/>
    <mergeCell ref="Y21:AB21"/>
    <mergeCell ref="AC21:AG21"/>
    <mergeCell ref="AH21:AK21"/>
    <mergeCell ref="A29:B29"/>
    <mergeCell ref="A26:B26"/>
    <mergeCell ref="A25:B25"/>
    <mergeCell ref="C26:I26"/>
    <mergeCell ref="J26:O26"/>
    <mergeCell ref="P26:X26"/>
    <mergeCell ref="Y26:AB26"/>
    <mergeCell ref="AC26:AG26"/>
    <mergeCell ref="AH26:AK26"/>
    <mergeCell ref="C29:I29"/>
    <mergeCell ref="J29:O29"/>
    <mergeCell ref="P29:X29"/>
    <mergeCell ref="Y29:AB29"/>
    <mergeCell ref="AC29:AG29"/>
    <mergeCell ref="AH29:AK29"/>
    <mergeCell ref="AL26:AO26"/>
    <mergeCell ref="AP25:AX25"/>
    <mergeCell ref="A30:B30"/>
    <mergeCell ref="A34:B34"/>
    <mergeCell ref="A33:B33"/>
    <mergeCell ref="C33:I33"/>
    <mergeCell ref="J33:O33"/>
    <mergeCell ref="P33:X33"/>
    <mergeCell ref="Y33:AB33"/>
    <mergeCell ref="AC33:AG33"/>
    <mergeCell ref="AH33:AK33"/>
    <mergeCell ref="C30:I30"/>
    <mergeCell ref="J30:O30"/>
    <mergeCell ref="P30:X30"/>
    <mergeCell ref="Y30:AB30"/>
    <mergeCell ref="AC30:AG30"/>
    <mergeCell ref="AH30:AK30"/>
    <mergeCell ref="AL33:AO33"/>
    <mergeCell ref="AP33:AX33"/>
    <mergeCell ref="C34:I34"/>
    <mergeCell ref="J34:O34"/>
    <mergeCell ref="P34:X34"/>
    <mergeCell ref="Y34:AB34"/>
    <mergeCell ref="AC34:AG34"/>
    <mergeCell ref="A38:B38"/>
    <mergeCell ref="A37:B37"/>
    <mergeCell ref="C37:I37"/>
    <mergeCell ref="J37:O37"/>
    <mergeCell ref="P37:X37"/>
    <mergeCell ref="Y37:AB37"/>
    <mergeCell ref="AC37:AG37"/>
    <mergeCell ref="AH37:AK37"/>
    <mergeCell ref="AL37:AO37"/>
    <mergeCell ref="AH45:AK45"/>
    <mergeCell ref="AP37:AX37"/>
    <mergeCell ref="C38:I38"/>
    <mergeCell ref="J38:O38"/>
    <mergeCell ref="P38:X38"/>
    <mergeCell ref="Y38:AB38"/>
    <mergeCell ref="AC38:AG38"/>
    <mergeCell ref="AH38:AK38"/>
    <mergeCell ref="AL38:AO38"/>
    <mergeCell ref="AP38:AX38"/>
    <mergeCell ref="AH53:AK53"/>
    <mergeCell ref="A48:B48"/>
    <mergeCell ref="C49:I49"/>
    <mergeCell ref="J49:O49"/>
    <mergeCell ref="P49:X49"/>
    <mergeCell ref="Y49:AB49"/>
    <mergeCell ref="AC49:AG49"/>
    <mergeCell ref="AH49:AK49"/>
    <mergeCell ref="A41:B41"/>
    <mergeCell ref="C41:I41"/>
    <mergeCell ref="J41:O41"/>
    <mergeCell ref="P41:X41"/>
    <mergeCell ref="Y41:AB41"/>
    <mergeCell ref="AC41:AG41"/>
    <mergeCell ref="AH41:AK41"/>
    <mergeCell ref="A42:B42"/>
    <mergeCell ref="A47:B47"/>
    <mergeCell ref="A46:B46"/>
    <mergeCell ref="A45:B45"/>
    <mergeCell ref="C45:I45"/>
    <mergeCell ref="J45:O45"/>
    <mergeCell ref="P45:X45"/>
    <mergeCell ref="Y45:AB45"/>
    <mergeCell ref="AC45:AG45"/>
    <mergeCell ref="AL53:AO53"/>
    <mergeCell ref="AP53:AX53"/>
    <mergeCell ref="A50:B50"/>
    <mergeCell ref="A49:B49"/>
    <mergeCell ref="C52:I52"/>
    <mergeCell ref="J52:O52"/>
    <mergeCell ref="P52:X52"/>
    <mergeCell ref="A54:B54"/>
    <mergeCell ref="C54:I54"/>
    <mergeCell ref="J54:O54"/>
    <mergeCell ref="P54:X54"/>
    <mergeCell ref="Y54:AB54"/>
    <mergeCell ref="AC54:AG54"/>
    <mergeCell ref="AH54:AK54"/>
    <mergeCell ref="AL54:AO54"/>
    <mergeCell ref="AP54:AX54"/>
    <mergeCell ref="A53:B53"/>
    <mergeCell ref="A52:B52"/>
    <mergeCell ref="A51:B51"/>
    <mergeCell ref="C53:I53"/>
    <mergeCell ref="J53:O53"/>
    <mergeCell ref="P53:X53"/>
    <mergeCell ref="Y53:AB53"/>
    <mergeCell ref="AC53:AG53"/>
  </mergeCells>
  <phoneticPr fontId="5"/>
  <conditionalFormatting sqref="AL4:AO4">
    <cfRule type="expression" dxfId="91" priority="301">
      <formula>IF(AND(AL4&gt;=0, RIGHT(TEXT(AL4,"0.#"),1)&lt;&gt;"."),TRUE,FALSE)</formula>
    </cfRule>
    <cfRule type="expression" dxfId="90" priority="302">
      <formula>IF(AND(AL4&gt;=0, RIGHT(TEXT(AL4,"0.#"),1)="."),TRUE,FALSE)</formula>
    </cfRule>
    <cfRule type="expression" dxfId="89" priority="303">
      <formula>IF(AND(AL4&lt;0, RIGHT(TEXT(AL4,"0.#"),1)&lt;&gt;"."),TRUE,FALSE)</formula>
    </cfRule>
    <cfRule type="expression" dxfId="88" priority="304">
      <formula>IF(AND(AL4&lt;0, RIGHT(TEXT(AL4,"0.#"),1)="."),TRUE,FALSE)</formula>
    </cfRule>
  </conditionalFormatting>
  <conditionalFormatting sqref="Y4">
    <cfRule type="expression" dxfId="87" priority="299">
      <formula>IF(RIGHT(TEXT(Y4,"0.#"),1)=".",FALSE,TRUE)</formula>
    </cfRule>
    <cfRule type="expression" dxfId="86" priority="300">
      <formula>IF(RIGHT(TEXT(Y4,"0.#"),1)=".",TRUE,FALSE)</formula>
    </cfRule>
  </conditionalFormatting>
  <conditionalFormatting sqref="AL8:AO8">
    <cfRule type="expression" dxfId="85" priority="295">
      <formula>IF(AND(AL8&gt;=0, RIGHT(TEXT(AL8,"0.#"),1)&lt;&gt;"."),TRUE,FALSE)</formula>
    </cfRule>
    <cfRule type="expression" dxfId="84" priority="296">
      <formula>IF(AND(AL8&gt;=0, RIGHT(TEXT(AL8,"0.#"),1)="."),TRUE,FALSE)</formula>
    </cfRule>
    <cfRule type="expression" dxfId="83" priority="297">
      <formula>IF(AND(AL8&lt;0, RIGHT(TEXT(AL8,"0.#"),1)&lt;&gt;"."),TRUE,FALSE)</formula>
    </cfRule>
    <cfRule type="expression" dxfId="82" priority="298">
      <formula>IF(AND(AL8&lt;0, RIGHT(TEXT(AL8,"0.#"),1)="."),TRUE,FALSE)</formula>
    </cfRule>
  </conditionalFormatting>
  <conditionalFormatting sqref="Y8">
    <cfRule type="expression" dxfId="81" priority="293">
      <formula>IF(RIGHT(TEXT(Y8,"0.#"),1)=".",FALSE,TRUE)</formula>
    </cfRule>
    <cfRule type="expression" dxfId="80" priority="294">
      <formula>IF(RIGHT(TEXT(Y8,"0.#"),1)=".",TRUE,FALSE)</formula>
    </cfRule>
  </conditionalFormatting>
  <conditionalFormatting sqref="AL22:AO22">
    <cfRule type="expression" dxfId="79" priority="283">
      <formula>IF(AND(AL22&gt;=0, RIGHT(TEXT(AL22,"0.#"),1)&lt;&gt;"."),TRUE,FALSE)</formula>
    </cfRule>
    <cfRule type="expression" dxfId="78" priority="284">
      <formula>IF(AND(AL22&gt;=0, RIGHT(TEXT(AL22,"0.#"),1)="."),TRUE,FALSE)</formula>
    </cfRule>
    <cfRule type="expression" dxfId="77" priority="285">
      <formula>IF(AND(AL22&lt;0, RIGHT(TEXT(AL22,"0.#"),1)&lt;&gt;"."),TRUE,FALSE)</formula>
    </cfRule>
    <cfRule type="expression" dxfId="76" priority="286">
      <formula>IF(AND(AL22&lt;0, RIGHT(TEXT(AL22,"0.#"),1)="."),TRUE,FALSE)</formula>
    </cfRule>
  </conditionalFormatting>
  <conditionalFormatting sqref="Y22">
    <cfRule type="expression" dxfId="75" priority="281">
      <formula>IF(RIGHT(TEXT(Y22,"0.#"),1)=".",FALSE,TRUE)</formula>
    </cfRule>
    <cfRule type="expression" dxfId="74" priority="282">
      <formula>IF(RIGHT(TEXT(Y22,"0.#"),1)=".",TRUE,FALSE)</formula>
    </cfRule>
  </conditionalFormatting>
  <conditionalFormatting sqref="AL26:AO26">
    <cfRule type="expression" dxfId="73" priority="277">
      <formula>IF(AND(AL26&gt;=0, RIGHT(TEXT(AL26,"0.#"),1)&lt;&gt;"."),TRUE,FALSE)</formula>
    </cfRule>
    <cfRule type="expression" dxfId="72" priority="278">
      <formula>IF(AND(AL26&gt;=0, RIGHT(TEXT(AL26,"0.#"),1)="."),TRUE,FALSE)</formula>
    </cfRule>
    <cfRule type="expression" dxfId="71" priority="279">
      <formula>IF(AND(AL26&lt;0, RIGHT(TEXT(AL26,"0.#"),1)&lt;&gt;"."),TRUE,FALSE)</formula>
    </cfRule>
    <cfRule type="expression" dxfId="70" priority="280">
      <formula>IF(AND(AL26&lt;0, RIGHT(TEXT(AL26,"0.#"),1)="."),TRUE,FALSE)</formula>
    </cfRule>
  </conditionalFormatting>
  <conditionalFormatting sqref="Y26">
    <cfRule type="expression" dxfId="69" priority="275">
      <formula>IF(RIGHT(TEXT(Y26,"0.#"),1)=".",FALSE,TRUE)</formula>
    </cfRule>
    <cfRule type="expression" dxfId="68" priority="276">
      <formula>IF(RIGHT(TEXT(Y26,"0.#"),1)=".",TRUE,FALSE)</formula>
    </cfRule>
  </conditionalFormatting>
  <conditionalFormatting sqref="AL30:AO30">
    <cfRule type="expression" dxfId="67" priority="265">
      <formula>IF(AND(AL30&gt;=0, RIGHT(TEXT(AL30,"0.#"),1)&lt;&gt;"."),TRUE,FALSE)</formula>
    </cfRule>
    <cfRule type="expression" dxfId="66" priority="266">
      <formula>IF(AND(AL30&gt;=0, RIGHT(TEXT(AL30,"0.#"),1)="."),TRUE,FALSE)</formula>
    </cfRule>
    <cfRule type="expression" dxfId="65" priority="267">
      <formula>IF(AND(AL30&lt;0, RIGHT(TEXT(AL30,"0.#"),1)&lt;&gt;"."),TRUE,FALSE)</formula>
    </cfRule>
    <cfRule type="expression" dxfId="64" priority="268">
      <formula>IF(AND(AL30&lt;0, RIGHT(TEXT(AL30,"0.#"),1)="."),TRUE,FALSE)</formula>
    </cfRule>
  </conditionalFormatting>
  <conditionalFormatting sqref="Y30">
    <cfRule type="expression" dxfId="63" priority="63">
      <formula>IF(RIGHT(TEXT(Y30,"0.#"),1)=".",FALSE,TRUE)</formula>
    </cfRule>
    <cfRule type="expression" dxfId="62" priority="64">
      <formula>IF(RIGHT(TEXT(Y30,"0.#"),1)=".",TRUE,FALSE)</formula>
    </cfRule>
  </conditionalFormatting>
  <conditionalFormatting sqref="Y34">
    <cfRule type="expression" dxfId="61" priority="61">
      <formula>IF(RIGHT(TEXT(Y34,"0.#"),1)=".",FALSE,TRUE)</formula>
    </cfRule>
    <cfRule type="expression" dxfId="60" priority="62">
      <formula>IF(RIGHT(TEXT(Y34,"0.#"),1)=".",TRUE,FALSE)</formula>
    </cfRule>
  </conditionalFormatting>
  <conditionalFormatting sqref="AL34:AO34">
    <cfRule type="expression" dxfId="59" priority="57">
      <formula>IF(AND(AL34&gt;=0, RIGHT(TEXT(AL34,"0.#"),1)&lt;&gt;"."),TRUE,FALSE)</formula>
    </cfRule>
    <cfRule type="expression" dxfId="58" priority="58">
      <formula>IF(AND(AL34&gt;=0, RIGHT(TEXT(AL34,"0.#"),1)="."),TRUE,FALSE)</formula>
    </cfRule>
    <cfRule type="expression" dxfId="57" priority="59">
      <formula>IF(AND(AL34&lt;0, RIGHT(TEXT(AL34,"0.#"),1)&lt;&gt;"."),TRUE,FALSE)</formula>
    </cfRule>
    <cfRule type="expression" dxfId="56" priority="60">
      <formula>IF(AND(AL34&lt;0, RIGHT(TEXT(AL34,"0.#"),1)="."),TRUE,FALSE)</formula>
    </cfRule>
  </conditionalFormatting>
  <conditionalFormatting sqref="Y38">
    <cfRule type="expression" dxfId="55" priority="55">
      <formula>IF(RIGHT(TEXT(Y38,"0.#"),1)=".",FALSE,TRUE)</formula>
    </cfRule>
    <cfRule type="expression" dxfId="54" priority="56">
      <formula>IF(RIGHT(TEXT(Y38,"0.#"),1)=".",TRUE,FALSE)</formula>
    </cfRule>
  </conditionalFormatting>
  <conditionalFormatting sqref="AL38:AO38">
    <cfRule type="expression" dxfId="53" priority="51">
      <formula>IF(AND(AL38&gt;=0, RIGHT(TEXT(AL38,"0.#"),1)&lt;&gt;"."),TRUE,FALSE)</formula>
    </cfRule>
    <cfRule type="expression" dxfId="52" priority="52">
      <formula>IF(AND(AL38&gt;=0, RIGHT(TEXT(AL38,"0.#"),1)="."),TRUE,FALSE)</formula>
    </cfRule>
    <cfRule type="expression" dxfId="51" priority="53">
      <formula>IF(AND(AL38&lt;0, RIGHT(TEXT(AL38,"0.#"),1)&lt;&gt;"."),TRUE,FALSE)</formula>
    </cfRule>
    <cfRule type="expression" dxfId="50" priority="54">
      <formula>IF(AND(AL38&lt;0, RIGHT(TEXT(AL38,"0.#"),1)="."),TRUE,FALSE)</formula>
    </cfRule>
  </conditionalFormatting>
  <conditionalFormatting sqref="Y42">
    <cfRule type="expression" dxfId="49" priority="49">
      <formula>IF(RIGHT(TEXT(Y42,"0.#"),1)=".",FALSE,TRUE)</formula>
    </cfRule>
    <cfRule type="expression" dxfId="48" priority="50">
      <formula>IF(RIGHT(TEXT(Y42,"0.#"),1)=".",TRUE,FALSE)</formula>
    </cfRule>
  </conditionalFormatting>
  <conditionalFormatting sqref="AL42:AO42">
    <cfRule type="expression" dxfId="47" priority="45">
      <formula>IF(AND(AL42&gt;=0, RIGHT(TEXT(AL42,"0.#"),1)&lt;&gt;"."),TRUE,FALSE)</formula>
    </cfRule>
    <cfRule type="expression" dxfId="46" priority="46">
      <formula>IF(AND(AL42&gt;=0, RIGHT(TEXT(AL42,"0.#"),1)="."),TRUE,FALSE)</formula>
    </cfRule>
    <cfRule type="expression" dxfId="45" priority="47">
      <formula>IF(AND(AL42&lt;0, RIGHT(TEXT(AL42,"0.#"),1)&lt;&gt;"."),TRUE,FALSE)</formula>
    </cfRule>
    <cfRule type="expression" dxfId="44" priority="48">
      <formula>IF(AND(AL42&lt;0, RIGHT(TEXT(AL42,"0.#"),1)="."),TRUE,FALSE)</formula>
    </cfRule>
  </conditionalFormatting>
  <conditionalFormatting sqref="Y52:Y54 Y46:Y47">
    <cfRule type="expression" dxfId="43" priority="43">
      <formula>IF(RIGHT(TEXT(Y46,"0.#"),1)=".",FALSE,TRUE)</formula>
    </cfRule>
    <cfRule type="expression" dxfId="42" priority="44">
      <formula>IF(RIGHT(TEXT(Y46,"0.#"),1)=".",TRUE,FALSE)</formula>
    </cfRule>
  </conditionalFormatting>
  <conditionalFormatting sqref="Y47">
    <cfRule type="expression" dxfId="41" priority="41">
      <formula>IF(RIGHT(TEXT(Y47,"0.#"),1)=".",FALSE,TRUE)</formula>
    </cfRule>
    <cfRule type="expression" dxfId="40" priority="42">
      <formula>IF(RIGHT(TEXT(Y47,"0.#"),1)=".",TRUE,FALSE)</formula>
    </cfRule>
  </conditionalFormatting>
  <conditionalFormatting sqref="Y51">
    <cfRule type="expression" dxfId="39" priority="39">
      <formula>IF(RIGHT(TEXT(Y51,"0.#"),1)=".",FALSE,TRUE)</formula>
    </cfRule>
    <cfRule type="expression" dxfId="38" priority="40">
      <formula>IF(RIGHT(TEXT(Y51,"0.#"),1)=".",TRUE,FALSE)</formula>
    </cfRule>
  </conditionalFormatting>
  <conditionalFormatting sqref="Y49">
    <cfRule type="expression" dxfId="37" priority="37">
      <formula>IF(RIGHT(TEXT(Y49,"0.#"),1)=".",FALSE,TRUE)</formula>
    </cfRule>
    <cfRule type="expression" dxfId="36" priority="38">
      <formula>IF(RIGHT(TEXT(Y49,"0.#"),1)=".",TRUE,FALSE)</formula>
    </cfRule>
  </conditionalFormatting>
  <conditionalFormatting sqref="Y50">
    <cfRule type="expression" dxfId="35" priority="35">
      <formula>IF(RIGHT(TEXT(Y50,"0.#"),1)=".",FALSE,TRUE)</formula>
    </cfRule>
    <cfRule type="expression" dxfId="34" priority="36">
      <formula>IF(RIGHT(TEXT(Y50,"0.#"),1)=".",TRUE,FALSE)</formula>
    </cfRule>
  </conditionalFormatting>
  <conditionalFormatting sqref="Y48">
    <cfRule type="expression" dxfId="33" priority="33">
      <formula>IF(RIGHT(TEXT(Y48,"0.#"),1)=".",FALSE,TRUE)</formula>
    </cfRule>
    <cfRule type="expression" dxfId="32" priority="34">
      <formula>IF(RIGHT(TEXT(Y48,"0.#"),1)=".",TRUE,FALSE)</formula>
    </cfRule>
  </conditionalFormatting>
  <conditionalFormatting sqref="AL46:AO52">
    <cfRule type="expression" dxfId="31" priority="29">
      <formula>IF(AND(AL46&gt;=0, RIGHT(TEXT(AL46,"0.#"),1)&lt;&gt;"."),TRUE,FALSE)</formula>
    </cfRule>
    <cfRule type="expression" dxfId="30" priority="30">
      <formula>IF(AND(AL46&gt;=0, RIGHT(TEXT(AL46,"0.#"),1)="."),TRUE,FALSE)</formula>
    </cfRule>
    <cfRule type="expression" dxfId="29" priority="31">
      <formula>IF(AND(AL46&lt;0, RIGHT(TEXT(AL46,"0.#"),1)&lt;&gt;"."),TRUE,FALSE)</formula>
    </cfRule>
    <cfRule type="expression" dxfId="28" priority="32">
      <formula>IF(AND(AL46&lt;0, RIGHT(TEXT(AL46,"0.#"),1)="."),TRUE,FALSE)</formula>
    </cfRule>
  </conditionalFormatting>
  <conditionalFormatting sqref="AL53:AO54">
    <cfRule type="expression" dxfId="27" priority="25">
      <formula>IF(AND(AL53&gt;=0, RIGHT(TEXT(AL53,"0.#"),1)&lt;&gt;"."),TRUE,FALSE)</formula>
    </cfRule>
    <cfRule type="expression" dxfId="26" priority="26">
      <formula>IF(AND(AL53&gt;=0, RIGHT(TEXT(AL53,"0.#"),1)="."),TRUE,FALSE)</formula>
    </cfRule>
    <cfRule type="expression" dxfId="25" priority="27">
      <formula>IF(AND(AL53&lt;0, RIGHT(TEXT(AL53,"0.#"),1)&lt;&gt;"."),TRUE,FALSE)</formula>
    </cfRule>
    <cfRule type="expression" dxfId="24" priority="28">
      <formula>IF(AND(AL53&lt;0, RIGHT(TEXT(AL53,"0.#"),1)="."),TRUE,FALSE)</formula>
    </cfRule>
  </conditionalFormatting>
  <conditionalFormatting sqref="Y12:Y15">
    <cfRule type="expression" dxfId="23" priority="23">
      <formula>IF(RIGHT(TEXT(Y12,"0.#"),1)=".",FALSE,TRUE)</formula>
    </cfRule>
    <cfRule type="expression" dxfId="22" priority="24">
      <formula>IF(RIGHT(TEXT(Y12,"0.#"),1)=".",TRUE,FALSE)</formula>
    </cfRule>
  </conditionalFormatting>
  <conditionalFormatting sqref="AL12:AO15">
    <cfRule type="expression" dxfId="21" priority="19">
      <formula>IF(AND(AL12&gt;=0, RIGHT(TEXT(AL12,"0.#"),1)&lt;&gt;"."),TRUE,FALSE)</formula>
    </cfRule>
    <cfRule type="expression" dxfId="20" priority="20">
      <formula>IF(AND(AL12&gt;=0, RIGHT(TEXT(AL12,"0.#"),1)="."),TRUE,FALSE)</formula>
    </cfRule>
    <cfRule type="expression" dxfId="19" priority="21">
      <formula>IF(AND(AL12&lt;0, RIGHT(TEXT(AL12,"0.#"),1)&lt;&gt;"."),TRUE,FALSE)</formula>
    </cfRule>
    <cfRule type="expression" dxfId="18" priority="22">
      <formula>IF(AND(AL12&lt;0, RIGHT(TEXT(AL12,"0.#"),1)="."),TRUE,FALSE)</formula>
    </cfRule>
  </conditionalFormatting>
  <conditionalFormatting sqref="AL16:AO16">
    <cfRule type="expression" dxfId="17" priority="15">
      <formula>IF(AND(AL16&gt;=0, RIGHT(TEXT(AL16,"0.#"),1)&lt;&gt;"."),TRUE,FALSE)</formula>
    </cfRule>
    <cfRule type="expression" dxfId="16" priority="16">
      <formula>IF(AND(AL16&gt;=0, RIGHT(TEXT(AL16,"0.#"),1)="."),TRUE,FALSE)</formula>
    </cfRule>
    <cfRule type="expression" dxfId="15" priority="17">
      <formula>IF(AND(AL16&lt;0, RIGHT(TEXT(AL16,"0.#"),1)&lt;&gt;"."),TRUE,FALSE)</formula>
    </cfRule>
    <cfRule type="expression" dxfId="14" priority="18">
      <formula>IF(AND(AL16&lt;0, RIGHT(TEXT(AL16,"0.#"),1)="."),TRUE,FALSE)</formula>
    </cfRule>
  </conditionalFormatting>
  <conditionalFormatting sqref="Y16">
    <cfRule type="expression" dxfId="13" priority="13">
      <formula>IF(RIGHT(TEXT(Y16,"0.#"),1)=".",FALSE,TRUE)</formula>
    </cfRule>
    <cfRule type="expression" dxfId="12" priority="14">
      <formula>IF(RIGHT(TEXT(Y16,"0.#"),1)=".",TRUE,FALSE)</formula>
    </cfRule>
  </conditionalFormatting>
  <conditionalFormatting sqref="AL17:AO17">
    <cfRule type="expression" dxfId="11" priority="9">
      <formula>IF(AND(AL17&gt;=0, RIGHT(TEXT(AL17,"0.#"),1)&lt;&gt;"."),TRUE,FALSE)</formula>
    </cfRule>
    <cfRule type="expression" dxfId="10" priority="10">
      <formula>IF(AND(AL17&gt;=0, RIGHT(TEXT(AL17,"0.#"),1)="."),TRUE,FALSE)</formula>
    </cfRule>
    <cfRule type="expression" dxfId="9" priority="11">
      <formula>IF(AND(AL17&lt;0, RIGHT(TEXT(AL17,"0.#"),1)&lt;&gt;"."),TRUE,FALSE)</formula>
    </cfRule>
    <cfRule type="expression" dxfId="8" priority="12">
      <formula>IF(AND(AL17&lt;0, RIGHT(TEXT(AL17,"0.#"),1)="."),TRUE,FALSE)</formula>
    </cfRule>
  </conditionalFormatting>
  <conditionalFormatting sqref="Y17">
    <cfRule type="expression" dxfId="7" priority="7">
      <formula>IF(RIGHT(TEXT(Y17,"0.#"),1)=".",FALSE,TRUE)</formula>
    </cfRule>
    <cfRule type="expression" dxfId="6" priority="8">
      <formula>IF(RIGHT(TEXT(Y17,"0.#"),1)=".",TRUE,FALSE)</formula>
    </cfRule>
  </conditionalFormatting>
  <conditionalFormatting sqref="AL18:AO18">
    <cfRule type="expression" dxfId="5" priority="3">
      <formula>IF(AND(AL18&gt;=0, RIGHT(TEXT(AL18,"0.#"),1)&lt;&gt;"."),TRUE,FALSE)</formula>
    </cfRule>
    <cfRule type="expression" dxfId="4" priority="4">
      <formula>IF(AND(AL18&gt;=0, RIGHT(TEXT(AL18,"0.#"),1)="."),TRUE,FALSE)</formula>
    </cfRule>
    <cfRule type="expression" dxfId="3" priority="5">
      <formula>IF(AND(AL18&lt;0, RIGHT(TEXT(AL18,"0.#"),1)&lt;&gt;"."),TRUE,FALSE)</formula>
    </cfRule>
    <cfRule type="expression" dxfId="2" priority="6">
      <formula>IF(AND(AL18&lt;0, RIGHT(TEXT(AL18,"0.#"),1)="."),TRUE,FALSE)</formula>
    </cfRule>
  </conditionalFormatting>
  <conditionalFormatting sqref="Y18">
    <cfRule type="expression" dxfId="1" priority="1">
      <formula>IF(RIGHT(TEXT(Y18,"0.#"),1)=".",FALSE,TRUE)</formula>
    </cfRule>
    <cfRule type="expression" dxfId="0" priority="2">
      <formula>IF(RIGHT(TEXT(Y18,"0.#"),1)=".",TRUE,FALSE)</formula>
    </cfRule>
  </conditionalFormatting>
  <dataValidations count="3">
    <dataValidation type="custom" imeMode="disabled" allowBlank="1" showInputMessage="1" showErrorMessage="1" sqref="AL8 AL30 AL12:AL18 AL34 AL38 AL42 AL46:AL54 AL26 AL22 AL4 Y4:AB4 Y8:AB8 Y12:AB18 Y22:AB22 Y26:AB26 Y30:AB30 Y34:AB34 Y38:AB38 Y42:AB42 Y46:AB54">
      <formula1>OR(ISNUMBER(Y4), Y4="-")</formula1>
    </dataValidation>
    <dataValidation type="custom" imeMode="off" allowBlank="1" showInputMessage="1" showErrorMessage="1" sqref="J4:O4 J8:O8 J12:O18 J22:O22 J26:O26 J30:O30 J34:O34 J38:O38 J42:O42 J46:O54">
      <formula1>OR(ISNUMBER(J4), J4="-")</formula1>
    </dataValidation>
    <dataValidation type="custom" imeMode="disabled" allowBlank="1" showInputMessage="1" showErrorMessage="1" sqref="AH4:AK4 AH8:AK8 AH12:AK18 AH22:AK22 AH26:AK26 AH30:AK30 AH34:AK34 AH38:AK38 AH42:AK42 AH46:AK54">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AC12:AG18 AC22:AG22 AC26:AG26 AC30:AG30 AC34:AG34 AC38:AG38 AC42:AG42 AC46:AG54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2021-09-01T16:52:50Z</dcterms:created>
  <dcterms:modified xsi:type="dcterms:W3CDTF">2021-09-10T07:22:50Z</dcterms:modified>
</cp:coreProperties>
</file>