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23" i="3" l="1"/>
  <c r="AY122" i="3"/>
  <c r="AY121" i="3"/>
  <c r="AY120" i="3"/>
  <c r="AY116" i="3"/>
  <c r="AY117" i="3" s="1"/>
  <c r="AY109" i="3"/>
  <c r="AY45" i="3"/>
  <c r="AY46" i="3" s="1"/>
  <c r="AY42" i="3"/>
  <c r="AY43" i="3" s="1"/>
  <c r="AY32" i="3"/>
  <c r="AY34" i="3" s="1"/>
  <c r="AY119" i="3" l="1"/>
  <c r="AY118" i="3"/>
  <c r="AY37" i="3"/>
  <c r="AY38" i="3"/>
  <c r="AY33" i="3"/>
  <c r="AY44" i="3"/>
  <c r="AY35" i="3"/>
  <c r="AY36" i="3"/>
  <c r="AW88" i="3"/>
  <c r="AT88" i="3"/>
  <c r="AQ88" i="3"/>
  <c r="AL88" i="3"/>
  <c r="AI88" i="3"/>
  <c r="AF88" i="3"/>
  <c r="Z88" i="3"/>
  <c r="W88" i="3"/>
  <c r="T88" i="3"/>
  <c r="N88" i="3"/>
  <c r="K88" i="3"/>
  <c r="H88" i="3"/>
  <c r="AW87" i="3"/>
  <c r="AT87" i="3"/>
  <c r="AQ87" i="3"/>
  <c r="AL87" i="3"/>
  <c r="AI87" i="3"/>
  <c r="AF87" i="3"/>
  <c r="Z87" i="3"/>
  <c r="W87" i="3"/>
  <c r="T87" i="3"/>
  <c r="N87" i="3"/>
  <c r="K87" i="3"/>
  <c r="H87" i="3"/>
  <c r="AV2" i="3" l="1"/>
  <c r="C12" i="4" l="1"/>
  <c r="W24" i="3" l="1"/>
  <c r="C23" i="4" l="1"/>
  <c r="C24" i="4"/>
  <c r="W21" i="3" l="1"/>
  <c r="AD21" i="3"/>
  <c r="P21" i="3"/>
  <c r="P18" i="3" l="1"/>
  <c r="P20" i="3" s="1"/>
  <c r="W18" i="3"/>
  <c r="W20" i="3" s="1"/>
  <c r="AU108" i="3"/>
  <c r="Y10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<sst xmlns="http://schemas.openxmlformats.org/spreadsheetml/2006/main" count="790" uniqueCount="622">
  <si>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</si>
  <si>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</si>
  <si>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</si>
  <si>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</si>
  <si>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</si>
  <si>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</si>
  <si>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</si>
  <si>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</si>
  <si>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</si>
  <si>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</si>
  <si>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</si>
  <si>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</si>
  <si>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</si>
  <si>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</si>
  <si>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</si>
  <si>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</si>
  <si>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</si>
  <si>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</si>
  <si>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</si>
  <si>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</si>
  <si>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</si>
  <si>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</si>
  <si>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</si>
  <si>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</si>
  <si>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</si>
  <si>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</si>
  <si>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</si>
  <si>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</si>
  <si>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</si>
  <si>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</si>
  <si>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</si>
  <si>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</si>
  <si>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</si>
  <si>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</si>
  <si>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</si>
  <si>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</si>
  <si>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</si>
  <si>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</si>
  <si>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</si>
  <si>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</si>
  <si>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</si>
  <si>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</si>
  <si>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</si>
  <si>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</si>
  <si>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</si>
  <si>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</si>
  <si>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</si>
  <si>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</si>
  <si>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</si>
  <si>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</si>
  <si>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</si>
  <si>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</si>
  <si>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</si>
  <si>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</si>
  <si>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</si>
  <si>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</si>
  <si>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</si>
  <si>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</si>
  <si>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</si>
  <si>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</si>
  <si>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</si>
  <si>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</si>
  <si>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</si>
  <si>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</si>
  <si>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</si>
  <si>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</si>
  <si>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</si>
  <si>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</si>
  <si>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</si>
  <si>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</si>
  <si>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</si>
  <si>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</si>
  <si>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</si>
  <si>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</si>
  <si>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</si>
  <si>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</si>
  <si>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</si>
  <si>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</si>
  <si>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</si>
  <si>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</si>
  <si>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</si>
  <si>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</si>
  <si>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</si>
  <si>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</si>
  <si>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</si>
  <si>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</si>
  <si>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</si>
  <si>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</si>
  <si>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</si>
  <si>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</si>
  <si>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</si>
  <si>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</si>
  <si>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</si>
  <si>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</si>
  <si>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</si>
  <si>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</si>
  <si>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</si>
  <si>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</si>
  <si>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</si>
  <si>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</si>
  <si>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</si>
  <si>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</si>
  <si>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</si>
  <si>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</si>
  <si>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</si>
  <si>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</si>
  <si>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</si>
  <si>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</si>
  <si>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</si>
  <si>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</si>
  <si>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</si>
  <si>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</si>
  <si>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</si>
  <si>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</si>
  <si>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</si>
  <si>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</si>
  <si>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</si>
  <si>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</si>
  <si>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</si>
  <si>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</si>
  <si>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</si>
  <si>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</si>
  <si>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</si>
  <si>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</si>
  <si>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</si>
  <si>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</si>
  <si>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</si>
  <si>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</si>
  <si>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</si>
  <si>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</si>
  <si>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</si>
  <si>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</si>
  <si>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</si>
  <si>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</si>
  <si>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</si>
  <si>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</si>
  <si>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</si>
  <si>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</si>
  <si>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</si>
  <si>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</si>
  <si>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</si>
  <si>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</si>
  <si>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</si>
  <si>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</si>
  <si>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</si>
  <si>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</si>
  <si>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</si>
  <si>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</si>
  <si>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</si>
  <si>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</si>
  <si>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</si>
  <si>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</si>
  <si>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</si>
  <si>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</si>
  <si>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</si>
  <si>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</si>
  <si>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</si>
  <si>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</si>
  <si>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</si>
  <si>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</si>
  <si>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</si>
  <si>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</si>
  <si>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</si>
  <si>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</si>
  <si>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</si>
  <si>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</si>
  <si>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</si>
  <si>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</si>
  <si>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</si>
  <si>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</si>
  <si>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</si>
  <si>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</si>
  <si>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</si>
  <si>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</si>
  <si>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</si>
  <si>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</si>
  <si>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</si>
  <si>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</si>
  <si>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</si>
  <si>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</si>
  <si>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</si>
  <si>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</si>
  <si>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</si>
  <si>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</si>
  <si>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</si>
  <si>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</si>
  <si>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</si>
  <si>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</si>
  <si>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</si>
  <si>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</si>
  <si>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</si>
  <si>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</si>
  <si>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</si>
  <si>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</si>
  <si>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</si>
  <si>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</si>
  <si>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</si>
  <si>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</si>
  <si>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</si>
  <si>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</si>
  <si>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</si>
  <si>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</si>
  <si>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</si>
  <si>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</si>
  <si>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</si>
  <si>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</si>
  <si>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</si>
  <si>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</si>
  <si>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</si>
  <si>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</si>
  <si>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</si>
  <si>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</si>
  <si>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</si>
  <si>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</si>
  <si>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</si>
  <si>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</si>
  <si>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</si>
  <si>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</si>
  <si>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</si>
  <si>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</si>
  <si>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</si>
  <si>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</si>
  <si>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</si>
  <si>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</si>
  <si>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</si>
  <si>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</si>
  <si>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</si>
  <si>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</si>
  <si>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</si>
  <si>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</si>
  <si>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</si>
  <si>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</si>
  <si>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</si>
  <si>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</si>
  <si>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</si>
  <si>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</si>
  <si>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</si>
  <si>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</si>
  <si>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</si>
  <si>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</si>
  <si>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</si>
  <si>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</si>
  <si>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</si>
  <si>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</si>
  <si>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</si>
  <si>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</si>
  <si>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</si>
  <si>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</si>
  <si>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</si>
  <si>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</si>
  <si>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</si>
  <si>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</si>
  <si>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</si>
  <si>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</si>
  <si>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</si>
  <si>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</si>
  <si>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</si>
  <si>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</si>
  <si>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</si>
  <si>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</si>
  <si>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</si>
  <si>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</si>
  <si>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</si>
  <si>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</si>
  <si>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</si>
  <si>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</si>
  <si>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</si>
  <si>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</si>
  <si>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</si>
  <si>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</si>
  <si>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</si>
  <si>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</si>
  <si>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</si>
  <si>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</si>
  <si>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</si>
  <si>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</si>
  <si>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</si>
  <si>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</si>
  <si>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</si>
  <si>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</si>
  <si>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</si>
  <si>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</si>
  <si>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</si>
  <si>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</si>
  <si>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</si>
  <si>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</si>
  <si>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</si>
  <si>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</si>
  <si>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</si>
  <si>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</si>
  <si>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</si>
  <si>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</si>
  <si>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</si>
  <si>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</si>
  <si>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</si>
  <si>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</si>
  <si>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</si>
  <si>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</si>
  <si>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</si>
  <si>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</si>
  <si>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</si>
  <si>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</si>
  <si>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</si>
  <si>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</si>
  <si>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</si>
  <si>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</si>
  <si>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</si>
  <si>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</si>
  <si>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</si>
  <si>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</si>
  <si>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</si>
  <si>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</si>
  <si>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</si>
  <si>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</si>
  <si>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</si>
  <si>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</si>
  <si>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</si>
  <si>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</si>
  <si>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</si>
  <si>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</si>
  <si>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</si>
  <si>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</si>
  <si>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</si>
  <si>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</si>
  <si>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</si>
  <si>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</si>
  <si>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</si>
  <si>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</si>
  <si>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</si>
  <si>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</si>
  <si>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</si>
  <si>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</si>
  <si>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</si>
  <si>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</si>
  <si>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</si>
  <si>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</si>
  <si>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</si>
  <si>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</si>
  <si>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</si>
  <si>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</si>
  <si>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</si>
  <si>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</si>
  <si>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</si>
  <si>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</si>
  <si>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</si>
  <si>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</si>
  <si>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</si>
  <si>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</si>
  <si>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</si>
  <si>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</si>
  <si>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</si>
  <si>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</si>
  <si>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</si>
  <si>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</si>
  <si>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</si>
  <si>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</si>
  <si>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</si>
  <si>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</si>
  <si>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</si>
  <si>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</si>
  <si>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</si>
  <si>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</si>
  <si>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</si>
  <si>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</si>
  <si>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</si>
  <si>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</si>
  <si>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</si>
  <si>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</si>
  <si>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</si>
  <si>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</si>
  <si>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</si>
  <si>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</si>
  <si>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</si>
  <si>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</si>
  <si>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</si>
  <si>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</si>
  <si>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</si>
  <si>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</si>
  <si>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</si>
  <si>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</si>
  <si>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</si>
  <si>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</si>
  <si>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</si>
  <si>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</si>
  <si>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</si>
  <si>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</si>
  <si>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</si>
  <si>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</si>
  <si>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</si>
  <si>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</si>
  <si>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</si>
  <si>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</si>
  <si>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</si>
  <si>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</si>
  <si>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</si>
  <si>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</si>
  <si>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</si>
  <si>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</si>
  <si>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</si>
  <si>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</si>
  <si>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</si>
  <si>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</si>
  <si>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</si>
  <si>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</si>
  <si>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</si>
  <si>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</si>
  <si>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</si>
  <si>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</si>
  <si>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</si>
  <si>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</si>
  <si>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</si>
  <si>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</si>
  <si>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</si>
  <si>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</si>
  <si>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</si>
  <si>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</si>
  <si>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</si>
  <si>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</si>
  <si>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</si>
  <si>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</si>
  <si>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</si>
  <si>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</si>
  <si>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</si>
  <si>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</si>
  <si>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</si>
  <si>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</si>
  <si>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</si>
  <si>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</si>
  <si>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</si>
  <si>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</si>
  <si>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</si>
  <si>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</si>
  <si>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</si>
  <si>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</si>
  <si>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</si>
  <si>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</si>
  <si>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</si>
  <si>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</si>
  <si>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</si>
  <si>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</si>
  <si>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</si>
  <si>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</si>
  <si>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</si>
  <si>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</si>
  <si>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</si>
  <si>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</si>
  <si>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</si>
  <si>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</si>
  <si>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</si>
  <si>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</si>
  <si>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</si>
  <si>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</si>
  <si>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</si>
  <si>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</si>
  <si>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</si>
  <si>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</si>
  <si>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</si>
  <si>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</si>
  <si>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</si>
  <si>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</si>
  <si>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</si>
  <si>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</si>
  <si>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</si>
  <si>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</si>
  <si>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</si>
  <si>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</si>
  <si>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</si>
  <si>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</si>
  <si>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</si>
  <si>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</si>
  <si>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</si>
  <si>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</si>
  <si>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</si>
  <si>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</si>
  <si>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</si>
  <si>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</si>
  <si>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</si>
  <si>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</si>
  <si>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</si>
  <si>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</si>
  <si>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</si>
  <si>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</si>
  <si>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</si>
  <si>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</si>
  <si>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</si>
  <si>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</si>
  <si>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</si>
  <si>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</si>
  <si>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</si>
  <si>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</si>
  <si>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</si>
  <si>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</si>
  <si>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</si>
  <si>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</si>
  <si>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</si>
  <si>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</si>
  <si>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</si>
  <si>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</si>
  <si>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</si>
  <si>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</si>
  <si>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</si>
  <si>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</si>
  <si>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</si>
  <si>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</si>
  <si>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</si>
  <si>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</si>
  <si>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</si>
  <si>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</si>
  <si>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</si>
  <si>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</si>
  <si>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</si>
  <si>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</si>
  <si>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</si>
  <si>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</si>
  <si>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</si>
  <si>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</si>
  <si>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</si>
  <si>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</si>
  <si>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</si>
  <si>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</si>
  <si>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</si>
  <si>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</si>
  <si>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</si>
  <si>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</si>
  <si>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</si>
  <si>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</si>
  <si>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</si>
  <si>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</si>
  <si>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</si>
  <si>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</si>
  <si>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</si>
  <si>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</si>
  <si>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</si>
  <si>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</si>
  <si>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</si>
  <si>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</si>
  <si>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</si>
  <si>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</si>
  <si>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</si>
  <si>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</si>
  <si>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</si>
  <si>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</si>
  <si>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</si>
  <si>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</si>
  <si>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</si>
  <si>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</si>
  <si>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</si>
  <si>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</si>
  <si>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</si>
  <si>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</si>
  <si>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</si>
  <si>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</si>
  <si>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</si>
  <si>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</si>
  <si>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沖縄の特殊事情に伴う特別対策に必要な経費
（沖縄振興開発金融公庫に対する出資金に必要な経費）</t>
  </si>
  <si>
    <t>沖縄振興局</t>
  </si>
  <si>
    <t>平成14年度</t>
  </si>
  <si>
    <t>終了予定なし</t>
  </si>
  <si>
    <t>参事官（調査金融担当）</t>
  </si>
  <si>
    <t>沖縄振興開発金融公庫法第4条第2項
沖縄振興特別措置法第73条</t>
  </si>
  <si>
    <t>沖縄振興基本方針（平成24年5月内閣総理大臣決定）及び沖縄振興計画（平成24年5月沖縄県知事決定）</t>
  </si>
  <si>
    <t>　沖縄振興開発金融公庫（以下、「公庫」という。）は、沖縄振興開発金融公庫法に規定する業務のほかに、平成14年度から沖縄振興特別措置法に基づく特例業務として、新事業創出促進のための出資を行っており、新事業の創出を通じて産業振興・雇用創出の促進を図ることによって、様々な特殊事情を抱える沖縄県経済を政策金融面から支援する。</t>
  </si>
  <si>
    <t>-</t>
  </si>
  <si>
    <t>沖縄振興開発金融公庫出資金</t>
  </si>
  <si>
    <t>売上高の増加</t>
  </si>
  <si>
    <t>ベンチャー出資先の出資時と比較した売上増加企業の割合</t>
  </si>
  <si>
    <t>沖縄振興開発金融公庫からの提出資料</t>
  </si>
  <si>
    <t>雇用の増加</t>
  </si>
  <si>
    <t>ベンチャー出資先の出資時と比較した従業員数増加企業の割合</t>
  </si>
  <si>
    <t>ベンチャー出資実績</t>
  </si>
  <si>
    <t>百万円</t>
  </si>
  <si>
    <t>融資実績</t>
  </si>
  <si>
    <t>0078-②</t>
  </si>
  <si>
    <t>0073-②</t>
  </si>
  <si>
    <t>0079-02</t>
  </si>
  <si>
    <t>0072</t>
  </si>
  <si>
    <t>0075</t>
  </si>
  <si>
    <t>0077</t>
  </si>
  <si>
    <t>○</t>
  </si>
  <si>
    <t>府</t>
  </si>
  <si>
    <t>　公庫が行う新事業創出促進のための出資等を円滑に実施するため、必要と見込まれる出資金の財源として、内閣府の一般会計から出資として交付するもの。
　また、令和元年度及び令和2年度においては、新型コロナウイルス感染症の影響を受けた中小企業・小規模事業者等の資金繰りを支援するため、それぞれ一般会計予備費及び補正予算により追加財政措置を受けている。</t>
    <phoneticPr fontId="6"/>
  </si>
  <si>
    <t>-</t>
    <phoneticPr fontId="6"/>
  </si>
  <si>
    <t>公庫は、一般の民間金融機関が供給することが困難な資金を供給することを目的としている。</t>
  </si>
  <si>
    <t>沖縄の産業振興や雇用の創出を図るため新たに事業を行う者に対して出資等をするための財務基盤の強化を目的として出資している。</t>
  </si>
  <si>
    <t>‐</t>
  </si>
  <si>
    <t>無</t>
  </si>
  <si>
    <t>公庫内に民間有識者で構成する新事業創出促進出資評価委員会を設置し、出資判断に際しては意見を徴している。</t>
  </si>
  <si>
    <t>A.沖縄振興開発金融公庫</t>
    <phoneticPr fontId="6"/>
  </si>
  <si>
    <t>出資</t>
    <rPh sb="0" eb="2">
      <t>シュッシ</t>
    </rPh>
    <phoneticPr fontId="6"/>
  </si>
  <si>
    <t>国からの出資</t>
    <rPh sb="0" eb="1">
      <t>クニ</t>
    </rPh>
    <rPh sb="4" eb="6">
      <t>シュッシ</t>
    </rPh>
    <phoneticPr fontId="6"/>
  </si>
  <si>
    <t>沖縄振興開発金融公庫</t>
    <phoneticPr fontId="6"/>
  </si>
  <si>
    <t>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phoneticPr fontId="6"/>
  </si>
  <si>
    <t>新型コロナウイルス感染症対策に係る資金繰り支援を引き続き継続する中で、所要額を見極めた上で出資する必要があるため。</t>
    <phoneticPr fontId="6"/>
  </si>
  <si>
    <t>出資</t>
    <rPh sb="0" eb="2">
      <t>シュッシ</t>
    </rPh>
    <phoneticPr fontId="6"/>
  </si>
  <si>
    <t>㈱宮古島未来エネルギー</t>
    <rPh sb="1" eb="4">
      <t>ミヤコジマ</t>
    </rPh>
    <rPh sb="4" eb="6">
      <t>ミライ</t>
    </rPh>
    <phoneticPr fontId="6"/>
  </si>
  <si>
    <t>㈱セキュアイノベーション</t>
    <phoneticPr fontId="6"/>
  </si>
  <si>
    <t>トゥルーバ沖縄㈱</t>
    <rPh sb="5" eb="7">
      <t>オキナワ</t>
    </rPh>
    <phoneticPr fontId="6"/>
  </si>
  <si>
    <t>㈱マッシグラ沖縄タイムス</t>
    <rPh sb="6" eb="8">
      <t>オキナワ</t>
    </rPh>
    <phoneticPr fontId="6"/>
  </si>
  <si>
    <t>ＬｉＬｚ㈱</t>
    <phoneticPr fontId="6"/>
  </si>
  <si>
    <t>再生可能エネルギープロバイダ事業の推進</t>
    <phoneticPr fontId="6"/>
  </si>
  <si>
    <t>低コストウイルス感染診断ソフトの開発・提供</t>
    <phoneticPr fontId="6"/>
  </si>
  <si>
    <t>事業拡大、再生の支援を行うコンサルティング企業</t>
    <phoneticPr fontId="6"/>
  </si>
  <si>
    <t>IoT/AI遠隔点検システムの開発・運営</t>
    <phoneticPr fontId="6"/>
  </si>
  <si>
    <t>コワーキングスペースの運営</t>
    <phoneticPr fontId="6"/>
  </si>
  <si>
    <t xml:space="preserve"> 令和2年度末時点において、出資時と比較した売上高増加企業の割合は68％と目標を達成しているほか、従業員数増加企業の割合についても48％となっており、沖縄の産業振興および雇用の創出を図るために効果があったものと評価できる。</t>
    <rPh sb="37" eb="39">
      <t>モクヒョウ</t>
    </rPh>
    <rPh sb="40" eb="42">
      <t>タッセイ</t>
    </rPh>
    <phoneticPr fontId="6"/>
  </si>
  <si>
    <t>△</t>
  </si>
  <si>
    <t>令和2年度の出資実績は、コロナ禍の状況下で当初見込みを下回っているものの、2.2億円と前年度（0.7億円）を大きく上回っている。</t>
    <rPh sb="6" eb="8">
      <t>シュッシ</t>
    </rPh>
    <rPh sb="8" eb="10">
      <t>ジッセキ</t>
    </rPh>
    <rPh sb="15" eb="16">
      <t>カ</t>
    </rPh>
    <rPh sb="17" eb="19">
      <t>ジョウキョウ</t>
    </rPh>
    <rPh sb="19" eb="20">
      <t>カ</t>
    </rPh>
    <rPh sb="21" eb="23">
      <t>トウショ</t>
    </rPh>
    <rPh sb="23" eb="25">
      <t>ミコ</t>
    </rPh>
    <rPh sb="27" eb="29">
      <t>シタマワ</t>
    </rPh>
    <rPh sb="40" eb="42">
      <t>オクエン</t>
    </rPh>
    <rPh sb="43" eb="45">
      <t>ゼンネン</t>
    </rPh>
    <rPh sb="45" eb="46">
      <t>ド</t>
    </rPh>
    <rPh sb="50" eb="52">
      <t>オクエン</t>
    </rPh>
    <rPh sb="54" eb="55">
      <t>オオ</t>
    </rPh>
    <rPh sb="57" eb="59">
      <t>ウワマワ</t>
    </rPh>
    <phoneticPr fontId="6"/>
  </si>
  <si>
    <t>-</t>
    <phoneticPr fontId="6"/>
  </si>
  <si>
    <t>補助金等交付</t>
  </si>
  <si>
    <t>引き続き沖縄公庫の業務内容や実績等を的確に把握し、適正な予算の執行を図る。</t>
  </si>
  <si>
    <t>本事業は、公庫において沖縄の産業振興及び雇用の創出を図るため、沖縄振興開発金融公庫法に規定する業務のほかに、平成14年度から沖縄振興特別措置法に基づく、特例業務として新事業創出促進のための出資を実施するために必要な財務基盤の強化を目的としている。</t>
    <phoneticPr fontId="6"/>
  </si>
  <si>
    <t>B.㈱宮古島未来エネルギー</t>
    <phoneticPr fontId="6"/>
  </si>
  <si>
    <t>新事業創出者への出資</t>
    <rPh sb="0" eb="3">
      <t>シンジギョウ</t>
    </rPh>
    <rPh sb="3" eb="5">
      <t>ソウシュツ</t>
    </rPh>
    <rPh sb="5" eb="6">
      <t>シャ</t>
    </rPh>
    <rPh sb="8" eb="10">
      <t>シュッシ</t>
    </rPh>
    <phoneticPr fontId="6"/>
  </si>
  <si>
    <t>本事業による沖縄振興開発金融公庫の新事業創出者等に対する積極的な支援により、産業振興及び雇用創出に対し一定の効果があったものと評価できる。</t>
    <rPh sb="23" eb="24">
      <t>ナド</t>
    </rPh>
    <rPh sb="25" eb="26">
      <t>タイ</t>
    </rPh>
    <rPh sb="51" eb="53">
      <t>イッテイ</t>
    </rPh>
    <rPh sb="54" eb="56">
      <t>コウカ</t>
    </rPh>
    <phoneticPr fontId="6"/>
  </si>
  <si>
    <t>９．沖縄政策</t>
    <phoneticPr fontId="6"/>
  </si>
  <si>
    <t>９．沖縄振興に関する施策の推進</t>
    <phoneticPr fontId="6"/>
  </si>
  <si>
    <t>引き続き多角的な観点から検証するなど、より一層事業の有効性・効率性・成果について適切かつ的確に検証するべき。</t>
    <rPh sb="0" eb="1">
      <t>ヒ</t>
    </rPh>
    <rPh sb="2" eb="3">
      <t>ツヅ</t>
    </rPh>
    <rPh sb="4" eb="7">
      <t>タカクテキ</t>
    </rPh>
    <rPh sb="8" eb="10">
      <t>カンテン</t>
    </rPh>
    <rPh sb="12" eb="14">
      <t>ケンショウ</t>
    </rPh>
    <rPh sb="21" eb="23">
      <t>イッソウ</t>
    </rPh>
    <rPh sb="23" eb="25">
      <t>ジギョウ</t>
    </rPh>
    <rPh sb="26" eb="29">
      <t>ユウコウセイ</t>
    </rPh>
    <rPh sb="30" eb="33">
      <t>コウリツセイ</t>
    </rPh>
    <rPh sb="34" eb="36">
      <t>セイカ</t>
    </rPh>
    <rPh sb="40" eb="42">
      <t>テキセツ</t>
    </rPh>
    <rPh sb="44" eb="46">
      <t>テキカク</t>
    </rPh>
    <rPh sb="47" eb="49">
      <t>ケンショウ</t>
    </rPh>
    <phoneticPr fontId="6"/>
  </si>
  <si>
    <t>点検対象外</t>
    <rPh sb="0" eb="2">
      <t>テンケン</t>
    </rPh>
    <rPh sb="2" eb="4">
      <t>タイショウ</t>
    </rPh>
    <rPh sb="4" eb="5">
      <t>ガイ</t>
    </rPh>
    <phoneticPr fontId="6"/>
  </si>
  <si>
    <t>原　寛之</t>
    <rPh sb="0" eb="1">
      <t>ハラ</t>
    </rPh>
    <rPh sb="2" eb="4">
      <t>ヒロユキ</t>
    </rPh>
    <phoneticPr fontId="6"/>
  </si>
  <si>
    <t>　引き続き、多角的な観点から事業を検証しつつ、沖縄の産業振興及び雇用創出に対し十分な効果が図られるよう、沖縄公庫による新事業創出者に対して積極的に支援する。なお、事業実施のための出資金に十分な残高があることから　令和４年度においては新事業創出促進出資のための要求は行わない予定である。
　一方、新型コロナウイルス感染症対策に係る中小企業・小規模事業者等の資金繰り支援を行うため、必要額を要望することとする。</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</si>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</sst>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6" xfId="0" applyFont="1" applyFill="1" applyBorder="1" applyAlignment="1">
      <alignment horizontal="center" vertical="center"/>
    </xf>
    <xf numFmtId="0" fontId="4" fillId="5" borderId="98"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179" fontId="20"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3" borderId="11" xfId="0"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4" fillId="0" borderId="11"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7"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92" xfId="0" applyNumberFormat="1" applyFont="1" applyFill="1" applyBorder="1" applyAlignment="1">
      <alignment horizontal="right" vertical="center"/>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14" fillId="2" borderId="118" xfId="0" applyFont="1" applyFill="1" applyBorder="1" applyAlignment="1">
      <alignment horizontal="center" vertical="center" wrapText="1"/>
    </xf>
    <xf numFmtId="0" fontId="14" fillId="2" borderId="123" xfId="0" applyFont="1" applyFill="1" applyBorder="1" applyAlignment="1">
      <alignment horizontal="center" vertical="center"/>
    </xf>
    <xf numFmtId="0" fontId="14" fillId="2" borderId="14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113" xfId="0" applyFont="1" applyFill="1" applyBorder="1" applyAlignment="1">
      <alignment horizontal="center" vertical="center"/>
    </xf>
    <xf numFmtId="0" fontId="14" fillId="2" borderId="94" xfId="0" applyFont="1" applyFill="1" applyBorder="1" applyAlignment="1">
      <alignment horizontal="center" vertical="center"/>
    </xf>
    <xf numFmtId="0" fontId="14" fillId="2" borderId="114"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6"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xf>
    <xf numFmtId="0" fontId="14" fillId="2" borderId="142"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3" borderId="44"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93"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20" fillId="0" borderId="85" xfId="0" applyFont="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2" fillId="0" borderId="62" xfId="0" applyFont="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30"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7" fillId="2" borderId="40" xfId="0" applyFont="1" applyFill="1" applyBorder="1" applyAlignment="1">
      <alignment horizontal="center" vertical="center" wrapText="1" shrinkToFit="1"/>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95" xfId="0" applyNumberFormat="1" applyFont="1" applyFill="1" applyBorder="1" applyAlignment="1" applyProtection="1">
      <alignment horizontal="right" vertical="center"/>
      <protection locked="0"/>
    </xf>
    <xf numFmtId="0" fontId="17" fillId="2" borderId="24"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3" borderId="137" xfId="0" applyFont="1" applyFill="1" applyBorder="1" applyAlignment="1">
      <alignment horizontal="center" vertical="center" textRotation="255" wrapText="1"/>
    </xf>
    <xf numFmtId="0" fontId="16" fillId="3" borderId="136"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4" xfId="0" applyFont="1" applyFill="1" applyBorder="1" applyAlignment="1">
      <alignment horizontal="center" vertical="center"/>
    </xf>
    <xf numFmtId="177" fontId="0" fillId="0" borderId="124" xfId="0" applyNumberFormat="1" applyFont="1" applyFill="1" applyBorder="1" applyAlignment="1" applyProtection="1">
      <alignment horizontal="center" vertical="center" shrinkToFi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2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76201</xdr:colOff>
      <xdr:row>93</xdr:row>
      <xdr:rowOff>145256</xdr:rowOff>
    </xdr:from>
    <xdr:to>
      <xdr:col>31</xdr:col>
      <xdr:colOff>171451</xdr:colOff>
      <xdr:row>94</xdr:row>
      <xdr:rowOff>171450</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a:xfrm>
          <a:off x="1981201" y="37368956"/>
          <a:ext cx="4095750" cy="3881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新事業創出促進のための出資（</a:t>
          </a:r>
          <a:r>
            <a:rPr kumimoji="1" lang="en-US" altLang="ja-JP" sz="1200" b="1">
              <a:solidFill>
                <a:schemeClr val="tx1"/>
              </a:solidFill>
            </a:rPr>
            <a:t>200</a:t>
          </a:r>
          <a:r>
            <a:rPr kumimoji="1" lang="ja-JP" altLang="en-US" sz="1200" b="1">
              <a:solidFill>
                <a:schemeClr val="tx1"/>
              </a:solidFill>
            </a:rPr>
            <a:t>百万円）</a:t>
          </a:r>
          <a:endParaRPr kumimoji="1" lang="en-US" altLang="ja-JP" sz="1200" b="1">
            <a:solidFill>
              <a:schemeClr val="tx1"/>
            </a:solidFill>
          </a:endParaRPr>
        </a:p>
      </xdr:txBody>
    </xdr:sp>
    <xdr:clientData/>
  </xdr:twoCellAnchor>
  <xdr:twoCellAnchor>
    <xdr:from>
      <xdr:col>6</xdr:col>
      <xdr:colOff>144508</xdr:colOff>
      <xdr:row>98</xdr:row>
      <xdr:rowOff>38100</xdr:rowOff>
    </xdr:from>
    <xdr:to>
      <xdr:col>30</xdr:col>
      <xdr:colOff>104775</xdr:colOff>
      <xdr:row>100</xdr:row>
      <xdr:rowOff>200025</xdr:rowOff>
    </xdr:to>
    <xdr:sp macro="" textlink="">
      <xdr:nvSpPr>
        <xdr:cNvPr id="7" name="正方形/長方形 6">
          <a:extLst>
            <a:ext uri="{FF2B5EF4-FFF2-40B4-BE49-F238E27FC236}">
              <a16:creationId xmlns:a16="http://schemas.microsoft.com/office/drawing/2014/main" id="{00000000-0008-0000-0000-000006000000}"/>
            </a:ext>
          </a:extLst>
        </xdr:cNvPr>
        <xdr:cNvSpPr/>
      </xdr:nvSpPr>
      <xdr:spPr>
        <a:xfrm>
          <a:off x="1287508" y="39062025"/>
          <a:ext cx="4532267" cy="885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　新事業創出促進のための出資（５件、</a:t>
          </a:r>
          <a:r>
            <a:rPr kumimoji="1" lang="en-US" altLang="ja-JP" sz="1200" b="1">
              <a:solidFill>
                <a:schemeClr val="tx1"/>
              </a:solidFill>
              <a:latin typeface="+mn-ea"/>
              <a:ea typeface="+mn-ea"/>
            </a:rPr>
            <a:t>216</a:t>
          </a:r>
          <a:r>
            <a:rPr kumimoji="1" lang="ja-JP" altLang="en-US" sz="1200" b="1">
              <a:solidFill>
                <a:schemeClr val="tx1"/>
              </a:solidFill>
            </a:rPr>
            <a:t>百万円）</a:t>
          </a:r>
          <a:endParaRPr kumimoji="1" lang="en-US" altLang="ja-JP" sz="1200" b="1">
            <a:solidFill>
              <a:schemeClr val="tx1"/>
            </a:solidFill>
          </a:endParaRPr>
        </a:p>
        <a:p>
          <a:pPr algn="l"/>
          <a:r>
            <a:rPr kumimoji="1" lang="ja-JP" altLang="en-US" sz="1200" b="1">
              <a:solidFill>
                <a:schemeClr val="tx1"/>
              </a:solidFill>
            </a:rPr>
            <a:t>　（新事業創出促進出資評価委員会による評価を経て）</a:t>
          </a:r>
          <a:endParaRPr kumimoji="1" lang="en-US" altLang="ja-JP" sz="1200" b="1">
            <a:solidFill>
              <a:schemeClr val="tx1"/>
            </a:solidFill>
          </a:endParaRPr>
        </a:p>
      </xdr:txBody>
    </xdr:sp>
    <xdr:clientData/>
  </xdr:twoCellAnchor>
  <xdr:twoCellAnchor>
    <xdr:from>
      <xdr:col>21</xdr:col>
      <xdr:colOff>28575</xdr:colOff>
      <xdr:row>95</xdr:row>
      <xdr:rowOff>133350</xdr:rowOff>
    </xdr:from>
    <xdr:to>
      <xdr:col>33</xdr:col>
      <xdr:colOff>66675</xdr:colOff>
      <xdr:row>97</xdr:row>
      <xdr:rowOff>219075</xdr:rowOff>
    </xdr:to>
    <xdr:sp macro="" textlink="">
      <xdr:nvSpPr>
        <xdr:cNvPr id="10" name="正方形/長方形 9"/>
        <xdr:cNvSpPr/>
      </xdr:nvSpPr>
      <xdr:spPr>
        <a:xfrm>
          <a:off x="4029075" y="38080950"/>
          <a:ext cx="2324100" cy="800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b="1">
              <a:latin typeface="+mj-ea"/>
              <a:ea typeface="+mj-ea"/>
            </a:rPr>
            <a:t>A:</a:t>
          </a:r>
          <a:r>
            <a:rPr kumimoji="1" lang="ja-JP" altLang="en-US" sz="1400" b="1">
              <a:latin typeface="+mj-ea"/>
              <a:ea typeface="+mj-ea"/>
            </a:rPr>
            <a:t>沖縄振興開発金融公庫</a:t>
          </a:r>
        </a:p>
      </xdr:txBody>
    </xdr:sp>
    <xdr:clientData/>
  </xdr:twoCellAnchor>
  <xdr:twoCellAnchor>
    <xdr:from>
      <xdr:col>21</xdr:col>
      <xdr:colOff>57150</xdr:colOff>
      <xdr:row>90</xdr:row>
      <xdr:rowOff>28575</xdr:rowOff>
    </xdr:from>
    <xdr:to>
      <xdr:col>33</xdr:col>
      <xdr:colOff>95250</xdr:colOff>
      <xdr:row>92</xdr:row>
      <xdr:rowOff>104775</xdr:rowOff>
    </xdr:to>
    <xdr:sp macro="" textlink="">
      <xdr:nvSpPr>
        <xdr:cNvPr id="11" name="正方形/長方形 10"/>
        <xdr:cNvSpPr/>
      </xdr:nvSpPr>
      <xdr:spPr>
        <a:xfrm>
          <a:off x="4057650" y="36175950"/>
          <a:ext cx="2324100" cy="800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t>国</a:t>
          </a:r>
        </a:p>
      </xdr:txBody>
    </xdr:sp>
    <xdr:clientData/>
  </xdr:twoCellAnchor>
  <xdr:twoCellAnchor>
    <xdr:from>
      <xdr:col>14</xdr:col>
      <xdr:colOff>114300</xdr:colOff>
      <xdr:row>100</xdr:row>
      <xdr:rowOff>133350</xdr:rowOff>
    </xdr:from>
    <xdr:to>
      <xdr:col>26</xdr:col>
      <xdr:colOff>152400</xdr:colOff>
      <xdr:row>102</xdr:row>
      <xdr:rowOff>219075</xdr:rowOff>
    </xdr:to>
    <xdr:sp macro="" textlink="">
      <xdr:nvSpPr>
        <xdr:cNvPr id="12" name="正方形/長方形 11"/>
        <xdr:cNvSpPr/>
      </xdr:nvSpPr>
      <xdr:spPr>
        <a:xfrm>
          <a:off x="2781300" y="39881175"/>
          <a:ext cx="2324100" cy="800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b="1">
              <a:latin typeface="+mj-ea"/>
              <a:ea typeface="+mj-ea"/>
            </a:rPr>
            <a:t>B:</a:t>
          </a:r>
          <a:r>
            <a:rPr kumimoji="1" lang="ja-JP" altLang="en-US" sz="1400" b="1">
              <a:latin typeface="+mj-ea"/>
              <a:ea typeface="+mj-ea"/>
            </a:rPr>
            <a:t>新事業創出者</a:t>
          </a:r>
        </a:p>
      </xdr:txBody>
    </xdr:sp>
    <xdr:clientData/>
  </xdr:twoCellAnchor>
  <xdr:twoCellAnchor>
    <xdr:from>
      <xdr:col>27</xdr:col>
      <xdr:colOff>152400</xdr:colOff>
      <xdr:row>100</xdr:row>
      <xdr:rowOff>133350</xdr:rowOff>
    </xdr:from>
    <xdr:to>
      <xdr:col>40</xdr:col>
      <xdr:colOff>0</xdr:colOff>
      <xdr:row>102</xdr:row>
      <xdr:rowOff>219075</xdr:rowOff>
    </xdr:to>
    <xdr:sp macro="" textlink="">
      <xdr:nvSpPr>
        <xdr:cNvPr id="13" name="正方形/長方形 12"/>
        <xdr:cNvSpPr/>
      </xdr:nvSpPr>
      <xdr:spPr>
        <a:xfrm>
          <a:off x="5295900" y="39881175"/>
          <a:ext cx="2324100" cy="800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latin typeface="+mj-ea"/>
              <a:ea typeface="+mj-ea"/>
            </a:rPr>
            <a:t>中小・小規模事業者等</a:t>
          </a:r>
        </a:p>
      </xdr:txBody>
    </xdr:sp>
    <xdr:clientData/>
  </xdr:twoCellAnchor>
  <xdr:twoCellAnchor>
    <xdr:from>
      <xdr:col>28</xdr:col>
      <xdr:colOff>180976</xdr:colOff>
      <xdr:row>93</xdr:row>
      <xdr:rowOff>21431</xdr:rowOff>
    </xdr:from>
    <xdr:to>
      <xdr:col>48</xdr:col>
      <xdr:colOff>142876</xdr:colOff>
      <xdr:row>95</xdr:row>
      <xdr:rowOff>223837</xdr:rowOff>
    </xdr:to>
    <xdr:sp macro="" textlink="">
      <xdr:nvSpPr>
        <xdr:cNvPr id="16" name="正方形/長方形 15">
          <a:extLst>
            <a:ext uri="{FF2B5EF4-FFF2-40B4-BE49-F238E27FC236}">
              <a16:creationId xmlns:a16="http://schemas.microsoft.com/office/drawing/2014/main" id="{00000000-0008-0000-0000-000005000000}"/>
            </a:ext>
          </a:extLst>
        </xdr:cNvPr>
        <xdr:cNvSpPr/>
      </xdr:nvSpPr>
      <xdr:spPr>
        <a:xfrm>
          <a:off x="5514976" y="37245131"/>
          <a:ext cx="3771900" cy="9263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新型コロナウイルス感染症の影響を受けた中小企業・</a:t>
          </a:r>
          <a:endParaRPr kumimoji="1" lang="en-US" altLang="ja-JP" sz="1200" b="1">
            <a:solidFill>
              <a:schemeClr val="tx1"/>
            </a:solidFill>
          </a:endParaRPr>
        </a:p>
        <a:p>
          <a:pPr algn="l"/>
          <a:r>
            <a:rPr kumimoji="1" lang="ja-JP" altLang="en-US" sz="1200" b="1">
              <a:solidFill>
                <a:schemeClr val="tx1"/>
              </a:solidFill>
            </a:rPr>
            <a:t>小規模事業者等に対する特別貸付等を実施するための財務基盤強化（</a:t>
          </a:r>
          <a:r>
            <a:rPr kumimoji="1" lang="en-US" altLang="ja-JP" sz="1200" b="1">
              <a:solidFill>
                <a:schemeClr val="tx1"/>
              </a:solidFill>
            </a:rPr>
            <a:t>27,760</a:t>
          </a:r>
          <a:r>
            <a:rPr kumimoji="1" lang="ja-JP" altLang="en-US" sz="1200" b="1">
              <a:solidFill>
                <a:schemeClr val="tx1"/>
              </a:solidFill>
            </a:rPr>
            <a:t>百万円）</a:t>
          </a:r>
        </a:p>
      </xdr:txBody>
    </xdr:sp>
    <xdr:clientData/>
  </xdr:twoCellAnchor>
  <xdr:twoCellAnchor>
    <xdr:from>
      <xdr:col>29</xdr:col>
      <xdr:colOff>0</xdr:colOff>
      <xdr:row>98</xdr:row>
      <xdr:rowOff>69055</xdr:rowOff>
    </xdr:from>
    <xdr:to>
      <xdr:col>49</xdr:col>
      <xdr:colOff>133349</xdr:colOff>
      <xdr:row>100</xdr:row>
      <xdr:rowOff>66674</xdr:rowOff>
    </xdr:to>
    <xdr:sp macro="" textlink="">
      <xdr:nvSpPr>
        <xdr:cNvPr id="18" name="正方形/長方形 17">
          <a:extLst>
            <a:ext uri="{FF2B5EF4-FFF2-40B4-BE49-F238E27FC236}">
              <a16:creationId xmlns:a16="http://schemas.microsoft.com/office/drawing/2014/main" id="{00000000-0008-0000-0000-000005000000}"/>
            </a:ext>
          </a:extLst>
        </xdr:cNvPr>
        <xdr:cNvSpPr/>
      </xdr:nvSpPr>
      <xdr:spPr>
        <a:xfrm>
          <a:off x="5524500" y="39092980"/>
          <a:ext cx="3943349" cy="721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特別貸付等の低利融資</a:t>
          </a:r>
          <a:r>
            <a:rPr kumimoji="1" lang="en-US" altLang="ja-JP" sz="1200" b="1">
              <a:solidFill>
                <a:schemeClr val="tx1"/>
              </a:solidFill>
            </a:rPr>
            <a:t>※</a:t>
          </a:r>
        </a:p>
        <a:p>
          <a:pPr algn="l"/>
          <a:r>
            <a:rPr kumimoji="1" lang="ja-JP" altLang="en-US" sz="1200" b="1">
              <a:solidFill>
                <a:schemeClr val="tx1"/>
              </a:solidFill>
            </a:rPr>
            <a:t>（</a:t>
          </a:r>
          <a:r>
            <a:rPr kumimoji="1" lang="en-US" altLang="ja-JP" sz="1200" b="1">
              <a:solidFill>
                <a:schemeClr val="tx1"/>
              </a:solidFill>
            </a:rPr>
            <a:t>※</a:t>
          </a:r>
          <a:r>
            <a:rPr kumimoji="1" lang="ja-JP" altLang="en-US" sz="1200" b="1">
              <a:solidFill>
                <a:schemeClr val="tx1"/>
              </a:solidFill>
            </a:rPr>
            <a:t>低利融資の財源は財政融資資金からの調達である）</a:t>
          </a:r>
        </a:p>
      </xdr:txBody>
    </xdr:sp>
    <xdr:clientData/>
  </xdr:twoCellAnchor>
  <xdr:twoCellAnchor>
    <xdr:from>
      <xdr:col>28</xdr:col>
      <xdr:colOff>95250</xdr:colOff>
      <xdr:row>97</xdr:row>
      <xdr:rowOff>352425</xdr:rowOff>
    </xdr:from>
    <xdr:to>
      <xdr:col>28</xdr:col>
      <xdr:colOff>95250</xdr:colOff>
      <xdr:row>100</xdr:row>
      <xdr:rowOff>85725</xdr:rowOff>
    </xdr:to>
    <xdr:cxnSp macro="">
      <xdr:nvCxnSpPr>
        <xdr:cNvPr id="4" name="直線矢印コネクタ 3"/>
        <xdr:cNvCxnSpPr/>
      </xdr:nvCxnSpPr>
      <xdr:spPr>
        <a:xfrm>
          <a:off x="5429250" y="39014400"/>
          <a:ext cx="0" cy="819150"/>
        </a:xfrm>
        <a:prstGeom prst="straightConnector1">
          <a:avLst/>
        </a:prstGeom>
        <a:ln w="50800">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76200</xdr:colOff>
      <xdr:row>98</xdr:row>
      <xdr:rowOff>0</xdr:rowOff>
    </xdr:from>
    <xdr:to>
      <xdr:col>26</xdr:col>
      <xdr:colOff>76200</xdr:colOff>
      <xdr:row>100</xdr:row>
      <xdr:rowOff>95250</xdr:rowOff>
    </xdr:to>
    <xdr:cxnSp macro="">
      <xdr:nvCxnSpPr>
        <xdr:cNvPr id="21" name="直線矢印コネクタ 20"/>
        <xdr:cNvCxnSpPr/>
      </xdr:nvCxnSpPr>
      <xdr:spPr>
        <a:xfrm>
          <a:off x="5029200" y="39023925"/>
          <a:ext cx="0" cy="81915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85725</xdr:colOff>
      <xdr:row>92</xdr:row>
      <xdr:rowOff>285750</xdr:rowOff>
    </xdr:from>
    <xdr:to>
      <xdr:col>26</xdr:col>
      <xdr:colOff>85725</xdr:colOff>
      <xdr:row>95</xdr:row>
      <xdr:rowOff>28575</xdr:rowOff>
    </xdr:to>
    <xdr:cxnSp macro="">
      <xdr:nvCxnSpPr>
        <xdr:cNvPr id="22" name="直線矢印コネクタ 21"/>
        <xdr:cNvCxnSpPr/>
      </xdr:nvCxnSpPr>
      <xdr:spPr>
        <a:xfrm>
          <a:off x="5038725" y="37157025"/>
          <a:ext cx="0" cy="81915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104775</xdr:colOff>
      <xdr:row>92</xdr:row>
      <xdr:rowOff>285750</xdr:rowOff>
    </xdr:from>
    <xdr:to>
      <xdr:col>28</xdr:col>
      <xdr:colOff>104775</xdr:colOff>
      <xdr:row>95</xdr:row>
      <xdr:rowOff>28575</xdr:rowOff>
    </xdr:to>
    <xdr:cxnSp macro="">
      <xdr:nvCxnSpPr>
        <xdr:cNvPr id="23" name="直線矢印コネクタ 22"/>
        <xdr:cNvCxnSpPr/>
      </xdr:nvCxnSpPr>
      <xdr:spPr>
        <a:xfrm>
          <a:off x="5438775" y="37157025"/>
          <a:ext cx="0" cy="81915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3"/>
  <sheetViews>
    <sheetView tabSelected="1" view="pageBreakPreview" zoomScale="75" zoomScaleNormal="75" zoomScaleSheetLayoutView="75" zoomScalePageLayoutView="85" workbookViewId="0"/>
  </sheetViews>
  <sheetFormatPr defaultRowHeight="13.5" x14ac:dyDescent="0.15"/>
  <cols>
    <col min="1" max="49" width="2.75" customWidth="1"/>
    <col min="50" max="50" width="6.75" customWidth="1"/>
    <col min="51" max="51" width="8.7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4"/>
      <c r="AA2" s="44"/>
      <c r="AB2" s="44"/>
      <c r="AC2" s="44"/>
      <c r="AD2" s="130">
        <v>2021</v>
      </c>
      <c r="AE2" s="130"/>
      <c r="AF2" s="130"/>
      <c r="AG2" s="130"/>
      <c r="AH2" s="130"/>
      <c r="AI2" s="67" t="s">
        <v>256</v>
      </c>
      <c r="AJ2" s="130" t="s">
        <v>579</v>
      </c>
      <c r="AK2" s="130"/>
      <c r="AL2" s="130"/>
      <c r="AM2" s="130"/>
      <c r="AN2" s="67" t="s">
        <v>256</v>
      </c>
      <c r="AO2" s="130">
        <v>20</v>
      </c>
      <c r="AP2" s="130"/>
      <c r="AQ2" s="130"/>
      <c r="AR2" s="68" t="s">
        <v>552</v>
      </c>
      <c r="AS2" s="86">
        <v>93</v>
      </c>
      <c r="AT2" s="86"/>
      <c r="AU2" s="86"/>
      <c r="AV2" s="67" t="str">
        <f>IF(AW2="","","-")</f>
        <v/>
      </c>
      <c r="AW2" s="171"/>
      <c r="AX2" s="171"/>
    </row>
    <row r="3" spans="1:50" ht="21" customHeight="1" thickBot="1" x14ac:dyDescent="0.2">
      <c r="A3" s="228" t="s">
        <v>545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3" t="s">
        <v>55</v>
      </c>
      <c r="AJ3" s="230" t="s">
        <v>553</v>
      </c>
      <c r="AK3" s="230"/>
      <c r="AL3" s="230"/>
      <c r="AM3" s="230"/>
      <c r="AN3" s="230"/>
      <c r="AO3" s="230"/>
      <c r="AP3" s="230"/>
      <c r="AQ3" s="230"/>
      <c r="AR3" s="230"/>
      <c r="AS3" s="230"/>
      <c r="AT3" s="230"/>
      <c r="AU3" s="230"/>
      <c r="AV3" s="230"/>
      <c r="AW3" s="230"/>
      <c r="AX3" s="24" t="s">
        <v>56</v>
      </c>
    </row>
    <row r="4" spans="1:50" ht="24.75" customHeight="1" x14ac:dyDescent="0.15">
      <c r="A4" s="464" t="s">
        <v>22</v>
      </c>
      <c r="B4" s="465"/>
      <c r="C4" s="465"/>
      <c r="D4" s="465"/>
      <c r="E4" s="465"/>
      <c r="F4" s="465"/>
      <c r="G4" s="440" t="s">
        <v>554</v>
      </c>
      <c r="H4" s="441"/>
      <c r="I4" s="441"/>
      <c r="J4" s="441"/>
      <c r="K4" s="441"/>
      <c r="L4" s="441"/>
      <c r="M4" s="441"/>
      <c r="N4" s="441"/>
      <c r="O4" s="441"/>
      <c r="P4" s="441"/>
      <c r="Q4" s="441"/>
      <c r="R4" s="441"/>
      <c r="S4" s="441"/>
      <c r="T4" s="441"/>
      <c r="U4" s="441"/>
      <c r="V4" s="441"/>
      <c r="W4" s="441"/>
      <c r="X4" s="441"/>
      <c r="Y4" s="442" t="s">
        <v>1</v>
      </c>
      <c r="Z4" s="443"/>
      <c r="AA4" s="443"/>
      <c r="AB4" s="443"/>
      <c r="AC4" s="443"/>
      <c r="AD4" s="444"/>
      <c r="AE4" s="445" t="s">
        <v>555</v>
      </c>
      <c r="AF4" s="446"/>
      <c r="AG4" s="446"/>
      <c r="AH4" s="446"/>
      <c r="AI4" s="446"/>
      <c r="AJ4" s="446"/>
      <c r="AK4" s="446"/>
      <c r="AL4" s="446"/>
      <c r="AM4" s="446"/>
      <c r="AN4" s="446"/>
      <c r="AO4" s="446"/>
      <c r="AP4" s="447"/>
      <c r="AQ4" s="448" t="s">
        <v>2</v>
      </c>
      <c r="AR4" s="443"/>
      <c r="AS4" s="443"/>
      <c r="AT4" s="443"/>
      <c r="AU4" s="443"/>
      <c r="AV4" s="443"/>
      <c r="AW4" s="443"/>
      <c r="AX4" s="449"/>
    </row>
    <row r="5" spans="1:50" ht="30" customHeight="1" x14ac:dyDescent="0.15">
      <c r="A5" s="450" t="s">
        <v>58</v>
      </c>
      <c r="B5" s="451"/>
      <c r="C5" s="451"/>
      <c r="D5" s="451"/>
      <c r="E5" s="451"/>
      <c r="F5" s="452"/>
      <c r="G5" s="269" t="s">
        <v>556</v>
      </c>
      <c r="H5" s="270"/>
      <c r="I5" s="270"/>
      <c r="J5" s="270"/>
      <c r="K5" s="270"/>
      <c r="L5" s="270"/>
      <c r="M5" s="271" t="s">
        <v>57</v>
      </c>
      <c r="N5" s="272"/>
      <c r="O5" s="272"/>
      <c r="P5" s="272"/>
      <c r="Q5" s="272"/>
      <c r="R5" s="273"/>
      <c r="S5" s="274" t="s">
        <v>557</v>
      </c>
      <c r="T5" s="270"/>
      <c r="U5" s="270"/>
      <c r="V5" s="270"/>
      <c r="W5" s="270"/>
      <c r="X5" s="275"/>
      <c r="Y5" s="456" t="s">
        <v>3</v>
      </c>
      <c r="Z5" s="457"/>
      <c r="AA5" s="457"/>
      <c r="AB5" s="457"/>
      <c r="AC5" s="457"/>
      <c r="AD5" s="458"/>
      <c r="AE5" s="459" t="s">
        <v>558</v>
      </c>
      <c r="AF5" s="459"/>
      <c r="AG5" s="459"/>
      <c r="AH5" s="459"/>
      <c r="AI5" s="459"/>
      <c r="AJ5" s="459"/>
      <c r="AK5" s="459"/>
      <c r="AL5" s="459"/>
      <c r="AM5" s="459"/>
      <c r="AN5" s="459"/>
      <c r="AO5" s="459"/>
      <c r="AP5" s="460"/>
      <c r="AQ5" s="461" t="s">
        <v>618</v>
      </c>
      <c r="AR5" s="462"/>
      <c r="AS5" s="462"/>
      <c r="AT5" s="462"/>
      <c r="AU5" s="462"/>
      <c r="AV5" s="462"/>
      <c r="AW5" s="462"/>
      <c r="AX5" s="463"/>
    </row>
    <row r="6" spans="1:50" ht="30.75" customHeight="1" x14ac:dyDescent="0.15">
      <c r="A6" s="466" t="s">
        <v>4</v>
      </c>
      <c r="B6" s="467"/>
      <c r="C6" s="467"/>
      <c r="D6" s="467"/>
      <c r="E6" s="467"/>
      <c r="F6" s="467"/>
      <c r="G6" s="545" t="str">
        <f>入力規則等!F39</f>
        <v>一般会計</v>
      </c>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7"/>
    </row>
    <row r="7" spans="1:50" ht="49.5" customHeight="1" x14ac:dyDescent="0.15">
      <c r="A7" s="554" t="s">
        <v>19</v>
      </c>
      <c r="B7" s="555"/>
      <c r="C7" s="555"/>
      <c r="D7" s="555"/>
      <c r="E7" s="555"/>
      <c r="F7" s="556"/>
      <c r="G7" s="557" t="s">
        <v>559</v>
      </c>
      <c r="H7" s="558"/>
      <c r="I7" s="558"/>
      <c r="J7" s="558"/>
      <c r="K7" s="558"/>
      <c r="L7" s="558"/>
      <c r="M7" s="558"/>
      <c r="N7" s="558"/>
      <c r="O7" s="558"/>
      <c r="P7" s="558"/>
      <c r="Q7" s="558"/>
      <c r="R7" s="558"/>
      <c r="S7" s="558"/>
      <c r="T7" s="558"/>
      <c r="U7" s="558"/>
      <c r="V7" s="558"/>
      <c r="W7" s="558"/>
      <c r="X7" s="559"/>
      <c r="Y7" s="165" t="s">
        <v>242</v>
      </c>
      <c r="Z7" s="166"/>
      <c r="AA7" s="166"/>
      <c r="AB7" s="166"/>
      <c r="AC7" s="166"/>
      <c r="AD7" s="167"/>
      <c r="AE7" s="172" t="s">
        <v>560</v>
      </c>
      <c r="AF7" s="173"/>
      <c r="AG7" s="173"/>
      <c r="AH7" s="173"/>
      <c r="AI7" s="173"/>
      <c r="AJ7" s="173"/>
      <c r="AK7" s="173"/>
      <c r="AL7" s="173"/>
      <c r="AM7" s="173"/>
      <c r="AN7" s="173"/>
      <c r="AO7" s="173"/>
      <c r="AP7" s="173"/>
      <c r="AQ7" s="173"/>
      <c r="AR7" s="173"/>
      <c r="AS7" s="173"/>
      <c r="AT7" s="173"/>
      <c r="AU7" s="173"/>
      <c r="AV7" s="173"/>
      <c r="AW7" s="173"/>
      <c r="AX7" s="174"/>
    </row>
    <row r="8" spans="1:50" ht="45" customHeight="1" x14ac:dyDescent="0.15">
      <c r="A8" s="554" t="s">
        <v>175</v>
      </c>
      <c r="B8" s="555"/>
      <c r="C8" s="555"/>
      <c r="D8" s="555"/>
      <c r="E8" s="555"/>
      <c r="F8" s="556"/>
      <c r="G8" s="131" t="str">
        <f>入力規則等!A27</f>
        <v>沖縄振興、地方創生</v>
      </c>
      <c r="H8" s="132"/>
      <c r="I8" s="132"/>
      <c r="J8" s="132"/>
      <c r="K8" s="132"/>
      <c r="L8" s="132"/>
      <c r="M8" s="132"/>
      <c r="N8" s="132"/>
      <c r="O8" s="132"/>
      <c r="P8" s="132"/>
      <c r="Q8" s="132"/>
      <c r="R8" s="132"/>
      <c r="S8" s="132"/>
      <c r="T8" s="132"/>
      <c r="U8" s="132"/>
      <c r="V8" s="132"/>
      <c r="W8" s="132"/>
      <c r="X8" s="133"/>
      <c r="Y8" s="276" t="s">
        <v>176</v>
      </c>
      <c r="Z8" s="277"/>
      <c r="AA8" s="277"/>
      <c r="AB8" s="277"/>
      <c r="AC8" s="277"/>
      <c r="AD8" s="278"/>
      <c r="AE8" s="478" t="str">
        <f>入力規則等!K13</f>
        <v>その他の事項経費</v>
      </c>
      <c r="AF8" s="132"/>
      <c r="AG8" s="132"/>
      <c r="AH8" s="132"/>
      <c r="AI8" s="132"/>
      <c r="AJ8" s="132"/>
      <c r="AK8" s="132"/>
      <c r="AL8" s="132"/>
      <c r="AM8" s="132"/>
      <c r="AN8" s="132"/>
      <c r="AO8" s="132"/>
      <c r="AP8" s="132"/>
      <c r="AQ8" s="132"/>
      <c r="AR8" s="132"/>
      <c r="AS8" s="132"/>
      <c r="AT8" s="132"/>
      <c r="AU8" s="132"/>
      <c r="AV8" s="132"/>
      <c r="AW8" s="132"/>
      <c r="AX8" s="479"/>
    </row>
    <row r="9" spans="1:50" ht="58.5" customHeight="1" x14ac:dyDescent="0.15">
      <c r="A9" s="99" t="s">
        <v>20</v>
      </c>
      <c r="B9" s="100"/>
      <c r="C9" s="100"/>
      <c r="D9" s="100"/>
      <c r="E9" s="100"/>
      <c r="F9" s="100"/>
      <c r="G9" s="279" t="s">
        <v>561</v>
      </c>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1"/>
    </row>
    <row r="10" spans="1:50" ht="61.5" customHeight="1" x14ac:dyDescent="0.15">
      <c r="A10" s="481" t="s">
        <v>25</v>
      </c>
      <c r="B10" s="482"/>
      <c r="C10" s="482"/>
      <c r="D10" s="482"/>
      <c r="E10" s="482"/>
      <c r="F10" s="482"/>
      <c r="G10" s="419" t="s">
        <v>580</v>
      </c>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0"/>
      <c r="AT10" s="420"/>
      <c r="AU10" s="420"/>
      <c r="AV10" s="420"/>
      <c r="AW10" s="420"/>
      <c r="AX10" s="421"/>
    </row>
    <row r="11" spans="1:50" ht="34.5" customHeight="1" x14ac:dyDescent="0.15">
      <c r="A11" s="481" t="s">
        <v>5</v>
      </c>
      <c r="B11" s="482"/>
      <c r="C11" s="482"/>
      <c r="D11" s="482"/>
      <c r="E11" s="482"/>
      <c r="F11" s="483"/>
      <c r="G11" s="453" t="str">
        <f>入力規則等!P10</f>
        <v>その他</v>
      </c>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5"/>
    </row>
    <row r="12" spans="1:50" ht="21" customHeight="1" x14ac:dyDescent="0.15">
      <c r="A12" s="93" t="s">
        <v>21</v>
      </c>
      <c r="B12" s="94"/>
      <c r="C12" s="94"/>
      <c r="D12" s="94"/>
      <c r="E12" s="94"/>
      <c r="F12" s="95"/>
      <c r="G12" s="425"/>
      <c r="H12" s="426"/>
      <c r="I12" s="426"/>
      <c r="J12" s="426"/>
      <c r="K12" s="426"/>
      <c r="L12" s="426"/>
      <c r="M12" s="426"/>
      <c r="N12" s="426"/>
      <c r="O12" s="426"/>
      <c r="P12" s="168" t="s">
        <v>243</v>
      </c>
      <c r="Q12" s="169"/>
      <c r="R12" s="169"/>
      <c r="S12" s="169"/>
      <c r="T12" s="169"/>
      <c r="U12" s="169"/>
      <c r="V12" s="170"/>
      <c r="W12" s="168" t="s">
        <v>260</v>
      </c>
      <c r="X12" s="169"/>
      <c r="Y12" s="169"/>
      <c r="Z12" s="169"/>
      <c r="AA12" s="169"/>
      <c r="AB12" s="169"/>
      <c r="AC12" s="170"/>
      <c r="AD12" s="168" t="s">
        <v>543</v>
      </c>
      <c r="AE12" s="169"/>
      <c r="AF12" s="169"/>
      <c r="AG12" s="169"/>
      <c r="AH12" s="169"/>
      <c r="AI12" s="169"/>
      <c r="AJ12" s="170"/>
      <c r="AK12" s="168" t="s">
        <v>546</v>
      </c>
      <c r="AL12" s="169"/>
      <c r="AM12" s="169"/>
      <c r="AN12" s="169"/>
      <c r="AO12" s="169"/>
      <c r="AP12" s="169"/>
      <c r="AQ12" s="170"/>
      <c r="AR12" s="168" t="s">
        <v>547</v>
      </c>
      <c r="AS12" s="169"/>
      <c r="AT12" s="169"/>
      <c r="AU12" s="169"/>
      <c r="AV12" s="169"/>
      <c r="AW12" s="169"/>
      <c r="AX12" s="486"/>
    </row>
    <row r="13" spans="1:50" ht="21" customHeight="1" x14ac:dyDescent="0.15">
      <c r="A13" s="96"/>
      <c r="B13" s="97"/>
      <c r="C13" s="97"/>
      <c r="D13" s="97"/>
      <c r="E13" s="97"/>
      <c r="F13" s="98"/>
      <c r="G13" s="487" t="s">
        <v>6</v>
      </c>
      <c r="H13" s="488"/>
      <c r="I13" s="437" t="s">
        <v>7</v>
      </c>
      <c r="J13" s="438"/>
      <c r="K13" s="438"/>
      <c r="L13" s="438"/>
      <c r="M13" s="438"/>
      <c r="N13" s="438"/>
      <c r="O13" s="439"/>
      <c r="P13" s="159">
        <v>300</v>
      </c>
      <c r="Q13" s="160"/>
      <c r="R13" s="160"/>
      <c r="S13" s="160"/>
      <c r="T13" s="160"/>
      <c r="U13" s="160"/>
      <c r="V13" s="161"/>
      <c r="W13" s="159">
        <v>400</v>
      </c>
      <c r="X13" s="160"/>
      <c r="Y13" s="160"/>
      <c r="Z13" s="160"/>
      <c r="AA13" s="160"/>
      <c r="AB13" s="160"/>
      <c r="AC13" s="161"/>
      <c r="AD13" s="159">
        <v>200</v>
      </c>
      <c r="AE13" s="160"/>
      <c r="AF13" s="160"/>
      <c r="AG13" s="160"/>
      <c r="AH13" s="160"/>
      <c r="AI13" s="160"/>
      <c r="AJ13" s="161"/>
      <c r="AK13" s="159">
        <v>0</v>
      </c>
      <c r="AL13" s="160"/>
      <c r="AM13" s="160"/>
      <c r="AN13" s="160"/>
      <c r="AO13" s="160"/>
      <c r="AP13" s="160"/>
      <c r="AQ13" s="161"/>
      <c r="AR13" s="90" t="s">
        <v>620</v>
      </c>
      <c r="AS13" s="91"/>
      <c r="AT13" s="91"/>
      <c r="AU13" s="91"/>
      <c r="AV13" s="91"/>
      <c r="AW13" s="91"/>
      <c r="AX13" s="164"/>
    </row>
    <row r="14" spans="1:50" ht="21" customHeight="1" x14ac:dyDescent="0.15">
      <c r="A14" s="96"/>
      <c r="B14" s="97"/>
      <c r="C14" s="97"/>
      <c r="D14" s="97"/>
      <c r="E14" s="97"/>
      <c r="F14" s="98"/>
      <c r="G14" s="489"/>
      <c r="H14" s="490"/>
      <c r="I14" s="282" t="s">
        <v>8</v>
      </c>
      <c r="J14" s="427"/>
      <c r="K14" s="427"/>
      <c r="L14" s="427"/>
      <c r="M14" s="427"/>
      <c r="N14" s="427"/>
      <c r="O14" s="428"/>
      <c r="P14" s="159" t="s">
        <v>562</v>
      </c>
      <c r="Q14" s="160"/>
      <c r="R14" s="160"/>
      <c r="S14" s="160"/>
      <c r="T14" s="160"/>
      <c r="U14" s="160"/>
      <c r="V14" s="161"/>
      <c r="W14" s="159" t="s">
        <v>562</v>
      </c>
      <c r="X14" s="160"/>
      <c r="Y14" s="160"/>
      <c r="Z14" s="160"/>
      <c r="AA14" s="160"/>
      <c r="AB14" s="160"/>
      <c r="AC14" s="161"/>
      <c r="AD14" s="159">
        <v>133900</v>
      </c>
      <c r="AE14" s="160"/>
      <c r="AF14" s="160"/>
      <c r="AG14" s="160"/>
      <c r="AH14" s="160"/>
      <c r="AI14" s="160"/>
      <c r="AJ14" s="161"/>
      <c r="AK14" s="159" t="s">
        <v>620</v>
      </c>
      <c r="AL14" s="160"/>
      <c r="AM14" s="160"/>
      <c r="AN14" s="160"/>
      <c r="AO14" s="160"/>
      <c r="AP14" s="160"/>
      <c r="AQ14" s="161"/>
      <c r="AR14" s="395"/>
      <c r="AS14" s="395"/>
      <c r="AT14" s="395"/>
      <c r="AU14" s="395"/>
      <c r="AV14" s="395"/>
      <c r="AW14" s="395"/>
      <c r="AX14" s="396"/>
    </row>
    <row r="15" spans="1:50" ht="21" customHeight="1" x14ac:dyDescent="0.15">
      <c r="A15" s="96"/>
      <c r="B15" s="97"/>
      <c r="C15" s="97"/>
      <c r="D15" s="97"/>
      <c r="E15" s="97"/>
      <c r="F15" s="98"/>
      <c r="G15" s="489"/>
      <c r="H15" s="490"/>
      <c r="I15" s="282" t="s">
        <v>45</v>
      </c>
      <c r="J15" s="283"/>
      <c r="K15" s="283"/>
      <c r="L15" s="283"/>
      <c r="M15" s="283"/>
      <c r="N15" s="283"/>
      <c r="O15" s="284"/>
      <c r="P15" s="159" t="s">
        <v>562</v>
      </c>
      <c r="Q15" s="160"/>
      <c r="R15" s="160"/>
      <c r="S15" s="160"/>
      <c r="T15" s="160"/>
      <c r="U15" s="160"/>
      <c r="V15" s="161"/>
      <c r="W15" s="159" t="s">
        <v>562</v>
      </c>
      <c r="X15" s="160"/>
      <c r="Y15" s="160"/>
      <c r="Z15" s="160"/>
      <c r="AA15" s="160"/>
      <c r="AB15" s="160"/>
      <c r="AC15" s="161"/>
      <c r="AD15" s="159" t="s">
        <v>562</v>
      </c>
      <c r="AE15" s="160"/>
      <c r="AF15" s="160"/>
      <c r="AG15" s="160"/>
      <c r="AH15" s="160"/>
      <c r="AI15" s="160"/>
      <c r="AJ15" s="161"/>
      <c r="AK15" s="159">
        <v>106140</v>
      </c>
      <c r="AL15" s="160"/>
      <c r="AM15" s="160"/>
      <c r="AN15" s="160"/>
      <c r="AO15" s="160"/>
      <c r="AP15" s="160"/>
      <c r="AQ15" s="161"/>
      <c r="AR15" s="159" t="s">
        <v>620</v>
      </c>
      <c r="AS15" s="160"/>
      <c r="AT15" s="160"/>
      <c r="AU15" s="160"/>
      <c r="AV15" s="160"/>
      <c r="AW15" s="160"/>
      <c r="AX15" s="332"/>
    </row>
    <row r="16" spans="1:50" ht="21" customHeight="1" x14ac:dyDescent="0.15">
      <c r="A16" s="96"/>
      <c r="B16" s="97"/>
      <c r="C16" s="97"/>
      <c r="D16" s="97"/>
      <c r="E16" s="97"/>
      <c r="F16" s="98"/>
      <c r="G16" s="489"/>
      <c r="H16" s="490"/>
      <c r="I16" s="282" t="s">
        <v>46</v>
      </c>
      <c r="J16" s="283"/>
      <c r="K16" s="283"/>
      <c r="L16" s="283"/>
      <c r="M16" s="283"/>
      <c r="N16" s="283"/>
      <c r="O16" s="284"/>
      <c r="P16" s="159" t="s">
        <v>562</v>
      </c>
      <c r="Q16" s="160"/>
      <c r="R16" s="160"/>
      <c r="S16" s="160"/>
      <c r="T16" s="160"/>
      <c r="U16" s="160"/>
      <c r="V16" s="161"/>
      <c r="W16" s="159" t="s">
        <v>562</v>
      </c>
      <c r="X16" s="160"/>
      <c r="Y16" s="160"/>
      <c r="Z16" s="160"/>
      <c r="AA16" s="160"/>
      <c r="AB16" s="160"/>
      <c r="AC16" s="161"/>
      <c r="AD16" s="159">
        <v>-106140</v>
      </c>
      <c r="AE16" s="160"/>
      <c r="AF16" s="160"/>
      <c r="AG16" s="160"/>
      <c r="AH16" s="160"/>
      <c r="AI16" s="160"/>
      <c r="AJ16" s="161"/>
      <c r="AK16" s="159" t="s">
        <v>620</v>
      </c>
      <c r="AL16" s="160"/>
      <c r="AM16" s="160"/>
      <c r="AN16" s="160"/>
      <c r="AO16" s="160"/>
      <c r="AP16" s="160"/>
      <c r="AQ16" s="161"/>
      <c r="AR16" s="422"/>
      <c r="AS16" s="423"/>
      <c r="AT16" s="423"/>
      <c r="AU16" s="423"/>
      <c r="AV16" s="423"/>
      <c r="AW16" s="423"/>
      <c r="AX16" s="424"/>
    </row>
    <row r="17" spans="1:51" ht="24.75" customHeight="1" x14ac:dyDescent="0.15">
      <c r="A17" s="96"/>
      <c r="B17" s="97"/>
      <c r="C17" s="97"/>
      <c r="D17" s="97"/>
      <c r="E17" s="97"/>
      <c r="F17" s="98"/>
      <c r="G17" s="489"/>
      <c r="H17" s="490"/>
      <c r="I17" s="282" t="s">
        <v>44</v>
      </c>
      <c r="J17" s="427"/>
      <c r="K17" s="427"/>
      <c r="L17" s="427"/>
      <c r="M17" s="427"/>
      <c r="N17" s="427"/>
      <c r="O17" s="428"/>
      <c r="P17" s="159" t="s">
        <v>562</v>
      </c>
      <c r="Q17" s="160"/>
      <c r="R17" s="160"/>
      <c r="S17" s="160"/>
      <c r="T17" s="160"/>
      <c r="U17" s="160"/>
      <c r="V17" s="161"/>
      <c r="W17" s="159">
        <v>3200</v>
      </c>
      <c r="X17" s="160"/>
      <c r="Y17" s="160"/>
      <c r="Z17" s="160"/>
      <c r="AA17" s="160"/>
      <c r="AB17" s="160"/>
      <c r="AC17" s="161"/>
      <c r="AD17" s="159" t="s">
        <v>562</v>
      </c>
      <c r="AE17" s="160"/>
      <c r="AF17" s="160"/>
      <c r="AG17" s="160"/>
      <c r="AH17" s="160"/>
      <c r="AI17" s="160"/>
      <c r="AJ17" s="161"/>
      <c r="AK17" s="159" t="s">
        <v>620</v>
      </c>
      <c r="AL17" s="160"/>
      <c r="AM17" s="160"/>
      <c r="AN17" s="160"/>
      <c r="AO17" s="160"/>
      <c r="AP17" s="160"/>
      <c r="AQ17" s="161"/>
      <c r="AR17" s="162"/>
      <c r="AS17" s="162"/>
      <c r="AT17" s="162"/>
      <c r="AU17" s="162"/>
      <c r="AV17" s="162"/>
      <c r="AW17" s="162"/>
      <c r="AX17" s="163"/>
    </row>
    <row r="18" spans="1:51" ht="24.75" customHeight="1" x14ac:dyDescent="0.15">
      <c r="A18" s="96"/>
      <c r="B18" s="97"/>
      <c r="C18" s="97"/>
      <c r="D18" s="97"/>
      <c r="E18" s="97"/>
      <c r="F18" s="98"/>
      <c r="G18" s="491"/>
      <c r="H18" s="492"/>
      <c r="I18" s="475" t="s">
        <v>17</v>
      </c>
      <c r="J18" s="476"/>
      <c r="K18" s="476"/>
      <c r="L18" s="476"/>
      <c r="M18" s="476"/>
      <c r="N18" s="476"/>
      <c r="O18" s="477"/>
      <c r="P18" s="243">
        <f>SUM(P13:V17)</f>
        <v>300</v>
      </c>
      <c r="Q18" s="244"/>
      <c r="R18" s="244"/>
      <c r="S18" s="244"/>
      <c r="T18" s="244"/>
      <c r="U18" s="244"/>
      <c r="V18" s="245"/>
      <c r="W18" s="243">
        <f>SUM(W13:AC17)</f>
        <v>3600</v>
      </c>
      <c r="X18" s="244"/>
      <c r="Y18" s="244"/>
      <c r="Z18" s="244"/>
      <c r="AA18" s="244"/>
      <c r="AB18" s="244"/>
      <c r="AC18" s="245"/>
      <c r="AD18" s="243">
        <f>SUM(AD13:AJ17)</f>
        <v>27960</v>
      </c>
      <c r="AE18" s="244"/>
      <c r="AF18" s="244"/>
      <c r="AG18" s="244"/>
      <c r="AH18" s="244"/>
      <c r="AI18" s="244"/>
      <c r="AJ18" s="245"/>
      <c r="AK18" s="243">
        <f>SUM(AK13:AQ17)</f>
        <v>106140</v>
      </c>
      <c r="AL18" s="244"/>
      <c r="AM18" s="244"/>
      <c r="AN18" s="244"/>
      <c r="AO18" s="244"/>
      <c r="AP18" s="244"/>
      <c r="AQ18" s="245"/>
      <c r="AR18" s="243">
        <f>SUM(AR13:AX17)</f>
        <v>0</v>
      </c>
      <c r="AS18" s="244"/>
      <c r="AT18" s="244"/>
      <c r="AU18" s="244"/>
      <c r="AV18" s="244"/>
      <c r="AW18" s="244"/>
      <c r="AX18" s="246"/>
    </row>
    <row r="19" spans="1:51" ht="24.75" customHeight="1" x14ac:dyDescent="0.15">
      <c r="A19" s="96"/>
      <c r="B19" s="97"/>
      <c r="C19" s="97"/>
      <c r="D19" s="97"/>
      <c r="E19" s="97"/>
      <c r="F19" s="98"/>
      <c r="G19" s="240" t="s">
        <v>9</v>
      </c>
      <c r="H19" s="241"/>
      <c r="I19" s="241"/>
      <c r="J19" s="241"/>
      <c r="K19" s="241"/>
      <c r="L19" s="241"/>
      <c r="M19" s="241"/>
      <c r="N19" s="241"/>
      <c r="O19" s="241"/>
      <c r="P19" s="159">
        <v>300</v>
      </c>
      <c r="Q19" s="160"/>
      <c r="R19" s="160"/>
      <c r="S19" s="160"/>
      <c r="T19" s="160"/>
      <c r="U19" s="160"/>
      <c r="V19" s="161"/>
      <c r="W19" s="159">
        <v>3600</v>
      </c>
      <c r="X19" s="160"/>
      <c r="Y19" s="160"/>
      <c r="Z19" s="160"/>
      <c r="AA19" s="160"/>
      <c r="AB19" s="160"/>
      <c r="AC19" s="161"/>
      <c r="AD19" s="159">
        <v>27960</v>
      </c>
      <c r="AE19" s="160"/>
      <c r="AF19" s="160"/>
      <c r="AG19" s="160"/>
      <c r="AH19" s="160"/>
      <c r="AI19" s="160"/>
      <c r="AJ19" s="161"/>
      <c r="AK19" s="242"/>
      <c r="AL19" s="242"/>
      <c r="AM19" s="242"/>
      <c r="AN19" s="242"/>
      <c r="AO19" s="242"/>
      <c r="AP19" s="242"/>
      <c r="AQ19" s="242"/>
      <c r="AR19" s="242"/>
      <c r="AS19" s="242"/>
      <c r="AT19" s="242"/>
      <c r="AU19" s="242"/>
      <c r="AV19" s="242"/>
      <c r="AW19" s="242"/>
      <c r="AX19" s="247"/>
    </row>
    <row r="20" spans="1:51" ht="24.75" customHeight="1" x14ac:dyDescent="0.15">
      <c r="A20" s="96"/>
      <c r="B20" s="97"/>
      <c r="C20" s="97"/>
      <c r="D20" s="97"/>
      <c r="E20" s="97"/>
      <c r="F20" s="98"/>
      <c r="G20" s="240" t="s">
        <v>10</v>
      </c>
      <c r="H20" s="241"/>
      <c r="I20" s="241"/>
      <c r="J20" s="241"/>
      <c r="K20" s="241"/>
      <c r="L20" s="241"/>
      <c r="M20" s="241"/>
      <c r="N20" s="241"/>
      <c r="O20" s="241"/>
      <c r="P20" s="248">
        <f>IF(P18=0, "-", SUM(P19)/P18)</f>
        <v>1</v>
      </c>
      <c r="Q20" s="248"/>
      <c r="R20" s="248"/>
      <c r="S20" s="248"/>
      <c r="T20" s="248"/>
      <c r="U20" s="248"/>
      <c r="V20" s="248"/>
      <c r="W20" s="248">
        <f t="shared" ref="W20" si="0">IF(W18=0, "-", SUM(W19)/W18)</f>
        <v>1</v>
      </c>
      <c r="X20" s="248"/>
      <c r="Y20" s="248"/>
      <c r="Z20" s="248"/>
      <c r="AA20" s="248"/>
      <c r="AB20" s="248"/>
      <c r="AC20" s="248"/>
      <c r="AD20" s="248">
        <f t="shared" ref="AD20" si="1">IF(AD18=0, "-", SUM(AD19)/AD18)</f>
        <v>1</v>
      </c>
      <c r="AE20" s="248"/>
      <c r="AF20" s="248"/>
      <c r="AG20" s="248"/>
      <c r="AH20" s="248"/>
      <c r="AI20" s="248"/>
      <c r="AJ20" s="248"/>
      <c r="AK20" s="242"/>
      <c r="AL20" s="242"/>
      <c r="AM20" s="242"/>
      <c r="AN20" s="242"/>
      <c r="AO20" s="242"/>
      <c r="AP20" s="242"/>
      <c r="AQ20" s="268"/>
      <c r="AR20" s="268"/>
      <c r="AS20" s="268"/>
      <c r="AT20" s="268"/>
      <c r="AU20" s="242"/>
      <c r="AV20" s="242"/>
      <c r="AW20" s="242"/>
      <c r="AX20" s="247"/>
    </row>
    <row r="21" spans="1:51" ht="25.5" customHeight="1" x14ac:dyDescent="0.15">
      <c r="A21" s="99"/>
      <c r="B21" s="100"/>
      <c r="C21" s="100"/>
      <c r="D21" s="100"/>
      <c r="E21" s="100"/>
      <c r="F21" s="101"/>
      <c r="G21" s="613" t="s">
        <v>216</v>
      </c>
      <c r="H21" s="614"/>
      <c r="I21" s="614"/>
      <c r="J21" s="614"/>
      <c r="K21" s="614"/>
      <c r="L21" s="614"/>
      <c r="M21" s="614"/>
      <c r="N21" s="614"/>
      <c r="O21" s="614"/>
      <c r="P21" s="248">
        <f>IF(P19=0, "-", SUM(P19)/SUM(P13,P14))</f>
        <v>1</v>
      </c>
      <c r="Q21" s="248"/>
      <c r="R21" s="248"/>
      <c r="S21" s="248"/>
      <c r="T21" s="248"/>
      <c r="U21" s="248"/>
      <c r="V21" s="248"/>
      <c r="W21" s="248">
        <f t="shared" ref="W21" si="2">IF(W19=0, "-", SUM(W19)/SUM(W13,W14))</f>
        <v>9</v>
      </c>
      <c r="X21" s="248"/>
      <c r="Y21" s="248"/>
      <c r="Z21" s="248"/>
      <c r="AA21" s="248"/>
      <c r="AB21" s="248"/>
      <c r="AC21" s="248"/>
      <c r="AD21" s="248">
        <f t="shared" ref="AD21" si="3">IF(AD19=0, "-", SUM(AD19)/SUM(AD13,AD14))</f>
        <v>0.20850111856823267</v>
      </c>
      <c r="AE21" s="248"/>
      <c r="AF21" s="248"/>
      <c r="AG21" s="248"/>
      <c r="AH21" s="248"/>
      <c r="AI21" s="248"/>
      <c r="AJ21" s="248"/>
      <c r="AK21" s="242"/>
      <c r="AL21" s="242"/>
      <c r="AM21" s="242"/>
      <c r="AN21" s="242"/>
      <c r="AO21" s="242"/>
      <c r="AP21" s="242"/>
      <c r="AQ21" s="268"/>
      <c r="AR21" s="268"/>
      <c r="AS21" s="268"/>
      <c r="AT21" s="268"/>
      <c r="AU21" s="242"/>
      <c r="AV21" s="242"/>
      <c r="AW21" s="242"/>
      <c r="AX21" s="247"/>
    </row>
    <row r="22" spans="1:51" ht="18.75" customHeight="1" x14ac:dyDescent="0.15">
      <c r="A22" s="108" t="s">
        <v>550</v>
      </c>
      <c r="B22" s="109"/>
      <c r="C22" s="109"/>
      <c r="D22" s="109"/>
      <c r="E22" s="109"/>
      <c r="F22" s="110"/>
      <c r="G22" s="102" t="s">
        <v>206</v>
      </c>
      <c r="H22" s="103"/>
      <c r="I22" s="103"/>
      <c r="J22" s="103"/>
      <c r="K22" s="103"/>
      <c r="L22" s="103"/>
      <c r="M22" s="103"/>
      <c r="N22" s="103"/>
      <c r="O22" s="104"/>
      <c r="P22" s="117" t="s">
        <v>548</v>
      </c>
      <c r="Q22" s="103"/>
      <c r="R22" s="103"/>
      <c r="S22" s="103"/>
      <c r="T22" s="103"/>
      <c r="U22" s="103"/>
      <c r="V22" s="104"/>
      <c r="W22" s="117" t="s">
        <v>549</v>
      </c>
      <c r="X22" s="103"/>
      <c r="Y22" s="103"/>
      <c r="Z22" s="103"/>
      <c r="AA22" s="103"/>
      <c r="AB22" s="103"/>
      <c r="AC22" s="104"/>
      <c r="AD22" s="117" t="s">
        <v>205</v>
      </c>
      <c r="AE22" s="103"/>
      <c r="AF22" s="103"/>
      <c r="AG22" s="103"/>
      <c r="AH22" s="103"/>
      <c r="AI22" s="103"/>
      <c r="AJ22" s="103"/>
      <c r="AK22" s="103"/>
      <c r="AL22" s="103"/>
      <c r="AM22" s="103"/>
      <c r="AN22" s="103"/>
      <c r="AO22" s="103"/>
      <c r="AP22" s="103"/>
      <c r="AQ22" s="103"/>
      <c r="AR22" s="103"/>
      <c r="AS22" s="103"/>
      <c r="AT22" s="103"/>
      <c r="AU22" s="103"/>
      <c r="AV22" s="103"/>
      <c r="AW22" s="103"/>
      <c r="AX22" s="118"/>
    </row>
    <row r="23" spans="1:51" ht="25.5" customHeight="1" x14ac:dyDescent="0.15">
      <c r="A23" s="111"/>
      <c r="B23" s="112"/>
      <c r="C23" s="112"/>
      <c r="D23" s="112"/>
      <c r="E23" s="112"/>
      <c r="F23" s="113"/>
      <c r="G23" s="105" t="s">
        <v>563</v>
      </c>
      <c r="H23" s="106"/>
      <c r="I23" s="106"/>
      <c r="J23" s="106"/>
      <c r="K23" s="106"/>
      <c r="L23" s="106"/>
      <c r="M23" s="106"/>
      <c r="N23" s="106"/>
      <c r="O23" s="107"/>
      <c r="P23" s="90">
        <v>0</v>
      </c>
      <c r="Q23" s="91"/>
      <c r="R23" s="91"/>
      <c r="S23" s="91"/>
      <c r="T23" s="91"/>
      <c r="U23" s="91"/>
      <c r="V23" s="92"/>
      <c r="W23" s="90" t="s">
        <v>621</v>
      </c>
      <c r="X23" s="91"/>
      <c r="Y23" s="91"/>
      <c r="Z23" s="91"/>
      <c r="AA23" s="91"/>
      <c r="AB23" s="91"/>
      <c r="AC23" s="92"/>
      <c r="AD23" s="119"/>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1" ht="25.5" customHeight="1" thickBot="1" x14ac:dyDescent="0.2">
      <c r="A24" s="114"/>
      <c r="B24" s="115"/>
      <c r="C24" s="115"/>
      <c r="D24" s="115"/>
      <c r="E24" s="115"/>
      <c r="F24" s="116"/>
      <c r="G24" s="127" t="s">
        <v>207</v>
      </c>
      <c r="H24" s="128"/>
      <c r="I24" s="128"/>
      <c r="J24" s="128"/>
      <c r="K24" s="128"/>
      <c r="L24" s="128"/>
      <c r="M24" s="128"/>
      <c r="N24" s="128"/>
      <c r="O24" s="129"/>
      <c r="P24" s="87">
        <f>AK13</f>
        <v>0</v>
      </c>
      <c r="Q24" s="88"/>
      <c r="R24" s="88"/>
      <c r="S24" s="88"/>
      <c r="T24" s="88"/>
      <c r="U24" s="88"/>
      <c r="V24" s="89"/>
      <c r="W24" s="87" t="str">
        <f>AR13</f>
        <v>-</v>
      </c>
      <c r="X24" s="88"/>
      <c r="Y24" s="88"/>
      <c r="Z24" s="88"/>
      <c r="AA24" s="88"/>
      <c r="AB24" s="88"/>
      <c r="AC24" s="89"/>
      <c r="AD24" s="122"/>
      <c r="AE24" s="122"/>
      <c r="AF24" s="122"/>
      <c r="AG24" s="122"/>
      <c r="AH24" s="122"/>
      <c r="AI24" s="122"/>
      <c r="AJ24" s="122"/>
      <c r="AK24" s="122"/>
      <c r="AL24" s="122"/>
      <c r="AM24" s="122"/>
      <c r="AN24" s="122"/>
      <c r="AO24" s="122"/>
      <c r="AP24" s="122"/>
      <c r="AQ24" s="122"/>
      <c r="AR24" s="122"/>
      <c r="AS24" s="122"/>
      <c r="AT24" s="122"/>
      <c r="AU24" s="122"/>
      <c r="AV24" s="122"/>
      <c r="AW24" s="122"/>
      <c r="AX24" s="123"/>
    </row>
    <row r="25" spans="1:51" ht="18.75" customHeight="1" x14ac:dyDescent="0.15">
      <c r="A25" s="402" t="s">
        <v>213</v>
      </c>
      <c r="B25" s="403"/>
      <c r="C25" s="403"/>
      <c r="D25" s="403"/>
      <c r="E25" s="403"/>
      <c r="F25" s="404"/>
      <c r="G25" s="383" t="s">
        <v>135</v>
      </c>
      <c r="H25" s="183"/>
      <c r="I25" s="183"/>
      <c r="J25" s="183"/>
      <c r="K25" s="183"/>
      <c r="L25" s="183"/>
      <c r="M25" s="183"/>
      <c r="N25" s="183"/>
      <c r="O25" s="364"/>
      <c r="P25" s="363" t="s">
        <v>53</v>
      </c>
      <c r="Q25" s="183"/>
      <c r="R25" s="183"/>
      <c r="S25" s="183"/>
      <c r="T25" s="183"/>
      <c r="U25" s="183"/>
      <c r="V25" s="183"/>
      <c r="W25" s="183"/>
      <c r="X25" s="364"/>
      <c r="Y25" s="212"/>
      <c r="Z25" s="213"/>
      <c r="AA25" s="214"/>
      <c r="AB25" s="175" t="s">
        <v>11</v>
      </c>
      <c r="AC25" s="176"/>
      <c r="AD25" s="177"/>
      <c r="AE25" s="175" t="s">
        <v>243</v>
      </c>
      <c r="AF25" s="176"/>
      <c r="AG25" s="176"/>
      <c r="AH25" s="177"/>
      <c r="AI25" s="181" t="s">
        <v>260</v>
      </c>
      <c r="AJ25" s="181"/>
      <c r="AK25" s="181"/>
      <c r="AL25" s="175"/>
      <c r="AM25" s="181" t="s">
        <v>357</v>
      </c>
      <c r="AN25" s="181"/>
      <c r="AO25" s="181"/>
      <c r="AP25" s="175"/>
      <c r="AQ25" s="367" t="s">
        <v>166</v>
      </c>
      <c r="AR25" s="368"/>
      <c r="AS25" s="368"/>
      <c r="AT25" s="369"/>
      <c r="AU25" s="183" t="s">
        <v>125</v>
      </c>
      <c r="AV25" s="183"/>
      <c r="AW25" s="183"/>
      <c r="AX25" s="184"/>
    </row>
    <row r="26" spans="1:51" ht="18.75" customHeight="1" x14ac:dyDescent="0.15">
      <c r="A26" s="373"/>
      <c r="B26" s="374"/>
      <c r="C26" s="374"/>
      <c r="D26" s="374"/>
      <c r="E26" s="374"/>
      <c r="F26" s="375"/>
      <c r="G26" s="384"/>
      <c r="H26" s="148"/>
      <c r="I26" s="148"/>
      <c r="J26" s="148"/>
      <c r="K26" s="148"/>
      <c r="L26" s="148"/>
      <c r="M26" s="148"/>
      <c r="N26" s="148"/>
      <c r="O26" s="366"/>
      <c r="P26" s="365"/>
      <c r="Q26" s="148"/>
      <c r="R26" s="148"/>
      <c r="S26" s="148"/>
      <c r="T26" s="148"/>
      <c r="U26" s="148"/>
      <c r="V26" s="148"/>
      <c r="W26" s="148"/>
      <c r="X26" s="366"/>
      <c r="Y26" s="360"/>
      <c r="Z26" s="361"/>
      <c r="AA26" s="362"/>
      <c r="AB26" s="178"/>
      <c r="AC26" s="179"/>
      <c r="AD26" s="180"/>
      <c r="AE26" s="178"/>
      <c r="AF26" s="179"/>
      <c r="AG26" s="179"/>
      <c r="AH26" s="180"/>
      <c r="AI26" s="182"/>
      <c r="AJ26" s="182"/>
      <c r="AK26" s="182"/>
      <c r="AL26" s="178"/>
      <c r="AM26" s="182"/>
      <c r="AN26" s="182"/>
      <c r="AO26" s="182"/>
      <c r="AP26" s="178"/>
      <c r="AQ26" s="155" t="s">
        <v>562</v>
      </c>
      <c r="AR26" s="156"/>
      <c r="AS26" s="157" t="s">
        <v>167</v>
      </c>
      <c r="AT26" s="158"/>
      <c r="AU26" s="147" t="s">
        <v>562</v>
      </c>
      <c r="AV26" s="147"/>
      <c r="AW26" s="148" t="s">
        <v>163</v>
      </c>
      <c r="AX26" s="149"/>
    </row>
    <row r="27" spans="1:51" ht="23.25" customHeight="1" x14ac:dyDescent="0.15">
      <c r="A27" s="376"/>
      <c r="B27" s="374"/>
      <c r="C27" s="374"/>
      <c r="D27" s="374"/>
      <c r="E27" s="374"/>
      <c r="F27" s="375"/>
      <c r="G27" s="249" t="s">
        <v>564</v>
      </c>
      <c r="H27" s="250"/>
      <c r="I27" s="250"/>
      <c r="J27" s="250"/>
      <c r="K27" s="250"/>
      <c r="L27" s="250"/>
      <c r="M27" s="250"/>
      <c r="N27" s="250"/>
      <c r="O27" s="251"/>
      <c r="P27" s="258" t="s">
        <v>565</v>
      </c>
      <c r="Q27" s="258"/>
      <c r="R27" s="258"/>
      <c r="S27" s="258"/>
      <c r="T27" s="258"/>
      <c r="U27" s="258"/>
      <c r="V27" s="258"/>
      <c r="W27" s="258"/>
      <c r="X27" s="259"/>
      <c r="Y27" s="264" t="s">
        <v>12</v>
      </c>
      <c r="Z27" s="265"/>
      <c r="AA27" s="266"/>
      <c r="AB27" s="267" t="s">
        <v>225</v>
      </c>
      <c r="AC27" s="267"/>
      <c r="AD27" s="267"/>
      <c r="AE27" s="140">
        <v>68</v>
      </c>
      <c r="AF27" s="141"/>
      <c r="AG27" s="141"/>
      <c r="AH27" s="141"/>
      <c r="AI27" s="140">
        <v>64</v>
      </c>
      <c r="AJ27" s="141"/>
      <c r="AK27" s="141"/>
      <c r="AL27" s="141"/>
      <c r="AM27" s="140">
        <v>68</v>
      </c>
      <c r="AN27" s="141"/>
      <c r="AO27" s="141"/>
      <c r="AP27" s="141"/>
      <c r="AQ27" s="142" t="s">
        <v>562</v>
      </c>
      <c r="AR27" s="143"/>
      <c r="AS27" s="143"/>
      <c r="AT27" s="144"/>
      <c r="AU27" s="141" t="s">
        <v>562</v>
      </c>
      <c r="AV27" s="141"/>
      <c r="AW27" s="141"/>
      <c r="AX27" s="145"/>
    </row>
    <row r="28" spans="1:51" ht="23.25" customHeight="1" x14ac:dyDescent="0.15">
      <c r="A28" s="377"/>
      <c r="B28" s="378"/>
      <c r="C28" s="378"/>
      <c r="D28" s="378"/>
      <c r="E28" s="378"/>
      <c r="F28" s="379"/>
      <c r="G28" s="252"/>
      <c r="H28" s="253"/>
      <c r="I28" s="253"/>
      <c r="J28" s="253"/>
      <c r="K28" s="253"/>
      <c r="L28" s="253"/>
      <c r="M28" s="253"/>
      <c r="N28" s="253"/>
      <c r="O28" s="254"/>
      <c r="P28" s="260"/>
      <c r="Q28" s="260"/>
      <c r="R28" s="260"/>
      <c r="S28" s="260"/>
      <c r="T28" s="260"/>
      <c r="U28" s="260"/>
      <c r="V28" s="260"/>
      <c r="W28" s="260"/>
      <c r="X28" s="261"/>
      <c r="Y28" s="168" t="s">
        <v>48</v>
      </c>
      <c r="Z28" s="169"/>
      <c r="AA28" s="170"/>
      <c r="AB28" s="405" t="s">
        <v>225</v>
      </c>
      <c r="AC28" s="405"/>
      <c r="AD28" s="405"/>
      <c r="AE28" s="140">
        <v>60</v>
      </c>
      <c r="AF28" s="141"/>
      <c r="AG28" s="141"/>
      <c r="AH28" s="141"/>
      <c r="AI28" s="140">
        <v>60</v>
      </c>
      <c r="AJ28" s="141"/>
      <c r="AK28" s="141"/>
      <c r="AL28" s="141"/>
      <c r="AM28" s="140">
        <v>60</v>
      </c>
      <c r="AN28" s="141"/>
      <c r="AO28" s="141"/>
      <c r="AP28" s="141"/>
      <c r="AQ28" s="142" t="s">
        <v>562</v>
      </c>
      <c r="AR28" s="143"/>
      <c r="AS28" s="143"/>
      <c r="AT28" s="144"/>
      <c r="AU28" s="141">
        <v>60</v>
      </c>
      <c r="AV28" s="141"/>
      <c r="AW28" s="141"/>
      <c r="AX28" s="145"/>
    </row>
    <row r="29" spans="1:51" ht="23.25" customHeight="1" x14ac:dyDescent="0.15">
      <c r="A29" s="376"/>
      <c r="B29" s="374"/>
      <c r="C29" s="374"/>
      <c r="D29" s="374"/>
      <c r="E29" s="374"/>
      <c r="F29" s="375"/>
      <c r="G29" s="255"/>
      <c r="H29" s="256"/>
      <c r="I29" s="256"/>
      <c r="J29" s="256"/>
      <c r="K29" s="256"/>
      <c r="L29" s="256"/>
      <c r="M29" s="256"/>
      <c r="N29" s="256"/>
      <c r="O29" s="257"/>
      <c r="P29" s="262"/>
      <c r="Q29" s="262"/>
      <c r="R29" s="262"/>
      <c r="S29" s="262"/>
      <c r="T29" s="262"/>
      <c r="U29" s="262"/>
      <c r="V29" s="262"/>
      <c r="W29" s="262"/>
      <c r="X29" s="263"/>
      <c r="Y29" s="168" t="s">
        <v>13</v>
      </c>
      <c r="Z29" s="169"/>
      <c r="AA29" s="170"/>
      <c r="AB29" s="485" t="s">
        <v>164</v>
      </c>
      <c r="AC29" s="485"/>
      <c r="AD29" s="485"/>
      <c r="AE29" s="140">
        <v>113</v>
      </c>
      <c r="AF29" s="141"/>
      <c r="AG29" s="141"/>
      <c r="AH29" s="141"/>
      <c r="AI29" s="140">
        <v>106</v>
      </c>
      <c r="AJ29" s="141"/>
      <c r="AK29" s="141"/>
      <c r="AL29" s="141"/>
      <c r="AM29" s="140">
        <v>113</v>
      </c>
      <c r="AN29" s="141"/>
      <c r="AO29" s="141"/>
      <c r="AP29" s="141"/>
      <c r="AQ29" s="142" t="s">
        <v>562</v>
      </c>
      <c r="AR29" s="143"/>
      <c r="AS29" s="143"/>
      <c r="AT29" s="144"/>
      <c r="AU29" s="141" t="s">
        <v>562</v>
      </c>
      <c r="AV29" s="141"/>
      <c r="AW29" s="141"/>
      <c r="AX29" s="145"/>
    </row>
    <row r="30" spans="1:51" ht="23.25" customHeight="1" x14ac:dyDescent="0.15">
      <c r="A30" s="569" t="s">
        <v>234</v>
      </c>
      <c r="B30" s="570"/>
      <c r="C30" s="570"/>
      <c r="D30" s="570"/>
      <c r="E30" s="570"/>
      <c r="F30" s="571"/>
      <c r="G30" s="575" t="s">
        <v>566</v>
      </c>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576"/>
      <c r="AO30" s="576"/>
      <c r="AP30" s="576"/>
      <c r="AQ30" s="576"/>
      <c r="AR30" s="576"/>
      <c r="AS30" s="576"/>
      <c r="AT30" s="576"/>
      <c r="AU30" s="576"/>
      <c r="AV30" s="576"/>
      <c r="AW30" s="576"/>
      <c r="AX30" s="577"/>
    </row>
    <row r="31" spans="1:51" ht="23.25" customHeight="1" x14ac:dyDescent="0.15">
      <c r="A31" s="572"/>
      <c r="B31" s="573"/>
      <c r="C31" s="573"/>
      <c r="D31" s="573"/>
      <c r="E31" s="573"/>
      <c r="F31" s="574"/>
      <c r="G31" s="578"/>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80"/>
      <c r="AF31" s="580"/>
      <c r="AG31" s="580"/>
      <c r="AH31" s="580"/>
      <c r="AI31" s="580"/>
      <c r="AJ31" s="580"/>
      <c r="AK31" s="580"/>
      <c r="AL31" s="580"/>
      <c r="AM31" s="580"/>
      <c r="AN31" s="580"/>
      <c r="AO31" s="580"/>
      <c r="AP31" s="580"/>
      <c r="AQ31" s="579"/>
      <c r="AR31" s="579"/>
      <c r="AS31" s="579"/>
      <c r="AT31" s="579"/>
      <c r="AU31" s="579"/>
      <c r="AV31" s="579"/>
      <c r="AW31" s="579"/>
      <c r="AX31" s="581"/>
    </row>
    <row r="32" spans="1:51" ht="18.75" customHeight="1" x14ac:dyDescent="0.15">
      <c r="A32" s="370" t="s">
        <v>213</v>
      </c>
      <c r="B32" s="371"/>
      <c r="C32" s="371"/>
      <c r="D32" s="371"/>
      <c r="E32" s="371"/>
      <c r="F32" s="372"/>
      <c r="G32" s="484" t="s">
        <v>135</v>
      </c>
      <c r="H32" s="153"/>
      <c r="I32" s="153"/>
      <c r="J32" s="153"/>
      <c r="K32" s="153"/>
      <c r="L32" s="153"/>
      <c r="M32" s="153"/>
      <c r="N32" s="153"/>
      <c r="O32" s="430"/>
      <c r="P32" s="429" t="s">
        <v>53</v>
      </c>
      <c r="Q32" s="153"/>
      <c r="R32" s="153"/>
      <c r="S32" s="153"/>
      <c r="T32" s="153"/>
      <c r="U32" s="153"/>
      <c r="V32" s="153"/>
      <c r="W32" s="153"/>
      <c r="X32" s="430"/>
      <c r="Y32" s="431"/>
      <c r="Z32" s="432"/>
      <c r="AA32" s="433"/>
      <c r="AB32" s="434" t="s">
        <v>11</v>
      </c>
      <c r="AC32" s="435"/>
      <c r="AD32" s="436"/>
      <c r="AE32" s="146" t="s">
        <v>243</v>
      </c>
      <c r="AF32" s="146"/>
      <c r="AG32" s="146"/>
      <c r="AH32" s="146"/>
      <c r="AI32" s="146" t="s">
        <v>260</v>
      </c>
      <c r="AJ32" s="146"/>
      <c r="AK32" s="146"/>
      <c r="AL32" s="146"/>
      <c r="AM32" s="146" t="s">
        <v>357</v>
      </c>
      <c r="AN32" s="146"/>
      <c r="AO32" s="146"/>
      <c r="AP32" s="146"/>
      <c r="AQ32" s="150" t="s">
        <v>166</v>
      </c>
      <c r="AR32" s="151"/>
      <c r="AS32" s="151"/>
      <c r="AT32" s="152"/>
      <c r="AU32" s="153" t="s">
        <v>125</v>
      </c>
      <c r="AV32" s="153"/>
      <c r="AW32" s="153"/>
      <c r="AX32" s="154"/>
      <c r="AY32">
        <f>COUNTA($G$34)</f>
        <v>1</v>
      </c>
    </row>
    <row r="33" spans="1:51" ht="18.75" customHeight="1" x14ac:dyDescent="0.15">
      <c r="A33" s="373"/>
      <c r="B33" s="374"/>
      <c r="C33" s="374"/>
      <c r="D33" s="374"/>
      <c r="E33" s="374"/>
      <c r="F33" s="375"/>
      <c r="G33" s="384"/>
      <c r="H33" s="148"/>
      <c r="I33" s="148"/>
      <c r="J33" s="148"/>
      <c r="K33" s="148"/>
      <c r="L33" s="148"/>
      <c r="M33" s="148"/>
      <c r="N33" s="148"/>
      <c r="O33" s="366"/>
      <c r="P33" s="365"/>
      <c r="Q33" s="148"/>
      <c r="R33" s="148"/>
      <c r="S33" s="148"/>
      <c r="T33" s="148"/>
      <c r="U33" s="148"/>
      <c r="V33" s="148"/>
      <c r="W33" s="148"/>
      <c r="X33" s="366"/>
      <c r="Y33" s="360"/>
      <c r="Z33" s="361"/>
      <c r="AA33" s="362"/>
      <c r="AB33" s="178"/>
      <c r="AC33" s="179"/>
      <c r="AD33" s="180"/>
      <c r="AE33" s="146"/>
      <c r="AF33" s="146"/>
      <c r="AG33" s="146"/>
      <c r="AH33" s="146"/>
      <c r="AI33" s="146"/>
      <c r="AJ33" s="146"/>
      <c r="AK33" s="146"/>
      <c r="AL33" s="146"/>
      <c r="AM33" s="146"/>
      <c r="AN33" s="146"/>
      <c r="AO33" s="146"/>
      <c r="AP33" s="146"/>
      <c r="AQ33" s="155" t="s">
        <v>562</v>
      </c>
      <c r="AR33" s="156"/>
      <c r="AS33" s="157" t="s">
        <v>167</v>
      </c>
      <c r="AT33" s="158"/>
      <c r="AU33" s="147" t="s">
        <v>562</v>
      </c>
      <c r="AV33" s="147"/>
      <c r="AW33" s="148" t="s">
        <v>163</v>
      </c>
      <c r="AX33" s="149"/>
      <c r="AY33">
        <f>$AY$32</f>
        <v>1</v>
      </c>
    </row>
    <row r="34" spans="1:51" ht="23.25" customHeight="1" x14ac:dyDescent="0.15">
      <c r="A34" s="376"/>
      <c r="B34" s="374"/>
      <c r="C34" s="374"/>
      <c r="D34" s="374"/>
      <c r="E34" s="374"/>
      <c r="F34" s="375"/>
      <c r="G34" s="249" t="s">
        <v>567</v>
      </c>
      <c r="H34" s="250"/>
      <c r="I34" s="250"/>
      <c r="J34" s="250"/>
      <c r="K34" s="250"/>
      <c r="L34" s="250"/>
      <c r="M34" s="250"/>
      <c r="N34" s="250"/>
      <c r="O34" s="251"/>
      <c r="P34" s="258" t="s">
        <v>568</v>
      </c>
      <c r="Q34" s="258"/>
      <c r="R34" s="258"/>
      <c r="S34" s="258"/>
      <c r="T34" s="258"/>
      <c r="U34" s="258"/>
      <c r="V34" s="258"/>
      <c r="W34" s="258"/>
      <c r="X34" s="259"/>
      <c r="Y34" s="264" t="s">
        <v>12</v>
      </c>
      <c r="Z34" s="265"/>
      <c r="AA34" s="266"/>
      <c r="AB34" s="267" t="s">
        <v>225</v>
      </c>
      <c r="AC34" s="267"/>
      <c r="AD34" s="267"/>
      <c r="AE34" s="140">
        <v>61</v>
      </c>
      <c r="AF34" s="141"/>
      <c r="AG34" s="141"/>
      <c r="AH34" s="141"/>
      <c r="AI34" s="140">
        <v>49</v>
      </c>
      <c r="AJ34" s="141"/>
      <c r="AK34" s="141"/>
      <c r="AL34" s="141"/>
      <c r="AM34" s="140">
        <v>48</v>
      </c>
      <c r="AN34" s="141"/>
      <c r="AO34" s="141"/>
      <c r="AP34" s="141"/>
      <c r="AQ34" s="142" t="s">
        <v>562</v>
      </c>
      <c r="AR34" s="143"/>
      <c r="AS34" s="143"/>
      <c r="AT34" s="144"/>
      <c r="AU34" s="141" t="s">
        <v>562</v>
      </c>
      <c r="AV34" s="141"/>
      <c r="AW34" s="141"/>
      <c r="AX34" s="145"/>
      <c r="AY34">
        <f t="shared" ref="AY34:AY38" si="4">$AY$32</f>
        <v>1</v>
      </c>
    </row>
    <row r="35" spans="1:51" ht="23.25" customHeight="1" x14ac:dyDescent="0.15">
      <c r="A35" s="377"/>
      <c r="B35" s="378"/>
      <c r="C35" s="378"/>
      <c r="D35" s="378"/>
      <c r="E35" s="378"/>
      <c r="F35" s="379"/>
      <c r="G35" s="252"/>
      <c r="H35" s="253"/>
      <c r="I35" s="253"/>
      <c r="J35" s="253"/>
      <c r="K35" s="253"/>
      <c r="L35" s="253"/>
      <c r="M35" s="253"/>
      <c r="N35" s="253"/>
      <c r="O35" s="254"/>
      <c r="P35" s="260"/>
      <c r="Q35" s="260"/>
      <c r="R35" s="260"/>
      <c r="S35" s="260"/>
      <c r="T35" s="260"/>
      <c r="U35" s="260"/>
      <c r="V35" s="260"/>
      <c r="W35" s="260"/>
      <c r="X35" s="261"/>
      <c r="Y35" s="168" t="s">
        <v>48</v>
      </c>
      <c r="Z35" s="169"/>
      <c r="AA35" s="170"/>
      <c r="AB35" s="405" t="s">
        <v>225</v>
      </c>
      <c r="AC35" s="405"/>
      <c r="AD35" s="405"/>
      <c r="AE35" s="140">
        <v>50</v>
      </c>
      <c r="AF35" s="141"/>
      <c r="AG35" s="141"/>
      <c r="AH35" s="141"/>
      <c r="AI35" s="140">
        <v>50</v>
      </c>
      <c r="AJ35" s="141"/>
      <c r="AK35" s="141"/>
      <c r="AL35" s="141"/>
      <c r="AM35" s="140">
        <v>50</v>
      </c>
      <c r="AN35" s="141"/>
      <c r="AO35" s="141"/>
      <c r="AP35" s="141"/>
      <c r="AQ35" s="142" t="s">
        <v>562</v>
      </c>
      <c r="AR35" s="143"/>
      <c r="AS35" s="143"/>
      <c r="AT35" s="144"/>
      <c r="AU35" s="141">
        <v>50</v>
      </c>
      <c r="AV35" s="141"/>
      <c r="AW35" s="141"/>
      <c r="AX35" s="145"/>
      <c r="AY35">
        <f t="shared" si="4"/>
        <v>1</v>
      </c>
    </row>
    <row r="36" spans="1:51" ht="23.25" customHeight="1" x14ac:dyDescent="0.15">
      <c r="A36" s="380"/>
      <c r="B36" s="381"/>
      <c r="C36" s="381"/>
      <c r="D36" s="381"/>
      <c r="E36" s="381"/>
      <c r="F36" s="382"/>
      <c r="G36" s="255"/>
      <c r="H36" s="256"/>
      <c r="I36" s="256"/>
      <c r="J36" s="256"/>
      <c r="K36" s="256"/>
      <c r="L36" s="256"/>
      <c r="M36" s="256"/>
      <c r="N36" s="256"/>
      <c r="O36" s="257"/>
      <c r="P36" s="262"/>
      <c r="Q36" s="262"/>
      <c r="R36" s="262"/>
      <c r="S36" s="262"/>
      <c r="T36" s="262"/>
      <c r="U36" s="262"/>
      <c r="V36" s="262"/>
      <c r="W36" s="262"/>
      <c r="X36" s="263"/>
      <c r="Y36" s="168" t="s">
        <v>13</v>
      </c>
      <c r="Z36" s="169"/>
      <c r="AA36" s="170"/>
      <c r="AB36" s="485" t="s">
        <v>164</v>
      </c>
      <c r="AC36" s="485"/>
      <c r="AD36" s="485"/>
      <c r="AE36" s="140">
        <v>122</v>
      </c>
      <c r="AF36" s="141"/>
      <c r="AG36" s="141"/>
      <c r="AH36" s="141"/>
      <c r="AI36" s="140">
        <v>98</v>
      </c>
      <c r="AJ36" s="141"/>
      <c r="AK36" s="141"/>
      <c r="AL36" s="141"/>
      <c r="AM36" s="140">
        <v>96</v>
      </c>
      <c r="AN36" s="141"/>
      <c r="AO36" s="141"/>
      <c r="AP36" s="141"/>
      <c r="AQ36" s="142" t="s">
        <v>562</v>
      </c>
      <c r="AR36" s="143"/>
      <c r="AS36" s="143"/>
      <c r="AT36" s="144"/>
      <c r="AU36" s="141" t="s">
        <v>562</v>
      </c>
      <c r="AV36" s="141"/>
      <c r="AW36" s="141"/>
      <c r="AX36" s="145"/>
      <c r="AY36">
        <f t="shared" si="4"/>
        <v>1</v>
      </c>
    </row>
    <row r="37" spans="1:51" ht="23.25" customHeight="1" x14ac:dyDescent="0.15">
      <c r="A37" s="569" t="s">
        <v>234</v>
      </c>
      <c r="B37" s="570"/>
      <c r="C37" s="570"/>
      <c r="D37" s="570"/>
      <c r="E37" s="570"/>
      <c r="F37" s="571"/>
      <c r="G37" s="575" t="s">
        <v>566</v>
      </c>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576"/>
      <c r="AW37" s="576"/>
      <c r="AX37" s="577"/>
      <c r="AY37">
        <f t="shared" si="4"/>
        <v>1</v>
      </c>
    </row>
    <row r="38" spans="1:51" ht="23.25" customHeight="1" thickBot="1" x14ac:dyDescent="0.2">
      <c r="A38" s="572"/>
      <c r="B38" s="573"/>
      <c r="C38" s="573"/>
      <c r="D38" s="573"/>
      <c r="E38" s="573"/>
      <c r="F38" s="574"/>
      <c r="G38" s="578"/>
      <c r="H38" s="579"/>
      <c r="I38" s="579"/>
      <c r="J38" s="579"/>
      <c r="K38" s="579"/>
      <c r="L38" s="579"/>
      <c r="M38" s="579"/>
      <c r="N38" s="579"/>
      <c r="O38" s="579"/>
      <c r="P38" s="579"/>
      <c r="Q38" s="579"/>
      <c r="R38" s="579"/>
      <c r="S38" s="579"/>
      <c r="T38" s="579"/>
      <c r="U38" s="579"/>
      <c r="V38" s="579"/>
      <c r="W38" s="579"/>
      <c r="X38" s="579"/>
      <c r="Y38" s="579"/>
      <c r="Z38" s="579"/>
      <c r="AA38" s="579"/>
      <c r="AB38" s="579"/>
      <c r="AC38" s="579"/>
      <c r="AD38" s="579"/>
      <c r="AE38" s="580"/>
      <c r="AF38" s="580"/>
      <c r="AG38" s="580"/>
      <c r="AH38" s="580"/>
      <c r="AI38" s="580"/>
      <c r="AJ38" s="580"/>
      <c r="AK38" s="580"/>
      <c r="AL38" s="580"/>
      <c r="AM38" s="580"/>
      <c r="AN38" s="580"/>
      <c r="AO38" s="580"/>
      <c r="AP38" s="580"/>
      <c r="AQ38" s="579"/>
      <c r="AR38" s="579"/>
      <c r="AS38" s="579"/>
      <c r="AT38" s="579"/>
      <c r="AU38" s="579"/>
      <c r="AV38" s="579"/>
      <c r="AW38" s="579"/>
      <c r="AX38" s="581"/>
      <c r="AY38">
        <f t="shared" si="4"/>
        <v>1</v>
      </c>
    </row>
    <row r="39" spans="1:51" ht="31.5" customHeight="1" x14ac:dyDescent="0.15">
      <c r="A39" s="560" t="s">
        <v>214</v>
      </c>
      <c r="B39" s="561"/>
      <c r="C39" s="561"/>
      <c r="D39" s="561"/>
      <c r="E39" s="561"/>
      <c r="F39" s="562"/>
      <c r="G39" s="563" t="s">
        <v>54</v>
      </c>
      <c r="H39" s="563"/>
      <c r="I39" s="563"/>
      <c r="J39" s="563"/>
      <c r="K39" s="563"/>
      <c r="L39" s="563"/>
      <c r="M39" s="563"/>
      <c r="N39" s="563"/>
      <c r="O39" s="563"/>
      <c r="P39" s="563"/>
      <c r="Q39" s="563"/>
      <c r="R39" s="563"/>
      <c r="S39" s="563"/>
      <c r="T39" s="563"/>
      <c r="U39" s="563"/>
      <c r="V39" s="563"/>
      <c r="W39" s="563"/>
      <c r="X39" s="564"/>
      <c r="Y39" s="212"/>
      <c r="Z39" s="213"/>
      <c r="AA39" s="214"/>
      <c r="AB39" s="553" t="s">
        <v>11</v>
      </c>
      <c r="AC39" s="553"/>
      <c r="AD39" s="553"/>
      <c r="AE39" s="565" t="s">
        <v>243</v>
      </c>
      <c r="AF39" s="566"/>
      <c r="AG39" s="566"/>
      <c r="AH39" s="567"/>
      <c r="AI39" s="565" t="s">
        <v>260</v>
      </c>
      <c r="AJ39" s="566"/>
      <c r="AK39" s="566"/>
      <c r="AL39" s="567"/>
      <c r="AM39" s="565" t="s">
        <v>357</v>
      </c>
      <c r="AN39" s="566"/>
      <c r="AO39" s="566"/>
      <c r="AP39" s="567"/>
      <c r="AQ39" s="615" t="s">
        <v>265</v>
      </c>
      <c r="AR39" s="616"/>
      <c r="AS39" s="616"/>
      <c r="AT39" s="617"/>
      <c r="AU39" s="615" t="s">
        <v>389</v>
      </c>
      <c r="AV39" s="616"/>
      <c r="AW39" s="616"/>
      <c r="AX39" s="618"/>
    </row>
    <row r="40" spans="1:51" ht="23.25" customHeight="1" x14ac:dyDescent="0.15">
      <c r="A40" s="409"/>
      <c r="B40" s="410"/>
      <c r="C40" s="410"/>
      <c r="D40" s="410"/>
      <c r="E40" s="410"/>
      <c r="F40" s="411"/>
      <c r="G40" s="258" t="s">
        <v>569</v>
      </c>
      <c r="H40" s="258"/>
      <c r="I40" s="258"/>
      <c r="J40" s="258"/>
      <c r="K40" s="258"/>
      <c r="L40" s="258"/>
      <c r="M40" s="258"/>
      <c r="N40" s="258"/>
      <c r="O40" s="258"/>
      <c r="P40" s="258"/>
      <c r="Q40" s="258"/>
      <c r="R40" s="258"/>
      <c r="S40" s="258"/>
      <c r="T40" s="258"/>
      <c r="U40" s="258"/>
      <c r="V40" s="258"/>
      <c r="W40" s="258"/>
      <c r="X40" s="259"/>
      <c r="Y40" s="568" t="s">
        <v>49</v>
      </c>
      <c r="Z40" s="457"/>
      <c r="AA40" s="458"/>
      <c r="AB40" s="267" t="s">
        <v>570</v>
      </c>
      <c r="AC40" s="267"/>
      <c r="AD40" s="267"/>
      <c r="AE40" s="415">
        <v>220</v>
      </c>
      <c r="AF40" s="415"/>
      <c r="AG40" s="415"/>
      <c r="AH40" s="415"/>
      <c r="AI40" s="415">
        <v>73</v>
      </c>
      <c r="AJ40" s="415"/>
      <c r="AK40" s="415"/>
      <c r="AL40" s="415"/>
      <c r="AM40" s="415">
        <v>216</v>
      </c>
      <c r="AN40" s="415"/>
      <c r="AO40" s="415"/>
      <c r="AP40" s="415"/>
      <c r="AQ40" s="415" t="s">
        <v>607</v>
      </c>
      <c r="AR40" s="415"/>
      <c r="AS40" s="415"/>
      <c r="AT40" s="415"/>
      <c r="AU40" s="140" t="s">
        <v>620</v>
      </c>
      <c r="AV40" s="141"/>
      <c r="AW40" s="141"/>
      <c r="AX40" s="145"/>
    </row>
    <row r="41" spans="1:51" ht="23.25" customHeight="1" x14ac:dyDescent="0.15">
      <c r="A41" s="412"/>
      <c r="B41" s="413"/>
      <c r="C41" s="413"/>
      <c r="D41" s="413"/>
      <c r="E41" s="413"/>
      <c r="F41" s="414"/>
      <c r="G41" s="262"/>
      <c r="H41" s="262"/>
      <c r="I41" s="262"/>
      <c r="J41" s="262"/>
      <c r="K41" s="262"/>
      <c r="L41" s="262"/>
      <c r="M41" s="262"/>
      <c r="N41" s="262"/>
      <c r="O41" s="262"/>
      <c r="P41" s="262"/>
      <c r="Q41" s="262"/>
      <c r="R41" s="262"/>
      <c r="S41" s="262"/>
      <c r="T41" s="262"/>
      <c r="U41" s="262"/>
      <c r="V41" s="262"/>
      <c r="W41" s="262"/>
      <c r="X41" s="263"/>
      <c r="Y41" s="548" t="s">
        <v>50</v>
      </c>
      <c r="Z41" s="549"/>
      <c r="AA41" s="550"/>
      <c r="AB41" s="267" t="s">
        <v>570</v>
      </c>
      <c r="AC41" s="267"/>
      <c r="AD41" s="267"/>
      <c r="AE41" s="415">
        <v>500</v>
      </c>
      <c r="AF41" s="415"/>
      <c r="AG41" s="415"/>
      <c r="AH41" s="415"/>
      <c r="AI41" s="415">
        <v>700</v>
      </c>
      <c r="AJ41" s="415"/>
      <c r="AK41" s="415"/>
      <c r="AL41" s="415"/>
      <c r="AM41" s="415">
        <v>700</v>
      </c>
      <c r="AN41" s="415"/>
      <c r="AO41" s="415"/>
      <c r="AP41" s="415"/>
      <c r="AQ41" s="415">
        <v>700</v>
      </c>
      <c r="AR41" s="415"/>
      <c r="AS41" s="415"/>
      <c r="AT41" s="415"/>
      <c r="AU41" s="619" t="s">
        <v>620</v>
      </c>
      <c r="AV41" s="620"/>
      <c r="AW41" s="620"/>
      <c r="AX41" s="621"/>
    </row>
    <row r="42" spans="1:51" ht="31.5" customHeight="1" x14ac:dyDescent="0.15">
      <c r="A42" s="406" t="s">
        <v>214</v>
      </c>
      <c r="B42" s="407"/>
      <c r="C42" s="407"/>
      <c r="D42" s="407"/>
      <c r="E42" s="407"/>
      <c r="F42" s="408"/>
      <c r="G42" s="551" t="s">
        <v>54</v>
      </c>
      <c r="H42" s="551"/>
      <c r="I42" s="551"/>
      <c r="J42" s="551"/>
      <c r="K42" s="551"/>
      <c r="L42" s="551"/>
      <c r="M42" s="551"/>
      <c r="N42" s="551"/>
      <c r="O42" s="551"/>
      <c r="P42" s="551"/>
      <c r="Q42" s="551"/>
      <c r="R42" s="551"/>
      <c r="S42" s="551"/>
      <c r="T42" s="551"/>
      <c r="U42" s="551"/>
      <c r="V42" s="551"/>
      <c r="W42" s="551"/>
      <c r="X42" s="552"/>
      <c r="Y42" s="360"/>
      <c r="Z42" s="361"/>
      <c r="AA42" s="362"/>
      <c r="AB42" s="168" t="s">
        <v>11</v>
      </c>
      <c r="AC42" s="169"/>
      <c r="AD42" s="170"/>
      <c r="AE42" s="146" t="s">
        <v>243</v>
      </c>
      <c r="AF42" s="146"/>
      <c r="AG42" s="146"/>
      <c r="AH42" s="146"/>
      <c r="AI42" s="146" t="s">
        <v>260</v>
      </c>
      <c r="AJ42" s="146"/>
      <c r="AK42" s="146"/>
      <c r="AL42" s="146"/>
      <c r="AM42" s="146" t="s">
        <v>357</v>
      </c>
      <c r="AN42" s="146"/>
      <c r="AO42" s="146"/>
      <c r="AP42" s="146"/>
      <c r="AQ42" s="622" t="s">
        <v>265</v>
      </c>
      <c r="AR42" s="623"/>
      <c r="AS42" s="623"/>
      <c r="AT42" s="623"/>
      <c r="AU42" s="622" t="s">
        <v>389</v>
      </c>
      <c r="AV42" s="623"/>
      <c r="AW42" s="623"/>
      <c r="AX42" s="624"/>
      <c r="AY42">
        <f>COUNTA($G$43)</f>
        <v>1</v>
      </c>
    </row>
    <row r="43" spans="1:51" ht="23.25" customHeight="1" x14ac:dyDescent="0.15">
      <c r="A43" s="409"/>
      <c r="B43" s="410"/>
      <c r="C43" s="410"/>
      <c r="D43" s="410"/>
      <c r="E43" s="410"/>
      <c r="F43" s="411"/>
      <c r="G43" s="258" t="s">
        <v>571</v>
      </c>
      <c r="H43" s="258"/>
      <c r="I43" s="258"/>
      <c r="J43" s="258"/>
      <c r="K43" s="258"/>
      <c r="L43" s="258"/>
      <c r="M43" s="258"/>
      <c r="N43" s="258"/>
      <c r="O43" s="258"/>
      <c r="P43" s="258"/>
      <c r="Q43" s="258"/>
      <c r="R43" s="258"/>
      <c r="S43" s="258"/>
      <c r="T43" s="258"/>
      <c r="U43" s="258"/>
      <c r="V43" s="258"/>
      <c r="W43" s="258"/>
      <c r="X43" s="259"/>
      <c r="Y43" s="590" t="s">
        <v>49</v>
      </c>
      <c r="Z43" s="591"/>
      <c r="AA43" s="592"/>
      <c r="AB43" s="593" t="s">
        <v>570</v>
      </c>
      <c r="AC43" s="594"/>
      <c r="AD43" s="595"/>
      <c r="AE43" s="415">
        <v>111258</v>
      </c>
      <c r="AF43" s="415"/>
      <c r="AG43" s="415"/>
      <c r="AH43" s="415"/>
      <c r="AI43" s="415">
        <v>109253</v>
      </c>
      <c r="AJ43" s="415"/>
      <c r="AK43" s="415"/>
      <c r="AL43" s="415"/>
      <c r="AM43" s="415">
        <v>300815</v>
      </c>
      <c r="AN43" s="415"/>
      <c r="AO43" s="415"/>
      <c r="AP43" s="415"/>
      <c r="AQ43" s="415" t="s">
        <v>607</v>
      </c>
      <c r="AR43" s="415"/>
      <c r="AS43" s="415"/>
      <c r="AT43" s="415"/>
      <c r="AU43" s="415" t="s">
        <v>620</v>
      </c>
      <c r="AV43" s="415"/>
      <c r="AW43" s="415"/>
      <c r="AX43" s="625"/>
      <c r="AY43">
        <f>$AY$42</f>
        <v>1</v>
      </c>
    </row>
    <row r="44" spans="1:51" ht="23.25" customHeight="1" thickBot="1" x14ac:dyDescent="0.2">
      <c r="A44" s="412"/>
      <c r="B44" s="413"/>
      <c r="C44" s="413"/>
      <c r="D44" s="413"/>
      <c r="E44" s="413"/>
      <c r="F44" s="414"/>
      <c r="G44" s="262"/>
      <c r="H44" s="262"/>
      <c r="I44" s="262"/>
      <c r="J44" s="262"/>
      <c r="K44" s="262"/>
      <c r="L44" s="262"/>
      <c r="M44" s="262"/>
      <c r="N44" s="262"/>
      <c r="O44" s="262"/>
      <c r="P44" s="262"/>
      <c r="Q44" s="262"/>
      <c r="R44" s="262"/>
      <c r="S44" s="262"/>
      <c r="T44" s="262"/>
      <c r="U44" s="262"/>
      <c r="V44" s="262"/>
      <c r="W44" s="262"/>
      <c r="X44" s="263"/>
      <c r="Y44" s="548" t="s">
        <v>50</v>
      </c>
      <c r="Z44" s="596"/>
      <c r="AA44" s="597"/>
      <c r="AB44" s="598" t="s">
        <v>570</v>
      </c>
      <c r="AC44" s="599"/>
      <c r="AD44" s="600"/>
      <c r="AE44" s="415">
        <v>169000</v>
      </c>
      <c r="AF44" s="415"/>
      <c r="AG44" s="415"/>
      <c r="AH44" s="415"/>
      <c r="AI44" s="415">
        <v>163000</v>
      </c>
      <c r="AJ44" s="415"/>
      <c r="AK44" s="415"/>
      <c r="AL44" s="415"/>
      <c r="AM44" s="415">
        <v>157000</v>
      </c>
      <c r="AN44" s="415"/>
      <c r="AO44" s="415"/>
      <c r="AP44" s="415"/>
      <c r="AQ44" s="415">
        <v>561900</v>
      </c>
      <c r="AR44" s="415"/>
      <c r="AS44" s="415"/>
      <c r="AT44" s="415"/>
      <c r="AU44" s="415" t="s">
        <v>620</v>
      </c>
      <c r="AV44" s="415"/>
      <c r="AW44" s="415"/>
      <c r="AX44" s="625"/>
      <c r="AY44">
        <f>$AY$42</f>
        <v>1</v>
      </c>
    </row>
    <row r="45" spans="1:51" ht="86.25" customHeight="1" x14ac:dyDescent="0.15">
      <c r="A45" s="609" t="s">
        <v>255</v>
      </c>
      <c r="B45" s="606"/>
      <c r="C45" s="605" t="s">
        <v>168</v>
      </c>
      <c r="D45" s="606"/>
      <c r="E45" s="223" t="s">
        <v>181</v>
      </c>
      <c r="F45" s="224"/>
      <c r="G45" s="225" t="s">
        <v>614</v>
      </c>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7"/>
      <c r="AY45">
        <f>COUNTA($G$45)</f>
        <v>1</v>
      </c>
    </row>
    <row r="46" spans="1:51" ht="86.25" customHeight="1" thickBot="1" x14ac:dyDescent="0.2">
      <c r="A46" s="610"/>
      <c r="B46" s="608"/>
      <c r="C46" s="607"/>
      <c r="D46" s="608"/>
      <c r="E46" s="218" t="s">
        <v>180</v>
      </c>
      <c r="F46" s="219"/>
      <c r="G46" s="220" t="s">
        <v>615</v>
      </c>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2"/>
      <c r="AY46">
        <f>$AY$45</f>
        <v>1</v>
      </c>
    </row>
    <row r="47" spans="1:51" ht="27" customHeight="1" x14ac:dyDescent="0.15">
      <c r="A47" s="208" t="s">
        <v>42</v>
      </c>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10"/>
    </row>
    <row r="48" spans="1:51" ht="27" customHeight="1" x14ac:dyDescent="0.15">
      <c r="A48" s="5"/>
      <c r="B48" s="6"/>
      <c r="C48" s="584" t="s">
        <v>27</v>
      </c>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585"/>
      <c r="AD48" s="356" t="s">
        <v>31</v>
      </c>
      <c r="AE48" s="356"/>
      <c r="AF48" s="356"/>
      <c r="AG48" s="355" t="s">
        <v>26</v>
      </c>
      <c r="AH48" s="356"/>
      <c r="AI48" s="356"/>
      <c r="AJ48" s="356"/>
      <c r="AK48" s="356"/>
      <c r="AL48" s="356"/>
      <c r="AM48" s="356"/>
      <c r="AN48" s="356"/>
      <c r="AO48" s="356"/>
      <c r="AP48" s="356"/>
      <c r="AQ48" s="356"/>
      <c r="AR48" s="356"/>
      <c r="AS48" s="356"/>
      <c r="AT48" s="356"/>
      <c r="AU48" s="356"/>
      <c r="AV48" s="356"/>
      <c r="AW48" s="356"/>
      <c r="AX48" s="357"/>
    </row>
    <row r="49" spans="1:50" ht="83.45" customHeight="1" x14ac:dyDescent="0.15">
      <c r="A49" s="234" t="s">
        <v>130</v>
      </c>
      <c r="B49" s="235"/>
      <c r="C49" s="470" t="s">
        <v>131</v>
      </c>
      <c r="D49" s="471"/>
      <c r="E49" s="471"/>
      <c r="F49" s="471"/>
      <c r="G49" s="471"/>
      <c r="H49" s="471"/>
      <c r="I49" s="471"/>
      <c r="J49" s="471"/>
      <c r="K49" s="471"/>
      <c r="L49" s="471"/>
      <c r="M49" s="471"/>
      <c r="N49" s="471"/>
      <c r="O49" s="471"/>
      <c r="P49" s="471"/>
      <c r="Q49" s="471"/>
      <c r="R49" s="471"/>
      <c r="S49" s="471"/>
      <c r="T49" s="471"/>
      <c r="U49" s="471"/>
      <c r="V49" s="471"/>
      <c r="W49" s="471"/>
      <c r="X49" s="471"/>
      <c r="Y49" s="471"/>
      <c r="Z49" s="471"/>
      <c r="AA49" s="471"/>
      <c r="AB49" s="471"/>
      <c r="AC49" s="472"/>
      <c r="AD49" s="582" t="s">
        <v>578</v>
      </c>
      <c r="AE49" s="583"/>
      <c r="AF49" s="583"/>
      <c r="AG49" s="586" t="s">
        <v>610</v>
      </c>
      <c r="AH49" s="587"/>
      <c r="AI49" s="587"/>
      <c r="AJ49" s="587"/>
      <c r="AK49" s="587"/>
      <c r="AL49" s="587"/>
      <c r="AM49" s="587"/>
      <c r="AN49" s="587"/>
      <c r="AO49" s="587"/>
      <c r="AP49" s="587"/>
      <c r="AQ49" s="587"/>
      <c r="AR49" s="587"/>
      <c r="AS49" s="587"/>
      <c r="AT49" s="587"/>
      <c r="AU49" s="587"/>
      <c r="AV49" s="587"/>
      <c r="AW49" s="587"/>
      <c r="AX49" s="588"/>
    </row>
    <row r="50" spans="1:50" ht="46.35" customHeight="1" x14ac:dyDescent="0.15">
      <c r="A50" s="236"/>
      <c r="B50" s="237"/>
      <c r="C50" s="346" t="s">
        <v>32</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34"/>
      <c r="AD50" s="137" t="s">
        <v>578</v>
      </c>
      <c r="AE50" s="138"/>
      <c r="AF50" s="138"/>
      <c r="AG50" s="397" t="s">
        <v>582</v>
      </c>
      <c r="AH50" s="398"/>
      <c r="AI50" s="398"/>
      <c r="AJ50" s="398"/>
      <c r="AK50" s="398"/>
      <c r="AL50" s="398"/>
      <c r="AM50" s="398"/>
      <c r="AN50" s="398"/>
      <c r="AO50" s="398"/>
      <c r="AP50" s="398"/>
      <c r="AQ50" s="398"/>
      <c r="AR50" s="398"/>
      <c r="AS50" s="398"/>
      <c r="AT50" s="398"/>
      <c r="AU50" s="398"/>
      <c r="AV50" s="398"/>
      <c r="AW50" s="398"/>
      <c r="AX50" s="399"/>
    </row>
    <row r="51" spans="1:50" ht="46.35" customHeight="1" x14ac:dyDescent="0.15">
      <c r="A51" s="238"/>
      <c r="B51" s="239"/>
      <c r="C51" s="348" t="s">
        <v>132</v>
      </c>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50"/>
      <c r="AD51" s="296" t="s">
        <v>578</v>
      </c>
      <c r="AE51" s="297"/>
      <c r="AF51" s="297"/>
      <c r="AG51" s="468" t="s">
        <v>583</v>
      </c>
      <c r="AH51" s="260"/>
      <c r="AI51" s="260"/>
      <c r="AJ51" s="260"/>
      <c r="AK51" s="260"/>
      <c r="AL51" s="260"/>
      <c r="AM51" s="260"/>
      <c r="AN51" s="260"/>
      <c r="AO51" s="260"/>
      <c r="AP51" s="260"/>
      <c r="AQ51" s="260"/>
      <c r="AR51" s="260"/>
      <c r="AS51" s="260"/>
      <c r="AT51" s="260"/>
      <c r="AU51" s="260"/>
      <c r="AV51" s="260"/>
      <c r="AW51" s="260"/>
      <c r="AX51" s="469"/>
    </row>
    <row r="52" spans="1:50" ht="27" customHeight="1" x14ac:dyDescent="0.15">
      <c r="A52" s="322" t="s">
        <v>34</v>
      </c>
      <c r="B52" s="536"/>
      <c r="C52" s="351" t="s">
        <v>36</v>
      </c>
      <c r="D52" s="352"/>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4"/>
      <c r="AD52" s="473" t="s">
        <v>584</v>
      </c>
      <c r="AE52" s="474"/>
      <c r="AF52" s="474"/>
      <c r="AG52" s="517" t="s">
        <v>256</v>
      </c>
      <c r="AH52" s="258"/>
      <c r="AI52" s="258"/>
      <c r="AJ52" s="258"/>
      <c r="AK52" s="258"/>
      <c r="AL52" s="258"/>
      <c r="AM52" s="258"/>
      <c r="AN52" s="258"/>
      <c r="AO52" s="258"/>
      <c r="AP52" s="258"/>
      <c r="AQ52" s="258"/>
      <c r="AR52" s="258"/>
      <c r="AS52" s="258"/>
      <c r="AT52" s="258"/>
      <c r="AU52" s="258"/>
      <c r="AV52" s="258"/>
      <c r="AW52" s="258"/>
      <c r="AX52" s="518"/>
    </row>
    <row r="53" spans="1:50" ht="35.25" customHeight="1" x14ac:dyDescent="0.15">
      <c r="A53" s="388"/>
      <c r="B53" s="537"/>
      <c r="C53" s="312"/>
      <c r="D53" s="313"/>
      <c r="E53" s="496" t="s">
        <v>235</v>
      </c>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8"/>
      <c r="AD53" s="137" t="s">
        <v>585</v>
      </c>
      <c r="AE53" s="138"/>
      <c r="AF53" s="139"/>
      <c r="AG53" s="468"/>
      <c r="AH53" s="260"/>
      <c r="AI53" s="260"/>
      <c r="AJ53" s="260"/>
      <c r="AK53" s="260"/>
      <c r="AL53" s="260"/>
      <c r="AM53" s="260"/>
      <c r="AN53" s="260"/>
      <c r="AO53" s="260"/>
      <c r="AP53" s="260"/>
      <c r="AQ53" s="260"/>
      <c r="AR53" s="260"/>
      <c r="AS53" s="260"/>
      <c r="AT53" s="260"/>
      <c r="AU53" s="260"/>
      <c r="AV53" s="260"/>
      <c r="AW53" s="260"/>
      <c r="AX53" s="469"/>
    </row>
    <row r="54" spans="1:50" ht="26.25" customHeight="1" x14ac:dyDescent="0.15">
      <c r="A54" s="388"/>
      <c r="B54" s="537"/>
      <c r="C54" s="314"/>
      <c r="D54" s="315"/>
      <c r="E54" s="499" t="s">
        <v>200</v>
      </c>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1"/>
      <c r="AD54" s="294" t="s">
        <v>585</v>
      </c>
      <c r="AE54" s="295"/>
      <c r="AF54" s="295"/>
      <c r="AG54" s="468"/>
      <c r="AH54" s="260"/>
      <c r="AI54" s="260"/>
      <c r="AJ54" s="260"/>
      <c r="AK54" s="260"/>
      <c r="AL54" s="260"/>
      <c r="AM54" s="260"/>
      <c r="AN54" s="260"/>
      <c r="AO54" s="260"/>
      <c r="AP54" s="260"/>
      <c r="AQ54" s="260"/>
      <c r="AR54" s="260"/>
      <c r="AS54" s="260"/>
      <c r="AT54" s="260"/>
      <c r="AU54" s="260"/>
      <c r="AV54" s="260"/>
      <c r="AW54" s="260"/>
      <c r="AX54" s="469"/>
    </row>
    <row r="55" spans="1:50" ht="26.25" customHeight="1" x14ac:dyDescent="0.15">
      <c r="A55" s="388"/>
      <c r="B55" s="389"/>
      <c r="C55" s="342" t="s">
        <v>37</v>
      </c>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400" t="s">
        <v>584</v>
      </c>
      <c r="AE55" s="401"/>
      <c r="AF55" s="401"/>
      <c r="AG55" s="231" t="s">
        <v>256</v>
      </c>
      <c r="AH55" s="232"/>
      <c r="AI55" s="232"/>
      <c r="AJ55" s="232"/>
      <c r="AK55" s="232"/>
      <c r="AL55" s="232"/>
      <c r="AM55" s="232"/>
      <c r="AN55" s="232"/>
      <c r="AO55" s="232"/>
      <c r="AP55" s="232"/>
      <c r="AQ55" s="232"/>
      <c r="AR55" s="232"/>
      <c r="AS55" s="232"/>
      <c r="AT55" s="232"/>
      <c r="AU55" s="232"/>
      <c r="AV55" s="232"/>
      <c r="AW55" s="232"/>
      <c r="AX55" s="233"/>
    </row>
    <row r="56" spans="1:50" ht="26.25" customHeight="1" x14ac:dyDescent="0.15">
      <c r="A56" s="388"/>
      <c r="B56" s="389"/>
      <c r="C56" s="333" t="s">
        <v>133</v>
      </c>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137" t="s">
        <v>584</v>
      </c>
      <c r="AE56" s="138"/>
      <c r="AF56" s="138"/>
      <c r="AG56" s="397" t="s">
        <v>256</v>
      </c>
      <c r="AH56" s="398"/>
      <c r="AI56" s="398"/>
      <c r="AJ56" s="398"/>
      <c r="AK56" s="398"/>
      <c r="AL56" s="398"/>
      <c r="AM56" s="398"/>
      <c r="AN56" s="398"/>
      <c r="AO56" s="398"/>
      <c r="AP56" s="398"/>
      <c r="AQ56" s="398"/>
      <c r="AR56" s="398"/>
      <c r="AS56" s="398"/>
      <c r="AT56" s="398"/>
      <c r="AU56" s="398"/>
      <c r="AV56" s="398"/>
      <c r="AW56" s="398"/>
      <c r="AX56" s="399"/>
    </row>
    <row r="57" spans="1:50" ht="26.25" customHeight="1" x14ac:dyDescent="0.15">
      <c r="A57" s="388"/>
      <c r="B57" s="389"/>
      <c r="C57" s="333" t="s">
        <v>33</v>
      </c>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137" t="s">
        <v>584</v>
      </c>
      <c r="AE57" s="138"/>
      <c r="AF57" s="138"/>
      <c r="AG57" s="397" t="s">
        <v>256</v>
      </c>
      <c r="AH57" s="398"/>
      <c r="AI57" s="398"/>
      <c r="AJ57" s="398"/>
      <c r="AK57" s="398"/>
      <c r="AL57" s="398"/>
      <c r="AM57" s="398"/>
      <c r="AN57" s="398"/>
      <c r="AO57" s="398"/>
      <c r="AP57" s="398"/>
      <c r="AQ57" s="398"/>
      <c r="AR57" s="398"/>
      <c r="AS57" s="398"/>
      <c r="AT57" s="398"/>
      <c r="AU57" s="398"/>
      <c r="AV57" s="398"/>
      <c r="AW57" s="398"/>
      <c r="AX57" s="399"/>
    </row>
    <row r="58" spans="1:50" ht="50.45" customHeight="1" x14ac:dyDescent="0.15">
      <c r="A58" s="388"/>
      <c r="B58" s="389"/>
      <c r="C58" s="333" t="s">
        <v>38</v>
      </c>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5"/>
      <c r="AD58" s="137" t="s">
        <v>578</v>
      </c>
      <c r="AE58" s="138"/>
      <c r="AF58" s="138"/>
      <c r="AG58" s="397" t="s">
        <v>586</v>
      </c>
      <c r="AH58" s="398"/>
      <c r="AI58" s="398"/>
      <c r="AJ58" s="398"/>
      <c r="AK58" s="398"/>
      <c r="AL58" s="398"/>
      <c r="AM58" s="398"/>
      <c r="AN58" s="398"/>
      <c r="AO58" s="398"/>
      <c r="AP58" s="398"/>
      <c r="AQ58" s="398"/>
      <c r="AR58" s="398"/>
      <c r="AS58" s="398"/>
      <c r="AT58" s="398"/>
      <c r="AU58" s="398"/>
      <c r="AV58" s="398"/>
      <c r="AW58" s="398"/>
      <c r="AX58" s="399"/>
    </row>
    <row r="59" spans="1:50" ht="26.25" customHeight="1" x14ac:dyDescent="0.15">
      <c r="A59" s="388"/>
      <c r="B59" s="389"/>
      <c r="C59" s="333" t="s">
        <v>211</v>
      </c>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5"/>
      <c r="AD59" s="296" t="s">
        <v>584</v>
      </c>
      <c r="AE59" s="297"/>
      <c r="AF59" s="297"/>
      <c r="AG59" s="339" t="s">
        <v>256</v>
      </c>
      <c r="AH59" s="340"/>
      <c r="AI59" s="340"/>
      <c r="AJ59" s="340"/>
      <c r="AK59" s="340"/>
      <c r="AL59" s="340"/>
      <c r="AM59" s="340"/>
      <c r="AN59" s="340"/>
      <c r="AO59" s="340"/>
      <c r="AP59" s="340"/>
      <c r="AQ59" s="340"/>
      <c r="AR59" s="340"/>
      <c r="AS59" s="340"/>
      <c r="AT59" s="340"/>
      <c r="AU59" s="340"/>
      <c r="AV59" s="340"/>
      <c r="AW59" s="340"/>
      <c r="AX59" s="341"/>
    </row>
    <row r="60" spans="1:50" ht="54" customHeight="1" x14ac:dyDescent="0.15">
      <c r="A60" s="388"/>
      <c r="B60" s="389"/>
      <c r="C60" s="134" t="s">
        <v>212</v>
      </c>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6"/>
      <c r="AD60" s="137" t="s">
        <v>578</v>
      </c>
      <c r="AE60" s="138"/>
      <c r="AF60" s="139"/>
      <c r="AG60" s="397" t="s">
        <v>592</v>
      </c>
      <c r="AH60" s="398"/>
      <c r="AI60" s="398"/>
      <c r="AJ60" s="398"/>
      <c r="AK60" s="398"/>
      <c r="AL60" s="398"/>
      <c r="AM60" s="398"/>
      <c r="AN60" s="398"/>
      <c r="AO60" s="398"/>
      <c r="AP60" s="398"/>
      <c r="AQ60" s="398"/>
      <c r="AR60" s="398"/>
      <c r="AS60" s="398"/>
      <c r="AT60" s="398"/>
      <c r="AU60" s="398"/>
      <c r="AV60" s="398"/>
      <c r="AW60" s="398"/>
      <c r="AX60" s="399"/>
    </row>
    <row r="61" spans="1:50" ht="26.25" customHeight="1" x14ac:dyDescent="0.15">
      <c r="A61" s="390"/>
      <c r="B61" s="391"/>
      <c r="C61" s="538" t="s">
        <v>201</v>
      </c>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40"/>
      <c r="AD61" s="336" t="s">
        <v>584</v>
      </c>
      <c r="AE61" s="337"/>
      <c r="AF61" s="338"/>
      <c r="AG61" s="502" t="s">
        <v>256</v>
      </c>
      <c r="AH61" s="503"/>
      <c r="AI61" s="503"/>
      <c r="AJ61" s="503"/>
      <c r="AK61" s="503"/>
      <c r="AL61" s="503"/>
      <c r="AM61" s="503"/>
      <c r="AN61" s="503"/>
      <c r="AO61" s="503"/>
      <c r="AP61" s="503"/>
      <c r="AQ61" s="503"/>
      <c r="AR61" s="503"/>
      <c r="AS61" s="503"/>
      <c r="AT61" s="503"/>
      <c r="AU61" s="503"/>
      <c r="AV61" s="503"/>
      <c r="AW61" s="503"/>
      <c r="AX61" s="504"/>
    </row>
    <row r="62" spans="1:50" ht="69" customHeight="1" x14ac:dyDescent="0.15">
      <c r="A62" s="322" t="s">
        <v>35</v>
      </c>
      <c r="B62" s="387"/>
      <c r="C62" s="392" t="s">
        <v>202</v>
      </c>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4"/>
      <c r="AD62" s="400" t="s">
        <v>578</v>
      </c>
      <c r="AE62" s="401"/>
      <c r="AF62" s="480"/>
      <c r="AG62" s="231" t="s">
        <v>604</v>
      </c>
      <c r="AH62" s="232"/>
      <c r="AI62" s="232"/>
      <c r="AJ62" s="232"/>
      <c r="AK62" s="232"/>
      <c r="AL62" s="232"/>
      <c r="AM62" s="232"/>
      <c r="AN62" s="232"/>
      <c r="AO62" s="232"/>
      <c r="AP62" s="232"/>
      <c r="AQ62" s="232"/>
      <c r="AR62" s="232"/>
      <c r="AS62" s="232"/>
      <c r="AT62" s="232"/>
      <c r="AU62" s="232"/>
      <c r="AV62" s="232"/>
      <c r="AW62" s="232"/>
      <c r="AX62" s="233"/>
    </row>
    <row r="63" spans="1:50" ht="35.25" customHeight="1" x14ac:dyDescent="0.15">
      <c r="A63" s="388"/>
      <c r="B63" s="389"/>
      <c r="C63" s="519" t="s">
        <v>40</v>
      </c>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20"/>
      <c r="AB63" s="520"/>
      <c r="AC63" s="521"/>
      <c r="AD63" s="524" t="s">
        <v>584</v>
      </c>
      <c r="AE63" s="525"/>
      <c r="AF63" s="525"/>
      <c r="AG63" s="397" t="s">
        <v>256</v>
      </c>
      <c r="AH63" s="398"/>
      <c r="AI63" s="398"/>
      <c r="AJ63" s="398"/>
      <c r="AK63" s="398"/>
      <c r="AL63" s="398"/>
      <c r="AM63" s="398"/>
      <c r="AN63" s="398"/>
      <c r="AO63" s="398"/>
      <c r="AP63" s="398"/>
      <c r="AQ63" s="398"/>
      <c r="AR63" s="398"/>
      <c r="AS63" s="398"/>
      <c r="AT63" s="398"/>
      <c r="AU63" s="398"/>
      <c r="AV63" s="398"/>
      <c r="AW63" s="398"/>
      <c r="AX63" s="399"/>
    </row>
    <row r="64" spans="1:50" ht="69" customHeight="1" x14ac:dyDescent="0.15">
      <c r="A64" s="388"/>
      <c r="B64" s="389"/>
      <c r="C64" s="333" t="s">
        <v>169</v>
      </c>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137" t="s">
        <v>605</v>
      </c>
      <c r="AE64" s="138"/>
      <c r="AF64" s="138"/>
      <c r="AG64" s="397" t="s">
        <v>606</v>
      </c>
      <c r="AH64" s="398"/>
      <c r="AI64" s="398"/>
      <c r="AJ64" s="398"/>
      <c r="AK64" s="398"/>
      <c r="AL64" s="398"/>
      <c r="AM64" s="398"/>
      <c r="AN64" s="398"/>
      <c r="AO64" s="398"/>
      <c r="AP64" s="398"/>
      <c r="AQ64" s="398"/>
      <c r="AR64" s="398"/>
      <c r="AS64" s="398"/>
      <c r="AT64" s="398"/>
      <c r="AU64" s="398"/>
      <c r="AV64" s="398"/>
      <c r="AW64" s="398"/>
      <c r="AX64" s="399"/>
    </row>
    <row r="65" spans="1:52" ht="27" customHeight="1" x14ac:dyDescent="0.15">
      <c r="A65" s="390"/>
      <c r="B65" s="391"/>
      <c r="C65" s="333" t="s">
        <v>39</v>
      </c>
      <c r="D65" s="334"/>
      <c r="E65" s="334"/>
      <c r="F65" s="334"/>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137" t="s">
        <v>584</v>
      </c>
      <c r="AE65" s="138"/>
      <c r="AF65" s="138"/>
      <c r="AG65" s="512" t="s">
        <v>256</v>
      </c>
      <c r="AH65" s="262"/>
      <c r="AI65" s="262"/>
      <c r="AJ65" s="262"/>
      <c r="AK65" s="262"/>
      <c r="AL65" s="262"/>
      <c r="AM65" s="262"/>
      <c r="AN65" s="262"/>
      <c r="AO65" s="262"/>
      <c r="AP65" s="262"/>
      <c r="AQ65" s="262"/>
      <c r="AR65" s="262"/>
      <c r="AS65" s="262"/>
      <c r="AT65" s="262"/>
      <c r="AU65" s="262"/>
      <c r="AV65" s="262"/>
      <c r="AW65" s="262"/>
      <c r="AX65" s="513"/>
    </row>
    <row r="66" spans="1:52" ht="41.25" customHeight="1" x14ac:dyDescent="0.15">
      <c r="A66" s="385" t="s">
        <v>52</v>
      </c>
      <c r="B66" s="386"/>
      <c r="C66" s="522" t="s">
        <v>134</v>
      </c>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353"/>
      <c r="AD66" s="400" t="s">
        <v>584</v>
      </c>
      <c r="AE66" s="401"/>
      <c r="AF66" s="401"/>
      <c r="AG66" s="517" t="s">
        <v>607</v>
      </c>
      <c r="AH66" s="258"/>
      <c r="AI66" s="258"/>
      <c r="AJ66" s="258"/>
      <c r="AK66" s="258"/>
      <c r="AL66" s="258"/>
      <c r="AM66" s="258"/>
      <c r="AN66" s="258"/>
      <c r="AO66" s="258"/>
      <c r="AP66" s="258"/>
      <c r="AQ66" s="258"/>
      <c r="AR66" s="258"/>
      <c r="AS66" s="258"/>
      <c r="AT66" s="258"/>
      <c r="AU66" s="258"/>
      <c r="AV66" s="258"/>
      <c r="AW66" s="258"/>
      <c r="AX66" s="518"/>
    </row>
    <row r="67" spans="1:52" ht="67.5" customHeight="1" x14ac:dyDescent="0.15">
      <c r="A67" s="322" t="s">
        <v>43</v>
      </c>
      <c r="B67" s="323"/>
      <c r="C67" s="304" t="s">
        <v>47</v>
      </c>
      <c r="D67" s="358"/>
      <c r="E67" s="358"/>
      <c r="F67" s="359"/>
      <c r="G67" s="603" t="s">
        <v>613</v>
      </c>
      <c r="H67" s="603"/>
      <c r="I67" s="603"/>
      <c r="J67" s="603"/>
      <c r="K67" s="603"/>
      <c r="L67" s="603"/>
      <c r="M67" s="603"/>
      <c r="N67" s="603"/>
      <c r="O67" s="603"/>
      <c r="P67" s="603"/>
      <c r="Q67" s="603"/>
      <c r="R67" s="603"/>
      <c r="S67" s="603"/>
      <c r="T67" s="603"/>
      <c r="U67" s="603"/>
      <c r="V67" s="603"/>
      <c r="W67" s="603"/>
      <c r="X67" s="603"/>
      <c r="Y67" s="603"/>
      <c r="Z67" s="603"/>
      <c r="AA67" s="603"/>
      <c r="AB67" s="603"/>
      <c r="AC67" s="603"/>
      <c r="AD67" s="603"/>
      <c r="AE67" s="603"/>
      <c r="AF67" s="603"/>
      <c r="AG67" s="603"/>
      <c r="AH67" s="603"/>
      <c r="AI67" s="603"/>
      <c r="AJ67" s="603"/>
      <c r="AK67" s="603"/>
      <c r="AL67" s="603"/>
      <c r="AM67" s="603"/>
      <c r="AN67" s="603"/>
      <c r="AO67" s="603"/>
      <c r="AP67" s="603"/>
      <c r="AQ67" s="603"/>
      <c r="AR67" s="603"/>
      <c r="AS67" s="603"/>
      <c r="AT67" s="603"/>
      <c r="AU67" s="603"/>
      <c r="AV67" s="603"/>
      <c r="AW67" s="603"/>
      <c r="AX67" s="604"/>
    </row>
    <row r="68" spans="1:52" ht="67.5" customHeight="1" thickBot="1" x14ac:dyDescent="0.2">
      <c r="A68" s="324"/>
      <c r="B68" s="325"/>
      <c r="C68" s="508" t="s">
        <v>51</v>
      </c>
      <c r="D68" s="509"/>
      <c r="E68" s="509"/>
      <c r="F68" s="510"/>
      <c r="G68" s="601" t="s">
        <v>609</v>
      </c>
      <c r="H68" s="601"/>
      <c r="I68" s="601"/>
      <c r="J68" s="601"/>
      <c r="K68" s="601"/>
      <c r="L68" s="601"/>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1"/>
      <c r="AV68" s="601"/>
      <c r="AW68" s="601"/>
      <c r="AX68" s="602"/>
    </row>
    <row r="69" spans="1:52" ht="24" customHeight="1" x14ac:dyDescent="0.15">
      <c r="A69" s="505" t="s">
        <v>28</v>
      </c>
      <c r="B69" s="506"/>
      <c r="C69" s="506"/>
      <c r="D69" s="506"/>
      <c r="E69" s="506"/>
      <c r="F69" s="506"/>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506"/>
      <c r="AE69" s="506"/>
      <c r="AF69" s="506"/>
      <c r="AG69" s="506"/>
      <c r="AH69" s="506"/>
      <c r="AI69" s="506"/>
      <c r="AJ69" s="506"/>
      <c r="AK69" s="506"/>
      <c r="AL69" s="506"/>
      <c r="AM69" s="506"/>
      <c r="AN69" s="506"/>
      <c r="AO69" s="506"/>
      <c r="AP69" s="506"/>
      <c r="AQ69" s="506"/>
      <c r="AR69" s="506"/>
      <c r="AS69" s="506"/>
      <c r="AT69" s="506"/>
      <c r="AU69" s="506"/>
      <c r="AV69" s="506"/>
      <c r="AW69" s="506"/>
      <c r="AX69" s="507"/>
    </row>
    <row r="70" spans="1:52" ht="57" customHeight="1" thickBot="1" x14ac:dyDescent="0.2">
      <c r="A70" s="532" t="s">
        <v>617</v>
      </c>
      <c r="B70" s="494"/>
      <c r="C70" s="494"/>
      <c r="D70" s="494"/>
      <c r="E70" s="494"/>
      <c r="F70" s="494"/>
      <c r="G70" s="494"/>
      <c r="H70" s="494"/>
      <c r="I70" s="494"/>
      <c r="J70" s="494"/>
      <c r="K70" s="494"/>
      <c r="L70" s="494"/>
      <c r="M70" s="494"/>
      <c r="N70" s="494"/>
      <c r="O70" s="494"/>
      <c r="P70" s="494"/>
      <c r="Q70" s="494"/>
      <c r="R70" s="494"/>
      <c r="S70" s="494"/>
      <c r="T70" s="494"/>
      <c r="U70" s="494"/>
      <c r="V70" s="494"/>
      <c r="W70" s="494"/>
      <c r="X70" s="494"/>
      <c r="Y70" s="494"/>
      <c r="Z70" s="494"/>
      <c r="AA70" s="494"/>
      <c r="AB70" s="494"/>
      <c r="AC70" s="494"/>
      <c r="AD70" s="494"/>
      <c r="AE70" s="494"/>
      <c r="AF70" s="494"/>
      <c r="AG70" s="494"/>
      <c r="AH70" s="494"/>
      <c r="AI70" s="494"/>
      <c r="AJ70" s="494"/>
      <c r="AK70" s="494"/>
      <c r="AL70" s="494"/>
      <c r="AM70" s="494"/>
      <c r="AN70" s="494"/>
      <c r="AO70" s="494"/>
      <c r="AP70" s="494"/>
      <c r="AQ70" s="494"/>
      <c r="AR70" s="494"/>
      <c r="AS70" s="494"/>
      <c r="AT70" s="494"/>
      <c r="AU70" s="494"/>
      <c r="AV70" s="494"/>
      <c r="AW70" s="494"/>
      <c r="AX70" s="495"/>
    </row>
    <row r="71" spans="1:52" ht="24.75" customHeight="1" x14ac:dyDescent="0.15">
      <c r="A71" s="329" t="s">
        <v>29</v>
      </c>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1"/>
    </row>
    <row r="72" spans="1:52" ht="57" customHeight="1" thickBot="1" x14ac:dyDescent="0.2">
      <c r="A72" s="319" t="s">
        <v>129</v>
      </c>
      <c r="B72" s="320"/>
      <c r="C72" s="320"/>
      <c r="D72" s="320"/>
      <c r="E72" s="321"/>
      <c r="F72" s="493" t="s">
        <v>616</v>
      </c>
      <c r="G72" s="494"/>
      <c r="H72" s="494"/>
      <c r="I72" s="494"/>
      <c r="J72" s="494"/>
      <c r="K72" s="494"/>
      <c r="L72" s="494"/>
      <c r="M72" s="494"/>
      <c r="N72" s="494"/>
      <c r="O72" s="494"/>
      <c r="P72" s="494"/>
      <c r="Q72" s="494"/>
      <c r="R72" s="494"/>
      <c r="S72" s="494"/>
      <c r="T72" s="494"/>
      <c r="U72" s="494"/>
      <c r="V72" s="494"/>
      <c r="W72" s="494"/>
      <c r="X72" s="494"/>
      <c r="Y72" s="494"/>
      <c r="Z72" s="494"/>
      <c r="AA72" s="494"/>
      <c r="AB72" s="494"/>
      <c r="AC72" s="494"/>
      <c r="AD72" s="494"/>
      <c r="AE72" s="494"/>
      <c r="AF72" s="494"/>
      <c r="AG72" s="494"/>
      <c r="AH72" s="494"/>
      <c r="AI72" s="494"/>
      <c r="AJ72" s="494"/>
      <c r="AK72" s="494"/>
      <c r="AL72" s="494"/>
      <c r="AM72" s="494"/>
      <c r="AN72" s="494"/>
      <c r="AO72" s="494"/>
      <c r="AP72" s="494"/>
      <c r="AQ72" s="494"/>
      <c r="AR72" s="494"/>
      <c r="AS72" s="494"/>
      <c r="AT72" s="494"/>
      <c r="AU72" s="494"/>
      <c r="AV72" s="494"/>
      <c r="AW72" s="494"/>
      <c r="AX72" s="495"/>
    </row>
    <row r="73" spans="1:52" ht="24.75" customHeight="1" x14ac:dyDescent="0.15">
      <c r="A73" s="329" t="s">
        <v>41</v>
      </c>
      <c r="B73" s="330"/>
      <c r="C73" s="330"/>
      <c r="D73" s="330"/>
      <c r="E73" s="330"/>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0"/>
      <c r="AE73" s="330"/>
      <c r="AF73" s="330"/>
      <c r="AG73" s="330"/>
      <c r="AH73" s="330"/>
      <c r="AI73" s="330"/>
      <c r="AJ73" s="330"/>
      <c r="AK73" s="330"/>
      <c r="AL73" s="330"/>
      <c r="AM73" s="330"/>
      <c r="AN73" s="330"/>
      <c r="AO73" s="330"/>
      <c r="AP73" s="330"/>
      <c r="AQ73" s="330"/>
      <c r="AR73" s="330"/>
      <c r="AS73" s="330"/>
      <c r="AT73" s="330"/>
      <c r="AU73" s="330"/>
      <c r="AV73" s="330"/>
      <c r="AW73" s="330"/>
      <c r="AX73" s="331"/>
    </row>
    <row r="74" spans="1:52" ht="57" customHeight="1" thickBot="1" x14ac:dyDescent="0.2">
      <c r="A74" s="319" t="s">
        <v>129</v>
      </c>
      <c r="B74" s="320"/>
      <c r="C74" s="320"/>
      <c r="D74" s="320"/>
      <c r="E74" s="321"/>
      <c r="F74" s="533" t="s">
        <v>619</v>
      </c>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534"/>
      <c r="AE74" s="534"/>
      <c r="AF74" s="534"/>
      <c r="AG74" s="534"/>
      <c r="AH74" s="534"/>
      <c r="AI74" s="534"/>
      <c r="AJ74" s="534"/>
      <c r="AK74" s="534"/>
      <c r="AL74" s="534"/>
      <c r="AM74" s="534"/>
      <c r="AN74" s="534"/>
      <c r="AO74" s="534"/>
      <c r="AP74" s="534"/>
      <c r="AQ74" s="534"/>
      <c r="AR74" s="534"/>
      <c r="AS74" s="534"/>
      <c r="AT74" s="534"/>
      <c r="AU74" s="534"/>
      <c r="AV74" s="534"/>
      <c r="AW74" s="534"/>
      <c r="AX74" s="535"/>
    </row>
    <row r="75" spans="1:52" ht="24.75" customHeight="1" x14ac:dyDescent="0.15">
      <c r="A75" s="416" t="s">
        <v>30</v>
      </c>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2" ht="57" customHeight="1" thickBot="1" x14ac:dyDescent="0.2">
      <c r="A76" s="306" t="s">
        <v>620</v>
      </c>
      <c r="B76" s="307"/>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8"/>
    </row>
    <row r="77" spans="1:52" ht="24.75" customHeight="1" x14ac:dyDescent="0.15">
      <c r="A77" s="541" t="s">
        <v>215</v>
      </c>
      <c r="B77" s="542"/>
      <c r="C77" s="542"/>
      <c r="D77" s="542"/>
      <c r="E77" s="542"/>
      <c r="F77" s="542"/>
      <c r="G77" s="542"/>
      <c r="H77" s="542"/>
      <c r="I77" s="542"/>
      <c r="J77" s="542"/>
      <c r="K77" s="542"/>
      <c r="L77" s="542"/>
      <c r="M77" s="542"/>
      <c r="N77" s="542"/>
      <c r="O77" s="542"/>
      <c r="P77" s="542"/>
      <c r="Q77" s="542"/>
      <c r="R77" s="542"/>
      <c r="S77" s="542"/>
      <c r="T77" s="542"/>
      <c r="U77" s="542"/>
      <c r="V77" s="542"/>
      <c r="W77" s="542"/>
      <c r="X77" s="542"/>
      <c r="Y77" s="542"/>
      <c r="Z77" s="542"/>
      <c r="AA77" s="542"/>
      <c r="AB77" s="542"/>
      <c r="AC77" s="542"/>
      <c r="AD77" s="542"/>
      <c r="AE77" s="542"/>
      <c r="AF77" s="542"/>
      <c r="AG77" s="542"/>
      <c r="AH77" s="542"/>
      <c r="AI77" s="542"/>
      <c r="AJ77" s="542"/>
      <c r="AK77" s="542"/>
      <c r="AL77" s="542"/>
      <c r="AM77" s="542"/>
      <c r="AN77" s="542"/>
      <c r="AO77" s="542"/>
      <c r="AP77" s="542"/>
      <c r="AQ77" s="542"/>
      <c r="AR77" s="542"/>
      <c r="AS77" s="542"/>
      <c r="AT77" s="542"/>
      <c r="AU77" s="542"/>
      <c r="AV77" s="542"/>
      <c r="AW77" s="542"/>
      <c r="AX77" s="543"/>
      <c r="AZ77" s="10"/>
    </row>
    <row r="78" spans="1:52" ht="24.75" customHeight="1" x14ac:dyDescent="0.15">
      <c r="A78" s="124" t="s">
        <v>516</v>
      </c>
      <c r="B78" s="125"/>
      <c r="C78" s="125"/>
      <c r="D78" s="126"/>
      <c r="E78" s="79" t="s">
        <v>562</v>
      </c>
      <c r="F78" s="80"/>
      <c r="G78" s="80"/>
      <c r="H78" s="80"/>
      <c r="I78" s="80"/>
      <c r="J78" s="80"/>
      <c r="K78" s="80"/>
      <c r="L78" s="80"/>
      <c r="M78" s="80"/>
      <c r="N78" s="80"/>
      <c r="O78" s="80"/>
      <c r="P78" s="81"/>
      <c r="Q78" s="79"/>
      <c r="R78" s="80"/>
      <c r="S78" s="80"/>
      <c r="T78" s="80"/>
      <c r="U78" s="80"/>
      <c r="V78" s="80"/>
      <c r="W78" s="80"/>
      <c r="X78" s="80"/>
      <c r="Y78" s="80"/>
      <c r="Z78" s="80"/>
      <c r="AA78" s="80"/>
      <c r="AB78" s="81"/>
      <c r="AC78" s="79"/>
      <c r="AD78" s="80"/>
      <c r="AE78" s="80"/>
      <c r="AF78" s="80"/>
      <c r="AG78" s="80"/>
      <c r="AH78" s="80"/>
      <c r="AI78" s="80"/>
      <c r="AJ78" s="80"/>
      <c r="AK78" s="80"/>
      <c r="AL78" s="80"/>
      <c r="AM78" s="80"/>
      <c r="AN78" s="81"/>
      <c r="AO78" s="79"/>
      <c r="AP78" s="80"/>
      <c r="AQ78" s="80"/>
      <c r="AR78" s="80"/>
      <c r="AS78" s="80"/>
      <c r="AT78" s="80"/>
      <c r="AU78" s="80"/>
      <c r="AV78" s="80"/>
      <c r="AW78" s="80"/>
      <c r="AX78" s="82"/>
      <c r="AY78" s="66"/>
    </row>
    <row r="79" spans="1:52" ht="24.75" customHeight="1" x14ac:dyDescent="0.15">
      <c r="A79" s="73" t="s">
        <v>250</v>
      </c>
      <c r="B79" s="73"/>
      <c r="C79" s="73"/>
      <c r="D79" s="73"/>
      <c r="E79" s="79" t="s">
        <v>562</v>
      </c>
      <c r="F79" s="80"/>
      <c r="G79" s="80"/>
      <c r="H79" s="80"/>
      <c r="I79" s="80"/>
      <c r="J79" s="80"/>
      <c r="K79" s="80"/>
      <c r="L79" s="80"/>
      <c r="M79" s="80"/>
      <c r="N79" s="80"/>
      <c r="O79" s="80"/>
      <c r="P79" s="81"/>
      <c r="Q79" s="79"/>
      <c r="R79" s="80"/>
      <c r="S79" s="80"/>
      <c r="T79" s="80"/>
      <c r="U79" s="80"/>
      <c r="V79" s="80"/>
      <c r="W79" s="80"/>
      <c r="X79" s="80"/>
      <c r="Y79" s="80"/>
      <c r="Z79" s="80"/>
      <c r="AA79" s="80"/>
      <c r="AB79" s="81"/>
      <c r="AC79" s="79"/>
      <c r="AD79" s="80"/>
      <c r="AE79" s="80"/>
      <c r="AF79" s="80"/>
      <c r="AG79" s="80"/>
      <c r="AH79" s="80"/>
      <c r="AI79" s="80"/>
      <c r="AJ79" s="80"/>
      <c r="AK79" s="80"/>
      <c r="AL79" s="80"/>
      <c r="AM79" s="80"/>
      <c r="AN79" s="81"/>
      <c r="AO79" s="79"/>
      <c r="AP79" s="80"/>
      <c r="AQ79" s="80"/>
      <c r="AR79" s="80"/>
      <c r="AS79" s="80"/>
      <c r="AT79" s="80"/>
      <c r="AU79" s="80"/>
      <c r="AV79" s="80"/>
      <c r="AW79" s="80"/>
      <c r="AX79" s="82"/>
    </row>
    <row r="80" spans="1:52" ht="24.75" customHeight="1" x14ac:dyDescent="0.15">
      <c r="A80" s="73" t="s">
        <v>249</v>
      </c>
      <c r="B80" s="73"/>
      <c r="C80" s="73"/>
      <c r="D80" s="73"/>
      <c r="E80" s="79" t="s">
        <v>562</v>
      </c>
      <c r="F80" s="80"/>
      <c r="G80" s="80"/>
      <c r="H80" s="80"/>
      <c r="I80" s="80"/>
      <c r="J80" s="80"/>
      <c r="K80" s="80"/>
      <c r="L80" s="80"/>
      <c r="M80" s="80"/>
      <c r="N80" s="80"/>
      <c r="O80" s="80"/>
      <c r="P80" s="81"/>
      <c r="Q80" s="79"/>
      <c r="R80" s="80"/>
      <c r="S80" s="80"/>
      <c r="T80" s="80"/>
      <c r="U80" s="80"/>
      <c r="V80" s="80"/>
      <c r="W80" s="80"/>
      <c r="X80" s="80"/>
      <c r="Y80" s="80"/>
      <c r="Z80" s="80"/>
      <c r="AA80" s="80"/>
      <c r="AB80" s="81"/>
      <c r="AC80" s="79"/>
      <c r="AD80" s="80"/>
      <c r="AE80" s="80"/>
      <c r="AF80" s="80"/>
      <c r="AG80" s="80"/>
      <c r="AH80" s="80"/>
      <c r="AI80" s="80"/>
      <c r="AJ80" s="80"/>
      <c r="AK80" s="80"/>
      <c r="AL80" s="80"/>
      <c r="AM80" s="80"/>
      <c r="AN80" s="81"/>
      <c r="AO80" s="79"/>
      <c r="AP80" s="80"/>
      <c r="AQ80" s="80"/>
      <c r="AR80" s="80"/>
      <c r="AS80" s="80"/>
      <c r="AT80" s="80"/>
      <c r="AU80" s="80"/>
      <c r="AV80" s="80"/>
      <c r="AW80" s="80"/>
      <c r="AX80" s="82"/>
    </row>
    <row r="81" spans="1:50" ht="24.75" customHeight="1" x14ac:dyDescent="0.15">
      <c r="A81" s="73" t="s">
        <v>248</v>
      </c>
      <c r="B81" s="73"/>
      <c r="C81" s="73"/>
      <c r="D81" s="73"/>
      <c r="E81" s="79" t="s">
        <v>572</v>
      </c>
      <c r="F81" s="80"/>
      <c r="G81" s="80"/>
      <c r="H81" s="80"/>
      <c r="I81" s="80"/>
      <c r="J81" s="80"/>
      <c r="K81" s="80"/>
      <c r="L81" s="80"/>
      <c r="M81" s="80"/>
      <c r="N81" s="80"/>
      <c r="O81" s="80"/>
      <c r="P81" s="81"/>
      <c r="Q81" s="79"/>
      <c r="R81" s="80"/>
      <c r="S81" s="80"/>
      <c r="T81" s="80"/>
      <c r="U81" s="80"/>
      <c r="V81" s="80"/>
      <c r="W81" s="80"/>
      <c r="X81" s="80"/>
      <c r="Y81" s="80"/>
      <c r="Z81" s="80"/>
      <c r="AA81" s="80"/>
      <c r="AB81" s="81"/>
      <c r="AC81" s="79"/>
      <c r="AD81" s="80"/>
      <c r="AE81" s="80"/>
      <c r="AF81" s="80"/>
      <c r="AG81" s="80"/>
      <c r="AH81" s="80"/>
      <c r="AI81" s="80"/>
      <c r="AJ81" s="80"/>
      <c r="AK81" s="80"/>
      <c r="AL81" s="80"/>
      <c r="AM81" s="80"/>
      <c r="AN81" s="81"/>
      <c r="AO81" s="79"/>
      <c r="AP81" s="80"/>
      <c r="AQ81" s="80"/>
      <c r="AR81" s="80"/>
      <c r="AS81" s="80"/>
      <c r="AT81" s="80"/>
      <c r="AU81" s="80"/>
      <c r="AV81" s="80"/>
      <c r="AW81" s="80"/>
      <c r="AX81" s="82"/>
    </row>
    <row r="82" spans="1:50" ht="24.75" customHeight="1" x14ac:dyDescent="0.15">
      <c r="A82" s="73" t="s">
        <v>247</v>
      </c>
      <c r="B82" s="73"/>
      <c r="C82" s="73"/>
      <c r="D82" s="73"/>
      <c r="E82" s="79" t="s">
        <v>573</v>
      </c>
      <c r="F82" s="80"/>
      <c r="G82" s="80"/>
      <c r="H82" s="80"/>
      <c r="I82" s="80"/>
      <c r="J82" s="80"/>
      <c r="K82" s="80"/>
      <c r="L82" s="80"/>
      <c r="M82" s="80"/>
      <c r="N82" s="80"/>
      <c r="O82" s="80"/>
      <c r="P82" s="81"/>
      <c r="Q82" s="79"/>
      <c r="R82" s="80"/>
      <c r="S82" s="80"/>
      <c r="T82" s="80"/>
      <c r="U82" s="80"/>
      <c r="V82" s="80"/>
      <c r="W82" s="80"/>
      <c r="X82" s="80"/>
      <c r="Y82" s="80"/>
      <c r="Z82" s="80"/>
      <c r="AA82" s="80"/>
      <c r="AB82" s="81"/>
      <c r="AC82" s="79"/>
      <c r="AD82" s="80"/>
      <c r="AE82" s="80"/>
      <c r="AF82" s="80"/>
      <c r="AG82" s="80"/>
      <c r="AH82" s="80"/>
      <c r="AI82" s="80"/>
      <c r="AJ82" s="80"/>
      <c r="AK82" s="80"/>
      <c r="AL82" s="80"/>
      <c r="AM82" s="80"/>
      <c r="AN82" s="81"/>
      <c r="AO82" s="79"/>
      <c r="AP82" s="80"/>
      <c r="AQ82" s="80"/>
      <c r="AR82" s="80"/>
      <c r="AS82" s="80"/>
      <c r="AT82" s="80"/>
      <c r="AU82" s="80"/>
      <c r="AV82" s="80"/>
      <c r="AW82" s="80"/>
      <c r="AX82" s="82"/>
    </row>
    <row r="83" spans="1:50" ht="24.75" customHeight="1" x14ac:dyDescent="0.15">
      <c r="A83" s="73" t="s">
        <v>246</v>
      </c>
      <c r="B83" s="73"/>
      <c r="C83" s="73"/>
      <c r="D83" s="73"/>
      <c r="E83" s="79" t="s">
        <v>574</v>
      </c>
      <c r="F83" s="80"/>
      <c r="G83" s="80"/>
      <c r="H83" s="80"/>
      <c r="I83" s="80"/>
      <c r="J83" s="80"/>
      <c r="K83" s="80"/>
      <c r="L83" s="80"/>
      <c r="M83" s="80"/>
      <c r="N83" s="80"/>
      <c r="O83" s="80"/>
      <c r="P83" s="81"/>
      <c r="Q83" s="79"/>
      <c r="R83" s="80"/>
      <c r="S83" s="80"/>
      <c r="T83" s="80"/>
      <c r="U83" s="80"/>
      <c r="V83" s="80"/>
      <c r="W83" s="80"/>
      <c r="X83" s="80"/>
      <c r="Y83" s="80"/>
      <c r="Z83" s="80"/>
      <c r="AA83" s="80"/>
      <c r="AB83" s="81"/>
      <c r="AC83" s="79"/>
      <c r="AD83" s="80"/>
      <c r="AE83" s="80"/>
      <c r="AF83" s="80"/>
      <c r="AG83" s="80"/>
      <c r="AH83" s="80"/>
      <c r="AI83" s="80"/>
      <c r="AJ83" s="80"/>
      <c r="AK83" s="80"/>
      <c r="AL83" s="80"/>
      <c r="AM83" s="80"/>
      <c r="AN83" s="81"/>
      <c r="AO83" s="79"/>
      <c r="AP83" s="80"/>
      <c r="AQ83" s="80"/>
      <c r="AR83" s="80"/>
      <c r="AS83" s="80"/>
      <c r="AT83" s="80"/>
      <c r="AU83" s="80"/>
      <c r="AV83" s="80"/>
      <c r="AW83" s="80"/>
      <c r="AX83" s="82"/>
    </row>
    <row r="84" spans="1:50" ht="24.75" customHeight="1" x14ac:dyDescent="0.15">
      <c r="A84" s="73" t="s">
        <v>245</v>
      </c>
      <c r="B84" s="73"/>
      <c r="C84" s="73"/>
      <c r="D84" s="73"/>
      <c r="E84" s="79" t="s">
        <v>575</v>
      </c>
      <c r="F84" s="80"/>
      <c r="G84" s="80"/>
      <c r="H84" s="80"/>
      <c r="I84" s="80"/>
      <c r="J84" s="80"/>
      <c r="K84" s="80"/>
      <c r="L84" s="80"/>
      <c r="M84" s="80"/>
      <c r="N84" s="80"/>
      <c r="O84" s="80"/>
      <c r="P84" s="81"/>
      <c r="Q84" s="79"/>
      <c r="R84" s="80"/>
      <c r="S84" s="80"/>
      <c r="T84" s="80"/>
      <c r="U84" s="80"/>
      <c r="V84" s="80"/>
      <c r="W84" s="80"/>
      <c r="X84" s="80"/>
      <c r="Y84" s="80"/>
      <c r="Z84" s="80"/>
      <c r="AA84" s="80"/>
      <c r="AB84" s="81"/>
      <c r="AC84" s="79"/>
      <c r="AD84" s="80"/>
      <c r="AE84" s="80"/>
      <c r="AF84" s="80"/>
      <c r="AG84" s="80"/>
      <c r="AH84" s="80"/>
      <c r="AI84" s="80"/>
      <c r="AJ84" s="80"/>
      <c r="AK84" s="80"/>
      <c r="AL84" s="80"/>
      <c r="AM84" s="80"/>
      <c r="AN84" s="81"/>
      <c r="AO84" s="79"/>
      <c r="AP84" s="80"/>
      <c r="AQ84" s="80"/>
      <c r="AR84" s="80"/>
      <c r="AS84" s="80"/>
      <c r="AT84" s="80"/>
      <c r="AU84" s="80"/>
      <c r="AV84" s="80"/>
      <c r="AW84" s="80"/>
      <c r="AX84" s="82"/>
    </row>
    <row r="85" spans="1:50" ht="24.75" customHeight="1" x14ac:dyDescent="0.15">
      <c r="A85" s="73" t="s">
        <v>244</v>
      </c>
      <c r="B85" s="73"/>
      <c r="C85" s="73"/>
      <c r="D85" s="73"/>
      <c r="E85" s="79" t="s">
        <v>576</v>
      </c>
      <c r="F85" s="80"/>
      <c r="G85" s="80"/>
      <c r="H85" s="80"/>
      <c r="I85" s="80"/>
      <c r="J85" s="80"/>
      <c r="K85" s="80"/>
      <c r="L85" s="80"/>
      <c r="M85" s="80"/>
      <c r="N85" s="80"/>
      <c r="O85" s="80"/>
      <c r="P85" s="81"/>
      <c r="Q85" s="79"/>
      <c r="R85" s="80"/>
      <c r="S85" s="80"/>
      <c r="T85" s="80"/>
      <c r="U85" s="80"/>
      <c r="V85" s="80"/>
      <c r="W85" s="80"/>
      <c r="X85" s="80"/>
      <c r="Y85" s="80"/>
      <c r="Z85" s="80"/>
      <c r="AA85" s="80"/>
      <c r="AB85" s="81"/>
      <c r="AC85" s="79"/>
      <c r="AD85" s="80"/>
      <c r="AE85" s="80"/>
      <c r="AF85" s="80"/>
      <c r="AG85" s="80"/>
      <c r="AH85" s="80"/>
      <c r="AI85" s="80"/>
      <c r="AJ85" s="80"/>
      <c r="AK85" s="80"/>
      <c r="AL85" s="80"/>
      <c r="AM85" s="80"/>
      <c r="AN85" s="81"/>
      <c r="AO85" s="79"/>
      <c r="AP85" s="80"/>
      <c r="AQ85" s="80"/>
      <c r="AR85" s="80"/>
      <c r="AS85" s="80"/>
      <c r="AT85" s="80"/>
      <c r="AU85" s="80"/>
      <c r="AV85" s="80"/>
      <c r="AW85" s="80"/>
      <c r="AX85" s="82"/>
    </row>
    <row r="86" spans="1:50" ht="24.75" customHeight="1" x14ac:dyDescent="0.15">
      <c r="A86" s="73" t="s">
        <v>243</v>
      </c>
      <c r="B86" s="73"/>
      <c r="C86" s="73"/>
      <c r="D86" s="73"/>
      <c r="E86" s="83" t="s">
        <v>577</v>
      </c>
      <c r="F86" s="84"/>
      <c r="G86" s="84"/>
      <c r="H86" s="84"/>
      <c r="I86" s="84"/>
      <c r="J86" s="84"/>
      <c r="K86" s="84"/>
      <c r="L86" s="84"/>
      <c r="M86" s="84"/>
      <c r="N86" s="84"/>
      <c r="O86" s="84"/>
      <c r="P86" s="85"/>
      <c r="Q86" s="83"/>
      <c r="R86" s="84"/>
      <c r="S86" s="84"/>
      <c r="T86" s="84"/>
      <c r="U86" s="84"/>
      <c r="V86" s="84"/>
      <c r="W86" s="84"/>
      <c r="X86" s="84"/>
      <c r="Y86" s="84"/>
      <c r="Z86" s="84"/>
      <c r="AA86" s="84"/>
      <c r="AB86" s="85"/>
      <c r="AC86" s="83"/>
      <c r="AD86" s="84"/>
      <c r="AE86" s="84"/>
      <c r="AF86" s="84"/>
      <c r="AG86" s="84"/>
      <c r="AH86" s="84"/>
      <c r="AI86" s="84"/>
      <c r="AJ86" s="84"/>
      <c r="AK86" s="84"/>
      <c r="AL86" s="84"/>
      <c r="AM86" s="84"/>
      <c r="AN86" s="85"/>
      <c r="AO86" s="79"/>
      <c r="AP86" s="80"/>
      <c r="AQ86" s="80"/>
      <c r="AR86" s="80"/>
      <c r="AS86" s="80"/>
      <c r="AT86" s="80"/>
      <c r="AU86" s="80"/>
      <c r="AV86" s="80"/>
      <c r="AW86" s="80"/>
      <c r="AX86" s="82"/>
    </row>
    <row r="87" spans="1:50" ht="24.75" customHeight="1" x14ac:dyDescent="0.15">
      <c r="A87" s="73" t="s">
        <v>390</v>
      </c>
      <c r="B87" s="73"/>
      <c r="C87" s="73"/>
      <c r="D87" s="73"/>
      <c r="E87" s="76" t="s">
        <v>553</v>
      </c>
      <c r="F87" s="77"/>
      <c r="G87" s="77"/>
      <c r="H87" s="69" t="str">
        <f>IF(E87="","","-")</f>
        <v>-</v>
      </c>
      <c r="I87" s="77"/>
      <c r="J87" s="77"/>
      <c r="K87" s="69" t="str">
        <f>IF(I87="","","-")</f>
        <v/>
      </c>
      <c r="L87" s="78">
        <v>83</v>
      </c>
      <c r="M87" s="78"/>
      <c r="N87" s="69" t="str">
        <f>IF(O87="","","-")</f>
        <v/>
      </c>
      <c r="O87" s="74"/>
      <c r="P87" s="75"/>
      <c r="Q87" s="76"/>
      <c r="R87" s="77"/>
      <c r="S87" s="77"/>
      <c r="T87" s="69" t="str">
        <f>IF(Q87="","","-")</f>
        <v/>
      </c>
      <c r="U87" s="77"/>
      <c r="V87" s="77"/>
      <c r="W87" s="69" t="str">
        <f>IF(U87="","","-")</f>
        <v/>
      </c>
      <c r="X87" s="78"/>
      <c r="Y87" s="78"/>
      <c r="Z87" s="69" t="str">
        <f>IF(AA87="","","-")</f>
        <v/>
      </c>
      <c r="AA87" s="74"/>
      <c r="AB87" s="75"/>
      <c r="AC87" s="76"/>
      <c r="AD87" s="77"/>
      <c r="AE87" s="77"/>
      <c r="AF87" s="69" t="str">
        <f>IF(AC87="","","-")</f>
        <v/>
      </c>
      <c r="AG87" s="77"/>
      <c r="AH87" s="77"/>
      <c r="AI87" s="69" t="str">
        <f>IF(AG87="","","-")</f>
        <v/>
      </c>
      <c r="AJ87" s="78"/>
      <c r="AK87" s="78"/>
      <c r="AL87" s="69" t="str">
        <f>IF(AM87="","","-")</f>
        <v/>
      </c>
      <c r="AM87" s="74"/>
      <c r="AN87" s="75"/>
      <c r="AO87" s="76"/>
      <c r="AP87" s="77"/>
      <c r="AQ87" s="69" t="str">
        <f>IF(AO87="","","-")</f>
        <v/>
      </c>
      <c r="AR87" s="77"/>
      <c r="AS87" s="77"/>
      <c r="AT87" s="69" t="str">
        <f>IF(AR87="","","-")</f>
        <v/>
      </c>
      <c r="AU87" s="78"/>
      <c r="AV87" s="78"/>
      <c r="AW87" s="69" t="str">
        <f>IF(AX87="","","-")</f>
        <v/>
      </c>
      <c r="AX87" s="72"/>
    </row>
    <row r="88" spans="1:50" ht="24.75" customHeight="1" x14ac:dyDescent="0.15">
      <c r="A88" s="73" t="s">
        <v>357</v>
      </c>
      <c r="B88" s="73"/>
      <c r="C88" s="73"/>
      <c r="D88" s="73"/>
      <c r="E88" s="76" t="s">
        <v>553</v>
      </c>
      <c r="F88" s="77"/>
      <c r="G88" s="77"/>
      <c r="H88" s="69" t="str">
        <f>IF(E88="","","-")</f>
        <v>-</v>
      </c>
      <c r="I88" s="77"/>
      <c r="J88" s="77"/>
      <c r="K88" s="69" t="str">
        <f>IF(I88="","","-")</f>
        <v/>
      </c>
      <c r="L88" s="78">
        <v>82</v>
      </c>
      <c r="M88" s="78"/>
      <c r="N88" s="69" t="str">
        <f>IF(O88="","","-")</f>
        <v/>
      </c>
      <c r="O88" s="74"/>
      <c r="P88" s="75"/>
      <c r="Q88" s="76"/>
      <c r="R88" s="77"/>
      <c r="S88" s="77"/>
      <c r="T88" s="69" t="str">
        <f>IF(Q88="","","-")</f>
        <v/>
      </c>
      <c r="U88" s="77"/>
      <c r="V88" s="77"/>
      <c r="W88" s="69" t="str">
        <f>IF(U88="","","-")</f>
        <v/>
      </c>
      <c r="X88" s="78"/>
      <c r="Y88" s="78"/>
      <c r="Z88" s="69" t="str">
        <f>IF(AA88="","","-")</f>
        <v/>
      </c>
      <c r="AA88" s="74"/>
      <c r="AB88" s="75"/>
      <c r="AC88" s="76"/>
      <c r="AD88" s="77"/>
      <c r="AE88" s="77"/>
      <c r="AF88" s="69" t="str">
        <f>IF(AC88="","","-")</f>
        <v/>
      </c>
      <c r="AG88" s="77"/>
      <c r="AH88" s="77"/>
      <c r="AI88" s="69" t="str">
        <f>IF(AG88="","","-")</f>
        <v/>
      </c>
      <c r="AJ88" s="78"/>
      <c r="AK88" s="78"/>
      <c r="AL88" s="69" t="str">
        <f>IF(AM88="","","-")</f>
        <v/>
      </c>
      <c r="AM88" s="74"/>
      <c r="AN88" s="75"/>
      <c r="AO88" s="76"/>
      <c r="AP88" s="77"/>
      <c r="AQ88" s="69" t="str">
        <f>IF(AO88="","","-")</f>
        <v/>
      </c>
      <c r="AR88" s="77"/>
      <c r="AS88" s="77"/>
      <c r="AT88" s="69" t="str">
        <f>IF(AR88="","","-")</f>
        <v/>
      </c>
      <c r="AU88" s="78"/>
      <c r="AV88" s="78"/>
      <c r="AW88" s="69" t="str">
        <f>IF(AX88="","","-")</f>
        <v/>
      </c>
      <c r="AX88" s="72"/>
    </row>
    <row r="89" spans="1:50" ht="28.35" customHeight="1" x14ac:dyDescent="0.15">
      <c r="A89" s="96" t="s">
        <v>237</v>
      </c>
      <c r="B89" s="97"/>
      <c r="C89" s="97"/>
      <c r="D89" s="97"/>
      <c r="E89" s="97"/>
      <c r="F89" s="98"/>
      <c r="G89" s="55" t="s">
        <v>551</v>
      </c>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96"/>
      <c r="B90" s="97"/>
      <c r="C90" s="97"/>
      <c r="D90" s="97"/>
      <c r="E90" s="97"/>
      <c r="F90" s="98"/>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96"/>
      <c r="B91" s="97"/>
      <c r="C91" s="97"/>
      <c r="D91" s="97"/>
      <c r="E91" s="97"/>
      <c r="F91" s="98"/>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96"/>
      <c r="B92" s="97"/>
      <c r="C92" s="97"/>
      <c r="D92" s="97"/>
      <c r="E92" s="97"/>
      <c r="F92" s="98"/>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96"/>
      <c r="B93" s="97"/>
      <c r="C93" s="97"/>
      <c r="D93" s="97"/>
      <c r="E93" s="97"/>
      <c r="F93" s="98"/>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96"/>
      <c r="B94" s="97"/>
      <c r="C94" s="97"/>
      <c r="D94" s="97"/>
      <c r="E94" s="97"/>
      <c r="F94" s="98"/>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96"/>
      <c r="B95" s="97"/>
      <c r="C95" s="97"/>
      <c r="D95" s="97"/>
      <c r="E95" s="97"/>
      <c r="F95" s="98"/>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96"/>
      <c r="B96" s="97"/>
      <c r="C96" s="97"/>
      <c r="D96" s="97"/>
      <c r="E96" s="97"/>
      <c r="F96" s="98"/>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96"/>
      <c r="B97" s="97"/>
      <c r="C97" s="97"/>
      <c r="D97" s="97"/>
      <c r="E97" s="97"/>
      <c r="F97" s="98"/>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96"/>
      <c r="B98" s="97"/>
      <c r="C98" s="97"/>
      <c r="D98" s="97"/>
      <c r="E98" s="97"/>
      <c r="F98" s="98"/>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96"/>
      <c r="B99" s="97"/>
      <c r="C99" s="97"/>
      <c r="D99" s="97"/>
      <c r="E99" s="97"/>
      <c r="F99" s="98"/>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96"/>
      <c r="B100" s="97"/>
      <c r="C100" s="97"/>
      <c r="D100" s="97"/>
      <c r="E100" s="97"/>
      <c r="F100" s="98"/>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96"/>
      <c r="B101" s="97"/>
      <c r="C101" s="97"/>
      <c r="D101" s="97"/>
      <c r="E101" s="97"/>
      <c r="F101" s="98"/>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7.75" customHeight="1" x14ac:dyDescent="0.15">
      <c r="A102" s="96"/>
      <c r="B102" s="97"/>
      <c r="C102" s="97"/>
      <c r="D102" s="97"/>
      <c r="E102" s="97"/>
      <c r="F102" s="98"/>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8.35" customHeight="1" x14ac:dyDescent="0.15">
      <c r="A103" s="96"/>
      <c r="B103" s="97"/>
      <c r="C103" s="97"/>
      <c r="D103" s="97"/>
      <c r="E103" s="97"/>
      <c r="F103" s="98"/>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24.75" customHeight="1" thickBot="1" x14ac:dyDescent="0.2">
      <c r="A104" s="514"/>
      <c r="B104" s="515"/>
      <c r="C104" s="515"/>
      <c r="D104" s="515"/>
      <c r="E104" s="515"/>
      <c r="F104" s="516"/>
      <c r="G104" s="38"/>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40"/>
    </row>
    <row r="105" spans="1:51" ht="24.75" customHeight="1" x14ac:dyDescent="0.15">
      <c r="A105" s="526" t="s">
        <v>239</v>
      </c>
      <c r="B105" s="527"/>
      <c r="C105" s="527"/>
      <c r="D105" s="527"/>
      <c r="E105" s="527"/>
      <c r="F105" s="528"/>
      <c r="G105" s="309" t="s">
        <v>587</v>
      </c>
      <c r="H105" s="310"/>
      <c r="I105" s="310"/>
      <c r="J105" s="310"/>
      <c r="K105" s="310"/>
      <c r="L105" s="310"/>
      <c r="M105" s="310"/>
      <c r="N105" s="310"/>
      <c r="O105" s="310"/>
      <c r="P105" s="310"/>
      <c r="Q105" s="310"/>
      <c r="R105" s="310"/>
      <c r="S105" s="310"/>
      <c r="T105" s="310"/>
      <c r="U105" s="310"/>
      <c r="V105" s="310"/>
      <c r="W105" s="310"/>
      <c r="X105" s="310"/>
      <c r="Y105" s="310"/>
      <c r="Z105" s="310"/>
      <c r="AA105" s="310"/>
      <c r="AB105" s="511"/>
      <c r="AC105" s="309" t="s">
        <v>611</v>
      </c>
      <c r="AD105" s="310"/>
      <c r="AE105" s="310"/>
      <c r="AF105" s="310"/>
      <c r="AG105" s="310"/>
      <c r="AH105" s="310"/>
      <c r="AI105" s="310"/>
      <c r="AJ105" s="310"/>
      <c r="AK105" s="310"/>
      <c r="AL105" s="310"/>
      <c r="AM105" s="310"/>
      <c r="AN105" s="310"/>
      <c r="AO105" s="310"/>
      <c r="AP105" s="310"/>
      <c r="AQ105" s="310"/>
      <c r="AR105" s="310"/>
      <c r="AS105" s="310"/>
      <c r="AT105" s="310"/>
      <c r="AU105" s="310"/>
      <c r="AV105" s="310"/>
      <c r="AW105" s="310"/>
      <c r="AX105" s="311"/>
    </row>
    <row r="106" spans="1:51" ht="33" customHeight="1" x14ac:dyDescent="0.15">
      <c r="A106" s="529"/>
      <c r="B106" s="530"/>
      <c r="C106" s="530"/>
      <c r="D106" s="530"/>
      <c r="E106" s="530"/>
      <c r="F106" s="531"/>
      <c r="G106" s="304" t="s">
        <v>14</v>
      </c>
      <c r="H106" s="305"/>
      <c r="I106" s="305"/>
      <c r="J106" s="305"/>
      <c r="K106" s="305"/>
      <c r="L106" s="344" t="s">
        <v>15</v>
      </c>
      <c r="M106" s="305"/>
      <c r="N106" s="305"/>
      <c r="O106" s="305"/>
      <c r="P106" s="305"/>
      <c r="Q106" s="305"/>
      <c r="R106" s="305"/>
      <c r="S106" s="305"/>
      <c r="T106" s="305"/>
      <c r="U106" s="305"/>
      <c r="V106" s="305"/>
      <c r="W106" s="305"/>
      <c r="X106" s="345"/>
      <c r="Y106" s="316" t="s">
        <v>16</v>
      </c>
      <c r="Z106" s="317"/>
      <c r="AA106" s="317"/>
      <c r="AB106" s="318"/>
      <c r="AC106" s="304" t="s">
        <v>14</v>
      </c>
      <c r="AD106" s="305"/>
      <c r="AE106" s="305"/>
      <c r="AF106" s="305"/>
      <c r="AG106" s="305"/>
      <c r="AH106" s="344" t="s">
        <v>15</v>
      </c>
      <c r="AI106" s="305"/>
      <c r="AJ106" s="305"/>
      <c r="AK106" s="305"/>
      <c r="AL106" s="305"/>
      <c r="AM106" s="305"/>
      <c r="AN106" s="305"/>
      <c r="AO106" s="305"/>
      <c r="AP106" s="305"/>
      <c r="AQ106" s="305"/>
      <c r="AR106" s="305"/>
      <c r="AS106" s="305"/>
      <c r="AT106" s="345"/>
      <c r="AU106" s="316" t="s">
        <v>16</v>
      </c>
      <c r="AV106" s="317"/>
      <c r="AW106" s="317"/>
      <c r="AX106" s="544"/>
    </row>
    <row r="107" spans="1:51" ht="39" customHeight="1" x14ac:dyDescent="0.15">
      <c r="A107" s="529"/>
      <c r="B107" s="530"/>
      <c r="C107" s="530"/>
      <c r="D107" s="530"/>
      <c r="E107" s="530"/>
      <c r="F107" s="531"/>
      <c r="G107" s="298" t="s">
        <v>588</v>
      </c>
      <c r="H107" s="299"/>
      <c r="I107" s="299"/>
      <c r="J107" s="299"/>
      <c r="K107" s="300"/>
      <c r="L107" s="301" t="s">
        <v>589</v>
      </c>
      <c r="M107" s="302"/>
      <c r="N107" s="302"/>
      <c r="O107" s="302"/>
      <c r="P107" s="302"/>
      <c r="Q107" s="302"/>
      <c r="R107" s="302"/>
      <c r="S107" s="302"/>
      <c r="T107" s="302"/>
      <c r="U107" s="302"/>
      <c r="V107" s="302"/>
      <c r="W107" s="302"/>
      <c r="X107" s="303"/>
      <c r="Y107" s="326">
        <v>27960</v>
      </c>
      <c r="Z107" s="327"/>
      <c r="AA107" s="327"/>
      <c r="AB107" s="328"/>
      <c r="AC107" s="298" t="s">
        <v>593</v>
      </c>
      <c r="AD107" s="299"/>
      <c r="AE107" s="299"/>
      <c r="AF107" s="299"/>
      <c r="AG107" s="300"/>
      <c r="AH107" s="301" t="s">
        <v>612</v>
      </c>
      <c r="AI107" s="302"/>
      <c r="AJ107" s="302"/>
      <c r="AK107" s="302"/>
      <c r="AL107" s="302"/>
      <c r="AM107" s="302"/>
      <c r="AN107" s="302"/>
      <c r="AO107" s="302"/>
      <c r="AP107" s="302"/>
      <c r="AQ107" s="302"/>
      <c r="AR107" s="302"/>
      <c r="AS107" s="302"/>
      <c r="AT107" s="303"/>
      <c r="AU107" s="326">
        <v>56</v>
      </c>
      <c r="AV107" s="327"/>
      <c r="AW107" s="327"/>
      <c r="AX107" s="589"/>
    </row>
    <row r="108" spans="1:51" ht="24.75" customHeight="1" x14ac:dyDescent="0.15">
      <c r="A108" s="529"/>
      <c r="B108" s="530"/>
      <c r="C108" s="530"/>
      <c r="D108" s="530"/>
      <c r="E108" s="530"/>
      <c r="F108" s="531"/>
      <c r="G108" s="285" t="s">
        <v>17</v>
      </c>
      <c r="H108" s="286"/>
      <c r="I108" s="286"/>
      <c r="J108" s="286"/>
      <c r="K108" s="286"/>
      <c r="L108" s="287"/>
      <c r="M108" s="288"/>
      <c r="N108" s="288"/>
      <c r="O108" s="288"/>
      <c r="P108" s="288"/>
      <c r="Q108" s="288"/>
      <c r="R108" s="288"/>
      <c r="S108" s="288"/>
      <c r="T108" s="288"/>
      <c r="U108" s="288"/>
      <c r="V108" s="288"/>
      <c r="W108" s="288"/>
      <c r="X108" s="289"/>
      <c r="Y108" s="290">
        <f>SUM(Y107:AB107)</f>
        <v>27960</v>
      </c>
      <c r="Z108" s="291"/>
      <c r="AA108" s="291"/>
      <c r="AB108" s="292"/>
      <c r="AC108" s="285" t="s">
        <v>17</v>
      </c>
      <c r="AD108" s="286"/>
      <c r="AE108" s="286"/>
      <c r="AF108" s="286"/>
      <c r="AG108" s="286"/>
      <c r="AH108" s="287"/>
      <c r="AI108" s="288"/>
      <c r="AJ108" s="288"/>
      <c r="AK108" s="288"/>
      <c r="AL108" s="288"/>
      <c r="AM108" s="288"/>
      <c r="AN108" s="288"/>
      <c r="AO108" s="288"/>
      <c r="AP108" s="288"/>
      <c r="AQ108" s="288"/>
      <c r="AR108" s="288"/>
      <c r="AS108" s="288"/>
      <c r="AT108" s="289"/>
      <c r="AU108" s="290">
        <f>SUM(AU107:AX107)</f>
        <v>56</v>
      </c>
      <c r="AV108" s="291"/>
      <c r="AW108" s="291"/>
      <c r="AX108" s="293"/>
    </row>
    <row r="109" spans="1:51" ht="24.75" customHeight="1" thickBot="1" x14ac:dyDescent="0.2">
      <c r="A109" s="215" t="s">
        <v>136</v>
      </c>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7"/>
      <c r="AL109" s="611" t="s">
        <v>210</v>
      </c>
      <c r="AM109" s="612"/>
      <c r="AN109" s="612"/>
      <c r="AO109" s="71" t="s">
        <v>209</v>
      </c>
      <c r="AP109" s="21"/>
      <c r="AQ109" s="21"/>
      <c r="AR109" s="21"/>
      <c r="AS109" s="21"/>
      <c r="AT109" s="21"/>
      <c r="AU109" s="21"/>
      <c r="AV109" s="21"/>
      <c r="AW109" s="21"/>
      <c r="AX109" s="22"/>
      <c r="AY109">
        <f>COUNTIF($AO$109,"☑")</f>
        <v>0</v>
      </c>
    </row>
    <row r="110" spans="1:51"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1" ht="24.75" customHeight="1" x14ac:dyDescent="0.15"/>
    <row r="112" spans="1:51" ht="24.75" customHeight="1" x14ac:dyDescent="0.15">
      <c r="A112" s="9"/>
      <c r="B112" s="1" t="s">
        <v>24</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24.75" customHeight="1" x14ac:dyDescent="0.15">
      <c r="A113" s="9"/>
      <c r="B113" s="41" t="s">
        <v>219</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59.25" customHeight="1" x14ac:dyDescent="0.15">
      <c r="A114" s="203"/>
      <c r="B114" s="203"/>
      <c r="C114" s="203" t="s">
        <v>23</v>
      </c>
      <c r="D114" s="203"/>
      <c r="E114" s="203"/>
      <c r="F114" s="203"/>
      <c r="G114" s="203"/>
      <c r="H114" s="203"/>
      <c r="I114" s="203"/>
      <c r="J114" s="204" t="s">
        <v>183</v>
      </c>
      <c r="K114" s="73"/>
      <c r="L114" s="73"/>
      <c r="M114" s="73"/>
      <c r="N114" s="73"/>
      <c r="O114" s="73"/>
      <c r="P114" s="146" t="s">
        <v>170</v>
      </c>
      <c r="Q114" s="146"/>
      <c r="R114" s="146"/>
      <c r="S114" s="146"/>
      <c r="T114" s="146"/>
      <c r="U114" s="146"/>
      <c r="V114" s="146"/>
      <c r="W114" s="146"/>
      <c r="X114" s="146"/>
      <c r="Y114" s="205" t="s">
        <v>182</v>
      </c>
      <c r="Z114" s="206"/>
      <c r="AA114" s="206"/>
      <c r="AB114" s="206"/>
      <c r="AC114" s="204" t="s">
        <v>208</v>
      </c>
      <c r="AD114" s="204"/>
      <c r="AE114" s="204"/>
      <c r="AF114" s="204"/>
      <c r="AG114" s="204"/>
      <c r="AH114" s="205" t="s">
        <v>224</v>
      </c>
      <c r="AI114" s="203"/>
      <c r="AJ114" s="203"/>
      <c r="AK114" s="203"/>
      <c r="AL114" s="203" t="s">
        <v>18</v>
      </c>
      <c r="AM114" s="203"/>
      <c r="AN114" s="203"/>
      <c r="AO114" s="211"/>
      <c r="AP114" s="207" t="s">
        <v>184</v>
      </c>
      <c r="AQ114" s="207"/>
      <c r="AR114" s="207"/>
      <c r="AS114" s="207"/>
      <c r="AT114" s="207"/>
      <c r="AU114" s="207"/>
      <c r="AV114" s="207"/>
      <c r="AW114" s="207"/>
      <c r="AX114" s="207"/>
    </row>
    <row r="115" spans="1:51" ht="156" customHeight="1" x14ac:dyDescent="0.15">
      <c r="A115" s="189">
        <v>1</v>
      </c>
      <c r="B115" s="189">
        <v>1</v>
      </c>
      <c r="C115" s="190" t="s">
        <v>590</v>
      </c>
      <c r="D115" s="191"/>
      <c r="E115" s="191"/>
      <c r="F115" s="191"/>
      <c r="G115" s="191"/>
      <c r="H115" s="191"/>
      <c r="I115" s="191"/>
      <c r="J115" s="192">
        <v>7360005000440</v>
      </c>
      <c r="K115" s="193"/>
      <c r="L115" s="193"/>
      <c r="M115" s="193"/>
      <c r="N115" s="193"/>
      <c r="O115" s="193"/>
      <c r="P115" s="194" t="s">
        <v>591</v>
      </c>
      <c r="Q115" s="195"/>
      <c r="R115" s="195"/>
      <c r="S115" s="195"/>
      <c r="T115" s="195"/>
      <c r="U115" s="195"/>
      <c r="V115" s="195"/>
      <c r="W115" s="195"/>
      <c r="X115" s="195"/>
      <c r="Y115" s="196">
        <v>27960</v>
      </c>
      <c r="Z115" s="197"/>
      <c r="AA115" s="197"/>
      <c r="AB115" s="198"/>
      <c r="AC115" s="199" t="s">
        <v>608</v>
      </c>
      <c r="AD115" s="200"/>
      <c r="AE115" s="200"/>
      <c r="AF115" s="200"/>
      <c r="AG115" s="200"/>
      <c r="AH115" s="201" t="s">
        <v>581</v>
      </c>
      <c r="AI115" s="202"/>
      <c r="AJ115" s="202"/>
      <c r="AK115" s="202"/>
      <c r="AL115" s="185" t="s">
        <v>581</v>
      </c>
      <c r="AM115" s="186"/>
      <c r="AN115" s="186"/>
      <c r="AO115" s="187"/>
      <c r="AP115" s="188" t="s">
        <v>581</v>
      </c>
      <c r="AQ115" s="188"/>
      <c r="AR115" s="188"/>
      <c r="AS115" s="188"/>
      <c r="AT115" s="188"/>
      <c r="AU115" s="188"/>
      <c r="AV115" s="188"/>
      <c r="AW115" s="188"/>
      <c r="AX115" s="188"/>
    </row>
    <row r="116" spans="1:51" ht="24.75" customHeight="1" x14ac:dyDescent="0.15">
      <c r="A116" s="45"/>
      <c r="B116" s="45"/>
      <c r="C116" s="45"/>
      <c r="D116" s="45"/>
      <c r="E116" s="45"/>
      <c r="F116" s="45"/>
      <c r="G116" s="45"/>
      <c r="H116" s="45"/>
      <c r="I116" s="45"/>
      <c r="J116" s="46"/>
      <c r="K116" s="46"/>
      <c r="L116" s="46"/>
      <c r="M116" s="46"/>
      <c r="N116" s="46"/>
      <c r="O116" s="46"/>
      <c r="P116" s="47"/>
      <c r="Q116" s="47"/>
      <c r="R116" s="47"/>
      <c r="S116" s="47"/>
      <c r="T116" s="47"/>
      <c r="U116" s="47"/>
      <c r="V116" s="47"/>
      <c r="W116" s="47"/>
      <c r="X116" s="47"/>
      <c r="Y116" s="48"/>
      <c r="Z116" s="48"/>
      <c r="AA116" s="48"/>
      <c r="AB116" s="48"/>
      <c r="AC116" s="48"/>
      <c r="AD116" s="48"/>
      <c r="AE116" s="48"/>
      <c r="AF116" s="48"/>
      <c r="AG116" s="48"/>
      <c r="AH116" s="48"/>
      <c r="AI116" s="48"/>
      <c r="AJ116" s="48"/>
      <c r="AK116" s="48"/>
      <c r="AL116" s="48"/>
      <c r="AM116" s="48"/>
      <c r="AN116" s="48"/>
      <c r="AO116" s="48"/>
      <c r="AP116" s="47"/>
      <c r="AQ116" s="47"/>
      <c r="AR116" s="47"/>
      <c r="AS116" s="47"/>
      <c r="AT116" s="47"/>
      <c r="AU116" s="47"/>
      <c r="AV116" s="47"/>
      <c r="AW116" s="47"/>
      <c r="AX116" s="47"/>
      <c r="AY116">
        <f>COUNTA($C$119)</f>
        <v>1</v>
      </c>
    </row>
    <row r="117" spans="1:51" ht="24.75" customHeight="1" x14ac:dyDescent="0.15">
      <c r="A117" s="45"/>
      <c r="B117" s="49" t="s">
        <v>165</v>
      </c>
      <c r="C117" s="45"/>
      <c r="D117" s="45"/>
      <c r="E117" s="45"/>
      <c r="F117" s="45"/>
      <c r="G117" s="45"/>
      <c r="H117" s="45"/>
      <c r="I117" s="45"/>
      <c r="J117" s="45"/>
      <c r="K117" s="45"/>
      <c r="L117" s="45"/>
      <c r="M117" s="45"/>
      <c r="N117" s="45"/>
      <c r="O117" s="45"/>
      <c r="P117" s="50"/>
      <c r="Q117" s="50"/>
      <c r="R117" s="50"/>
      <c r="S117" s="50"/>
      <c r="T117" s="50"/>
      <c r="U117" s="50"/>
      <c r="V117" s="50"/>
      <c r="W117" s="50"/>
      <c r="X117" s="50"/>
      <c r="Y117" s="51"/>
      <c r="Z117" s="51"/>
      <c r="AA117" s="51"/>
      <c r="AB117" s="51"/>
      <c r="AC117" s="51"/>
      <c r="AD117" s="51"/>
      <c r="AE117" s="51"/>
      <c r="AF117" s="51"/>
      <c r="AG117" s="51"/>
      <c r="AH117" s="51"/>
      <c r="AI117" s="51"/>
      <c r="AJ117" s="51"/>
      <c r="AK117" s="51"/>
      <c r="AL117" s="51"/>
      <c r="AM117" s="51"/>
      <c r="AN117" s="51"/>
      <c r="AO117" s="51"/>
      <c r="AP117" s="50"/>
      <c r="AQ117" s="50"/>
      <c r="AR117" s="50"/>
      <c r="AS117" s="50"/>
      <c r="AT117" s="50"/>
      <c r="AU117" s="50"/>
      <c r="AV117" s="50"/>
      <c r="AW117" s="50"/>
      <c r="AX117" s="50"/>
      <c r="AY117">
        <f>$AY$116</f>
        <v>1</v>
      </c>
    </row>
    <row r="118" spans="1:51" ht="59.25" customHeight="1" x14ac:dyDescent="0.15">
      <c r="A118" s="203"/>
      <c r="B118" s="203"/>
      <c r="C118" s="203" t="s">
        <v>23</v>
      </c>
      <c r="D118" s="203"/>
      <c r="E118" s="203"/>
      <c r="F118" s="203"/>
      <c r="G118" s="203"/>
      <c r="H118" s="203"/>
      <c r="I118" s="203"/>
      <c r="J118" s="204" t="s">
        <v>183</v>
      </c>
      <c r="K118" s="73"/>
      <c r="L118" s="73"/>
      <c r="M118" s="73"/>
      <c r="N118" s="73"/>
      <c r="O118" s="73"/>
      <c r="P118" s="146" t="s">
        <v>170</v>
      </c>
      <c r="Q118" s="146"/>
      <c r="R118" s="146"/>
      <c r="S118" s="146"/>
      <c r="T118" s="146"/>
      <c r="U118" s="146"/>
      <c r="V118" s="146"/>
      <c r="W118" s="146"/>
      <c r="X118" s="146"/>
      <c r="Y118" s="205" t="s">
        <v>182</v>
      </c>
      <c r="Z118" s="206"/>
      <c r="AA118" s="206"/>
      <c r="AB118" s="206"/>
      <c r="AC118" s="204" t="s">
        <v>208</v>
      </c>
      <c r="AD118" s="204"/>
      <c r="AE118" s="204"/>
      <c r="AF118" s="204"/>
      <c r="AG118" s="204"/>
      <c r="AH118" s="205" t="s">
        <v>224</v>
      </c>
      <c r="AI118" s="203"/>
      <c r="AJ118" s="203"/>
      <c r="AK118" s="203"/>
      <c r="AL118" s="203" t="s">
        <v>18</v>
      </c>
      <c r="AM118" s="203"/>
      <c r="AN118" s="203"/>
      <c r="AO118" s="211"/>
      <c r="AP118" s="207" t="s">
        <v>184</v>
      </c>
      <c r="AQ118" s="207"/>
      <c r="AR118" s="207"/>
      <c r="AS118" s="207"/>
      <c r="AT118" s="207"/>
      <c r="AU118" s="207"/>
      <c r="AV118" s="207"/>
      <c r="AW118" s="207"/>
      <c r="AX118" s="207"/>
      <c r="AY118">
        <f t="shared" ref="AY118:AY119" si="5">$AY$116</f>
        <v>1</v>
      </c>
    </row>
    <row r="119" spans="1:51" ht="30" customHeight="1" x14ac:dyDescent="0.15">
      <c r="A119" s="189">
        <v>1</v>
      </c>
      <c r="B119" s="189">
        <v>1</v>
      </c>
      <c r="C119" s="190" t="s">
        <v>594</v>
      </c>
      <c r="D119" s="191"/>
      <c r="E119" s="191"/>
      <c r="F119" s="191"/>
      <c r="G119" s="191"/>
      <c r="H119" s="191"/>
      <c r="I119" s="191"/>
      <c r="J119" s="192">
        <v>9360001023889</v>
      </c>
      <c r="K119" s="193"/>
      <c r="L119" s="193"/>
      <c r="M119" s="193"/>
      <c r="N119" s="193"/>
      <c r="O119" s="193"/>
      <c r="P119" s="194" t="s">
        <v>599</v>
      </c>
      <c r="Q119" s="195"/>
      <c r="R119" s="195"/>
      <c r="S119" s="195"/>
      <c r="T119" s="195"/>
      <c r="U119" s="195"/>
      <c r="V119" s="195"/>
      <c r="W119" s="195"/>
      <c r="X119" s="195"/>
      <c r="Y119" s="196">
        <v>56</v>
      </c>
      <c r="Z119" s="197"/>
      <c r="AA119" s="197"/>
      <c r="AB119" s="198"/>
      <c r="AC119" s="199" t="s">
        <v>71</v>
      </c>
      <c r="AD119" s="200"/>
      <c r="AE119" s="200"/>
      <c r="AF119" s="200"/>
      <c r="AG119" s="200"/>
      <c r="AH119" s="201" t="s">
        <v>256</v>
      </c>
      <c r="AI119" s="202"/>
      <c r="AJ119" s="202"/>
      <c r="AK119" s="202"/>
      <c r="AL119" s="185" t="s">
        <v>256</v>
      </c>
      <c r="AM119" s="186"/>
      <c r="AN119" s="186"/>
      <c r="AO119" s="187"/>
      <c r="AP119" s="188" t="s">
        <v>256</v>
      </c>
      <c r="AQ119" s="188"/>
      <c r="AR119" s="188"/>
      <c r="AS119" s="188"/>
      <c r="AT119" s="188"/>
      <c r="AU119" s="188"/>
      <c r="AV119" s="188"/>
      <c r="AW119" s="188"/>
      <c r="AX119" s="188"/>
      <c r="AY119">
        <f t="shared" si="5"/>
        <v>1</v>
      </c>
    </row>
    <row r="120" spans="1:51" ht="30" customHeight="1" x14ac:dyDescent="0.15">
      <c r="A120" s="189">
        <v>2</v>
      </c>
      <c r="B120" s="189">
        <v>1</v>
      </c>
      <c r="C120" s="190" t="s">
        <v>595</v>
      </c>
      <c r="D120" s="191"/>
      <c r="E120" s="191"/>
      <c r="F120" s="191"/>
      <c r="G120" s="191"/>
      <c r="H120" s="191"/>
      <c r="I120" s="191"/>
      <c r="J120" s="192">
        <v>2360001020034</v>
      </c>
      <c r="K120" s="193"/>
      <c r="L120" s="193"/>
      <c r="M120" s="193"/>
      <c r="N120" s="193"/>
      <c r="O120" s="193"/>
      <c r="P120" s="194" t="s">
        <v>600</v>
      </c>
      <c r="Q120" s="195"/>
      <c r="R120" s="195"/>
      <c r="S120" s="195"/>
      <c r="T120" s="195"/>
      <c r="U120" s="195"/>
      <c r="V120" s="195"/>
      <c r="W120" s="195"/>
      <c r="X120" s="195"/>
      <c r="Y120" s="196">
        <v>55</v>
      </c>
      <c r="Z120" s="197"/>
      <c r="AA120" s="197"/>
      <c r="AB120" s="198"/>
      <c r="AC120" s="199" t="s">
        <v>71</v>
      </c>
      <c r="AD120" s="200"/>
      <c r="AE120" s="200"/>
      <c r="AF120" s="200"/>
      <c r="AG120" s="200"/>
      <c r="AH120" s="201" t="s">
        <v>256</v>
      </c>
      <c r="AI120" s="202"/>
      <c r="AJ120" s="202"/>
      <c r="AK120" s="202"/>
      <c r="AL120" s="185" t="s">
        <v>256</v>
      </c>
      <c r="AM120" s="186"/>
      <c r="AN120" s="186"/>
      <c r="AO120" s="187"/>
      <c r="AP120" s="188" t="s">
        <v>256</v>
      </c>
      <c r="AQ120" s="188"/>
      <c r="AR120" s="188"/>
      <c r="AS120" s="188"/>
      <c r="AT120" s="188"/>
      <c r="AU120" s="188"/>
      <c r="AV120" s="188"/>
      <c r="AW120" s="188"/>
      <c r="AX120" s="188"/>
      <c r="AY120">
        <f>COUNTA($C$120)</f>
        <v>1</v>
      </c>
    </row>
    <row r="121" spans="1:51" ht="30" customHeight="1" x14ac:dyDescent="0.15">
      <c r="A121" s="189">
        <v>3</v>
      </c>
      <c r="B121" s="189">
        <v>1</v>
      </c>
      <c r="C121" s="190" t="s">
        <v>596</v>
      </c>
      <c r="D121" s="191"/>
      <c r="E121" s="191"/>
      <c r="F121" s="191"/>
      <c r="G121" s="191"/>
      <c r="H121" s="191"/>
      <c r="I121" s="191"/>
      <c r="J121" s="192">
        <v>1360001027096</v>
      </c>
      <c r="K121" s="193"/>
      <c r="L121" s="193"/>
      <c r="M121" s="193"/>
      <c r="N121" s="193"/>
      <c r="O121" s="193"/>
      <c r="P121" s="194" t="s">
        <v>601</v>
      </c>
      <c r="Q121" s="195"/>
      <c r="R121" s="195"/>
      <c r="S121" s="195"/>
      <c r="T121" s="195"/>
      <c r="U121" s="195"/>
      <c r="V121" s="195"/>
      <c r="W121" s="195"/>
      <c r="X121" s="195"/>
      <c r="Y121" s="196">
        <v>10</v>
      </c>
      <c r="Z121" s="197"/>
      <c r="AA121" s="197"/>
      <c r="AB121" s="198"/>
      <c r="AC121" s="199" t="s">
        <v>71</v>
      </c>
      <c r="AD121" s="200"/>
      <c r="AE121" s="200"/>
      <c r="AF121" s="200"/>
      <c r="AG121" s="200"/>
      <c r="AH121" s="201" t="s">
        <v>256</v>
      </c>
      <c r="AI121" s="202"/>
      <c r="AJ121" s="202"/>
      <c r="AK121" s="202"/>
      <c r="AL121" s="185" t="s">
        <v>256</v>
      </c>
      <c r="AM121" s="186"/>
      <c r="AN121" s="186"/>
      <c r="AO121" s="187"/>
      <c r="AP121" s="188" t="s">
        <v>256</v>
      </c>
      <c r="AQ121" s="188"/>
      <c r="AR121" s="188"/>
      <c r="AS121" s="188"/>
      <c r="AT121" s="188"/>
      <c r="AU121" s="188"/>
      <c r="AV121" s="188"/>
      <c r="AW121" s="188"/>
      <c r="AX121" s="188"/>
      <c r="AY121">
        <f>COUNTA($C$121)</f>
        <v>1</v>
      </c>
    </row>
    <row r="122" spans="1:51" ht="30" customHeight="1" x14ac:dyDescent="0.15">
      <c r="A122" s="189">
        <v>4</v>
      </c>
      <c r="B122" s="189">
        <v>1</v>
      </c>
      <c r="C122" s="190" t="s">
        <v>598</v>
      </c>
      <c r="D122" s="191"/>
      <c r="E122" s="191"/>
      <c r="F122" s="191"/>
      <c r="G122" s="191"/>
      <c r="H122" s="191"/>
      <c r="I122" s="191"/>
      <c r="J122" s="192">
        <v>1360001022733</v>
      </c>
      <c r="K122" s="193"/>
      <c r="L122" s="193"/>
      <c r="M122" s="193"/>
      <c r="N122" s="193"/>
      <c r="O122" s="193"/>
      <c r="P122" s="194" t="s">
        <v>602</v>
      </c>
      <c r="Q122" s="195"/>
      <c r="R122" s="195"/>
      <c r="S122" s="195"/>
      <c r="T122" s="195"/>
      <c r="U122" s="195"/>
      <c r="V122" s="195"/>
      <c r="W122" s="195"/>
      <c r="X122" s="195"/>
      <c r="Y122" s="196">
        <v>55</v>
      </c>
      <c r="Z122" s="197"/>
      <c r="AA122" s="197"/>
      <c r="AB122" s="198"/>
      <c r="AC122" s="199" t="s">
        <v>71</v>
      </c>
      <c r="AD122" s="200"/>
      <c r="AE122" s="200"/>
      <c r="AF122" s="200"/>
      <c r="AG122" s="200"/>
      <c r="AH122" s="201" t="s">
        <v>256</v>
      </c>
      <c r="AI122" s="202"/>
      <c r="AJ122" s="202"/>
      <c r="AK122" s="202"/>
      <c r="AL122" s="185" t="s">
        <v>256</v>
      </c>
      <c r="AM122" s="186"/>
      <c r="AN122" s="186"/>
      <c r="AO122" s="187"/>
      <c r="AP122" s="188" t="s">
        <v>256</v>
      </c>
      <c r="AQ122" s="188"/>
      <c r="AR122" s="188"/>
      <c r="AS122" s="188"/>
      <c r="AT122" s="188"/>
      <c r="AU122" s="188"/>
      <c r="AV122" s="188"/>
      <c r="AW122" s="188"/>
      <c r="AX122" s="188"/>
      <c r="AY122">
        <f>COUNTA($C$122)</f>
        <v>1</v>
      </c>
    </row>
    <row r="123" spans="1:51" ht="30" customHeight="1" x14ac:dyDescent="0.15">
      <c r="A123" s="189">
        <v>5</v>
      </c>
      <c r="B123" s="189">
        <v>1</v>
      </c>
      <c r="C123" s="190" t="s">
        <v>597</v>
      </c>
      <c r="D123" s="191"/>
      <c r="E123" s="191"/>
      <c r="F123" s="191"/>
      <c r="G123" s="191"/>
      <c r="H123" s="191"/>
      <c r="I123" s="191"/>
      <c r="J123" s="192">
        <v>3360001024208</v>
      </c>
      <c r="K123" s="193"/>
      <c r="L123" s="193"/>
      <c r="M123" s="193"/>
      <c r="N123" s="193"/>
      <c r="O123" s="193"/>
      <c r="P123" s="194" t="s">
        <v>603</v>
      </c>
      <c r="Q123" s="195"/>
      <c r="R123" s="195"/>
      <c r="S123" s="195"/>
      <c r="T123" s="195"/>
      <c r="U123" s="195"/>
      <c r="V123" s="195"/>
      <c r="W123" s="195"/>
      <c r="X123" s="195"/>
      <c r="Y123" s="196">
        <v>40</v>
      </c>
      <c r="Z123" s="197"/>
      <c r="AA123" s="197"/>
      <c r="AB123" s="198"/>
      <c r="AC123" s="199" t="s">
        <v>71</v>
      </c>
      <c r="AD123" s="200"/>
      <c r="AE123" s="200"/>
      <c r="AF123" s="200"/>
      <c r="AG123" s="200"/>
      <c r="AH123" s="201" t="s">
        <v>256</v>
      </c>
      <c r="AI123" s="202"/>
      <c r="AJ123" s="202"/>
      <c r="AK123" s="202"/>
      <c r="AL123" s="185" t="s">
        <v>256</v>
      </c>
      <c r="AM123" s="186"/>
      <c r="AN123" s="186"/>
      <c r="AO123" s="187"/>
      <c r="AP123" s="188" t="s">
        <v>256</v>
      </c>
      <c r="AQ123" s="188"/>
      <c r="AR123" s="188"/>
      <c r="AS123" s="188"/>
      <c r="AT123" s="188"/>
      <c r="AU123" s="188"/>
      <c r="AV123" s="188"/>
      <c r="AW123" s="188"/>
      <c r="AX123" s="188"/>
      <c r="AY123">
        <f>COUNTA($C$123)</f>
        <v>1</v>
      </c>
    </row>
  </sheetData>
  <sheetProtection formatRows="0"/>
  <dataConsolidate/>
  <mergeCells count="491">
    <mergeCell ref="C45:D46"/>
    <mergeCell ref="A45:B46"/>
    <mergeCell ref="A37:F38"/>
    <mergeCell ref="G37:AX38"/>
    <mergeCell ref="AL109:AN109"/>
    <mergeCell ref="G21:O21"/>
    <mergeCell ref="P21:V21"/>
    <mergeCell ref="W21:AC21"/>
    <mergeCell ref="AD21:AJ21"/>
    <mergeCell ref="AQ39:AT39"/>
    <mergeCell ref="AU39:AX39"/>
    <mergeCell ref="AQ40:AT40"/>
    <mergeCell ref="AQ41:AT41"/>
    <mergeCell ref="AU40:AX40"/>
    <mergeCell ref="AU41:AX41"/>
    <mergeCell ref="AQ42:AT42"/>
    <mergeCell ref="AU42:AX42"/>
    <mergeCell ref="AD58:AF58"/>
    <mergeCell ref="AG57:AX57"/>
    <mergeCell ref="AQ43:AT43"/>
    <mergeCell ref="AU43:AX43"/>
    <mergeCell ref="AQ44:AT44"/>
    <mergeCell ref="AU44:AX44"/>
    <mergeCell ref="AK21:AQ21"/>
    <mergeCell ref="AR21:AX21"/>
    <mergeCell ref="A30:F31"/>
    <mergeCell ref="G30:AX31"/>
    <mergeCell ref="AG50:AX50"/>
    <mergeCell ref="AD49:AF49"/>
    <mergeCell ref="C115:I115"/>
    <mergeCell ref="AD48:AF48"/>
    <mergeCell ref="C48:AC48"/>
    <mergeCell ref="AG49:AX49"/>
    <mergeCell ref="AU107:AX107"/>
    <mergeCell ref="C64:AC64"/>
    <mergeCell ref="AE44:AH44"/>
    <mergeCell ref="AI44:AL44"/>
    <mergeCell ref="AM44:AP44"/>
    <mergeCell ref="Y43:AA43"/>
    <mergeCell ref="AB43:AD43"/>
    <mergeCell ref="Y44:AA44"/>
    <mergeCell ref="AB44:AD44"/>
    <mergeCell ref="AE43:AH43"/>
    <mergeCell ref="AI43:AL43"/>
    <mergeCell ref="AM43:AP43"/>
    <mergeCell ref="G68:AX68"/>
    <mergeCell ref="G67:AX67"/>
    <mergeCell ref="Y41:AA41"/>
    <mergeCell ref="AB40:AD40"/>
    <mergeCell ref="G42:X42"/>
    <mergeCell ref="Y42:AA42"/>
    <mergeCell ref="AB39:AD39"/>
    <mergeCell ref="A7:F7"/>
    <mergeCell ref="G7:X7"/>
    <mergeCell ref="A8:F8"/>
    <mergeCell ref="A39:F41"/>
    <mergeCell ref="G39:X39"/>
    <mergeCell ref="Y40:AA40"/>
    <mergeCell ref="G40:X41"/>
    <mergeCell ref="Y36:AA36"/>
    <mergeCell ref="AB36:AD36"/>
    <mergeCell ref="A10:F10"/>
    <mergeCell ref="C59:AC59"/>
    <mergeCell ref="A89:F104"/>
    <mergeCell ref="AG66:AX66"/>
    <mergeCell ref="C63:AC63"/>
    <mergeCell ref="AG63:AX63"/>
    <mergeCell ref="C66:AC66"/>
    <mergeCell ref="AD64:AF64"/>
    <mergeCell ref="AD63:AF63"/>
    <mergeCell ref="A105:F108"/>
    <mergeCell ref="A70:AX70"/>
    <mergeCell ref="F74:AX74"/>
    <mergeCell ref="A52:B61"/>
    <mergeCell ref="C61:AC61"/>
    <mergeCell ref="A77:AX77"/>
    <mergeCell ref="AD65:AF65"/>
    <mergeCell ref="AG52:AX54"/>
    <mergeCell ref="C57:AC57"/>
    <mergeCell ref="AU106:AX106"/>
    <mergeCell ref="AG60:AX60"/>
    <mergeCell ref="AH107:AT107"/>
    <mergeCell ref="AH106:AT106"/>
    <mergeCell ref="G107:K107"/>
    <mergeCell ref="A74:E74"/>
    <mergeCell ref="G32:O33"/>
    <mergeCell ref="P12:V12"/>
    <mergeCell ref="AB29:AD29"/>
    <mergeCell ref="AR12:AX12"/>
    <mergeCell ref="G13:H18"/>
    <mergeCell ref="F72:AX72"/>
    <mergeCell ref="E53:AC53"/>
    <mergeCell ref="E54:AC54"/>
    <mergeCell ref="AG61:AX61"/>
    <mergeCell ref="A71:AX71"/>
    <mergeCell ref="AG62:AX62"/>
    <mergeCell ref="AD50:AF50"/>
    <mergeCell ref="AG58:AX58"/>
    <mergeCell ref="A69:AX69"/>
    <mergeCell ref="C68:F68"/>
    <mergeCell ref="AD56:AF56"/>
    <mergeCell ref="AB41:AD41"/>
    <mergeCell ref="G43:X44"/>
    <mergeCell ref="G105:AB105"/>
    <mergeCell ref="AD66:AF66"/>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I18:O18"/>
    <mergeCell ref="AD12:AJ12"/>
    <mergeCell ref="AE8:AX8"/>
    <mergeCell ref="W16:AC16"/>
    <mergeCell ref="A75:AX75"/>
    <mergeCell ref="AD57:AF57"/>
    <mergeCell ref="C65:AC65"/>
    <mergeCell ref="G10:AX10"/>
    <mergeCell ref="AD14:AJ14"/>
    <mergeCell ref="AK14:AQ14"/>
    <mergeCell ref="P13:V13"/>
    <mergeCell ref="P17:V17"/>
    <mergeCell ref="W17:AC17"/>
    <mergeCell ref="AD16:AJ16"/>
    <mergeCell ref="AR16:AX16"/>
    <mergeCell ref="AK16:AQ16"/>
    <mergeCell ref="P27:X29"/>
    <mergeCell ref="G12:O12"/>
    <mergeCell ref="P14:V14"/>
    <mergeCell ref="AB35:AD35"/>
    <mergeCell ref="I14:O14"/>
    <mergeCell ref="P32:X33"/>
    <mergeCell ref="Y32:AA33"/>
    <mergeCell ref="AB32:AD33"/>
    <mergeCell ref="I17:O17"/>
    <mergeCell ref="I13:O13"/>
    <mergeCell ref="AD62:AF62"/>
    <mergeCell ref="W13:AC13"/>
    <mergeCell ref="A66:B66"/>
    <mergeCell ref="AD59:AF59"/>
    <mergeCell ref="A62:B65"/>
    <mergeCell ref="C62:AC62"/>
    <mergeCell ref="AR14:AX14"/>
    <mergeCell ref="AK15:AQ15"/>
    <mergeCell ref="AG64:AX64"/>
    <mergeCell ref="AD55:AF55"/>
    <mergeCell ref="AD15:AJ15"/>
    <mergeCell ref="P19:V19"/>
    <mergeCell ref="AB25:AD26"/>
    <mergeCell ref="AB27:AD27"/>
    <mergeCell ref="A25:F29"/>
    <mergeCell ref="AB28:AD28"/>
    <mergeCell ref="A42:F44"/>
    <mergeCell ref="AB42:AD42"/>
    <mergeCell ref="AE41:AH41"/>
    <mergeCell ref="AI41:AL41"/>
    <mergeCell ref="AM41:AP41"/>
    <mergeCell ref="AQ28:AT28"/>
    <mergeCell ref="AR20:AX20"/>
    <mergeCell ref="G27:O29"/>
    <mergeCell ref="AD53:AF53"/>
    <mergeCell ref="AG65:AX65"/>
    <mergeCell ref="Y106:AB106"/>
    <mergeCell ref="A72:E72"/>
    <mergeCell ref="A67:B68"/>
    <mergeCell ref="Y107:AB107"/>
    <mergeCell ref="A73:AX73"/>
    <mergeCell ref="AR15:AX15"/>
    <mergeCell ref="C58:AC58"/>
    <mergeCell ref="AD61:AF61"/>
    <mergeCell ref="AG59:AX59"/>
    <mergeCell ref="C55:AC55"/>
    <mergeCell ref="G106:K106"/>
    <mergeCell ref="L106:X106"/>
    <mergeCell ref="C50:AC50"/>
    <mergeCell ref="C51:AC51"/>
    <mergeCell ref="C52:AC52"/>
    <mergeCell ref="AG48:AX48"/>
    <mergeCell ref="C67:F67"/>
    <mergeCell ref="Y25:AA26"/>
    <mergeCell ref="Y27:AA27"/>
    <mergeCell ref="Y28:AA28"/>
    <mergeCell ref="P25:X26"/>
    <mergeCell ref="AQ25:AT25"/>
    <mergeCell ref="A32:F36"/>
    <mergeCell ref="G25:O26"/>
    <mergeCell ref="AC108:AG108"/>
    <mergeCell ref="AH108:AT108"/>
    <mergeCell ref="AU108:AX108"/>
    <mergeCell ref="AD54:AF54"/>
    <mergeCell ref="AD51:AF51"/>
    <mergeCell ref="AC107:AG107"/>
    <mergeCell ref="L107:X107"/>
    <mergeCell ref="AC106:AG106"/>
    <mergeCell ref="Q88:S88"/>
    <mergeCell ref="U88:V88"/>
    <mergeCell ref="X88:Y88"/>
    <mergeCell ref="AC88:AE88"/>
    <mergeCell ref="U87:V87"/>
    <mergeCell ref="X87:Y87"/>
    <mergeCell ref="AA87:AB87"/>
    <mergeCell ref="AC87:AE87"/>
    <mergeCell ref="AG87:AH87"/>
    <mergeCell ref="AJ87:AK87"/>
    <mergeCell ref="AM87:AN87"/>
    <mergeCell ref="AO87:AP87"/>
    <mergeCell ref="AR87:AS87"/>
    <mergeCell ref="A76:AX76"/>
    <mergeCell ref="AC105:AX105"/>
    <mergeCell ref="C53:D54"/>
    <mergeCell ref="G5:L5"/>
    <mergeCell ref="M5:R5"/>
    <mergeCell ref="S5:X5"/>
    <mergeCell ref="Y8:AD8"/>
    <mergeCell ref="A9:F9"/>
    <mergeCell ref="G9:AX9"/>
    <mergeCell ref="I15:O15"/>
    <mergeCell ref="P15:V15"/>
    <mergeCell ref="W15:AC15"/>
    <mergeCell ref="AD13:AJ13"/>
    <mergeCell ref="W12:AC12"/>
    <mergeCell ref="A11:F11"/>
    <mergeCell ref="G6:AX6"/>
    <mergeCell ref="A3:AH3"/>
    <mergeCell ref="AJ3:AW3"/>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Y39:AA39"/>
    <mergeCell ref="AH114:AK114"/>
    <mergeCell ref="AL114:AO114"/>
    <mergeCell ref="AC114:AG114"/>
    <mergeCell ref="AC115:AG115"/>
    <mergeCell ref="A109:AK109"/>
    <mergeCell ref="AH115:AK115"/>
    <mergeCell ref="AL115:AO115"/>
    <mergeCell ref="J114:O114"/>
    <mergeCell ref="J115:O115"/>
    <mergeCell ref="Y115:AB115"/>
    <mergeCell ref="E46:F46"/>
    <mergeCell ref="G46:AX46"/>
    <mergeCell ref="E45:F45"/>
    <mergeCell ref="G45:AX45"/>
    <mergeCell ref="AJ88:AK88"/>
    <mergeCell ref="A83:D83"/>
    <mergeCell ref="A82:D82"/>
    <mergeCell ref="A88:D88"/>
    <mergeCell ref="E88:G88"/>
    <mergeCell ref="I88:J88"/>
    <mergeCell ref="L88:M88"/>
    <mergeCell ref="G108:K108"/>
    <mergeCell ref="L108:X108"/>
    <mergeCell ref="A47:AX47"/>
    <mergeCell ref="A120:B120"/>
    <mergeCell ref="AL119:AO119"/>
    <mergeCell ref="C120:I120"/>
    <mergeCell ref="J120:O120"/>
    <mergeCell ref="P120:X120"/>
    <mergeCell ref="Y120:AB120"/>
    <mergeCell ref="AL118:AO118"/>
    <mergeCell ref="AP118:AX118"/>
    <mergeCell ref="AP119:AX119"/>
    <mergeCell ref="AL120:AO120"/>
    <mergeCell ref="AP120:AX120"/>
    <mergeCell ref="Y114:AB114"/>
    <mergeCell ref="C114:I114"/>
    <mergeCell ref="P114:X114"/>
    <mergeCell ref="A80:D80"/>
    <mergeCell ref="E80:P80"/>
    <mergeCell ref="Q80:AB80"/>
    <mergeCell ref="AC80:AN80"/>
    <mergeCell ref="AO80:AX80"/>
    <mergeCell ref="AG88:AH88"/>
    <mergeCell ref="A115:B115"/>
    <mergeCell ref="A114:B114"/>
    <mergeCell ref="Y108:AB108"/>
    <mergeCell ref="AC120:AG120"/>
    <mergeCell ref="AH120:AK120"/>
    <mergeCell ref="C121:I121"/>
    <mergeCell ref="J121:O121"/>
    <mergeCell ref="P121:X121"/>
    <mergeCell ref="Y121:AB121"/>
    <mergeCell ref="AC121:AG121"/>
    <mergeCell ref="AH121:AK121"/>
    <mergeCell ref="AP114:AX114"/>
    <mergeCell ref="AP115:AX115"/>
    <mergeCell ref="P115:X115"/>
    <mergeCell ref="A118:B118"/>
    <mergeCell ref="A119:B119"/>
    <mergeCell ref="C118:I118"/>
    <mergeCell ref="J118:O118"/>
    <mergeCell ref="P118:X118"/>
    <mergeCell ref="Y118:AB118"/>
    <mergeCell ref="AC118:AG118"/>
    <mergeCell ref="AH118:AK118"/>
    <mergeCell ref="C119:I119"/>
    <mergeCell ref="J119:O119"/>
    <mergeCell ref="P119:X119"/>
    <mergeCell ref="Y119:AB119"/>
    <mergeCell ref="AC119:AG119"/>
    <mergeCell ref="AH119:AK119"/>
    <mergeCell ref="AL121:AO121"/>
    <mergeCell ref="AP121:AX121"/>
    <mergeCell ref="A122:B122"/>
    <mergeCell ref="A123:B123"/>
    <mergeCell ref="C122:I122"/>
    <mergeCell ref="J122:O122"/>
    <mergeCell ref="P122:X122"/>
    <mergeCell ref="Y122:AB122"/>
    <mergeCell ref="AC122:AG122"/>
    <mergeCell ref="AH122:AK122"/>
    <mergeCell ref="AL122:AO122"/>
    <mergeCell ref="AP122:AX122"/>
    <mergeCell ref="C123:I123"/>
    <mergeCell ref="J123:O123"/>
    <mergeCell ref="P123:X123"/>
    <mergeCell ref="Y123:AB123"/>
    <mergeCell ref="AC123:AG123"/>
    <mergeCell ref="AH123:AK123"/>
    <mergeCell ref="AL123:AO123"/>
    <mergeCell ref="AP123:AX123"/>
    <mergeCell ref="A121:B121"/>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U34:AX34"/>
    <mergeCell ref="AE35:AH35"/>
    <mergeCell ref="AI35:AL35"/>
    <mergeCell ref="AQ35:AT35"/>
    <mergeCell ref="AE42:AH42"/>
    <mergeCell ref="AU33:AV33"/>
    <mergeCell ref="AW33:AX33"/>
    <mergeCell ref="AE32:AH33"/>
    <mergeCell ref="AI32:AL33"/>
    <mergeCell ref="AM32:AP33"/>
    <mergeCell ref="AQ32:AT32"/>
    <mergeCell ref="AU32:AX32"/>
    <mergeCell ref="AQ33:AR33"/>
    <mergeCell ref="AS33:AT33"/>
    <mergeCell ref="AE40:AH40"/>
    <mergeCell ref="AI40:AL40"/>
    <mergeCell ref="AM40:AP40"/>
    <mergeCell ref="AE39:AH39"/>
    <mergeCell ref="AI39:AL39"/>
    <mergeCell ref="AM39:AP39"/>
    <mergeCell ref="AI42:AL42"/>
    <mergeCell ref="AM42:AP42"/>
    <mergeCell ref="AD2:AH2"/>
    <mergeCell ref="AJ2:AM2"/>
    <mergeCell ref="G8:X8"/>
    <mergeCell ref="C60:AC60"/>
    <mergeCell ref="AD60:AF60"/>
    <mergeCell ref="AO2:AQ2"/>
    <mergeCell ref="AE34:AH34"/>
    <mergeCell ref="AI34:AL34"/>
    <mergeCell ref="AM34:AP34"/>
    <mergeCell ref="AQ34:AT34"/>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S2:AU2"/>
    <mergeCell ref="P24:V24"/>
    <mergeCell ref="W24:AC24"/>
    <mergeCell ref="AO78:AX78"/>
    <mergeCell ref="A79:D79"/>
    <mergeCell ref="E79:P79"/>
    <mergeCell ref="Q79:AB79"/>
    <mergeCell ref="AC79:AN79"/>
    <mergeCell ref="AO79:AX79"/>
    <mergeCell ref="W23:AC23"/>
    <mergeCell ref="A12:F21"/>
    <mergeCell ref="G22:O22"/>
    <mergeCell ref="G23:O23"/>
    <mergeCell ref="A22:F24"/>
    <mergeCell ref="AD22:AX22"/>
    <mergeCell ref="AD23:AX24"/>
    <mergeCell ref="W22:AC22"/>
    <mergeCell ref="A78:D78"/>
    <mergeCell ref="E78:P78"/>
    <mergeCell ref="Q78:AB78"/>
    <mergeCell ref="AC78:AN78"/>
    <mergeCell ref="P22:V22"/>
    <mergeCell ref="P23:V23"/>
    <mergeCell ref="G24:O24"/>
    <mergeCell ref="E83:P83"/>
    <mergeCell ref="Q83:AB83"/>
    <mergeCell ref="AC83:AN83"/>
    <mergeCell ref="AO83:AX83"/>
    <mergeCell ref="E84:P84"/>
    <mergeCell ref="Q84:AB84"/>
    <mergeCell ref="AC84:AN84"/>
    <mergeCell ref="AO84:AX84"/>
    <mergeCell ref="A81:D81"/>
    <mergeCell ref="E81:P81"/>
    <mergeCell ref="Q81:AB81"/>
    <mergeCell ref="AC81:AN81"/>
    <mergeCell ref="AO81:AX81"/>
    <mergeCell ref="E82:P82"/>
    <mergeCell ref="Q82:AB82"/>
    <mergeCell ref="AC82:AN82"/>
    <mergeCell ref="AO82:AX82"/>
    <mergeCell ref="A84:D84"/>
    <mergeCell ref="O88:P88"/>
    <mergeCell ref="AA88:AB88"/>
    <mergeCell ref="AM88:AN88"/>
    <mergeCell ref="AO88:AP88"/>
    <mergeCell ref="AR88:AS88"/>
    <mergeCell ref="AU88:AV88"/>
    <mergeCell ref="A85:D85"/>
    <mergeCell ref="E85:P85"/>
    <mergeCell ref="Q85:AB85"/>
    <mergeCell ref="AC85:AN85"/>
    <mergeCell ref="AO85:AX85"/>
    <mergeCell ref="A86:D86"/>
    <mergeCell ref="E86:P86"/>
    <mergeCell ref="Q86:AB86"/>
    <mergeCell ref="AC86:AN86"/>
    <mergeCell ref="AO86:AX86"/>
    <mergeCell ref="A87:D87"/>
    <mergeCell ref="E87:G87"/>
    <mergeCell ref="I87:J87"/>
    <mergeCell ref="L87:M87"/>
    <mergeCell ref="O87:P87"/>
    <mergeCell ref="Q87:S87"/>
    <mergeCell ref="AU87:AV87"/>
  </mergeCells>
  <phoneticPr fontId="6"/>
  <conditionalFormatting sqref="P14:AQ14">
    <cfRule type="expression" dxfId="121" priority="14013">
      <formula>IF(RIGHT(TEXT(P14,"0.#"),1)=".",FALSE,TRUE)</formula>
    </cfRule>
    <cfRule type="expression" dxfId="120" priority="14014">
      <formula>IF(RIGHT(TEXT(P14,"0.#"),1)=".",TRUE,FALSE)</formula>
    </cfRule>
  </conditionalFormatting>
  <conditionalFormatting sqref="AE27">
    <cfRule type="expression" dxfId="119" priority="14003">
      <formula>IF(RIGHT(TEXT(AE27,"0.#"),1)=".",FALSE,TRUE)</formula>
    </cfRule>
    <cfRule type="expression" dxfId="118" priority="14004">
      <formula>IF(RIGHT(TEXT(AE27,"0.#"),1)=".",TRUE,FALSE)</formula>
    </cfRule>
  </conditionalFormatting>
  <conditionalFormatting sqref="P18:AX18">
    <cfRule type="expression" dxfId="117" priority="13889">
      <formula>IF(RIGHT(TEXT(P18,"0.#"),1)=".",FALSE,TRUE)</formula>
    </cfRule>
    <cfRule type="expression" dxfId="116" priority="13890">
      <formula>IF(RIGHT(TEXT(P18,"0.#"),1)=".",TRUE,FALSE)</formula>
    </cfRule>
  </conditionalFormatting>
  <conditionalFormatting sqref="Y108">
    <cfRule type="expression" dxfId="115" priority="13881">
      <formula>IF(RIGHT(TEXT(Y108,"0.#"),1)=".",FALSE,TRUE)</formula>
    </cfRule>
    <cfRule type="expression" dxfId="114" priority="13882">
      <formula>IF(RIGHT(TEXT(Y108,"0.#"),1)=".",TRUE,FALSE)</formula>
    </cfRule>
  </conditionalFormatting>
  <conditionalFormatting sqref="P16:AQ17 P15:AX15 P13:AX13">
    <cfRule type="expression" dxfId="113" priority="13711">
      <formula>IF(RIGHT(TEXT(P13,"0.#"),1)=".",FALSE,TRUE)</formula>
    </cfRule>
    <cfRule type="expression" dxfId="112" priority="13712">
      <formula>IF(RIGHT(TEXT(P13,"0.#"),1)=".",TRUE,FALSE)</formula>
    </cfRule>
  </conditionalFormatting>
  <conditionalFormatting sqref="P19:AJ19">
    <cfRule type="expression" dxfId="111" priority="13709">
      <formula>IF(RIGHT(TEXT(P19,"0.#"),1)=".",FALSE,TRUE)</formula>
    </cfRule>
    <cfRule type="expression" dxfId="110" priority="13710">
      <formula>IF(RIGHT(TEXT(P19,"0.#"),1)=".",TRUE,FALSE)</formula>
    </cfRule>
  </conditionalFormatting>
  <conditionalFormatting sqref="AE40 AQ40">
    <cfRule type="expression" dxfId="109" priority="13701">
      <formula>IF(RIGHT(TEXT(AE40,"0.#"),1)=".",FALSE,TRUE)</formula>
    </cfRule>
    <cfRule type="expression" dxfId="108" priority="13702">
      <formula>IF(RIGHT(TEXT(AE40,"0.#"),1)=".",TRUE,FALSE)</formula>
    </cfRule>
  </conditionalFormatting>
  <conditionalFormatting sqref="AU108">
    <cfRule type="expression" dxfId="107" priority="13683">
      <formula>IF(RIGHT(TEXT(AU108,"0.#"),1)=".",FALSE,TRUE)</formula>
    </cfRule>
    <cfRule type="expression" dxfId="106" priority="13684">
      <formula>IF(RIGHT(TEXT(AU108,"0.#"),1)=".",TRUE,FALSE)</formula>
    </cfRule>
  </conditionalFormatting>
  <conditionalFormatting sqref="AU107">
    <cfRule type="expression" dxfId="105" priority="13681">
      <formula>IF(RIGHT(TEXT(AU107,"0.#"),1)=".",FALSE,TRUE)</formula>
    </cfRule>
    <cfRule type="expression" dxfId="104" priority="13682">
      <formula>IF(RIGHT(TEXT(AU107,"0.#"),1)=".",TRUE,FALSE)</formula>
    </cfRule>
  </conditionalFormatting>
  <conditionalFormatting sqref="AM29">
    <cfRule type="expression" dxfId="103" priority="13457">
      <formula>IF(RIGHT(TEXT(AM29,"0.#"),1)=".",FALSE,TRUE)</formula>
    </cfRule>
    <cfRule type="expression" dxfId="102" priority="13458">
      <formula>IF(RIGHT(TEXT(AM29,"0.#"),1)=".",TRUE,FALSE)</formula>
    </cfRule>
  </conditionalFormatting>
  <conditionalFormatting sqref="AE28">
    <cfRule type="expression" dxfId="101" priority="13471">
      <formula>IF(RIGHT(TEXT(AE28,"0.#"),1)=".",FALSE,TRUE)</formula>
    </cfRule>
    <cfRule type="expression" dxfId="100" priority="13472">
      <formula>IF(RIGHT(TEXT(AE28,"0.#"),1)=".",TRUE,FALSE)</formula>
    </cfRule>
  </conditionalFormatting>
  <conditionalFormatting sqref="AE29">
    <cfRule type="expression" dxfId="99" priority="13469">
      <formula>IF(RIGHT(TEXT(AE29,"0.#"),1)=".",FALSE,TRUE)</formula>
    </cfRule>
    <cfRule type="expression" dxfId="98" priority="13470">
      <formula>IF(RIGHT(TEXT(AE29,"0.#"),1)=".",TRUE,FALSE)</formula>
    </cfRule>
  </conditionalFormatting>
  <conditionalFormatting sqref="AI29">
    <cfRule type="expression" dxfId="97" priority="13467">
      <formula>IF(RIGHT(TEXT(AI29,"0.#"),1)=".",FALSE,TRUE)</formula>
    </cfRule>
    <cfRule type="expression" dxfId="96" priority="13468">
      <formula>IF(RIGHT(TEXT(AI29,"0.#"),1)=".",TRUE,FALSE)</formula>
    </cfRule>
  </conditionalFormatting>
  <conditionalFormatting sqref="AI28">
    <cfRule type="expression" dxfId="95" priority="13465">
      <formula>IF(RIGHT(TEXT(AI28,"0.#"),1)=".",FALSE,TRUE)</formula>
    </cfRule>
    <cfRule type="expression" dxfId="94" priority="13466">
      <formula>IF(RIGHT(TEXT(AI28,"0.#"),1)=".",TRUE,FALSE)</formula>
    </cfRule>
  </conditionalFormatting>
  <conditionalFormatting sqref="AI27">
    <cfRule type="expression" dxfId="93" priority="13463">
      <formula>IF(RIGHT(TEXT(AI27,"0.#"),1)=".",FALSE,TRUE)</formula>
    </cfRule>
    <cfRule type="expression" dxfId="92" priority="13464">
      <formula>IF(RIGHT(TEXT(AI27,"0.#"),1)=".",TRUE,FALSE)</formula>
    </cfRule>
  </conditionalFormatting>
  <conditionalFormatting sqref="AM27">
    <cfRule type="expression" dxfId="91" priority="13461">
      <formula>IF(RIGHT(TEXT(AM27,"0.#"),1)=".",FALSE,TRUE)</formula>
    </cfRule>
    <cfRule type="expression" dxfId="90" priority="13462">
      <formula>IF(RIGHT(TEXT(AM27,"0.#"),1)=".",TRUE,FALSE)</formula>
    </cfRule>
  </conditionalFormatting>
  <conditionalFormatting sqref="AM28">
    <cfRule type="expression" dxfId="89" priority="13459">
      <formula>IF(RIGHT(TEXT(AM28,"0.#"),1)=".",FALSE,TRUE)</formula>
    </cfRule>
    <cfRule type="expression" dxfId="88" priority="13460">
      <formula>IF(RIGHT(TEXT(AM28,"0.#"),1)=".",TRUE,FALSE)</formula>
    </cfRule>
  </conditionalFormatting>
  <conditionalFormatting sqref="AQ27:AQ29">
    <cfRule type="expression" dxfId="87" priority="13451">
      <formula>IF(RIGHT(TEXT(AQ27,"0.#"),1)=".",FALSE,TRUE)</formula>
    </cfRule>
    <cfRule type="expression" dxfId="86" priority="13452">
      <formula>IF(RIGHT(TEXT(AQ27,"0.#"),1)=".",TRUE,FALSE)</formula>
    </cfRule>
  </conditionalFormatting>
  <conditionalFormatting sqref="AU27:AU29">
    <cfRule type="expression" dxfId="85" priority="13449">
      <formula>IF(RIGHT(TEXT(AU27,"0.#"),1)=".",FALSE,TRUE)</formula>
    </cfRule>
    <cfRule type="expression" dxfId="84" priority="13450">
      <formula>IF(RIGHT(TEXT(AU27,"0.#"),1)=".",TRUE,FALSE)</formula>
    </cfRule>
  </conditionalFormatting>
  <conditionalFormatting sqref="AI40">
    <cfRule type="expression" dxfId="83" priority="13233">
      <formula>IF(RIGHT(TEXT(AI40,"0.#"),1)=".",FALSE,TRUE)</formula>
    </cfRule>
    <cfRule type="expression" dxfId="82" priority="13234">
      <formula>IF(RIGHT(TEXT(AI40,"0.#"),1)=".",TRUE,FALSE)</formula>
    </cfRule>
  </conditionalFormatting>
  <conditionalFormatting sqref="AM40">
    <cfRule type="expression" dxfId="81" priority="13231">
      <formula>IF(RIGHT(TEXT(AM40,"0.#"),1)=".",FALSE,TRUE)</formula>
    </cfRule>
    <cfRule type="expression" dxfId="80" priority="13232">
      <formula>IF(RIGHT(TEXT(AM40,"0.#"),1)=".",TRUE,FALSE)</formula>
    </cfRule>
  </conditionalFormatting>
  <conditionalFormatting sqref="AE41">
    <cfRule type="expression" dxfId="79" priority="13229">
      <formula>IF(RIGHT(TEXT(AE41,"0.#"),1)=".",FALSE,TRUE)</formula>
    </cfRule>
    <cfRule type="expression" dxfId="78" priority="13230">
      <formula>IF(RIGHT(TEXT(AE41,"0.#"),1)=".",TRUE,FALSE)</formula>
    </cfRule>
  </conditionalFormatting>
  <conditionalFormatting sqref="AI41">
    <cfRule type="expression" dxfId="77" priority="13227">
      <formula>IF(RIGHT(TEXT(AI41,"0.#"),1)=".",FALSE,TRUE)</formula>
    </cfRule>
    <cfRule type="expression" dxfId="76" priority="13228">
      <formula>IF(RIGHT(TEXT(AI41,"0.#"),1)=".",TRUE,FALSE)</formula>
    </cfRule>
  </conditionalFormatting>
  <conditionalFormatting sqref="AM41">
    <cfRule type="expression" dxfId="75" priority="13225">
      <formula>IF(RIGHT(TEXT(AM41,"0.#"),1)=".",FALSE,TRUE)</formula>
    </cfRule>
    <cfRule type="expression" dxfId="74" priority="13226">
      <formula>IF(RIGHT(TEXT(AM41,"0.#"),1)=".",TRUE,FALSE)</formula>
    </cfRule>
  </conditionalFormatting>
  <conditionalFormatting sqref="AQ41">
    <cfRule type="expression" dxfId="73" priority="13223">
      <formula>IF(RIGHT(TEXT(AQ41,"0.#"),1)=".",FALSE,TRUE)</formula>
    </cfRule>
    <cfRule type="expression" dxfId="72" priority="13224">
      <formula>IF(RIGHT(TEXT(AQ41,"0.#"),1)=".",TRUE,FALSE)</formula>
    </cfRule>
  </conditionalFormatting>
  <conditionalFormatting sqref="AE43">
    <cfRule type="expression" dxfId="71" priority="13221">
      <formula>IF(RIGHT(TEXT(AE43,"0.#"),1)=".",FALSE,TRUE)</formula>
    </cfRule>
    <cfRule type="expression" dxfId="70" priority="13222">
      <formula>IF(RIGHT(TEXT(AE43,"0.#"),1)=".",TRUE,FALSE)</formula>
    </cfRule>
  </conditionalFormatting>
  <conditionalFormatting sqref="AI43">
    <cfRule type="expression" dxfId="69" priority="13219">
      <formula>IF(RIGHT(TEXT(AI43,"0.#"),1)=".",FALSE,TRUE)</formula>
    </cfRule>
    <cfRule type="expression" dxfId="68" priority="13220">
      <formula>IF(RIGHT(TEXT(AI43,"0.#"),1)=".",TRUE,FALSE)</formula>
    </cfRule>
  </conditionalFormatting>
  <conditionalFormatting sqref="AM43">
    <cfRule type="expression" dxfId="67" priority="13217">
      <formula>IF(RIGHT(TEXT(AM43,"0.#"),1)=".",FALSE,TRUE)</formula>
    </cfRule>
    <cfRule type="expression" dxfId="66" priority="13218">
      <formula>IF(RIGHT(TEXT(AM43,"0.#"),1)=".",TRUE,FALSE)</formula>
    </cfRule>
  </conditionalFormatting>
  <conditionalFormatting sqref="AE44">
    <cfRule type="expression" dxfId="65" priority="13215">
      <formula>IF(RIGHT(TEXT(AE44,"0.#"),1)=".",FALSE,TRUE)</formula>
    </cfRule>
    <cfRule type="expression" dxfId="64" priority="13216">
      <formula>IF(RIGHT(TEXT(AE44,"0.#"),1)=".",TRUE,FALSE)</formula>
    </cfRule>
  </conditionalFormatting>
  <conditionalFormatting sqref="AI44">
    <cfRule type="expression" dxfId="63" priority="13213">
      <formula>IF(RIGHT(TEXT(AI44,"0.#"),1)=".",FALSE,TRUE)</formula>
    </cfRule>
    <cfRule type="expression" dxfId="62" priority="13214">
      <formula>IF(RIGHT(TEXT(AI44,"0.#"),1)=".",TRUE,FALSE)</formula>
    </cfRule>
  </conditionalFormatting>
  <conditionalFormatting sqref="AM44">
    <cfRule type="expression" dxfId="61" priority="13211">
      <formula>IF(RIGHT(TEXT(AM44,"0.#"),1)=".",FALSE,TRUE)</formula>
    </cfRule>
    <cfRule type="expression" dxfId="60" priority="13212">
      <formula>IF(RIGHT(TEXT(AM44,"0.#"),1)=".",TRUE,FALSE)</formula>
    </cfRule>
  </conditionalFormatting>
  <conditionalFormatting sqref="AL115:AO115">
    <cfRule type="expression" dxfId="59" priority="2821">
      <formula>IF(AND(AL115&gt;=0, RIGHT(TEXT(AL115,"0.#"),1)&lt;&gt;"."),TRUE,FALSE)</formula>
    </cfRule>
    <cfRule type="expression" dxfId="58" priority="2822">
      <formula>IF(AND(AL115&gt;=0, RIGHT(TEXT(AL115,"0.#"),1)="."),TRUE,FALSE)</formula>
    </cfRule>
    <cfRule type="expression" dxfId="57" priority="2823">
      <formula>IF(AND(AL115&lt;0, RIGHT(TEXT(AL115,"0.#"),1)&lt;&gt;"."),TRUE,FALSE)</formula>
    </cfRule>
    <cfRule type="expression" dxfId="56" priority="2824">
      <formula>IF(AND(AL115&lt;0, RIGHT(TEXT(AL115,"0.#"),1)="."),TRUE,FALSE)</formula>
    </cfRule>
  </conditionalFormatting>
  <conditionalFormatting sqref="Y115">
    <cfRule type="expression" dxfId="55" priority="2819">
      <formula>IF(RIGHT(TEXT(Y115,"0.#"),1)=".",FALSE,TRUE)</formula>
    </cfRule>
    <cfRule type="expression" dxfId="54" priority="2820">
      <formula>IF(RIGHT(TEXT(Y115,"0.#"),1)=".",TRUE,FALSE)</formula>
    </cfRule>
  </conditionalFormatting>
  <conditionalFormatting sqref="Y121:Y123">
    <cfRule type="expression" dxfId="53" priority="2079">
      <formula>IF(RIGHT(TEXT(Y121,"0.#"),1)=".",FALSE,TRUE)</formula>
    </cfRule>
    <cfRule type="expression" dxfId="52" priority="2080">
      <formula>IF(RIGHT(TEXT(Y121,"0.#"),1)=".",TRUE,FALSE)</formula>
    </cfRule>
  </conditionalFormatting>
  <conditionalFormatting sqref="Y119:Y120">
    <cfRule type="expression" dxfId="51" priority="2073">
      <formula>IF(RIGHT(TEXT(Y119,"0.#"),1)=".",FALSE,TRUE)</formula>
    </cfRule>
    <cfRule type="expression" dxfId="50" priority="2074">
      <formula>IF(RIGHT(TEXT(Y119,"0.#"),1)=".",TRUE,FALSE)</formula>
    </cfRule>
  </conditionalFormatting>
  <conditionalFormatting sqref="W23">
    <cfRule type="expression" dxfId="49" priority="2315">
      <formula>IF(RIGHT(TEXT(W23,"0.#"),1)=".",FALSE,TRUE)</formula>
    </cfRule>
    <cfRule type="expression" dxfId="48" priority="2316">
      <formula>IF(RIGHT(TEXT(W23,"0.#"),1)=".",TRUE,FALSE)</formula>
    </cfRule>
  </conditionalFormatting>
  <conditionalFormatting sqref="P23">
    <cfRule type="expression" dxfId="47" priority="2303">
      <formula>IF(RIGHT(TEXT(P23,"0.#"),1)=".",FALSE,TRUE)</formula>
    </cfRule>
    <cfRule type="expression" dxfId="46" priority="2304">
      <formula>IF(RIGHT(TEXT(P23,"0.#"),1)=".",TRUE,FALSE)</formula>
    </cfRule>
  </conditionalFormatting>
  <conditionalFormatting sqref="AQ43">
    <cfRule type="expression" dxfId="45" priority="2297">
      <formula>IF(RIGHT(TEXT(AQ43,"0.#"),1)=".",FALSE,TRUE)</formula>
    </cfRule>
    <cfRule type="expression" dxfId="44" priority="2298">
      <formula>IF(RIGHT(TEXT(AQ43,"0.#"),1)=".",TRUE,FALSE)</formula>
    </cfRule>
  </conditionalFormatting>
  <conditionalFormatting sqref="AQ44">
    <cfRule type="expression" dxfId="43" priority="2295">
      <formula>IF(RIGHT(TEXT(AQ44,"0.#"),1)=".",FALSE,TRUE)</formula>
    </cfRule>
    <cfRule type="expression" dxfId="42" priority="2296">
      <formula>IF(RIGHT(TEXT(AQ44,"0.#"),1)=".",TRUE,FALSE)</formula>
    </cfRule>
  </conditionalFormatting>
  <conditionalFormatting sqref="AE34">
    <cfRule type="expression" dxfId="41" priority="1999">
      <formula>IF(RIGHT(TEXT(AE34,"0.#"),1)=".",FALSE,TRUE)</formula>
    </cfRule>
    <cfRule type="expression" dxfId="40" priority="2000">
      <formula>IF(RIGHT(TEXT(AE34,"0.#"),1)=".",TRUE,FALSE)</formula>
    </cfRule>
  </conditionalFormatting>
  <conditionalFormatting sqref="AM36">
    <cfRule type="expression" dxfId="39" priority="1983">
      <formula>IF(RIGHT(TEXT(AM36,"0.#"),1)=".",FALSE,TRUE)</formula>
    </cfRule>
    <cfRule type="expression" dxfId="38" priority="1984">
      <formula>IF(RIGHT(TEXT(AM36,"0.#"),1)=".",TRUE,FALSE)</formula>
    </cfRule>
  </conditionalFormatting>
  <conditionalFormatting sqref="AE35">
    <cfRule type="expression" dxfId="37" priority="1997">
      <formula>IF(RIGHT(TEXT(AE35,"0.#"),1)=".",FALSE,TRUE)</formula>
    </cfRule>
    <cfRule type="expression" dxfId="36" priority="1998">
      <formula>IF(RIGHT(TEXT(AE35,"0.#"),1)=".",TRUE,FALSE)</formula>
    </cfRule>
  </conditionalFormatting>
  <conditionalFormatting sqref="AE36">
    <cfRule type="expression" dxfId="35" priority="1995">
      <formula>IF(RIGHT(TEXT(AE36,"0.#"),1)=".",FALSE,TRUE)</formula>
    </cfRule>
    <cfRule type="expression" dxfId="34" priority="1996">
      <formula>IF(RIGHT(TEXT(AE36,"0.#"),1)=".",TRUE,FALSE)</formula>
    </cfRule>
  </conditionalFormatting>
  <conditionalFormatting sqref="AI36">
    <cfRule type="expression" dxfId="33" priority="1993">
      <formula>IF(RIGHT(TEXT(AI36,"0.#"),1)=".",FALSE,TRUE)</formula>
    </cfRule>
    <cfRule type="expression" dxfId="32" priority="1994">
      <formula>IF(RIGHT(TEXT(AI36,"0.#"),1)=".",TRUE,FALSE)</formula>
    </cfRule>
  </conditionalFormatting>
  <conditionalFormatting sqref="AI35">
    <cfRule type="expression" dxfId="31" priority="1991">
      <formula>IF(RIGHT(TEXT(AI35,"0.#"),1)=".",FALSE,TRUE)</formula>
    </cfRule>
    <cfRule type="expression" dxfId="30" priority="1992">
      <formula>IF(RIGHT(TEXT(AI35,"0.#"),1)=".",TRUE,FALSE)</formula>
    </cfRule>
  </conditionalFormatting>
  <conditionalFormatting sqref="AI34">
    <cfRule type="expression" dxfId="29" priority="1989">
      <formula>IF(RIGHT(TEXT(AI34,"0.#"),1)=".",FALSE,TRUE)</formula>
    </cfRule>
    <cfRule type="expression" dxfId="28" priority="1990">
      <formula>IF(RIGHT(TEXT(AI34,"0.#"),1)=".",TRUE,FALSE)</formula>
    </cfRule>
  </conditionalFormatting>
  <conditionalFormatting sqref="AM34">
    <cfRule type="expression" dxfId="27" priority="1987">
      <formula>IF(RIGHT(TEXT(AM34,"0.#"),1)=".",FALSE,TRUE)</formula>
    </cfRule>
    <cfRule type="expression" dxfId="26" priority="1988">
      <formula>IF(RIGHT(TEXT(AM34,"0.#"),1)=".",TRUE,FALSE)</formula>
    </cfRule>
  </conditionalFormatting>
  <conditionalFormatting sqref="AM35">
    <cfRule type="expression" dxfId="25" priority="1985">
      <formula>IF(RIGHT(TEXT(AM35,"0.#"),1)=".",FALSE,TRUE)</formula>
    </cfRule>
    <cfRule type="expression" dxfId="24" priority="1986">
      <formula>IF(RIGHT(TEXT(AM35,"0.#"),1)=".",TRUE,FALSE)</formula>
    </cfRule>
  </conditionalFormatting>
  <conditionalFormatting sqref="AQ34:AQ36">
    <cfRule type="expression" dxfId="23" priority="1981">
      <formula>IF(RIGHT(TEXT(AQ34,"0.#"),1)=".",FALSE,TRUE)</formula>
    </cfRule>
    <cfRule type="expression" dxfId="22" priority="1982">
      <formula>IF(RIGHT(TEXT(AQ34,"0.#"),1)=".",TRUE,FALSE)</formula>
    </cfRule>
  </conditionalFormatting>
  <conditionalFormatting sqref="AU34:AU36">
    <cfRule type="expression" dxfId="21" priority="1979">
      <formula>IF(RIGHT(TEXT(AU34,"0.#"),1)=".",FALSE,TRUE)</formula>
    </cfRule>
    <cfRule type="expression" dxfId="20" priority="1980">
      <formula>IF(RIGHT(TEXT(AU34,"0.#"),1)=".",TRUE,FALSE)</formula>
    </cfRule>
  </conditionalFormatting>
  <conditionalFormatting sqref="AU40">
    <cfRule type="expression" dxfId="19" priority="467">
      <formula>IF(RIGHT(TEXT(AU40,"0.#"),1)=".",FALSE,TRUE)</formula>
    </cfRule>
    <cfRule type="expression" dxfId="18" priority="468">
      <formula>IF(RIGHT(TEXT(AU40,"0.#"),1)=".",TRUE,FALSE)</formula>
    </cfRule>
  </conditionalFormatting>
  <conditionalFormatting sqref="AU41">
    <cfRule type="expression" dxfId="17" priority="465">
      <formula>IF(RIGHT(TEXT(AU41,"0.#"),1)=".",FALSE,TRUE)</formula>
    </cfRule>
    <cfRule type="expression" dxfId="16" priority="466">
      <formula>IF(RIGHT(TEXT(AU41,"0.#"),1)=".",TRUE,FALSE)</formula>
    </cfRule>
  </conditionalFormatting>
  <conditionalFormatting sqref="AU43">
    <cfRule type="expression" dxfId="15" priority="461">
      <formula>IF(RIGHT(TEXT(AU43,"0.#"),1)=".",FALSE,TRUE)</formula>
    </cfRule>
    <cfRule type="expression" dxfId="14" priority="462">
      <formula>IF(RIGHT(TEXT(AU43,"0.#"),1)=".",TRUE,FALSE)</formula>
    </cfRule>
  </conditionalFormatting>
  <conditionalFormatting sqref="AU44">
    <cfRule type="expression" dxfId="13" priority="459">
      <formula>IF(RIGHT(TEXT(AU44,"0.#"),1)=".",FALSE,TRUE)</formula>
    </cfRule>
    <cfRule type="expression" dxfId="12" priority="460">
      <formula>IF(RIGHT(TEXT(AU44,"0.#"),1)=".",TRUE,FALSE)</formula>
    </cfRule>
  </conditionalFormatting>
  <conditionalFormatting sqref="P24:AC24">
    <cfRule type="expression" dxfId="11" priority="11">
      <formula>IF(RIGHT(TEXT(P24,"0.#"),1)=".",FALSE,TRUE)</formula>
    </cfRule>
    <cfRule type="expression" dxfId="10" priority="12">
      <formula>IF(RIGHT(TEXT(P24,"0.#"),1)=".",TRUE,FALSE)</formula>
    </cfRule>
  </conditionalFormatting>
  <conditionalFormatting sqref="Y107">
    <cfRule type="expression" dxfId="9" priority="9">
      <formula>IF(RIGHT(TEXT(Y107,"0.#"),1)=".",FALSE,TRUE)</formula>
    </cfRule>
    <cfRule type="expression" dxfId="8" priority="10">
      <formula>IF(RIGHT(TEXT(Y107,"0.#"),1)=".",TRUE,FALSE)</formula>
    </cfRule>
  </conditionalFormatting>
  <conditionalFormatting sqref="AL119:AO122">
    <cfRule type="expression" dxfId="7" priority="5">
      <formula>IF(AND(AL119&gt;=0, RIGHT(TEXT(AL119,"0.#"),1)&lt;&gt;"."),TRUE,FALSE)</formula>
    </cfRule>
    <cfRule type="expression" dxfId="6" priority="6">
      <formula>IF(AND(AL119&gt;=0, RIGHT(TEXT(AL119,"0.#"),1)="."),TRUE,FALSE)</formula>
    </cfRule>
    <cfRule type="expression" dxfId="5" priority="7">
      <formula>IF(AND(AL119&lt;0, RIGHT(TEXT(AL119,"0.#"),1)&lt;&gt;"."),TRUE,FALSE)</formula>
    </cfRule>
    <cfRule type="expression" dxfId="4" priority="8">
      <formula>IF(AND(AL119&lt;0, RIGHT(TEXT(AL119,"0.#"),1)="."),TRUE,FALSE)</formula>
    </cfRule>
  </conditionalFormatting>
  <conditionalFormatting sqref="AL123:AO123">
    <cfRule type="expression" dxfId="3" priority="1">
      <formula>IF(AND(AL123&gt;=0, RIGHT(TEXT(AL123,"0.#"),1)&lt;&gt;"."),TRUE,FALSE)</formula>
    </cfRule>
    <cfRule type="expression" dxfId="2" priority="2">
      <formula>IF(AND(AL123&gt;=0, RIGHT(TEXT(AL123,"0.#"),1)="."),TRUE,FALSE)</formula>
    </cfRule>
    <cfRule type="expression" dxfId="1" priority="3">
      <formula>IF(AND(AL123&lt;0, RIGHT(TEXT(AL123,"0.#"),1)&lt;&gt;"."),TRUE,FALSE)</formula>
    </cfRule>
    <cfRule type="expression" dxfId="0" priority="4">
      <formula>IF(AND(AL123&lt;0, RIGHT(TEXT(AL123,"0.#"),1)="."),TRUE,FALSE)</formula>
    </cfRule>
  </conditionalFormatting>
  <dataValidations count="15">
    <dataValidation type="custom" imeMode="disabled" allowBlank="1" showInputMessage="1" showErrorMessage="1" sqref="AY23 P13:AX13 AR15:AX15 P14:AQ18 AR18:AX18 P19:AJ19 AQ26:AR26 AU26:AX26 AE27:AX29 AQ33:AR33 AU33:AX33 AE34:AX36 AE40:AX41 AE43:AX44 Y107:AB107 AU107:AX107 Y115:AB115 AL115:AO115 Y119:AB123 AL119:AO123 P23:AC24">
      <formula1>OR(ISNUMBER(P13), P13="-")</formula1>
    </dataValidation>
    <dataValidation type="list" allowBlank="1" showInputMessage="1" showErrorMessage="1" sqref="S5:X5">
      <formula1>T終了年度</formula1>
    </dataValidation>
    <dataValidation type="list" allowBlank="1" showInputMessage="1" showErrorMessage="1" sqref="AO109">
      <formula1>"　, ☑"</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74:E7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5:O115 J119:O123">
      <formula1>OR(ISNUMBER(J115), J115="-")</formula1>
    </dataValidation>
    <dataValidation type="custom" imeMode="disabled" allowBlank="1" showInputMessage="1" showErrorMessage="1" sqref="AH115:AK115 AH119:AK123">
      <formula1>OR(AND(MOD(IF(ISNUMBER(AH115), AH115, 0.5),1)=0, 0&lt;=AH115), AH115="-")</formula1>
    </dataValidation>
    <dataValidation type="list" allowBlank="1" showInputMessage="1" showErrorMessage="1" sqref="A72:E7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7:M88 X87:Y88 AJ87:AK88 AU87:AV88">
      <formula1>0</formula1>
      <formula2>9999</formula2>
    </dataValidation>
    <dataValidation type="whole" allowBlank="1" showInputMessage="1" showErrorMessage="1" sqref="O87:P88 AA87:AB88 AM87:AN88 AX87:AX88">
      <formula1>0</formula1>
      <formula2>99</formula2>
    </dataValidation>
  </dataValidations>
  <pageMargins left="0.62992125984251968" right="0.39370078740157483" top="0.59055118110236227" bottom="0.39370078740157483" header="0.51181102362204722" footer="0.51181102362204722"/>
  <pageSetup paperSize="9" scale="66" fitToHeight="0" orientation="portrait" r:id="rId1"/>
  <headerFooter differentFirst="1" alignWithMargins="0"/>
  <rowBreaks count="3" manualBreakCount="3">
    <brk id="44" max="49" man="1"/>
    <brk id="72" max="49" man="1"/>
    <brk id="11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AO88 E87:G88 Q87:S88 AC87:AE88 AO87:AP87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AC115:AG115 AC119:AG123</xm:sqref>
        </x14:dataValidation>
        <x14:dataValidation type="list" allowBlank="1" showInputMessage="1" showErrorMessage="1">
          <x14:formula1>
            <xm:f>入力規則等!$U$37:$U$39</xm:f>
          </x14:formula1>
          <xm:sqref>I87:J87 U87:V87 AG87:AH87 AR87:AS87</xm:sqref>
        </x14:dataValidation>
        <x14:dataValidation type="list" allowBlank="1" showInputMessage="1" showErrorMessage="1">
          <x14:formula1>
            <xm:f>入力規則等!$U$7:$U$9</xm:f>
          </x14:formula1>
          <xm:sqref>I88:J88 U88:V88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375" customWidth="1"/>
    <col min="7" max="7" width="10.125" style="16" customWidth="1"/>
    <col min="8" max="8" width="17" style="13" hidden="1" customWidth="1"/>
    <col min="9" max="9" width="4" style="13" hidden="1" customWidth="1"/>
    <col min="10" max="10" width="4" style="13" customWidth="1"/>
    <col min="11" max="11" width="15.25" customWidth="1"/>
    <col min="12" max="12" width="8.75"/>
    <col min="13" max="13" width="12" style="13" hidden="1" customWidth="1"/>
    <col min="14" max="14" width="4" style="13" hidden="1" customWidth="1"/>
    <col min="15" max="15" width="3.75" customWidth="1"/>
    <col min="16" max="16" width="8.25" customWidth="1"/>
    <col min="17" max="17" width="8.75" style="16" customWidth="1"/>
    <col min="18" max="18" width="9.375" style="13" hidden="1" customWidth="1"/>
    <col min="19" max="19" width="4" style="13" hidden="1" customWidth="1"/>
    <col min="20" max="20" width="8.75"/>
    <col min="21" max="21" width="9" style="28"/>
    <col min="22" max="22" width="3.25" style="28" customWidth="1"/>
    <col min="23" max="23" width="12.375" style="28" bestFit="1" customWidth="1"/>
    <col min="24" max="24" width="3.75" style="28" customWidth="1"/>
    <col min="25" max="25" width="12.375" style="33" bestFit="1" customWidth="1"/>
    <col min="26" max="26" width="12.125" style="28" customWidth="1"/>
    <col min="27" max="27" width="11.2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75" style="28" customWidth="1"/>
    <col min="34" max="34" width="9" style="28"/>
    <col min="35" max="35" width="14.75" style="28" customWidth="1"/>
    <col min="36" max="41" width="9" style="28"/>
    <col min="42" max="42" width="13" style="28" customWidth="1"/>
    <col min="43" max="16384" width="9" style="28"/>
  </cols>
  <sheetData>
    <row r="1" spans="1:42" x14ac:dyDescent="0.15">
      <c r="A1" s="25" t="s">
        <v>74</v>
      </c>
      <c r="B1" s="25" t="s">
        <v>75</v>
      </c>
      <c r="F1" s="26" t="s">
        <v>4</v>
      </c>
      <c r="G1" s="26" t="s">
        <v>64</v>
      </c>
      <c r="K1" s="27" t="s">
        <v>93</v>
      </c>
      <c r="L1" s="25" t="s">
        <v>75</v>
      </c>
      <c r="O1" s="13"/>
      <c r="P1" s="26" t="s">
        <v>5</v>
      </c>
      <c r="Q1" s="26" t="s">
        <v>64</v>
      </c>
      <c r="T1" s="13"/>
      <c r="U1" s="29" t="s">
        <v>157</v>
      </c>
      <c r="W1" s="29" t="s">
        <v>156</v>
      </c>
      <c r="Y1" s="29" t="s">
        <v>72</v>
      </c>
      <c r="Z1" s="29" t="s">
        <v>391</v>
      </c>
      <c r="AA1" s="29" t="s">
        <v>73</v>
      </c>
      <c r="AB1" s="29" t="s">
        <v>392</v>
      </c>
      <c r="AC1" s="29" t="s">
        <v>29</v>
      </c>
      <c r="AD1" s="28"/>
      <c r="AE1" s="29" t="s">
        <v>41</v>
      </c>
      <c r="AF1" s="30"/>
      <c r="AG1" s="42" t="s">
        <v>171</v>
      </c>
      <c r="AI1" s="42" t="s">
        <v>173</v>
      </c>
      <c r="AK1" s="42" t="s">
        <v>177</v>
      </c>
      <c r="AM1" s="54"/>
      <c r="AN1" s="54"/>
      <c r="AP1" s="28" t="s">
        <v>217</v>
      </c>
    </row>
    <row r="2" spans="1:42" ht="13.5" customHeight="1" x14ac:dyDescent="0.15">
      <c r="A2" s="14" t="s">
        <v>76</v>
      </c>
      <c r="B2" s="15"/>
      <c r="C2" s="13" t="str">
        <f>IF(B2="","",A2)</f>
        <v/>
      </c>
      <c r="D2" s="13" t="str">
        <f>IF(C2="","",IF(D1&lt;&gt;"",CONCATENATE(D1,"、",C2),C2))</f>
        <v/>
      </c>
      <c r="F2" s="12" t="s">
        <v>63</v>
      </c>
      <c r="G2" s="17" t="s">
        <v>578</v>
      </c>
      <c r="H2" s="13" t="str">
        <f>IF(G2="","",F2)</f>
        <v>一般会計</v>
      </c>
      <c r="I2" s="13" t="str">
        <f>IF(H2="","",IF(I1&lt;&gt;"",CONCATENATE(I1,"、",H2),H2))</f>
        <v>一般会計</v>
      </c>
      <c r="K2" s="14" t="s">
        <v>94</v>
      </c>
      <c r="L2" s="15"/>
      <c r="M2" s="13" t="str">
        <f>IF(L2="","",K2)</f>
        <v/>
      </c>
      <c r="N2" s="13" t="str">
        <f>IF(M2="","",IF(N1&lt;&gt;"",CONCATENATE(N1,"、",M2),M2))</f>
        <v/>
      </c>
      <c r="O2" s="13"/>
      <c r="P2" s="12" t="s">
        <v>65</v>
      </c>
      <c r="Q2" s="17"/>
      <c r="R2" s="13" t="str">
        <f>IF(Q2="","",P2)</f>
        <v/>
      </c>
      <c r="S2" s="13" t="str">
        <f>IF(R2="","",IF(S1&lt;&gt;"",CONCATENATE(S1,"、",R2),R2))</f>
        <v/>
      </c>
      <c r="T2" s="13"/>
      <c r="U2" s="70">
        <v>20</v>
      </c>
      <c r="W2" s="32" t="s">
        <v>162</v>
      </c>
      <c r="Y2" s="32" t="s">
        <v>59</v>
      </c>
      <c r="Z2" s="32" t="s">
        <v>59</v>
      </c>
      <c r="AA2" s="63" t="s">
        <v>259</v>
      </c>
      <c r="AB2" s="63" t="s">
        <v>486</v>
      </c>
      <c r="AC2" s="64" t="s">
        <v>126</v>
      </c>
      <c r="AD2" s="28"/>
      <c r="AE2" s="34" t="s">
        <v>158</v>
      </c>
      <c r="AF2" s="30"/>
      <c r="AG2" s="43" t="s">
        <v>226</v>
      </c>
      <c r="AI2" s="42" t="s">
        <v>256</v>
      </c>
      <c r="AK2" s="42" t="s">
        <v>178</v>
      </c>
      <c r="AM2" s="54"/>
      <c r="AN2" s="54"/>
      <c r="AP2" s="43" t="s">
        <v>226</v>
      </c>
    </row>
    <row r="3" spans="1:42" ht="13.5" customHeight="1" x14ac:dyDescent="0.15">
      <c r="A3" s="14" t="s">
        <v>77</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66</v>
      </c>
      <c r="Q3" s="17"/>
      <c r="R3" s="13" t="str">
        <f t="shared" ref="R3:R8" si="3">IF(Q3="","",P3)</f>
        <v/>
      </c>
      <c r="S3" s="13" t="str">
        <f t="shared" ref="S3:S8" si="4">IF(R3="",S2,IF(S2&lt;&gt;"",CONCATENATE(S2,"、",R3),R3))</f>
        <v/>
      </c>
      <c r="T3" s="13"/>
      <c r="U3" s="32" t="s">
        <v>517</v>
      </c>
      <c r="W3" s="32" t="s">
        <v>137</v>
      </c>
      <c r="Y3" s="32" t="s">
        <v>60</v>
      </c>
      <c r="Z3" s="32" t="s">
        <v>393</v>
      </c>
      <c r="AA3" s="63" t="s">
        <v>359</v>
      </c>
      <c r="AB3" s="63" t="s">
        <v>487</v>
      </c>
      <c r="AC3" s="64" t="s">
        <v>127</v>
      </c>
      <c r="AD3" s="28"/>
      <c r="AE3" s="34" t="s">
        <v>159</v>
      </c>
      <c r="AF3" s="30"/>
      <c r="AG3" s="43" t="s">
        <v>227</v>
      </c>
      <c r="AI3" s="42" t="s">
        <v>172</v>
      </c>
      <c r="AK3" s="42" t="str">
        <f>CHAR(CODE(AK2)+1)</f>
        <v>B</v>
      </c>
      <c r="AM3" s="54"/>
      <c r="AN3" s="54"/>
      <c r="AP3" s="43" t="s">
        <v>227</v>
      </c>
    </row>
    <row r="4" spans="1:42" ht="13.5" customHeight="1" x14ac:dyDescent="0.15">
      <c r="A4" s="14" t="s">
        <v>78</v>
      </c>
      <c r="B4" s="15" t="s">
        <v>578</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67</v>
      </c>
      <c r="Q4" s="17"/>
      <c r="R4" s="13" t="str">
        <f t="shared" si="3"/>
        <v/>
      </c>
      <c r="S4" s="13" t="str">
        <f t="shared" si="4"/>
        <v/>
      </c>
      <c r="T4" s="13"/>
      <c r="U4" s="32" t="s">
        <v>518</v>
      </c>
      <c r="W4" s="32" t="s">
        <v>138</v>
      </c>
      <c r="Y4" s="32" t="s">
        <v>266</v>
      </c>
      <c r="Z4" s="32" t="s">
        <v>394</v>
      </c>
      <c r="AA4" s="63" t="s">
        <v>360</v>
      </c>
      <c r="AB4" s="63" t="s">
        <v>488</v>
      </c>
      <c r="AC4" s="63" t="s">
        <v>128</v>
      </c>
      <c r="AD4" s="28"/>
      <c r="AE4" s="34" t="s">
        <v>160</v>
      </c>
      <c r="AF4" s="30"/>
      <c r="AG4" s="43" t="s">
        <v>228</v>
      </c>
      <c r="AI4" s="42" t="s">
        <v>174</v>
      </c>
      <c r="AK4" s="42" t="str">
        <f t="shared" ref="AK4:AK49" si="7">CHAR(CODE(AK3)+1)</f>
        <v>C</v>
      </c>
      <c r="AM4" s="54"/>
      <c r="AN4" s="54"/>
      <c r="AP4" s="43" t="s">
        <v>228</v>
      </c>
    </row>
    <row r="5" spans="1:42" ht="13.5" customHeight="1" x14ac:dyDescent="0.15">
      <c r="A5" s="14" t="s">
        <v>79</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68</v>
      </c>
      <c r="Q5" s="17"/>
      <c r="R5" s="13" t="str">
        <f t="shared" si="3"/>
        <v/>
      </c>
      <c r="S5" s="13" t="str">
        <f t="shared" si="4"/>
        <v/>
      </c>
      <c r="T5" s="13"/>
      <c r="W5" s="32" t="s">
        <v>542</v>
      </c>
      <c r="Y5" s="32" t="s">
        <v>267</v>
      </c>
      <c r="Z5" s="32" t="s">
        <v>395</v>
      </c>
      <c r="AA5" s="63" t="s">
        <v>361</v>
      </c>
      <c r="AB5" s="63" t="s">
        <v>489</v>
      </c>
      <c r="AC5" s="63" t="s">
        <v>161</v>
      </c>
      <c r="AD5" s="31"/>
      <c r="AE5" s="34" t="s">
        <v>238</v>
      </c>
      <c r="AF5" s="30"/>
      <c r="AG5" s="43" t="s">
        <v>229</v>
      </c>
      <c r="AI5" s="42" t="s">
        <v>263</v>
      </c>
      <c r="AK5" s="42" t="str">
        <f t="shared" si="7"/>
        <v>D</v>
      </c>
      <c r="AP5" s="43" t="s">
        <v>229</v>
      </c>
    </row>
    <row r="6" spans="1:42" ht="13.5" customHeight="1" x14ac:dyDescent="0.15">
      <c r="A6" s="14" t="s">
        <v>80</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69</v>
      </c>
      <c r="Q6" s="17"/>
      <c r="R6" s="13" t="str">
        <f t="shared" si="3"/>
        <v/>
      </c>
      <c r="S6" s="13" t="str">
        <f t="shared" si="4"/>
        <v/>
      </c>
      <c r="T6" s="13"/>
      <c r="U6" s="32" t="s">
        <v>240</v>
      </c>
      <c r="W6" s="32" t="s">
        <v>139</v>
      </c>
      <c r="Y6" s="32" t="s">
        <v>268</v>
      </c>
      <c r="Z6" s="32" t="s">
        <v>396</v>
      </c>
      <c r="AA6" s="63" t="s">
        <v>362</v>
      </c>
      <c r="AB6" s="63" t="s">
        <v>490</v>
      </c>
      <c r="AC6" s="63" t="s">
        <v>129</v>
      </c>
      <c r="AD6" s="31"/>
      <c r="AE6" s="34" t="s">
        <v>236</v>
      </c>
      <c r="AF6" s="30"/>
      <c r="AG6" s="43" t="s">
        <v>230</v>
      </c>
      <c r="AI6" s="42" t="s">
        <v>264</v>
      </c>
      <c r="AK6" s="42" t="str">
        <f>CHAR(CODE(AK5)+1)</f>
        <v>E</v>
      </c>
      <c r="AP6" s="43" t="s">
        <v>230</v>
      </c>
    </row>
    <row r="7" spans="1:42" ht="13.5" customHeight="1" x14ac:dyDescent="0.15">
      <c r="A7" s="14" t="s">
        <v>81</v>
      </c>
      <c r="B7" s="15"/>
      <c r="C7" s="13" t="str">
        <f t="shared" si="0"/>
        <v/>
      </c>
      <c r="D7" s="13" t="str">
        <f t="shared" si="8"/>
        <v>沖縄振興</v>
      </c>
      <c r="F7" s="18" t="s">
        <v>185</v>
      </c>
      <c r="G7" s="17"/>
      <c r="H7" s="13" t="str">
        <f t="shared" si="1"/>
        <v/>
      </c>
      <c r="I7" s="13" t="str">
        <f t="shared" si="5"/>
        <v>一般会計</v>
      </c>
      <c r="K7" s="14" t="s">
        <v>99</v>
      </c>
      <c r="L7" s="15"/>
      <c r="M7" s="13" t="str">
        <f t="shared" si="2"/>
        <v/>
      </c>
      <c r="N7" s="13" t="str">
        <f t="shared" si="6"/>
        <v/>
      </c>
      <c r="O7" s="13"/>
      <c r="P7" s="12" t="s">
        <v>70</v>
      </c>
      <c r="Q7" s="17"/>
      <c r="R7" s="13" t="str">
        <f t="shared" si="3"/>
        <v/>
      </c>
      <c r="S7" s="13" t="str">
        <f t="shared" si="4"/>
        <v/>
      </c>
      <c r="T7" s="13"/>
      <c r="U7" s="32"/>
      <c r="W7" s="32" t="s">
        <v>140</v>
      </c>
      <c r="Y7" s="32" t="s">
        <v>269</v>
      </c>
      <c r="Z7" s="32" t="s">
        <v>397</v>
      </c>
      <c r="AA7" s="63" t="s">
        <v>363</v>
      </c>
      <c r="AB7" s="63" t="s">
        <v>491</v>
      </c>
      <c r="AC7" s="31"/>
      <c r="AD7" s="31"/>
      <c r="AE7" s="32" t="s">
        <v>129</v>
      </c>
      <c r="AF7" s="30"/>
      <c r="AG7" s="43" t="s">
        <v>231</v>
      </c>
      <c r="AH7" s="57"/>
      <c r="AI7" s="43" t="s">
        <v>252</v>
      </c>
      <c r="AK7" s="42" t="str">
        <f>CHAR(CODE(AK6)+1)</f>
        <v>F</v>
      </c>
      <c r="AP7" s="43" t="s">
        <v>231</v>
      </c>
    </row>
    <row r="8" spans="1:42" ht="13.5" customHeight="1" x14ac:dyDescent="0.15">
      <c r="A8" s="14" t="s">
        <v>82</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71</v>
      </c>
      <c r="Q8" s="17" t="s">
        <v>578</v>
      </c>
      <c r="R8" s="13" t="str">
        <f t="shared" si="3"/>
        <v>その他</v>
      </c>
      <c r="S8" s="13" t="str">
        <f t="shared" si="4"/>
        <v>その他</v>
      </c>
      <c r="T8" s="13"/>
      <c r="U8" s="32" t="s">
        <v>261</v>
      </c>
      <c r="W8" s="32" t="s">
        <v>141</v>
      </c>
      <c r="Y8" s="32" t="s">
        <v>270</v>
      </c>
      <c r="Z8" s="32" t="s">
        <v>398</v>
      </c>
      <c r="AA8" s="63" t="s">
        <v>364</v>
      </c>
      <c r="AB8" s="63" t="s">
        <v>492</v>
      </c>
      <c r="AC8" s="31"/>
      <c r="AD8" s="31"/>
      <c r="AE8" s="31"/>
      <c r="AF8" s="30"/>
      <c r="AG8" s="43" t="s">
        <v>232</v>
      </c>
      <c r="AI8" s="42" t="s">
        <v>253</v>
      </c>
      <c r="AK8" s="42" t="str">
        <f t="shared" si="7"/>
        <v>G</v>
      </c>
      <c r="AP8" s="43" t="s">
        <v>232</v>
      </c>
    </row>
    <row r="9" spans="1:42" ht="13.5" customHeight="1" x14ac:dyDescent="0.15">
      <c r="A9" s="14" t="s">
        <v>83</v>
      </c>
      <c r="B9" s="15"/>
      <c r="C9" s="13" t="str">
        <f t="shared" si="0"/>
        <v/>
      </c>
      <c r="D9" s="13" t="str">
        <f t="shared" si="8"/>
        <v>沖縄振興</v>
      </c>
      <c r="F9" s="18" t="s">
        <v>186</v>
      </c>
      <c r="G9" s="17"/>
      <c r="H9" s="13" t="str">
        <f t="shared" si="1"/>
        <v/>
      </c>
      <c r="I9" s="13" t="str">
        <f t="shared" si="5"/>
        <v>一般会計</v>
      </c>
      <c r="K9" s="14" t="s">
        <v>101</v>
      </c>
      <c r="L9" s="15"/>
      <c r="M9" s="13" t="str">
        <f t="shared" si="2"/>
        <v/>
      </c>
      <c r="N9" s="13" t="str">
        <f t="shared" si="6"/>
        <v/>
      </c>
      <c r="O9" s="13"/>
      <c r="P9" s="13"/>
      <c r="Q9" s="19"/>
      <c r="T9" s="13"/>
      <c r="U9" s="32" t="s">
        <v>262</v>
      </c>
      <c r="W9" s="32" t="s">
        <v>142</v>
      </c>
      <c r="Y9" s="32" t="s">
        <v>271</v>
      </c>
      <c r="Z9" s="32" t="s">
        <v>399</v>
      </c>
      <c r="AA9" s="63" t="s">
        <v>365</v>
      </c>
      <c r="AB9" s="63" t="s">
        <v>493</v>
      </c>
      <c r="AC9" s="31"/>
      <c r="AD9" s="31"/>
      <c r="AE9" s="31"/>
      <c r="AF9" s="30"/>
      <c r="AG9" s="43" t="s">
        <v>233</v>
      </c>
      <c r="AI9" s="53"/>
      <c r="AK9" s="42" t="str">
        <f t="shared" si="7"/>
        <v>H</v>
      </c>
      <c r="AP9" s="43" t="s">
        <v>233</v>
      </c>
    </row>
    <row r="10" spans="1:42" ht="13.5" customHeight="1" x14ac:dyDescent="0.15">
      <c r="A10" s="14" t="s">
        <v>203</v>
      </c>
      <c r="B10" s="15"/>
      <c r="C10" s="13" t="str">
        <f t="shared" si="0"/>
        <v/>
      </c>
      <c r="D10" s="13" t="str">
        <f t="shared" si="8"/>
        <v>沖縄振興</v>
      </c>
      <c r="F10" s="18" t="s">
        <v>108</v>
      </c>
      <c r="G10" s="17"/>
      <c r="H10" s="13" t="str">
        <f t="shared" si="1"/>
        <v/>
      </c>
      <c r="I10" s="13" t="str">
        <f t="shared" si="5"/>
        <v>一般会計</v>
      </c>
      <c r="K10" s="14" t="s">
        <v>204</v>
      </c>
      <c r="L10" s="15"/>
      <c r="M10" s="13" t="str">
        <f t="shared" si="2"/>
        <v/>
      </c>
      <c r="N10" s="13" t="str">
        <f t="shared" si="6"/>
        <v/>
      </c>
      <c r="O10" s="13"/>
      <c r="P10" s="13" t="str">
        <f>S8</f>
        <v>その他</v>
      </c>
      <c r="Q10" s="19"/>
      <c r="T10" s="13"/>
      <c r="W10" s="32" t="s">
        <v>143</v>
      </c>
      <c r="Y10" s="32" t="s">
        <v>272</v>
      </c>
      <c r="Z10" s="32" t="s">
        <v>400</v>
      </c>
      <c r="AA10" s="63" t="s">
        <v>366</v>
      </c>
      <c r="AB10" s="63" t="s">
        <v>494</v>
      </c>
      <c r="AC10" s="31"/>
      <c r="AD10" s="31"/>
      <c r="AE10" s="31"/>
      <c r="AF10" s="30"/>
      <c r="AG10" s="43" t="s">
        <v>220</v>
      </c>
      <c r="AK10" s="42" t="str">
        <f t="shared" si="7"/>
        <v>I</v>
      </c>
      <c r="AP10" s="42" t="s">
        <v>218</v>
      </c>
    </row>
    <row r="11" spans="1:42" ht="13.5" customHeight="1" x14ac:dyDescent="0.15">
      <c r="A11" s="14" t="s">
        <v>84</v>
      </c>
      <c r="B11" s="15"/>
      <c r="C11" s="13" t="str">
        <f t="shared" si="0"/>
        <v/>
      </c>
      <c r="D11" s="13" t="str">
        <f t="shared" si="8"/>
        <v>沖縄振興</v>
      </c>
      <c r="F11" s="18" t="s">
        <v>109</v>
      </c>
      <c r="G11" s="17"/>
      <c r="H11" s="13" t="str">
        <f t="shared" si="1"/>
        <v/>
      </c>
      <c r="I11" s="13" t="str">
        <f t="shared" si="5"/>
        <v>一般会計</v>
      </c>
      <c r="K11" s="14" t="s">
        <v>102</v>
      </c>
      <c r="L11" s="15" t="s">
        <v>578</v>
      </c>
      <c r="M11" s="13" t="str">
        <f t="shared" si="2"/>
        <v>その他の事項経費</v>
      </c>
      <c r="N11" s="13" t="str">
        <f t="shared" si="6"/>
        <v>その他の事項経費</v>
      </c>
      <c r="O11" s="13"/>
      <c r="P11" s="13"/>
      <c r="Q11" s="19"/>
      <c r="T11" s="13"/>
      <c r="W11" s="32" t="s">
        <v>144</v>
      </c>
      <c r="Y11" s="32" t="s">
        <v>273</v>
      </c>
      <c r="Z11" s="32" t="s">
        <v>401</v>
      </c>
      <c r="AA11" s="63" t="s">
        <v>367</v>
      </c>
      <c r="AB11" s="63" t="s">
        <v>495</v>
      </c>
      <c r="AC11" s="31"/>
      <c r="AD11" s="31"/>
      <c r="AE11" s="31"/>
      <c r="AF11" s="30"/>
      <c r="AG11" s="42" t="s">
        <v>223</v>
      </c>
      <c r="AK11" s="42" t="str">
        <f t="shared" si="7"/>
        <v>J</v>
      </c>
    </row>
    <row r="12" spans="1:42" ht="13.5" customHeight="1" x14ac:dyDescent="0.15">
      <c r="A12" s="14" t="s">
        <v>85</v>
      </c>
      <c r="B12" s="15"/>
      <c r="C12" s="13" t="str">
        <f t="shared" ref="C12:C24" si="9">IF(B12="","",A12)</f>
        <v/>
      </c>
      <c r="D12" s="13" t="str">
        <f t="shared" si="8"/>
        <v>沖縄振興</v>
      </c>
      <c r="F12" s="18" t="s">
        <v>110</v>
      </c>
      <c r="G12" s="17"/>
      <c r="H12" s="13" t="str">
        <f t="shared" si="1"/>
        <v/>
      </c>
      <c r="I12" s="13" t="str">
        <f t="shared" si="5"/>
        <v>一般会計</v>
      </c>
      <c r="K12" s="13"/>
      <c r="L12" s="13"/>
      <c r="O12" s="13"/>
      <c r="P12" s="13"/>
      <c r="Q12" s="19"/>
      <c r="T12" s="13"/>
      <c r="U12" s="29" t="s">
        <v>519</v>
      </c>
      <c r="W12" s="32" t="s">
        <v>145</v>
      </c>
      <c r="Y12" s="32" t="s">
        <v>274</v>
      </c>
      <c r="Z12" s="32" t="s">
        <v>402</v>
      </c>
      <c r="AA12" s="63" t="s">
        <v>368</v>
      </c>
      <c r="AB12" s="63" t="s">
        <v>496</v>
      </c>
      <c r="AC12" s="31"/>
      <c r="AD12" s="31"/>
      <c r="AE12" s="31"/>
      <c r="AF12" s="30"/>
      <c r="AG12" s="42" t="s">
        <v>221</v>
      </c>
      <c r="AK12" s="42" t="str">
        <f t="shared" si="7"/>
        <v>K</v>
      </c>
    </row>
    <row r="13" spans="1:42" ht="13.5" customHeight="1" x14ac:dyDescent="0.15">
      <c r="A13" s="14" t="s">
        <v>86</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2" t="s">
        <v>162</v>
      </c>
      <c r="W13" s="32" t="s">
        <v>146</v>
      </c>
      <c r="Y13" s="32" t="s">
        <v>275</v>
      </c>
      <c r="Z13" s="32" t="s">
        <v>403</v>
      </c>
      <c r="AA13" s="63" t="s">
        <v>369</v>
      </c>
      <c r="AB13" s="63" t="s">
        <v>497</v>
      </c>
      <c r="AC13" s="31"/>
      <c r="AD13" s="31"/>
      <c r="AE13" s="31"/>
      <c r="AF13" s="30"/>
      <c r="AG13" s="42" t="s">
        <v>222</v>
      </c>
      <c r="AK13" s="42" t="str">
        <f t="shared" si="7"/>
        <v>L</v>
      </c>
    </row>
    <row r="14" spans="1:42" ht="13.5" customHeight="1" x14ac:dyDescent="0.15">
      <c r="A14" s="14" t="s">
        <v>87</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2" t="s">
        <v>520</v>
      </c>
      <c r="W14" s="32" t="s">
        <v>147</v>
      </c>
      <c r="Y14" s="32" t="s">
        <v>276</v>
      </c>
      <c r="Z14" s="32" t="s">
        <v>404</v>
      </c>
      <c r="AA14" s="63" t="s">
        <v>370</v>
      </c>
      <c r="AB14" s="63" t="s">
        <v>498</v>
      </c>
      <c r="AC14" s="31"/>
      <c r="AD14" s="31"/>
      <c r="AE14" s="31"/>
      <c r="AF14" s="30"/>
      <c r="AG14" s="53"/>
      <c r="AK14" s="42" t="str">
        <f t="shared" si="7"/>
        <v>M</v>
      </c>
    </row>
    <row r="15" spans="1:42" ht="13.5" customHeight="1" x14ac:dyDescent="0.15">
      <c r="A15" s="14" t="s">
        <v>88</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2" t="s">
        <v>521</v>
      </c>
      <c r="W15" s="32" t="s">
        <v>148</v>
      </c>
      <c r="Y15" s="32" t="s">
        <v>277</v>
      </c>
      <c r="Z15" s="32" t="s">
        <v>405</v>
      </c>
      <c r="AA15" s="63" t="s">
        <v>371</v>
      </c>
      <c r="AB15" s="63" t="s">
        <v>499</v>
      </c>
      <c r="AC15" s="31"/>
      <c r="AD15" s="31"/>
      <c r="AE15" s="31"/>
      <c r="AF15" s="30"/>
      <c r="AG15" s="54"/>
      <c r="AK15" s="42" t="str">
        <f t="shared" si="7"/>
        <v>N</v>
      </c>
    </row>
    <row r="16" spans="1:42" ht="13.5" customHeight="1" x14ac:dyDescent="0.15">
      <c r="A16" s="14" t="s">
        <v>89</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2" t="s">
        <v>522</v>
      </c>
      <c r="W16" s="32" t="s">
        <v>149</v>
      </c>
      <c r="Y16" s="32" t="s">
        <v>278</v>
      </c>
      <c r="Z16" s="32" t="s">
        <v>406</v>
      </c>
      <c r="AA16" s="63" t="s">
        <v>372</v>
      </c>
      <c r="AB16" s="63" t="s">
        <v>500</v>
      </c>
      <c r="AC16" s="31"/>
      <c r="AD16" s="31"/>
      <c r="AE16" s="31"/>
      <c r="AF16" s="30"/>
      <c r="AG16" s="54"/>
      <c r="AK16" s="42" t="str">
        <f t="shared" si="7"/>
        <v>O</v>
      </c>
    </row>
    <row r="17" spans="1:37" ht="13.5" customHeight="1" x14ac:dyDescent="0.15">
      <c r="A17" s="14" t="s">
        <v>90</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2" t="s">
        <v>523</v>
      </c>
      <c r="W17" s="32" t="s">
        <v>150</v>
      </c>
      <c r="Y17" s="32" t="s">
        <v>279</v>
      </c>
      <c r="Z17" s="32" t="s">
        <v>407</v>
      </c>
      <c r="AA17" s="63" t="s">
        <v>373</v>
      </c>
      <c r="AB17" s="63" t="s">
        <v>501</v>
      </c>
      <c r="AC17" s="31"/>
      <c r="AD17" s="31"/>
      <c r="AE17" s="31"/>
      <c r="AF17" s="30"/>
      <c r="AG17" s="54"/>
      <c r="AK17" s="42" t="str">
        <f t="shared" si="7"/>
        <v>P</v>
      </c>
    </row>
    <row r="18" spans="1:37" ht="13.5" customHeight="1" x14ac:dyDescent="0.15">
      <c r="A18" s="14" t="s">
        <v>91</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2" t="s">
        <v>524</v>
      </c>
      <c r="W18" s="32" t="s">
        <v>151</v>
      </c>
      <c r="Y18" s="32" t="s">
        <v>280</v>
      </c>
      <c r="Z18" s="32" t="s">
        <v>408</v>
      </c>
      <c r="AA18" s="63" t="s">
        <v>374</v>
      </c>
      <c r="AB18" s="63" t="s">
        <v>502</v>
      </c>
      <c r="AC18" s="31"/>
      <c r="AD18" s="31"/>
      <c r="AE18" s="31"/>
      <c r="AF18" s="30"/>
      <c r="AK18" s="42" t="str">
        <f t="shared" si="7"/>
        <v>Q</v>
      </c>
    </row>
    <row r="19" spans="1:37" ht="13.5" customHeight="1" x14ac:dyDescent="0.15">
      <c r="A19" s="14" t="s">
        <v>92</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2" t="s">
        <v>525</v>
      </c>
      <c r="W19" s="32" t="s">
        <v>152</v>
      </c>
      <c r="Y19" s="32" t="s">
        <v>281</v>
      </c>
      <c r="Z19" s="32" t="s">
        <v>409</v>
      </c>
      <c r="AA19" s="63" t="s">
        <v>375</v>
      </c>
      <c r="AB19" s="63" t="s">
        <v>503</v>
      </c>
      <c r="AC19" s="31"/>
      <c r="AD19" s="31"/>
      <c r="AE19" s="31"/>
      <c r="AF19" s="30"/>
      <c r="AK19" s="42" t="str">
        <f t="shared" si="7"/>
        <v>R</v>
      </c>
    </row>
    <row r="20" spans="1:37" ht="13.5" customHeight="1" x14ac:dyDescent="0.15">
      <c r="A20" s="14" t="s">
        <v>196</v>
      </c>
      <c r="B20" s="15"/>
      <c r="C20" s="13" t="str">
        <f t="shared" si="9"/>
        <v/>
      </c>
      <c r="D20" s="13" t="str">
        <f t="shared" si="8"/>
        <v>沖縄振興</v>
      </c>
      <c r="F20" s="18" t="s">
        <v>195</v>
      </c>
      <c r="G20" s="17"/>
      <c r="H20" s="13" t="str">
        <f t="shared" si="1"/>
        <v/>
      </c>
      <c r="I20" s="13" t="str">
        <f t="shared" si="5"/>
        <v>一般会計</v>
      </c>
      <c r="K20" s="13"/>
      <c r="L20" s="13"/>
      <c r="O20" s="13"/>
      <c r="P20" s="13"/>
      <c r="Q20" s="19"/>
      <c r="T20" s="13"/>
      <c r="U20" s="32" t="s">
        <v>526</v>
      </c>
      <c r="W20" s="32" t="s">
        <v>153</v>
      </c>
      <c r="Y20" s="32" t="s">
        <v>282</v>
      </c>
      <c r="Z20" s="32" t="s">
        <v>410</v>
      </c>
      <c r="AA20" s="63" t="s">
        <v>376</v>
      </c>
      <c r="AB20" s="63" t="s">
        <v>504</v>
      </c>
      <c r="AC20" s="31"/>
      <c r="AD20" s="31"/>
      <c r="AE20" s="31"/>
      <c r="AF20" s="30"/>
      <c r="AK20" s="42" t="str">
        <f t="shared" si="7"/>
        <v>S</v>
      </c>
    </row>
    <row r="21" spans="1:37" ht="13.5" customHeight="1" x14ac:dyDescent="0.15">
      <c r="A21" s="14" t="s">
        <v>197</v>
      </c>
      <c r="B21" s="15" t="s">
        <v>578</v>
      </c>
      <c r="C21" s="13" t="str">
        <f t="shared" si="9"/>
        <v>地方創生</v>
      </c>
      <c r="D21" s="13" t="str">
        <f t="shared" si="8"/>
        <v>沖縄振興、地方創生</v>
      </c>
      <c r="F21" s="18" t="s">
        <v>118</v>
      </c>
      <c r="G21" s="17"/>
      <c r="H21" s="13" t="str">
        <f t="shared" si="1"/>
        <v/>
      </c>
      <c r="I21" s="13" t="str">
        <f t="shared" si="5"/>
        <v>一般会計</v>
      </c>
      <c r="K21" s="13"/>
      <c r="L21" s="13"/>
      <c r="O21" s="13"/>
      <c r="P21" s="13"/>
      <c r="Q21" s="19"/>
      <c r="T21" s="13"/>
      <c r="U21" s="32" t="s">
        <v>527</v>
      </c>
      <c r="W21" s="32" t="s">
        <v>154</v>
      </c>
      <c r="Y21" s="32" t="s">
        <v>283</v>
      </c>
      <c r="Z21" s="32" t="s">
        <v>411</v>
      </c>
      <c r="AA21" s="63" t="s">
        <v>377</v>
      </c>
      <c r="AB21" s="63" t="s">
        <v>505</v>
      </c>
      <c r="AC21" s="31"/>
      <c r="AD21" s="31"/>
      <c r="AE21" s="31"/>
      <c r="AF21" s="30"/>
      <c r="AK21" s="42" t="str">
        <f t="shared" si="7"/>
        <v>T</v>
      </c>
    </row>
    <row r="22" spans="1:37" ht="13.5" customHeight="1" x14ac:dyDescent="0.15">
      <c r="A22" s="14" t="s">
        <v>198</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2" t="s">
        <v>528</v>
      </c>
      <c r="W22" s="32" t="s">
        <v>155</v>
      </c>
      <c r="Y22" s="32" t="s">
        <v>284</v>
      </c>
      <c r="Z22" s="32" t="s">
        <v>412</v>
      </c>
      <c r="AA22" s="63" t="s">
        <v>378</v>
      </c>
      <c r="AB22" s="63" t="s">
        <v>506</v>
      </c>
      <c r="AC22" s="31"/>
      <c r="AD22" s="31"/>
      <c r="AE22" s="31"/>
      <c r="AF22" s="30"/>
      <c r="AK22" s="42" t="str">
        <f t="shared" si="7"/>
        <v>U</v>
      </c>
    </row>
    <row r="23" spans="1:37" ht="13.5" customHeight="1" x14ac:dyDescent="0.15">
      <c r="A23" s="14" t="s">
        <v>199</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2" t="s">
        <v>529</v>
      </c>
      <c r="W23" s="32" t="s">
        <v>544</v>
      </c>
      <c r="Y23" s="32" t="s">
        <v>285</v>
      </c>
      <c r="Z23" s="32" t="s">
        <v>413</v>
      </c>
      <c r="AA23" s="63" t="s">
        <v>379</v>
      </c>
      <c r="AB23" s="63" t="s">
        <v>507</v>
      </c>
      <c r="AC23" s="31"/>
      <c r="AD23" s="31"/>
      <c r="AE23" s="31"/>
      <c r="AF23" s="30"/>
      <c r="AK23" s="42" t="str">
        <f t="shared" si="7"/>
        <v>V</v>
      </c>
    </row>
    <row r="24" spans="1:37" ht="13.5" customHeight="1" x14ac:dyDescent="0.15">
      <c r="A24" s="60" t="s">
        <v>254</v>
      </c>
      <c r="B24" s="15"/>
      <c r="C24" s="13" t="str">
        <f t="shared" si="9"/>
        <v/>
      </c>
      <c r="D24" s="13" t="str">
        <f>IF(C24="",D23,IF(D23&lt;&gt;"",CONCATENATE(D23,"、",C24),C24))</f>
        <v>沖縄振興、地方創生</v>
      </c>
      <c r="F24" s="18" t="s">
        <v>257</v>
      </c>
      <c r="G24" s="17"/>
      <c r="H24" s="13" t="str">
        <f t="shared" si="1"/>
        <v/>
      </c>
      <c r="I24" s="13" t="str">
        <f t="shared" si="5"/>
        <v>一般会計</v>
      </c>
      <c r="K24" s="13"/>
      <c r="L24" s="13"/>
      <c r="O24" s="13"/>
      <c r="P24" s="13"/>
      <c r="Q24" s="19"/>
      <c r="T24" s="13"/>
      <c r="U24" s="32" t="s">
        <v>530</v>
      </c>
      <c r="Y24" s="32" t="s">
        <v>286</v>
      </c>
      <c r="Z24" s="32" t="s">
        <v>414</v>
      </c>
      <c r="AA24" s="63" t="s">
        <v>380</v>
      </c>
      <c r="AB24" s="63" t="s">
        <v>508</v>
      </c>
      <c r="AC24" s="31"/>
      <c r="AD24" s="31"/>
      <c r="AE24" s="31"/>
      <c r="AF24" s="30"/>
      <c r="AK24" s="42" t="str">
        <f>CHAR(CODE(AK23)+1)</f>
        <v>W</v>
      </c>
    </row>
    <row r="25" spans="1:37" ht="13.5" customHeight="1" x14ac:dyDescent="0.15">
      <c r="A25" s="62"/>
      <c r="B25" s="61"/>
      <c r="F25" s="18" t="s">
        <v>121</v>
      </c>
      <c r="G25" s="17"/>
      <c r="H25" s="13" t="str">
        <f t="shared" si="1"/>
        <v/>
      </c>
      <c r="I25" s="13" t="str">
        <f t="shared" si="5"/>
        <v>一般会計</v>
      </c>
      <c r="K25" s="13"/>
      <c r="L25" s="13"/>
      <c r="O25" s="13"/>
      <c r="P25" s="13"/>
      <c r="Q25" s="19"/>
      <c r="T25" s="13"/>
      <c r="U25" s="32" t="s">
        <v>531</v>
      </c>
      <c r="Y25" s="32" t="s">
        <v>287</v>
      </c>
      <c r="Z25" s="32" t="s">
        <v>415</v>
      </c>
      <c r="AA25" s="63" t="s">
        <v>381</v>
      </c>
      <c r="AB25" s="63" t="s">
        <v>509</v>
      </c>
      <c r="AC25" s="31"/>
      <c r="AD25" s="31"/>
      <c r="AE25" s="31"/>
      <c r="AF25" s="30"/>
      <c r="AK25" s="42" t="str">
        <f t="shared" si="7"/>
        <v>X</v>
      </c>
    </row>
    <row r="26" spans="1:37" ht="13.5" customHeight="1" x14ac:dyDescent="0.15">
      <c r="A26" s="59"/>
      <c r="B26" s="58"/>
      <c r="F26" s="18" t="s">
        <v>122</v>
      </c>
      <c r="G26" s="17"/>
      <c r="H26" s="13" t="str">
        <f t="shared" si="1"/>
        <v/>
      </c>
      <c r="I26" s="13" t="str">
        <f t="shared" si="5"/>
        <v>一般会計</v>
      </c>
      <c r="K26" s="13"/>
      <c r="L26" s="13"/>
      <c r="O26" s="13"/>
      <c r="P26" s="13"/>
      <c r="Q26" s="19"/>
      <c r="T26" s="13"/>
      <c r="U26" s="32" t="s">
        <v>532</v>
      </c>
      <c r="Y26" s="32" t="s">
        <v>288</v>
      </c>
      <c r="Z26" s="32" t="s">
        <v>416</v>
      </c>
      <c r="AA26" s="63" t="s">
        <v>382</v>
      </c>
      <c r="AB26" s="63" t="s">
        <v>510</v>
      </c>
      <c r="AC26" s="31"/>
      <c r="AD26" s="31"/>
      <c r="AE26" s="31"/>
      <c r="AF26" s="30"/>
      <c r="AK26" s="42" t="str">
        <f t="shared" si="7"/>
        <v>Y</v>
      </c>
    </row>
    <row r="27" spans="1:37" ht="13.5" customHeight="1" x14ac:dyDescent="0.15">
      <c r="A27" s="13" t="str">
        <f>IF(D24="", "-", D24)</f>
        <v>沖縄振興、地方創生</v>
      </c>
      <c r="B27" s="13"/>
      <c r="F27" s="18" t="s">
        <v>123</v>
      </c>
      <c r="G27" s="17"/>
      <c r="H27" s="13" t="str">
        <f t="shared" si="1"/>
        <v/>
      </c>
      <c r="I27" s="13" t="str">
        <f t="shared" si="5"/>
        <v>一般会計</v>
      </c>
      <c r="K27" s="13"/>
      <c r="L27" s="13"/>
      <c r="O27" s="13"/>
      <c r="P27" s="13"/>
      <c r="Q27" s="19"/>
      <c r="T27" s="13"/>
      <c r="U27" s="32" t="s">
        <v>533</v>
      </c>
      <c r="Y27" s="32" t="s">
        <v>289</v>
      </c>
      <c r="Z27" s="32" t="s">
        <v>417</v>
      </c>
      <c r="AA27" s="63" t="s">
        <v>383</v>
      </c>
      <c r="AB27" s="63" t="s">
        <v>511</v>
      </c>
      <c r="AC27" s="31"/>
      <c r="AD27" s="31"/>
      <c r="AE27" s="31"/>
      <c r="AF27" s="30"/>
      <c r="AK27" s="42"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2" t="s">
        <v>534</v>
      </c>
      <c r="Y28" s="32" t="s">
        <v>290</v>
      </c>
      <c r="Z28" s="32" t="s">
        <v>418</v>
      </c>
      <c r="AA28" s="63" t="s">
        <v>384</v>
      </c>
      <c r="AB28" s="63" t="s">
        <v>512</v>
      </c>
      <c r="AC28" s="31"/>
      <c r="AD28" s="31"/>
      <c r="AE28" s="31"/>
      <c r="AF28" s="30"/>
      <c r="AK28" s="42" t="s">
        <v>179</v>
      </c>
    </row>
    <row r="29" spans="1:37" ht="13.5" customHeight="1" x14ac:dyDescent="0.15">
      <c r="A29" s="13"/>
      <c r="B29" s="13"/>
      <c r="F29" s="18" t="s">
        <v>187</v>
      </c>
      <c r="G29" s="17"/>
      <c r="H29" s="13" t="str">
        <f t="shared" si="1"/>
        <v/>
      </c>
      <c r="I29" s="13" t="str">
        <f t="shared" si="5"/>
        <v>一般会計</v>
      </c>
      <c r="K29" s="13"/>
      <c r="L29" s="13"/>
      <c r="O29" s="13"/>
      <c r="P29" s="13"/>
      <c r="Q29" s="19"/>
      <c r="T29" s="13"/>
      <c r="U29" s="32" t="s">
        <v>535</v>
      </c>
      <c r="Y29" s="32" t="s">
        <v>291</v>
      </c>
      <c r="Z29" s="32" t="s">
        <v>419</v>
      </c>
      <c r="AA29" s="63" t="s">
        <v>385</v>
      </c>
      <c r="AB29" s="63" t="s">
        <v>513</v>
      </c>
      <c r="AC29" s="31"/>
      <c r="AD29" s="31"/>
      <c r="AE29" s="31"/>
      <c r="AF29" s="30"/>
      <c r="AK29" s="42"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2" t="s">
        <v>536</v>
      </c>
      <c r="Y30" s="32" t="s">
        <v>292</v>
      </c>
      <c r="Z30" s="32" t="s">
        <v>420</v>
      </c>
      <c r="AA30" s="63" t="s">
        <v>386</v>
      </c>
      <c r="AB30" s="63" t="s">
        <v>514</v>
      </c>
      <c r="AC30" s="31"/>
      <c r="AD30" s="31"/>
      <c r="AE30" s="31"/>
      <c r="AF30" s="30"/>
      <c r="AK30" s="42"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2" t="s">
        <v>537</v>
      </c>
      <c r="Y31" s="32" t="s">
        <v>293</v>
      </c>
      <c r="Z31" s="32" t="s">
        <v>421</v>
      </c>
      <c r="AA31" s="63" t="s">
        <v>387</v>
      </c>
      <c r="AB31" s="63" t="s">
        <v>515</v>
      </c>
      <c r="AC31" s="31"/>
      <c r="AD31" s="31"/>
      <c r="AE31" s="31"/>
      <c r="AF31" s="30"/>
      <c r="AK31" s="42"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2" t="s">
        <v>538</v>
      </c>
      <c r="Y32" s="32" t="s">
        <v>294</v>
      </c>
      <c r="Z32" s="32" t="s">
        <v>422</v>
      </c>
      <c r="AA32" s="63" t="s">
        <v>61</v>
      </c>
      <c r="AB32" s="63" t="s">
        <v>61</v>
      </c>
      <c r="AC32" s="31"/>
      <c r="AD32" s="31"/>
      <c r="AE32" s="31"/>
      <c r="AF32" s="30"/>
      <c r="AK32" s="42"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2" t="s">
        <v>539</v>
      </c>
      <c r="Y33" s="32" t="s">
        <v>295</v>
      </c>
      <c r="Z33" s="32" t="s">
        <v>423</v>
      </c>
      <c r="AA33" s="52"/>
      <c r="AB33" s="31"/>
      <c r="AC33" s="31"/>
      <c r="AD33" s="31"/>
      <c r="AE33" s="31"/>
      <c r="AF33" s="30"/>
      <c r="AK33" s="42"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2" t="s">
        <v>540</v>
      </c>
      <c r="Y34" s="32" t="s">
        <v>296</v>
      </c>
      <c r="Z34" s="32" t="s">
        <v>424</v>
      </c>
      <c r="AB34" s="31"/>
      <c r="AC34" s="31"/>
      <c r="AD34" s="31"/>
      <c r="AE34" s="31"/>
      <c r="AF34" s="30"/>
      <c r="AK34" s="42"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Y35" s="32" t="s">
        <v>297</v>
      </c>
      <c r="Z35" s="32" t="s">
        <v>425</v>
      </c>
      <c r="AC35" s="31"/>
      <c r="AF35" s="30"/>
      <c r="AK35" s="42"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U36" s="32" t="s">
        <v>541</v>
      </c>
      <c r="Y36" s="32" t="s">
        <v>298</v>
      </c>
      <c r="Z36" s="32" t="s">
        <v>426</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299</v>
      </c>
      <c r="Z37" s="32" t="s">
        <v>427</v>
      </c>
      <c r="AF37" s="30"/>
      <c r="AK37" s="42" t="str">
        <f t="shared" si="7"/>
        <v>j</v>
      </c>
    </row>
    <row r="38" spans="1:37" x14ac:dyDescent="0.15">
      <c r="A38" s="13"/>
      <c r="B38" s="13"/>
      <c r="F38" s="13"/>
      <c r="G38" s="19"/>
      <c r="K38" s="13"/>
      <c r="L38" s="13"/>
      <c r="O38" s="13"/>
      <c r="P38" s="13"/>
      <c r="Q38" s="19"/>
      <c r="T38" s="13"/>
      <c r="U38" s="32" t="s">
        <v>241</v>
      </c>
      <c r="Y38" s="32" t="s">
        <v>300</v>
      </c>
      <c r="Z38" s="32" t="s">
        <v>428</v>
      </c>
      <c r="AF38" s="30"/>
      <c r="AK38" s="42" t="str">
        <f t="shared" si="7"/>
        <v>k</v>
      </c>
    </row>
    <row r="39" spans="1:37" x14ac:dyDescent="0.15">
      <c r="A39" s="13"/>
      <c r="B39" s="13"/>
      <c r="F39" s="13" t="str">
        <f>I37</f>
        <v>一般会計</v>
      </c>
      <c r="G39" s="19"/>
      <c r="K39" s="13"/>
      <c r="L39" s="13"/>
      <c r="O39" s="13"/>
      <c r="P39" s="13"/>
      <c r="Q39" s="19"/>
      <c r="T39" s="13"/>
      <c r="U39" s="32" t="s">
        <v>251</v>
      </c>
      <c r="Y39" s="32" t="s">
        <v>301</v>
      </c>
      <c r="Z39" s="32" t="s">
        <v>429</v>
      </c>
      <c r="AF39" s="30"/>
      <c r="AK39" s="42" t="str">
        <f t="shared" si="7"/>
        <v>l</v>
      </c>
    </row>
    <row r="40" spans="1:37" x14ac:dyDescent="0.15">
      <c r="A40" s="13"/>
      <c r="B40" s="13"/>
      <c r="F40" s="13"/>
      <c r="G40" s="19"/>
      <c r="K40" s="13"/>
      <c r="L40" s="13"/>
      <c r="O40" s="13"/>
      <c r="P40" s="13"/>
      <c r="Q40" s="19"/>
      <c r="T40" s="13"/>
      <c r="Y40" s="32" t="s">
        <v>302</v>
      </c>
      <c r="Z40" s="32" t="s">
        <v>430</v>
      </c>
      <c r="AF40" s="30"/>
      <c r="AK40" s="42" t="str">
        <f t="shared" si="7"/>
        <v>m</v>
      </c>
    </row>
    <row r="41" spans="1:37" x14ac:dyDescent="0.15">
      <c r="A41" s="13"/>
      <c r="B41" s="13"/>
      <c r="F41" s="13"/>
      <c r="G41" s="19"/>
      <c r="K41" s="13"/>
      <c r="L41" s="13"/>
      <c r="O41" s="13"/>
      <c r="P41" s="13"/>
      <c r="Q41" s="19"/>
      <c r="T41" s="13"/>
      <c r="Y41" s="32" t="s">
        <v>303</v>
      </c>
      <c r="Z41" s="32" t="s">
        <v>431</v>
      </c>
      <c r="AF41" s="30"/>
      <c r="AK41" s="42" t="str">
        <f t="shared" si="7"/>
        <v>n</v>
      </c>
    </row>
    <row r="42" spans="1:37" x14ac:dyDescent="0.15">
      <c r="A42" s="13"/>
      <c r="B42" s="13"/>
      <c r="F42" s="13"/>
      <c r="G42" s="19"/>
      <c r="K42" s="13"/>
      <c r="L42" s="13"/>
      <c r="O42" s="13"/>
      <c r="P42" s="13"/>
      <c r="Q42" s="19"/>
      <c r="T42" s="13"/>
      <c r="Y42" s="32" t="s">
        <v>304</v>
      </c>
      <c r="Z42" s="32" t="s">
        <v>432</v>
      </c>
      <c r="AF42" s="30"/>
      <c r="AK42" s="42" t="str">
        <f t="shared" si="7"/>
        <v>o</v>
      </c>
    </row>
    <row r="43" spans="1:37" x14ac:dyDescent="0.15">
      <c r="A43" s="13"/>
      <c r="B43" s="13"/>
      <c r="F43" s="13"/>
      <c r="G43" s="19"/>
      <c r="K43" s="13"/>
      <c r="L43" s="13"/>
      <c r="O43" s="13"/>
      <c r="P43" s="13"/>
      <c r="Q43" s="19"/>
      <c r="T43" s="13"/>
      <c r="Y43" s="32" t="s">
        <v>305</v>
      </c>
      <c r="Z43" s="32" t="s">
        <v>433</v>
      </c>
      <c r="AF43" s="30"/>
      <c r="AK43" s="42" t="str">
        <f t="shared" si="7"/>
        <v>p</v>
      </c>
    </row>
    <row r="44" spans="1:37" x14ac:dyDescent="0.15">
      <c r="A44" s="13"/>
      <c r="B44" s="13"/>
      <c r="F44" s="13"/>
      <c r="G44" s="19"/>
      <c r="K44" s="13"/>
      <c r="L44" s="13"/>
      <c r="O44" s="13"/>
      <c r="P44" s="13"/>
      <c r="Q44" s="19"/>
      <c r="T44" s="13"/>
      <c r="Y44" s="32" t="s">
        <v>306</v>
      </c>
      <c r="Z44" s="32" t="s">
        <v>434</v>
      </c>
      <c r="AF44" s="30"/>
      <c r="AK44" s="42" t="str">
        <f t="shared" si="7"/>
        <v>q</v>
      </c>
    </row>
    <row r="45" spans="1:37" x14ac:dyDescent="0.15">
      <c r="A45" s="13"/>
      <c r="B45" s="13"/>
      <c r="F45" s="13"/>
      <c r="G45" s="19"/>
      <c r="K45" s="13"/>
      <c r="L45" s="13"/>
      <c r="O45" s="13"/>
      <c r="P45" s="13"/>
      <c r="Q45" s="19"/>
      <c r="T45" s="13"/>
      <c r="Y45" s="32" t="s">
        <v>307</v>
      </c>
      <c r="Z45" s="32" t="s">
        <v>435</v>
      </c>
      <c r="AF45" s="30"/>
      <c r="AK45" s="42" t="str">
        <f t="shared" si="7"/>
        <v>r</v>
      </c>
    </row>
    <row r="46" spans="1:37" x14ac:dyDescent="0.15">
      <c r="A46" s="13"/>
      <c r="B46" s="13"/>
      <c r="F46" s="13"/>
      <c r="G46" s="19"/>
      <c r="K46" s="13"/>
      <c r="L46" s="13"/>
      <c r="O46" s="13"/>
      <c r="P46" s="13"/>
      <c r="Q46" s="19"/>
      <c r="T46" s="13"/>
      <c r="Y46" s="32" t="s">
        <v>308</v>
      </c>
      <c r="Z46" s="32" t="s">
        <v>436</v>
      </c>
      <c r="AF46" s="30"/>
      <c r="AK46" s="42" t="str">
        <f t="shared" si="7"/>
        <v>s</v>
      </c>
    </row>
    <row r="47" spans="1:37" x14ac:dyDescent="0.15">
      <c r="A47" s="13"/>
      <c r="B47" s="13"/>
      <c r="F47" s="13"/>
      <c r="G47" s="19"/>
      <c r="K47" s="13"/>
      <c r="L47" s="13"/>
      <c r="O47" s="13"/>
      <c r="P47" s="13"/>
      <c r="Q47" s="19"/>
      <c r="T47" s="13"/>
      <c r="Y47" s="32" t="s">
        <v>309</v>
      </c>
      <c r="Z47" s="32" t="s">
        <v>437</v>
      </c>
      <c r="AF47" s="30"/>
      <c r="AK47" s="42" t="str">
        <f t="shared" si="7"/>
        <v>t</v>
      </c>
    </row>
    <row r="48" spans="1:37" x14ac:dyDescent="0.15">
      <c r="A48" s="13"/>
      <c r="B48" s="13"/>
      <c r="F48" s="13"/>
      <c r="G48" s="19"/>
      <c r="K48" s="13"/>
      <c r="L48" s="13"/>
      <c r="O48" s="13"/>
      <c r="P48" s="13"/>
      <c r="Q48" s="19"/>
      <c r="T48" s="13"/>
      <c r="Y48" s="32" t="s">
        <v>310</v>
      </c>
      <c r="Z48" s="32" t="s">
        <v>438</v>
      </c>
      <c r="AF48" s="30"/>
      <c r="AK48" s="42" t="str">
        <f t="shared" si="7"/>
        <v>u</v>
      </c>
    </row>
    <row r="49" spans="1:37" x14ac:dyDescent="0.15">
      <c r="A49" s="13"/>
      <c r="B49" s="13"/>
      <c r="F49" s="13"/>
      <c r="G49" s="19"/>
      <c r="K49" s="13"/>
      <c r="L49" s="13"/>
      <c r="O49" s="13"/>
      <c r="P49" s="13"/>
      <c r="Q49" s="19"/>
      <c r="T49" s="13"/>
      <c r="Y49" s="32" t="s">
        <v>311</v>
      </c>
      <c r="Z49" s="32" t="s">
        <v>439</v>
      </c>
      <c r="AF49" s="30"/>
      <c r="AK49" s="42" t="str">
        <f t="shared" si="7"/>
        <v>v</v>
      </c>
    </row>
    <row r="50" spans="1:37" x14ac:dyDescent="0.15">
      <c r="A50" s="13"/>
      <c r="B50" s="13"/>
      <c r="F50" s="13"/>
      <c r="G50" s="19"/>
      <c r="K50" s="13"/>
      <c r="L50" s="13"/>
      <c r="O50" s="13"/>
      <c r="P50" s="13"/>
      <c r="Q50" s="19"/>
      <c r="T50" s="13"/>
      <c r="Y50" s="32" t="s">
        <v>312</v>
      </c>
      <c r="Z50" s="32" t="s">
        <v>440</v>
      </c>
      <c r="AF50" s="30"/>
    </row>
    <row r="51" spans="1:37" x14ac:dyDescent="0.15">
      <c r="A51" s="13"/>
      <c r="B51" s="13"/>
      <c r="F51" s="13"/>
      <c r="G51" s="19"/>
      <c r="K51" s="13"/>
      <c r="L51" s="13"/>
      <c r="O51" s="13"/>
      <c r="P51" s="13"/>
      <c r="Q51" s="19"/>
      <c r="T51" s="13"/>
      <c r="Y51" s="32" t="s">
        <v>313</v>
      </c>
      <c r="Z51" s="32" t="s">
        <v>441</v>
      </c>
      <c r="AF51" s="30"/>
    </row>
    <row r="52" spans="1:37" x14ac:dyDescent="0.15">
      <c r="A52" s="13"/>
      <c r="B52" s="13"/>
      <c r="F52" s="13"/>
      <c r="G52" s="19"/>
      <c r="K52" s="13"/>
      <c r="L52" s="13"/>
      <c r="O52" s="13"/>
      <c r="P52" s="13"/>
      <c r="Q52" s="19"/>
      <c r="T52" s="13"/>
      <c r="Y52" s="32" t="s">
        <v>314</v>
      </c>
      <c r="Z52" s="32" t="s">
        <v>442</v>
      </c>
      <c r="AF52" s="30"/>
    </row>
    <row r="53" spans="1:37" x14ac:dyDescent="0.15">
      <c r="A53" s="13"/>
      <c r="B53" s="13"/>
      <c r="F53" s="13"/>
      <c r="G53" s="19"/>
      <c r="K53" s="13"/>
      <c r="L53" s="13"/>
      <c r="O53" s="13"/>
      <c r="P53" s="13"/>
      <c r="Q53" s="19"/>
      <c r="T53" s="13"/>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Y56" s="32" t="s">
        <v>318</v>
      </c>
      <c r="Z56" s="32" t="s">
        <v>446</v>
      </c>
      <c r="AF56" s="30"/>
    </row>
    <row r="57" spans="1:37" x14ac:dyDescent="0.15">
      <c r="A57" s="13"/>
      <c r="B57" s="13"/>
      <c r="F57" s="13"/>
      <c r="G57" s="19"/>
      <c r="K57" s="13"/>
      <c r="L57" s="13"/>
      <c r="O57" s="13"/>
      <c r="P57" s="13"/>
      <c r="Q57" s="19"/>
      <c r="T57" s="13"/>
      <c r="Y57" s="32" t="s">
        <v>319</v>
      </c>
      <c r="Z57" s="32" t="s">
        <v>447</v>
      </c>
      <c r="AF57" s="30"/>
    </row>
    <row r="58" spans="1:37" x14ac:dyDescent="0.15">
      <c r="A58" s="13"/>
      <c r="B58" s="13"/>
      <c r="F58" s="13"/>
      <c r="G58" s="19"/>
      <c r="K58" s="13"/>
      <c r="L58" s="13"/>
      <c r="O58" s="13"/>
      <c r="P58" s="13"/>
      <c r="Q58" s="19"/>
      <c r="T58" s="13"/>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62</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258</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2021-09-01T16:47:44Z</dcterms:created>
  <dcterms:modified xsi:type="dcterms:W3CDTF">2021-09-06T10:32:02Z</dcterms:modified>
</cp:coreProperties>
</file>