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bookViews>
    <workbookView xWindow="0" yWindow="0" windowWidth="28800" windowHeight="12210"/>
  </bookViews>
  <sheets>
    <sheet name="行政事業レビューシート" sheetId="3" r:id="rId1"/>
    <sheet name="入力規則等" sheetId="4" r:id="rId2"/>
  </sheets>
  <definedNames>
    <definedName name="_xlnm.Print_Area" localSheetId="0">行政事業レビューシート!$A$1:$AX$121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25" i="3" l="1"/>
  <c r="AD19" i="3" l="1"/>
  <c r="AK15" i="3"/>
  <c r="AD16" i="3"/>
  <c r="AM28" i="3" l="1"/>
  <c r="AY118" i="3" l="1"/>
  <c r="AY119" i="3" s="1"/>
  <c r="AY112" i="3"/>
  <c r="AY39" i="3"/>
  <c r="AY40" i="3" s="1"/>
  <c r="AY121" i="3" l="1"/>
  <c r="AY120" i="3"/>
  <c r="AW82" i="3"/>
  <c r="AT82" i="3"/>
  <c r="AQ82" i="3"/>
  <c r="AL82" i="3"/>
  <c r="AI82" i="3"/>
  <c r="AF82" i="3"/>
  <c r="Z82" i="3"/>
  <c r="W82" i="3"/>
  <c r="T82" i="3"/>
  <c r="N82" i="3"/>
  <c r="K82" i="3"/>
  <c r="H82" i="3"/>
  <c r="AW81" i="3"/>
  <c r="AT81" i="3"/>
  <c r="AQ81" i="3"/>
  <c r="AL81" i="3"/>
  <c r="AI81" i="3"/>
  <c r="AF81" i="3"/>
  <c r="Z81" i="3"/>
  <c r="W81" i="3"/>
  <c r="T81" i="3"/>
  <c r="N81" i="3"/>
  <c r="K81" i="3"/>
  <c r="H81" i="3"/>
  <c r="AV2" i="3" l="1"/>
  <c r="C12" i="4" l="1"/>
  <c r="W25" i="3" l="1"/>
  <c r="C23" i="4" l="1"/>
  <c r="C24" i="4"/>
  <c r="W21" i="3" l="1"/>
  <c r="AD21" i="3"/>
  <c r="P21" i="3"/>
  <c r="P18" i="3" l="1"/>
  <c r="P20" i="3" s="1"/>
  <c r="W18" i="3"/>
  <c r="W20" i="3" s="1"/>
  <c r="AU111" i="3"/>
  <c r="Y11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<sst xmlns="http://schemas.openxmlformats.org/spreadsheetml/2006/main" count="737" uniqueCount="626">
  <si>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</si>
  <si>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</si>
  <si>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</si>
  <si>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</si>
  <si>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</si>
  <si>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</si>
  <si>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</si>
  <si>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</si>
  <si>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</si>
  <si>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</si>
  <si>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</si>
  <si>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</si>
  <si>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</si>
  <si>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</si>
  <si>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</si>
  <si>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</si>
  <si>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</si>
  <si>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</si>
  <si>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</si>
  <si>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</si>
  <si>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</si>
  <si>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</si>
  <si>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</si>
  <si>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</si>
  <si>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</si>
  <si>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</si>
  <si>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</si>
  <si>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</si>
  <si>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</si>
  <si>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</si>
  <si>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</si>
  <si>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</si>
  <si>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</si>
  <si>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</si>
  <si>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</si>
  <si>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</si>
  <si>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</si>
  <si>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</si>
  <si>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</si>
  <si>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</si>
  <si>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</si>
  <si>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</si>
  <si>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</si>
  <si>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</si>
  <si>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</si>
  <si>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</si>
  <si>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</si>
  <si>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</si>
  <si>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</si>
  <si>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</si>
  <si>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</si>
  <si>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</si>
  <si>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</si>
  <si>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</si>
  <si>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</si>
  <si>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</si>
  <si>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</si>
  <si>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</si>
  <si>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</si>
  <si>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</si>
  <si>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</si>
  <si>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</si>
  <si>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</si>
  <si>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</si>
  <si>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</si>
  <si>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</si>
  <si>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</si>
  <si>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</si>
  <si>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</si>
  <si>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</si>
  <si>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</si>
  <si>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</si>
  <si>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</si>
  <si>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</si>
  <si>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</si>
  <si>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</si>
  <si>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</si>
  <si>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</si>
  <si>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</si>
  <si>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</si>
  <si>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</si>
  <si>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</si>
  <si>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</si>
  <si>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</si>
  <si>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</si>
  <si>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</si>
  <si>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</si>
  <si>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</si>
  <si>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</si>
  <si>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</si>
  <si>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</si>
  <si>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</si>
  <si>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</si>
  <si>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</si>
  <si>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</si>
  <si>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</si>
  <si>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</si>
  <si>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</si>
  <si>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</si>
  <si>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</si>
  <si>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</si>
  <si>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</si>
  <si>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</si>
  <si>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</si>
  <si>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</si>
  <si>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</si>
  <si>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</si>
  <si>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</si>
  <si>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</si>
  <si>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</si>
  <si>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</si>
  <si>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</si>
  <si>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</si>
  <si>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</si>
  <si>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</si>
  <si>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</si>
  <si>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</si>
  <si>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</si>
  <si>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</si>
  <si>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</si>
  <si>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</si>
  <si>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</si>
  <si>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</si>
  <si>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</si>
  <si>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</si>
  <si>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</si>
  <si>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</si>
  <si>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</si>
  <si>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</si>
  <si>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</si>
  <si>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</si>
  <si>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</si>
  <si>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</si>
  <si>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</si>
  <si>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</si>
  <si>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</si>
  <si>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</si>
  <si>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</si>
  <si>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定量的な成果目標</t>
    <rPh sb="0" eb="3">
      <t>テイリョウテキ</t>
    </rPh>
    <rPh sb="4" eb="6">
      <t>セイカ</t>
    </rPh>
    <rPh sb="6" eb="8">
      <t>モクヒョウ</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</si>
  <si>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</si>
  <si>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</si>
  <si>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</si>
  <si>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</si>
  <si>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</si>
  <si>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</si>
  <si>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</si>
  <si>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</si>
  <si>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</si>
  <si>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</si>
  <si>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</si>
  <si>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</si>
  <si>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</si>
  <si>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</si>
  <si>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</si>
  <si>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</si>
  <si>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</si>
  <si>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</si>
  <si>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</si>
  <si>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</si>
  <si>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</si>
  <si>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</si>
  <si>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</si>
  <si>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</si>
  <si>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</si>
  <si>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</si>
  <si>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</si>
  <si>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</si>
  <si>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</si>
  <si>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B</t>
    <phoneticPr fontId="6"/>
  </si>
  <si>
    <t>中間目標</t>
    <rPh sb="0" eb="2">
      <t>チュウカン</t>
    </rPh>
    <rPh sb="2" eb="4">
      <t>モクヒョウ</t>
    </rPh>
    <phoneticPr fontId="6"/>
  </si>
  <si>
    <t>年度</t>
    <rPh sb="0" eb="2">
      <t>ネンド</t>
    </rPh>
    <phoneticPr fontId="6"/>
  </si>
  <si>
    <t>政策評価</t>
    <rPh sb="0" eb="2">
      <t>セイサク</t>
    </rPh>
    <rPh sb="2" eb="4">
      <t>ヒョウカ</t>
    </rPh>
    <phoneticPr fontId="6"/>
  </si>
  <si>
    <t>活動実績は見込みに見合ったものであるか。</t>
    <phoneticPr fontId="6"/>
  </si>
  <si>
    <t>業　務　概　要</t>
    <phoneticPr fontId="6"/>
  </si>
  <si>
    <t>契約方式</t>
    <rPh sb="0" eb="2">
      <t>ケイヤク</t>
    </rPh>
    <rPh sb="2" eb="4">
      <t>ホウシキ</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</si>
  <si>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</si>
  <si>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</si>
  <si>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</si>
  <si>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</si>
  <si>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</si>
  <si>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ブロック名</t>
    <rPh sb="4" eb="5">
      <t>メイ</t>
    </rPh>
    <phoneticPr fontId="6"/>
  </si>
  <si>
    <t>A</t>
    <phoneticPr fontId="6"/>
  </si>
  <si>
    <t>a</t>
    <phoneticPr fontId="6"/>
  </si>
  <si>
    <t>施策</t>
    <phoneticPr fontId="6"/>
  </si>
  <si>
    <t>政策</t>
    <rPh sb="0" eb="2">
      <t>セイサク</t>
    </rPh>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</si>
  <si>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</si>
  <si>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</si>
  <si>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</si>
  <si>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</si>
  <si>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</si>
  <si>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</si>
  <si>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</si>
  <si>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</si>
  <si>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</si>
  <si>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</si>
  <si>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</si>
  <si>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</si>
  <si>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</si>
  <si>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</si>
  <si>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</si>
  <si>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</si>
  <si>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</si>
  <si>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</si>
  <si>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</si>
  <si>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</si>
  <si>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</si>
  <si>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</si>
  <si>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</si>
  <si>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</si>
  <si>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</si>
  <si>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</si>
  <si>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契約方式等</t>
    <rPh sb="0" eb="2">
      <t>ケイヤク</t>
    </rPh>
    <rPh sb="2" eb="4">
      <t>ホウシキ</t>
    </rPh>
    <rPh sb="4" eb="5">
      <t>トウ</t>
    </rPh>
    <phoneticPr fontId="6"/>
  </si>
  <si>
    <t>　</t>
  </si>
  <si>
    <t>チェック</t>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</si>
  <si>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</si>
  <si>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</si>
  <si>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</si>
  <si>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</si>
  <si>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</si>
  <si>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</si>
  <si>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</si>
  <si>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</si>
  <si>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</si>
  <si>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</si>
  <si>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</si>
  <si>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</si>
  <si>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</si>
  <si>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</si>
  <si>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</si>
  <si>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</si>
  <si>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</si>
  <si>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</si>
  <si>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</si>
  <si>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</si>
  <si>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</si>
  <si>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</si>
  <si>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</si>
  <si>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</si>
  <si>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</si>
  <si>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</si>
  <si>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</si>
  <si>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</si>
  <si>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</si>
  <si>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</si>
  <si>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</si>
  <si>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</si>
  <si>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</si>
  <si>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</si>
  <si>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</si>
  <si>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</si>
  <si>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</si>
  <si>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</si>
  <si>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</si>
  <si>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</si>
  <si>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</si>
  <si>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</si>
  <si>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</si>
  <si>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</si>
  <si>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</si>
  <si>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</si>
  <si>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</si>
  <si>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</si>
  <si>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</si>
  <si>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</si>
  <si>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</si>
  <si>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</si>
  <si>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</si>
  <si>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</si>
  <si>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</si>
  <si>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</si>
  <si>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</si>
  <si>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</si>
  <si>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</si>
  <si>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</si>
  <si>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</si>
  <si>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</si>
  <si>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</si>
  <si>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</si>
  <si>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</si>
  <si>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</si>
  <si>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</si>
  <si>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</si>
  <si>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</si>
  <si>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</si>
  <si>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</si>
  <si>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</si>
  <si>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</si>
  <si>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</si>
  <si>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</si>
  <si>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</si>
  <si>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</si>
  <si>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</si>
  <si>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</si>
  <si>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</si>
  <si>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</si>
  <si>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</si>
  <si>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</si>
  <si>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</si>
  <si>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</si>
  <si>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</si>
  <si>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</si>
  <si>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</si>
  <si>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</si>
  <si>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</si>
  <si>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</si>
  <si>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</si>
  <si>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</si>
  <si>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</si>
  <si>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</si>
  <si>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</si>
  <si>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</si>
  <si>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</si>
  <si>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</si>
  <si>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</si>
  <si>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</si>
  <si>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</si>
  <si>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</si>
  <si>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</si>
  <si>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</si>
  <si>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</si>
  <si>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</si>
  <si>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</si>
  <si>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</si>
  <si>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</si>
  <si>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</si>
  <si>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</si>
  <si>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</si>
  <si>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</si>
  <si>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</si>
  <si>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</si>
  <si>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</si>
  <si>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</si>
  <si>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</si>
  <si>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</si>
  <si>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</si>
  <si>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</si>
  <si>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</si>
  <si>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</si>
  <si>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</si>
  <si>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</si>
  <si>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</si>
  <si>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</si>
  <si>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</si>
  <si>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</si>
  <si>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</si>
  <si>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</si>
  <si>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</si>
  <si>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</si>
  <si>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</si>
  <si>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</si>
  <si>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</si>
  <si>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</si>
  <si>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</si>
  <si>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</si>
  <si>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</si>
  <si>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</si>
  <si>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</si>
  <si>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</si>
  <si>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</si>
  <si>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</si>
  <si>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</si>
  <si>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</si>
  <si>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</si>
  <si>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</si>
  <si>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</si>
  <si>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</si>
  <si>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</si>
  <si>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</si>
  <si>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</si>
  <si>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</si>
  <si>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</si>
  <si>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</si>
  <si>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</si>
  <si>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</si>
  <si>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</si>
  <si>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</si>
  <si>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</si>
  <si>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</si>
  <si>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</si>
  <si>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</si>
  <si>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</si>
  <si>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</si>
  <si>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</si>
  <si>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</si>
  <si>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</si>
  <si>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</si>
  <si>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</si>
  <si>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</si>
  <si>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</si>
  <si>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</si>
  <si>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</si>
  <si>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</si>
  <si>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</si>
  <si>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</si>
  <si>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</si>
  <si>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</si>
  <si>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</si>
  <si>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</si>
  <si>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</si>
  <si>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</si>
  <si>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</si>
  <si>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</si>
  <si>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</si>
  <si>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</si>
  <si>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</si>
  <si>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</si>
  <si>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</si>
  <si>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</si>
  <si>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</si>
  <si>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</si>
  <si>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</si>
  <si>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</si>
  <si>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</si>
  <si>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</si>
  <si>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</si>
  <si>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</si>
  <si>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</si>
  <si>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</si>
  <si>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</si>
  <si>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</si>
  <si>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</si>
  <si>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</si>
  <si>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</si>
  <si>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</si>
  <si>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</si>
  <si>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</si>
  <si>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</si>
  <si>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</si>
  <si>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</si>
  <si>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</si>
  <si>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</si>
  <si>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</si>
  <si>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</si>
  <si>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</si>
  <si>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</si>
  <si>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</si>
  <si>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</si>
  <si>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</si>
  <si>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</si>
  <si>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</si>
  <si>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</si>
  <si>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</si>
  <si>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</si>
  <si>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</si>
  <si>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</si>
  <si>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</si>
  <si>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</si>
  <si>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</si>
  <si>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</si>
  <si>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</si>
  <si>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</si>
  <si>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</si>
  <si>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</si>
  <si>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</si>
  <si>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</si>
  <si>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</si>
  <si>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</si>
  <si>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</si>
  <si>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</si>
  <si>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</si>
  <si>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</si>
  <si>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</si>
  <si>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</si>
  <si>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</si>
  <si>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</si>
  <si>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</si>
  <si>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</si>
  <si>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</si>
  <si>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</si>
  <si>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</si>
  <si>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</si>
  <si>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</si>
  <si>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</si>
  <si>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</si>
  <si>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</si>
  <si>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</si>
  <si>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</si>
  <si>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</si>
  <si>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</si>
  <si>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</si>
  <si>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</si>
  <si>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</si>
  <si>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</si>
  <si>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</si>
  <si>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</si>
  <si>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</si>
  <si>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</si>
  <si>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</si>
  <si>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</si>
  <si>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</si>
  <si>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</si>
  <si>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</si>
  <si>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</si>
  <si>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</si>
  <si>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</si>
  <si>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</si>
  <si>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</si>
  <si>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</si>
  <si>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</si>
  <si>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</si>
  <si>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</si>
  <si>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</si>
  <si>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</si>
  <si>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</si>
  <si>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</si>
  <si>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</si>
  <si>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</si>
  <si>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</si>
  <si>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</si>
  <si>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</si>
  <si>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</si>
  <si>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</si>
  <si>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</si>
  <si>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</si>
  <si>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</si>
  <si>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</si>
  <si>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</si>
  <si>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</si>
  <si>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</si>
  <si>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</si>
  <si>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</si>
  <si>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</si>
  <si>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</si>
  <si>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</si>
  <si>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</si>
  <si>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</si>
  <si>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</si>
  <si>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</si>
  <si>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</si>
  <si>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</si>
  <si>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</si>
  <si>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</si>
  <si>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</si>
  <si>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</si>
  <si>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</si>
  <si>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</si>
  <si>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</si>
  <si>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</si>
  <si>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</si>
  <si>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</si>
  <si>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</si>
  <si>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</si>
  <si>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</si>
  <si>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</si>
  <si>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</si>
  <si>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</si>
  <si>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</si>
  <si>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</si>
  <si>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</si>
  <si>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</si>
  <si>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</si>
  <si>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</si>
  <si>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</si>
  <si>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</si>
  <si>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</si>
  <si>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</si>
  <si>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府</t>
  </si>
  <si>
    <t>内閣府</t>
  </si>
  <si>
    <t>○</t>
  </si>
  <si>
    <t>治山事業に必要な経費</t>
    <phoneticPr fontId="6"/>
  </si>
  <si>
    <t>内閣府　沖縄振興局</t>
    <phoneticPr fontId="6"/>
  </si>
  <si>
    <t>参事官（振興第二担当）</t>
    <phoneticPr fontId="6"/>
  </si>
  <si>
    <t>参事官　森　寛敬</t>
    <phoneticPr fontId="6"/>
  </si>
  <si>
    <t>沖縄振興特別措置法第105条
森林法第41条、第46条
地すべり等防止法第7条、第10条、第28条、第29条</t>
    <phoneticPr fontId="6"/>
  </si>
  <si>
    <t>沖縄振興計画、沖縄振興基本方針、森林・林業基本計画、全国森林計画、森林整備保全事業計画、地域森林計画（沖縄北部、沖縄中南部、宮古八重山）、市町村森林整備計画</t>
    <phoneticPr fontId="6"/>
  </si>
  <si>
    <t>沖縄県は、台風や梅雨、季節風などの影響を受けやすく、農作物への潮風害をはじめ波浪による自然災害などから県民の生命と財産を守ることが重要である。また、山間部においては、集中的な降雨により山腹の崩壊が度々発生している。このため、治山事業を県の地域森林計画、市町村森林整備計画等に基づき計画的に実施し、災害に強い県土づくりを推進する。</t>
    <phoneticPr fontId="6"/>
  </si>
  <si>
    <t>災害の防止、軽減を図るため、山腹崩壊地等の山地の復旧整備や季節風等から住宅、農地等を保全するための防風林等の整備等を実施。（補助率９／１０等）</t>
    <phoneticPr fontId="6"/>
  </si>
  <si>
    <t>-</t>
    <phoneticPr fontId="6"/>
  </si>
  <si>
    <t>治山事業費補助</t>
    <phoneticPr fontId="6"/>
  </si>
  <si>
    <t>国有林野内治山事業費</t>
    <phoneticPr fontId="6"/>
  </si>
  <si>
    <t>令和３年度までに、防風・防潮林整備面積を533ha(平成23年度)から593haまで上昇させる。</t>
    <phoneticPr fontId="6"/>
  </si>
  <si>
    <t>防風・防潮林整備面積</t>
    <phoneticPr fontId="6"/>
  </si>
  <si>
    <t>ha</t>
    <phoneticPr fontId="6"/>
  </si>
  <si>
    <t>沖縄21世紀ビジョン実施計画</t>
    <phoneticPr fontId="6"/>
  </si>
  <si>
    <t>防風・防潮林整備箇所数</t>
    <phoneticPr fontId="6"/>
  </si>
  <si>
    <t>年度執行額（国費）／箇所数　　　　　　　　　　　　　　</t>
    <phoneticPr fontId="6"/>
  </si>
  <si>
    <t>箇所</t>
    <rPh sb="0" eb="2">
      <t>カショ</t>
    </rPh>
    <phoneticPr fontId="6"/>
  </si>
  <si>
    <t>百万円</t>
    <rPh sb="0" eb="3">
      <t>ヒャクマンエン</t>
    </rPh>
    <phoneticPr fontId="6"/>
  </si>
  <si>
    <t>　　年度執行額(国費)/箇所数</t>
    <phoneticPr fontId="6"/>
  </si>
  <si>
    <t>88.3百万円/8箇所</t>
    <phoneticPr fontId="6"/>
  </si>
  <si>
    <t>119.1百万円/6箇所</t>
    <phoneticPr fontId="6"/>
  </si>
  <si>
    <t>当事業は、自然災害などから県民の生命と財産を守るため必要な事業である。</t>
    <phoneticPr fontId="6"/>
  </si>
  <si>
    <t>適切な役割分担の下、事業が実施されている。</t>
    <phoneticPr fontId="6"/>
  </si>
  <si>
    <t>災害の発生を未然に防止するものであり、高い優先度をもった事業である。</t>
    <phoneticPr fontId="6"/>
  </si>
  <si>
    <t>受益者は県民であり、関係法令等により国と沖縄県等との負担割合は適切に定められている。</t>
    <phoneticPr fontId="6"/>
  </si>
  <si>
    <t>施工規模、施工条件、資材価格などにより変動するが、コストの縮減に努めている。</t>
    <phoneticPr fontId="6"/>
  </si>
  <si>
    <t>‐</t>
  </si>
  <si>
    <t>費目・使途については、事業目的に則した工事費等に限定している。</t>
    <phoneticPr fontId="6"/>
  </si>
  <si>
    <t>山地災害発生の未然防止や被害の軽減等に効果を発揮している。</t>
    <phoneticPr fontId="6"/>
  </si>
  <si>
    <t>　沖縄県は台風の常襲地帯に位置する地理的な特性から、森林災害や農作物への潮風害が発生しやすい環境下にあり、災害に強い県土づくりに資する治山事業は広く県民のニーズがあり、優先度が高い事業である。
　本事業は、沖縄振興計画における「第３章基本施策　２　心豊かで、安全・安心に暮らせる島を目指して　(４)社会リスクセーフティネットの確立　イ　災害に強い県土づくりと防災体制の強化」に係る施策として着実に事業が推進されている。</t>
    <phoneticPr fontId="6"/>
  </si>
  <si>
    <t>引き続き農林水産省と連携し、事業の進捗状況を的確に把握した上で、本事業の適正な推進に努めたい。</t>
    <phoneticPr fontId="6"/>
  </si>
  <si>
    <t>0109</t>
    <phoneticPr fontId="6"/>
  </si>
  <si>
    <t>0067</t>
    <phoneticPr fontId="6"/>
  </si>
  <si>
    <t>0064</t>
    <phoneticPr fontId="6"/>
  </si>
  <si>
    <t>0070</t>
    <phoneticPr fontId="6"/>
  </si>
  <si>
    <t>0063</t>
    <phoneticPr fontId="6"/>
  </si>
  <si>
    <t>0066</t>
    <phoneticPr fontId="6"/>
  </si>
  <si>
    <t>0069</t>
    <phoneticPr fontId="6"/>
  </si>
  <si>
    <t>A.沖縄県</t>
    <rPh sb="2" eb="5">
      <t>オキナワケン</t>
    </rPh>
    <phoneticPr fontId="6"/>
  </si>
  <si>
    <t>沖縄県</t>
    <rPh sb="0" eb="3">
      <t>オキナワケン</t>
    </rPh>
    <phoneticPr fontId="6"/>
  </si>
  <si>
    <t>補助金等交付</t>
  </si>
  <si>
    <t>無</t>
  </si>
  <si>
    <t>現地発生材の活用等により、工事コストの縮減を図っている。</t>
    <rPh sb="0" eb="2">
      <t>ゲンチ</t>
    </rPh>
    <rPh sb="2" eb="4">
      <t>ハッセイ</t>
    </rPh>
    <rPh sb="4" eb="5">
      <t>ザイ</t>
    </rPh>
    <rPh sb="6" eb="8">
      <t>カツヨウ</t>
    </rPh>
    <rPh sb="8" eb="9">
      <t>トウ</t>
    </rPh>
    <rPh sb="13" eb="15">
      <t>コウジ</t>
    </rPh>
    <rPh sb="19" eb="21">
      <t>シュクゲン</t>
    </rPh>
    <rPh sb="22" eb="23">
      <t>ハカ</t>
    </rPh>
    <phoneticPr fontId="6"/>
  </si>
  <si>
    <t>入札不調により不測の日数を要したことによるものである。</t>
    <rPh sb="0" eb="2">
      <t>ニュウサツ</t>
    </rPh>
    <rPh sb="2" eb="4">
      <t>フチョウ</t>
    </rPh>
    <rPh sb="7" eb="9">
      <t>フソク</t>
    </rPh>
    <rPh sb="10" eb="12">
      <t>ニッスウ</t>
    </rPh>
    <rPh sb="13" eb="14">
      <t>ヨウ</t>
    </rPh>
    <phoneticPr fontId="6"/>
  </si>
  <si>
    <t>189.5百万円/13箇所</t>
    <rPh sb="5" eb="7">
      <t>ヒャクマン</t>
    </rPh>
    <rPh sb="7" eb="8">
      <t>エン</t>
    </rPh>
    <rPh sb="11" eb="13">
      <t>カショ</t>
    </rPh>
    <phoneticPr fontId="6"/>
  </si>
  <si>
    <t>令和2年度までの達成率は94%を超えており、令和3年度の
最終目標値に向けて、引き続き事業進捗を図っていく。</t>
    <phoneticPr fontId="6"/>
  </si>
  <si>
    <t>活動実績は、当初見込み通りとなっている。</t>
    <rPh sb="11" eb="12">
      <t>トオ</t>
    </rPh>
    <phoneticPr fontId="6"/>
  </si>
  <si>
    <t>B.　九州森林管理局</t>
    <phoneticPr fontId="6"/>
  </si>
  <si>
    <t>工事費</t>
    <rPh sb="0" eb="3">
      <t>コウジヒ</t>
    </rPh>
    <phoneticPr fontId="6"/>
  </si>
  <si>
    <t>測量設計費等</t>
    <rPh sb="0" eb="2">
      <t>ソクリョウ</t>
    </rPh>
    <rPh sb="2" eb="4">
      <t>セッケイ</t>
    </rPh>
    <rPh sb="4" eb="5">
      <t>ヒ</t>
    </rPh>
    <rPh sb="5" eb="6">
      <t>ナド</t>
    </rPh>
    <phoneticPr fontId="6"/>
  </si>
  <si>
    <t>治山施設の整備等に係る工事費</t>
    <rPh sb="0" eb="2">
      <t>チサン</t>
    </rPh>
    <rPh sb="2" eb="4">
      <t>シセツ</t>
    </rPh>
    <rPh sb="5" eb="7">
      <t>セイビ</t>
    </rPh>
    <rPh sb="7" eb="8">
      <t>ナド</t>
    </rPh>
    <rPh sb="9" eb="10">
      <t>カカ</t>
    </rPh>
    <rPh sb="11" eb="14">
      <t>コウジヒ</t>
    </rPh>
    <phoneticPr fontId="6"/>
  </si>
  <si>
    <t>治山施設の整備等に係る測量設計費</t>
    <rPh sb="0" eb="2">
      <t>チサン</t>
    </rPh>
    <rPh sb="2" eb="4">
      <t>シセツ</t>
    </rPh>
    <rPh sb="5" eb="7">
      <t>セイビ</t>
    </rPh>
    <rPh sb="7" eb="8">
      <t>ナド</t>
    </rPh>
    <rPh sb="9" eb="10">
      <t>カカ</t>
    </rPh>
    <rPh sb="11" eb="13">
      <t>ソクリョウ</t>
    </rPh>
    <rPh sb="13" eb="15">
      <t>セッケイ</t>
    </rPh>
    <rPh sb="15" eb="16">
      <t>ヒ</t>
    </rPh>
    <phoneticPr fontId="6"/>
  </si>
  <si>
    <t>治山施設の整備等に係る経費</t>
    <rPh sb="0" eb="2">
      <t>チサン</t>
    </rPh>
    <rPh sb="2" eb="4">
      <t>シセツ</t>
    </rPh>
    <rPh sb="5" eb="8">
      <t>セイビナド</t>
    </rPh>
    <rPh sb="9" eb="10">
      <t>カカワ</t>
    </rPh>
    <rPh sb="11" eb="13">
      <t>ケイヒ</t>
    </rPh>
    <phoneticPr fontId="6"/>
  </si>
  <si>
    <t>-</t>
    <phoneticPr fontId="6"/>
  </si>
  <si>
    <t>九州森林管理局</t>
    <rPh sb="0" eb="2">
      <t>キュウシュウ</t>
    </rPh>
    <rPh sb="2" eb="4">
      <t>シンリン</t>
    </rPh>
    <rPh sb="4" eb="6">
      <t>カンリ</t>
    </rPh>
    <rPh sb="6" eb="7">
      <t>キョク</t>
    </rPh>
    <phoneticPr fontId="6"/>
  </si>
  <si>
    <t>事業実施主体である沖縄県及び九州森林管理局に対して支出している。</t>
    <rPh sb="0" eb="2">
      <t>ジギョウ</t>
    </rPh>
    <rPh sb="2" eb="4">
      <t>ジッシ</t>
    </rPh>
    <rPh sb="4" eb="6">
      <t>シュタイ</t>
    </rPh>
    <rPh sb="9" eb="12">
      <t>オキナワケン</t>
    </rPh>
    <rPh sb="12" eb="13">
      <t>オヨ</t>
    </rPh>
    <rPh sb="14" eb="16">
      <t>キュウシュウ</t>
    </rPh>
    <rPh sb="16" eb="18">
      <t>シンリン</t>
    </rPh>
    <rPh sb="18" eb="20">
      <t>カンリ</t>
    </rPh>
    <rPh sb="20" eb="21">
      <t>キョク</t>
    </rPh>
    <rPh sb="22" eb="23">
      <t>タイ</t>
    </rPh>
    <rPh sb="25" eb="27">
      <t>シシュツ</t>
    </rPh>
    <phoneticPr fontId="6"/>
  </si>
  <si>
    <t>支出先は実施主体である県及び国であり、中間段階での支出はない。</t>
    <rPh sb="12" eb="13">
      <t>オヨ</t>
    </rPh>
    <rPh sb="14" eb="15">
      <t>クニ</t>
    </rPh>
    <phoneticPr fontId="6"/>
  </si>
  <si>
    <t>154.3百万円/8箇所</t>
    <rPh sb="5" eb="7">
      <t>ヒャクマン</t>
    </rPh>
    <rPh sb="7" eb="8">
      <t>エン</t>
    </rPh>
    <rPh sb="10" eb="12">
      <t>カショ</t>
    </rPh>
    <phoneticPr fontId="6"/>
  </si>
  <si>
    <t>９．沖縄政策</t>
    <phoneticPr fontId="6"/>
  </si>
  <si>
    <t>９．沖縄振興に関する施策の推進</t>
    <phoneticPr fontId="6"/>
  </si>
  <si>
    <t>・「防風・防潮林整備面積」について、目標最終年度までの目標達成は厳しいのではないか。
・「関連事業」の項目に農林水産省、沖縄県との役割分担については書いておいた方がよいのではないか。</t>
    <phoneticPr fontId="6"/>
  </si>
  <si>
    <t>外部有識者の所見を踏まえ、事業実施省庁と権限を明確化したうえで、実施省庁と連携して、事業の進捗を的確に把握し、より一層事業の有効性・効率性・成果について適切かつ的確に検証するべき。</t>
    <phoneticPr fontId="6"/>
  </si>
  <si>
    <t>内閣府においては、沖縄振興を目的とする事業のうち公共事業を中心とする関係事業の全体的な把握、事業相互間の進度調整、計画に沿った事業の推進を図るため、これらの事業の経費を内閣府に一括計上し、これを農林水産省に移し替えて国及び沖縄県が執行する事により、計画実施について効果的な総合調整を行っている。</t>
    <rPh sb="97" eb="99">
      <t>ノウリン</t>
    </rPh>
    <rPh sb="99" eb="102">
      <t>スイサンショウ</t>
    </rPh>
    <rPh sb="108" eb="109">
      <t>クニ</t>
    </rPh>
    <rPh sb="109" eb="110">
      <t>オヨ</t>
    </rPh>
    <rPh sb="111" eb="114">
      <t>オキナワケン</t>
    </rPh>
    <phoneticPr fontId="6"/>
  </si>
  <si>
    <t>・治山事業の実施については、季節風や台風襲来による潮風害を受けた箇所や、豪雨等による山地の崩壊箇所について、被害状況や地元の要望等を踏まえて実施しているところであり、その様な事業が必要な箇所を積み上げたところ、令和2年度までの達成率は94%を超えている。このため、令和3年度の最終目標値に向けて、引き続き事業進捗を図って参ります。
・事業の推進に当たっては、下記備考のとおり、事業の経費を内閣府に一括計上し、これを農林水産省に移し替えて執行していることから、農林水産省と連携し、事業の進捗状況を的確に把握した上で、推進して参る所存。</t>
    <rPh sb="160" eb="161">
      <t>マイ</t>
    </rPh>
    <phoneticPr fontId="6"/>
  </si>
  <si>
    <t>新たな成長推進枠：31</t>
    <rPh sb="0" eb="1">
      <t>アラ</t>
    </rPh>
    <rPh sb="3" eb="5">
      <t>セイチョウ</t>
    </rPh>
    <rPh sb="5" eb="7">
      <t>スイシン</t>
    </rPh>
    <rPh sb="7" eb="8">
      <t>ワク</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</si>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</sst>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3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9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6"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0"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26"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0" fontId="0" fillId="5" borderId="95" xfId="0" applyFont="1" applyFill="1" applyBorder="1" applyAlignment="1">
      <alignment horizontal="center" vertical="center"/>
    </xf>
    <xf numFmtId="0" fontId="0" fillId="5" borderId="76" xfId="0" applyFont="1" applyFill="1" applyBorder="1" applyAlignment="1">
      <alignment horizontal="center" vertical="center"/>
    </xf>
    <xf numFmtId="0" fontId="16" fillId="3" borderId="131" xfId="0" applyFont="1" applyFill="1" applyBorder="1" applyAlignment="1">
      <alignment horizontal="center" vertical="center" textRotation="255" wrapText="1"/>
    </xf>
    <xf numFmtId="0" fontId="16" fillId="3" borderId="130"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24"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7" fillId="2" borderId="24"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2" borderId="11"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53" xfId="0" applyFont="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2" xfId="0" applyNumberFormat="1" applyFont="1" applyFill="1" applyBorder="1" applyAlignment="1" applyProtection="1">
      <alignment horizontal="righ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2" borderId="24" xfId="0" applyFont="1" applyFill="1" applyBorder="1" applyAlignment="1">
      <alignment horizontal="center" vertical="center"/>
    </xf>
    <xf numFmtId="0" fontId="0" fillId="0" borderId="11" xfId="0" applyFont="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23" xfId="0" applyFont="1" applyFill="1" applyBorder="1" applyAlignment="1">
      <alignment horizontal="center" vertical="center" wrapText="1"/>
    </xf>
    <xf numFmtId="0" fontId="0" fillId="3" borderId="124" xfId="0" applyFont="1" applyFill="1" applyBorder="1" applyAlignment="1">
      <alignment horizontal="center" vertical="center" wrapText="1"/>
    </xf>
    <xf numFmtId="0" fontId="0" fillId="3" borderId="125"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89" xfId="0" applyFont="1" applyFill="1" applyBorder="1" applyAlignment="1" applyProtection="1">
      <alignment horizontal="left" vertical="center" wrapText="1"/>
      <protection locked="0"/>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98" xfId="0" applyFont="1" applyFill="1" applyBorder="1" applyAlignment="1" applyProtection="1">
      <alignment horizontal="left" vertical="center" wrapText="1"/>
      <protection locked="0"/>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15" xfId="0" applyFont="1" applyFill="1" applyBorder="1" applyAlignment="1" applyProtection="1">
      <alignment horizontal="center" vertical="center"/>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177" fontId="0" fillId="0" borderId="30" xfId="0" applyNumberFormat="1" applyFont="1" applyFill="1" applyBorder="1" applyAlignment="1" applyProtection="1">
      <alignment horizontal="right"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2" xfId="0" applyFont="1" applyFill="1" applyBorder="1" applyAlignment="1">
      <alignment horizontal="center" vertical="center"/>
    </xf>
    <xf numFmtId="0" fontId="12" fillId="0" borderId="42" xfId="0" applyFont="1" applyBorder="1" applyAlignment="1">
      <alignment horizontal="center" vertical="center"/>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1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3" borderId="131"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30" xfId="0" applyFont="1" applyFill="1" applyBorder="1" applyAlignment="1">
      <alignment horizontal="center" vertical="center"/>
    </xf>
    <xf numFmtId="0" fontId="0" fillId="6" borderId="133"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30"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27" xfId="0" applyFont="1" applyBorder="1" applyAlignment="1">
      <alignment horizontal="center" vertical="center"/>
    </xf>
    <xf numFmtId="0" fontId="0" fillId="0" borderId="128" xfId="0" applyFont="1" applyBorder="1" applyAlignment="1">
      <alignment horizontal="center" vertical="center"/>
    </xf>
    <xf numFmtId="0" fontId="0" fillId="0" borderId="12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31"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0" fillId="2" borderId="43" xfId="3" applyFont="1" applyFill="1" applyBorder="1" applyAlignment="1" applyProtection="1">
      <alignment horizontal="center" vertical="center"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4" fillId="2" borderId="11" xfId="0" applyFont="1" applyFill="1" applyBorder="1" applyAlignment="1">
      <alignment vertical="center" wrapText="1"/>
    </xf>
    <xf numFmtId="0" fontId="4" fillId="2" borderId="11"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24" xfId="0" applyFont="1" applyFill="1" applyBorder="1" applyAlignment="1">
      <alignment horizontal="center" vertical="center"/>
    </xf>
    <xf numFmtId="0" fontId="14" fillId="2" borderId="135"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14"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0" fillId="3" borderId="11" xfId="0" applyFill="1" applyBorder="1" applyAlignment="1">
      <alignment horizontal="center" vertical="center" wrapText="1"/>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3" borderId="11" xfId="0"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6" xfId="0" applyFont="1"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3" borderId="11" xfId="0" applyFont="1" applyFill="1" applyBorder="1" applyAlignment="1">
      <alignment horizontal="center" vertical="center"/>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2" borderId="11" xfId="0" applyFont="1" applyFill="1" applyBorder="1" applyAlignment="1">
      <alignment horizontal="center" vertical="center" wrapText="1"/>
    </xf>
    <xf numFmtId="0" fontId="4" fillId="0" borderId="11" xfId="0" applyFont="1" applyBorder="1" applyAlignment="1">
      <alignment horizontal="center" vertical="center"/>
    </xf>
    <xf numFmtId="177" fontId="0" fillId="0" borderId="34" xfId="0" applyNumberFormat="1" applyFont="1" applyFill="1" applyBorder="1" applyAlignment="1" applyProtection="1">
      <alignment horizontal="righ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19" xfId="0" applyFont="1" applyFill="1" applyBorder="1" applyAlignment="1">
      <alignment vertical="center" wrapText="1"/>
    </xf>
    <xf numFmtId="0" fontId="0" fillId="5" borderId="104" xfId="0" applyFont="1" applyFill="1" applyBorder="1" applyAlignment="1">
      <alignment vertical="center" wrapText="1"/>
    </xf>
    <xf numFmtId="0" fontId="0" fillId="5" borderId="121" xfId="0" applyFont="1" applyFill="1" applyBorder="1" applyAlignment="1">
      <alignment vertical="center" wrapText="1"/>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0" fontId="4" fillId="2" borderId="11" xfId="0" applyFont="1" applyFill="1" applyBorder="1" applyAlignment="1">
      <alignment horizontal="center" vertical="center" wrapText="1"/>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36" xfId="0" applyFont="1" applyFill="1" applyBorder="1" applyAlignment="1">
      <alignment horizontal="center" vertical="center"/>
    </xf>
    <xf numFmtId="0" fontId="0" fillId="2" borderId="117" xfId="0" applyFont="1" applyFill="1" applyBorder="1" applyAlignment="1">
      <alignment horizontal="center" vertical="center"/>
    </xf>
    <xf numFmtId="0" fontId="0" fillId="6" borderId="134"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11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6" xfId="0" applyFont="1" applyFill="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94"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9" fillId="2" borderId="105"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4" fillId="3" borderId="86" xfId="0" applyFont="1" applyFill="1" applyBorder="1" applyAlignment="1">
      <alignment horizontal="center" vertical="center" wrapText="1"/>
    </xf>
    <xf numFmtId="0" fontId="14" fillId="3" borderId="13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9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75522</xdr:colOff>
      <xdr:row>84</xdr:row>
      <xdr:rowOff>144781</xdr:rowOff>
    </xdr:from>
    <xdr:to>
      <xdr:col>34</xdr:col>
      <xdr:colOff>63993</xdr:colOff>
      <xdr:row>86</xdr:row>
      <xdr:rowOff>142513</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4476072" y="31205806"/>
          <a:ext cx="2388771" cy="7025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内閣府</a:t>
          </a:r>
          <a:r>
            <a:rPr kumimoji="1" lang="en-US" altLang="ja-JP" sz="1100">
              <a:solidFill>
                <a:sysClr val="windowText" lastClr="000000"/>
              </a:solidFill>
            </a:rPr>
            <a:t/>
          </a:r>
          <a:br>
            <a:rPr kumimoji="1" lang="en-US" altLang="ja-JP" sz="1100">
              <a:solidFill>
                <a:sysClr val="windowText" lastClr="000000"/>
              </a:solidFill>
            </a:rPr>
          </a:br>
          <a:r>
            <a:rPr kumimoji="1" lang="en-US" altLang="ja-JP" sz="1100">
              <a:solidFill>
                <a:sysClr val="windowText" lastClr="000000"/>
              </a:solidFill>
            </a:rPr>
            <a:t>          </a:t>
          </a:r>
          <a:r>
            <a:rPr kumimoji="1" lang="ja-JP" altLang="en-US" sz="1100">
              <a:solidFill>
                <a:sysClr val="windowText" lastClr="000000"/>
              </a:solidFill>
            </a:rPr>
            <a:t>３８５</a:t>
          </a:r>
          <a:r>
            <a:rPr kumimoji="1" lang="ja-JP" altLang="ja-JP" sz="1100">
              <a:solidFill>
                <a:sysClr val="windowText" lastClr="000000"/>
              </a:solidFill>
              <a:effectLst/>
              <a:latin typeface="+mn-lt"/>
              <a:ea typeface="+mn-ea"/>
              <a:cs typeface="+mn-cs"/>
            </a:rPr>
            <a:t>百万円</a:t>
          </a:r>
          <a:endParaRPr kumimoji="1" lang="ja-JP" altLang="en-US" sz="1100">
            <a:solidFill>
              <a:sysClr val="windowText" lastClr="000000"/>
            </a:solidFill>
          </a:endParaRPr>
        </a:p>
      </xdr:txBody>
    </xdr:sp>
    <xdr:clientData/>
  </xdr:twoCellAnchor>
  <xdr:twoCellAnchor>
    <xdr:from>
      <xdr:col>22</xdr:col>
      <xdr:colOff>59375</xdr:colOff>
      <xdr:row>86</xdr:row>
      <xdr:rowOff>316095</xdr:rowOff>
    </xdr:from>
    <xdr:to>
      <xdr:col>34</xdr:col>
      <xdr:colOff>61490</xdr:colOff>
      <xdr:row>88</xdr:row>
      <xdr:rowOff>151728</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4459925" y="32081970"/>
          <a:ext cx="2402415" cy="5404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予算移し替え</a:t>
          </a:r>
          <a:r>
            <a:rPr kumimoji="1" lang="en-US" altLang="ja-JP" sz="1100"/>
            <a:t/>
          </a:r>
          <a:br>
            <a:rPr kumimoji="1" lang="en-US" altLang="ja-JP" sz="1100"/>
          </a:br>
          <a:endParaRPr kumimoji="1" lang="ja-JP" altLang="en-US" sz="1100"/>
        </a:p>
      </xdr:txBody>
    </xdr:sp>
    <xdr:clientData/>
  </xdr:twoCellAnchor>
  <xdr:twoCellAnchor>
    <xdr:from>
      <xdr:col>22</xdr:col>
      <xdr:colOff>28895</xdr:colOff>
      <xdr:row>86</xdr:row>
      <xdr:rowOff>292358</xdr:rowOff>
    </xdr:from>
    <xdr:to>
      <xdr:col>22</xdr:col>
      <xdr:colOff>91525</xdr:colOff>
      <xdr:row>88</xdr:row>
      <xdr:rowOff>144632</xdr:rowOff>
    </xdr:to>
    <xdr:sp macro="" textlink="">
      <xdr:nvSpPr>
        <xdr:cNvPr id="14" name="左大かっこ 13">
          <a:extLst>
            <a:ext uri="{FF2B5EF4-FFF2-40B4-BE49-F238E27FC236}">
              <a16:creationId xmlns:a16="http://schemas.microsoft.com/office/drawing/2014/main" id="{00000000-0008-0000-0000-00000E000000}"/>
            </a:ext>
          </a:extLst>
        </xdr:cNvPr>
        <xdr:cNvSpPr/>
      </xdr:nvSpPr>
      <xdr:spPr>
        <a:xfrm>
          <a:off x="4429445" y="32058233"/>
          <a:ext cx="62630" cy="55712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34</xdr:col>
      <xdr:colOff>69949</xdr:colOff>
      <xdr:row>86</xdr:row>
      <xdr:rowOff>276417</xdr:rowOff>
    </xdr:from>
    <xdr:to>
      <xdr:col>34</xdr:col>
      <xdr:colOff>125617</xdr:colOff>
      <xdr:row>88</xdr:row>
      <xdr:rowOff>137013</xdr:rowOff>
    </xdr:to>
    <xdr:sp macro="" textlink="">
      <xdr:nvSpPr>
        <xdr:cNvPr id="15" name="右大かっこ 14">
          <a:extLst>
            <a:ext uri="{FF2B5EF4-FFF2-40B4-BE49-F238E27FC236}">
              <a16:creationId xmlns:a16="http://schemas.microsoft.com/office/drawing/2014/main" id="{00000000-0008-0000-0000-00000F000000}"/>
            </a:ext>
          </a:extLst>
        </xdr:cNvPr>
        <xdr:cNvSpPr/>
      </xdr:nvSpPr>
      <xdr:spPr>
        <a:xfrm>
          <a:off x="6870799" y="32042292"/>
          <a:ext cx="55668" cy="565446"/>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66995</xdr:colOff>
      <xdr:row>90</xdr:row>
      <xdr:rowOff>144379</xdr:rowOff>
    </xdr:from>
    <xdr:to>
      <xdr:col>34</xdr:col>
      <xdr:colOff>62045</xdr:colOff>
      <xdr:row>91</xdr:row>
      <xdr:rowOff>329210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467545" y="33319954"/>
          <a:ext cx="2395350" cy="53725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農林水産省（林野庁）</a:t>
          </a:r>
          <a:r>
            <a:rPr kumimoji="1" lang="en-US" altLang="ja-JP" sz="1100">
              <a:solidFill>
                <a:sysClr val="windowText" lastClr="000000"/>
              </a:solidFill>
            </a:rPr>
            <a:t/>
          </a:r>
          <a:br>
            <a:rPr kumimoji="1" lang="en-US" altLang="ja-JP" sz="1100">
              <a:solidFill>
                <a:sysClr val="windowText" lastClr="000000"/>
              </a:solidFill>
            </a:rPr>
          </a:br>
          <a:r>
            <a:rPr kumimoji="1" lang="en-US" altLang="ja-JP" sz="1100">
              <a:solidFill>
                <a:sysClr val="windowText" lastClr="000000"/>
              </a:solidFill>
            </a:rPr>
            <a:t>        </a:t>
          </a:r>
          <a:r>
            <a:rPr kumimoji="1" lang="ja-JP" altLang="en-US" sz="1100">
              <a:solidFill>
                <a:sysClr val="windowText" lastClr="000000"/>
              </a:solidFill>
            </a:rPr>
            <a:t>　３８５</a:t>
          </a:r>
          <a:r>
            <a:rPr kumimoji="1" lang="ja-JP" altLang="ja-JP" sz="1100">
              <a:solidFill>
                <a:sysClr val="windowText" lastClr="000000"/>
              </a:solidFill>
              <a:effectLst/>
              <a:latin typeface="+mn-lt"/>
              <a:ea typeface="+mn-ea"/>
              <a:cs typeface="+mn-cs"/>
            </a:rPr>
            <a:t>百万円</a:t>
          </a:r>
          <a:endParaRPr kumimoji="1" lang="ja-JP" altLang="en-US" sz="1100">
            <a:solidFill>
              <a:sysClr val="windowText" lastClr="000000"/>
            </a:solidFill>
          </a:endParaRPr>
        </a:p>
      </xdr:txBody>
    </xdr:sp>
    <xdr:clientData/>
  </xdr:twoCellAnchor>
  <xdr:twoCellAnchor>
    <xdr:from>
      <xdr:col>22</xdr:col>
      <xdr:colOff>66995</xdr:colOff>
      <xdr:row>92</xdr:row>
      <xdr:rowOff>114172</xdr:rowOff>
    </xdr:from>
    <xdr:to>
      <xdr:col>34</xdr:col>
      <xdr:colOff>62045</xdr:colOff>
      <xdr:row>93</xdr:row>
      <xdr:rowOff>294186</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67545" y="33994597"/>
          <a:ext cx="2395350" cy="5324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沖縄県に対する補助金の</a:t>
          </a:r>
          <a:r>
            <a:rPr kumimoji="1" lang="en-US" altLang="ja-JP" sz="1100"/>
            <a:t/>
          </a:r>
          <a:br>
            <a:rPr kumimoji="1" lang="en-US" altLang="ja-JP" sz="1100"/>
          </a:br>
          <a:r>
            <a:rPr kumimoji="1" lang="ja-JP" altLang="ja-JP" sz="1100">
              <a:solidFill>
                <a:schemeClr val="dk1"/>
              </a:solidFill>
              <a:effectLst/>
              <a:latin typeface="+mn-lt"/>
              <a:ea typeface="+mn-ea"/>
              <a:cs typeface="+mn-cs"/>
            </a:rPr>
            <a:t>交付、指導監督</a:t>
          </a:r>
          <a:r>
            <a:rPr kumimoji="1" lang="ja-JP" altLang="ja-JP" sz="1100">
              <a:solidFill>
                <a:sysClr val="windowText" lastClr="000000"/>
              </a:solidFill>
              <a:effectLst/>
              <a:latin typeface="+mn-lt"/>
              <a:ea typeface="+mn-ea"/>
              <a:cs typeface="+mn-cs"/>
            </a:rPr>
            <a:t>等</a:t>
          </a:r>
          <a:r>
            <a:rPr kumimoji="1" lang="en-US" altLang="ja-JP" sz="1100"/>
            <a:t/>
          </a:r>
          <a:br>
            <a:rPr kumimoji="1" lang="en-US" altLang="ja-JP" sz="1100"/>
          </a:br>
          <a:endParaRPr kumimoji="1" lang="ja-JP" altLang="en-US" sz="1100"/>
        </a:p>
      </xdr:txBody>
    </xdr:sp>
    <xdr:clientData/>
  </xdr:twoCellAnchor>
  <xdr:twoCellAnchor>
    <xdr:from>
      <xdr:col>34</xdr:col>
      <xdr:colOff>62291</xdr:colOff>
      <xdr:row>92</xdr:row>
      <xdr:rowOff>98933</xdr:rowOff>
    </xdr:from>
    <xdr:to>
      <xdr:col>34</xdr:col>
      <xdr:colOff>110588</xdr:colOff>
      <xdr:row>93</xdr:row>
      <xdr:rowOff>303910</xdr:rowOff>
    </xdr:to>
    <xdr:sp macro="" textlink="">
      <xdr:nvSpPr>
        <xdr:cNvPr id="18" name="右大かっこ 17">
          <a:extLst>
            <a:ext uri="{FF2B5EF4-FFF2-40B4-BE49-F238E27FC236}">
              <a16:creationId xmlns:a16="http://schemas.microsoft.com/office/drawing/2014/main" id="{00000000-0008-0000-0000-000012000000}"/>
            </a:ext>
          </a:extLst>
        </xdr:cNvPr>
        <xdr:cNvSpPr/>
      </xdr:nvSpPr>
      <xdr:spPr>
        <a:xfrm>
          <a:off x="6863141" y="33979358"/>
          <a:ext cx="48297" cy="557402"/>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157384</xdr:colOff>
      <xdr:row>92</xdr:row>
      <xdr:rowOff>138608</xdr:rowOff>
    </xdr:from>
    <xdr:to>
      <xdr:col>22</xdr:col>
      <xdr:colOff>45705</xdr:colOff>
      <xdr:row>93</xdr:row>
      <xdr:rowOff>351029</xdr:rowOff>
    </xdr:to>
    <xdr:sp macro="" textlink="">
      <xdr:nvSpPr>
        <xdr:cNvPr id="19" name="左大かっこ 18">
          <a:extLst>
            <a:ext uri="{FF2B5EF4-FFF2-40B4-BE49-F238E27FC236}">
              <a16:creationId xmlns:a16="http://schemas.microsoft.com/office/drawing/2014/main" id="{00000000-0008-0000-0000-000013000000}"/>
            </a:ext>
          </a:extLst>
        </xdr:cNvPr>
        <xdr:cNvSpPr/>
      </xdr:nvSpPr>
      <xdr:spPr>
        <a:xfrm>
          <a:off x="4357909" y="34019033"/>
          <a:ext cx="88346" cy="56484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28</xdr:col>
      <xdr:colOff>64788</xdr:colOff>
      <xdr:row>88</xdr:row>
      <xdr:rowOff>151728</xdr:rowOff>
    </xdr:from>
    <xdr:to>
      <xdr:col>28</xdr:col>
      <xdr:colOff>64788</xdr:colOff>
      <xdr:row>90</xdr:row>
      <xdr:rowOff>139387</xdr:rowOff>
    </xdr:to>
    <xdr:cxnSp macro="">
      <xdr:nvCxnSpPr>
        <xdr:cNvPr id="20" name="直線矢印コネクタ 19">
          <a:extLst>
            <a:ext uri="{FF2B5EF4-FFF2-40B4-BE49-F238E27FC236}">
              <a16:creationId xmlns:a16="http://schemas.microsoft.com/office/drawing/2014/main" id="{00000000-0008-0000-0000-000014000000}"/>
            </a:ext>
          </a:extLst>
        </xdr:cNvPr>
        <xdr:cNvCxnSpPr>
          <a:stCxn id="13" idx="2"/>
        </xdr:cNvCxnSpPr>
      </xdr:nvCxnSpPr>
      <xdr:spPr>
        <a:xfrm>
          <a:off x="5665488" y="32622453"/>
          <a:ext cx="0" cy="69250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99508</xdr:colOff>
      <xdr:row>97</xdr:row>
      <xdr:rowOff>122336</xdr:rowOff>
    </xdr:from>
    <xdr:to>
      <xdr:col>24</xdr:col>
      <xdr:colOff>79958</xdr:colOff>
      <xdr:row>98</xdr:row>
      <xdr:rowOff>307167</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2499808" y="35764886"/>
          <a:ext cx="2380750" cy="53725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Ａ．沖縄県</a:t>
          </a:r>
          <a:r>
            <a:rPr kumimoji="1" lang="en-US" altLang="ja-JP" sz="1100">
              <a:solidFill>
                <a:sysClr val="windowText" lastClr="000000"/>
              </a:solidFill>
            </a:rPr>
            <a:t/>
          </a:r>
          <a:br>
            <a:rPr kumimoji="1" lang="en-US" altLang="ja-JP" sz="1100">
              <a:solidFill>
                <a:sysClr val="windowText" lastClr="000000"/>
              </a:solidFill>
            </a:rPr>
          </a:br>
          <a:r>
            <a:rPr kumimoji="1" lang="en-US" altLang="ja-JP" sz="1100">
              <a:solidFill>
                <a:sysClr val="windowText" lastClr="000000"/>
              </a:solidFill>
            </a:rPr>
            <a:t>371.8</a:t>
          </a:r>
          <a:r>
            <a:rPr kumimoji="1" lang="ja-JP" altLang="en-US" sz="1100">
              <a:solidFill>
                <a:sysClr val="windowText" lastClr="000000"/>
              </a:solidFill>
            </a:rPr>
            <a:t>百万円</a:t>
          </a:r>
          <a:r>
            <a:rPr kumimoji="1" lang="en-US" altLang="ja-JP" sz="1100">
              <a:solidFill>
                <a:sysClr val="windowText" lastClr="000000"/>
              </a:solidFill>
            </a:rPr>
            <a:t/>
          </a:r>
          <a:br>
            <a:rPr kumimoji="1" lang="en-US" altLang="ja-JP" sz="1100">
              <a:solidFill>
                <a:sysClr val="windowText" lastClr="000000"/>
              </a:solidFill>
            </a:rPr>
          </a:br>
          <a:endParaRPr kumimoji="1" lang="ja-JP" altLang="en-US" sz="1100">
            <a:solidFill>
              <a:sysClr val="windowText" lastClr="000000"/>
            </a:solidFill>
          </a:endParaRPr>
        </a:p>
      </xdr:txBody>
    </xdr:sp>
    <xdr:clientData/>
  </xdr:twoCellAnchor>
  <xdr:twoCellAnchor>
    <xdr:from>
      <xdr:col>12</xdr:col>
      <xdr:colOff>66604</xdr:colOff>
      <xdr:row>99</xdr:row>
      <xdr:rowOff>28134</xdr:rowOff>
    </xdr:from>
    <xdr:to>
      <xdr:col>24</xdr:col>
      <xdr:colOff>47054</xdr:colOff>
      <xdr:row>99</xdr:row>
      <xdr:rowOff>566287</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2466904" y="36375534"/>
          <a:ext cx="2380750" cy="5381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治山事業の実施</a:t>
          </a:r>
          <a:r>
            <a:rPr kumimoji="1" lang="en-US" altLang="ja-JP" sz="1100"/>
            <a:t/>
          </a:r>
          <a:br>
            <a:rPr kumimoji="1" lang="en-US" altLang="ja-JP" sz="1100"/>
          </a:br>
          <a:endParaRPr kumimoji="1" lang="ja-JP" altLang="en-US" sz="1100"/>
        </a:p>
      </xdr:txBody>
    </xdr:sp>
    <xdr:clientData/>
  </xdr:twoCellAnchor>
  <xdr:twoCellAnchor>
    <xdr:from>
      <xdr:col>12</xdr:col>
      <xdr:colOff>38985</xdr:colOff>
      <xdr:row>99</xdr:row>
      <xdr:rowOff>23036</xdr:rowOff>
    </xdr:from>
    <xdr:to>
      <xdr:col>12</xdr:col>
      <xdr:colOff>98981</xdr:colOff>
      <xdr:row>99</xdr:row>
      <xdr:rowOff>593595</xdr:rowOff>
    </xdr:to>
    <xdr:sp macro="" textlink="">
      <xdr:nvSpPr>
        <xdr:cNvPr id="23" name="左大かっこ 22">
          <a:extLst>
            <a:ext uri="{FF2B5EF4-FFF2-40B4-BE49-F238E27FC236}">
              <a16:creationId xmlns:a16="http://schemas.microsoft.com/office/drawing/2014/main" id="{00000000-0008-0000-0000-000017000000}"/>
            </a:ext>
          </a:extLst>
        </xdr:cNvPr>
        <xdr:cNvSpPr/>
      </xdr:nvSpPr>
      <xdr:spPr>
        <a:xfrm>
          <a:off x="2439285" y="36370436"/>
          <a:ext cx="59996" cy="57055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75190</xdr:colOff>
      <xdr:row>99</xdr:row>
      <xdr:rowOff>32555</xdr:rowOff>
    </xdr:from>
    <xdr:to>
      <xdr:col>24</xdr:col>
      <xdr:colOff>137159</xdr:colOff>
      <xdr:row>99</xdr:row>
      <xdr:rowOff>595671</xdr:rowOff>
    </xdr:to>
    <xdr:sp macro="" textlink="">
      <xdr:nvSpPr>
        <xdr:cNvPr id="24" name="右大かっこ 23">
          <a:extLst>
            <a:ext uri="{FF2B5EF4-FFF2-40B4-BE49-F238E27FC236}">
              <a16:creationId xmlns:a16="http://schemas.microsoft.com/office/drawing/2014/main" id="{00000000-0008-0000-0000-000018000000}"/>
            </a:ext>
          </a:extLst>
        </xdr:cNvPr>
        <xdr:cNvSpPr/>
      </xdr:nvSpPr>
      <xdr:spPr>
        <a:xfrm>
          <a:off x="4875790" y="36379955"/>
          <a:ext cx="61969" cy="563116"/>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18</xdr:col>
      <xdr:colOff>68580</xdr:colOff>
      <xdr:row>95</xdr:row>
      <xdr:rowOff>259080</xdr:rowOff>
    </xdr:from>
    <xdr:to>
      <xdr:col>18</xdr:col>
      <xdr:colOff>68580</xdr:colOff>
      <xdr:row>96</xdr:row>
      <xdr:rowOff>320040</xdr:rowOff>
    </xdr:to>
    <xdr:cxnSp macro="">
      <xdr:nvCxnSpPr>
        <xdr:cNvPr id="25" name="直線矢印コネクタ 24">
          <a:extLst>
            <a:ext uri="{FF2B5EF4-FFF2-40B4-BE49-F238E27FC236}">
              <a16:creationId xmlns:a16="http://schemas.microsoft.com/office/drawing/2014/main" id="{00000000-0008-0000-0000-000019000000}"/>
            </a:ext>
          </a:extLst>
        </xdr:cNvPr>
        <xdr:cNvCxnSpPr/>
      </xdr:nvCxnSpPr>
      <xdr:spPr>
        <a:xfrm>
          <a:off x="3669030" y="35196780"/>
          <a:ext cx="0" cy="41338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55374</xdr:colOff>
      <xdr:row>94</xdr:row>
      <xdr:rowOff>2259</xdr:rowOff>
    </xdr:from>
    <xdr:to>
      <xdr:col>28</xdr:col>
      <xdr:colOff>55374</xdr:colOff>
      <xdr:row>95</xdr:row>
      <xdr:rowOff>281940</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a:xfrm>
          <a:off x="5770374" y="36687116"/>
          <a:ext cx="0" cy="63346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182267</xdr:colOff>
      <xdr:row>96</xdr:row>
      <xdr:rowOff>154019</xdr:rowOff>
    </xdr:from>
    <xdr:to>
      <xdr:col>17</xdr:col>
      <xdr:colOff>161134</xdr:colOff>
      <xdr:row>97</xdr:row>
      <xdr:rowOff>36425</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2382542" y="35444144"/>
          <a:ext cx="1179017" cy="2348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31</xdr:col>
      <xdr:colOff>38100</xdr:colOff>
      <xdr:row>96</xdr:row>
      <xdr:rowOff>144780</xdr:rowOff>
    </xdr:from>
    <xdr:to>
      <xdr:col>37</xdr:col>
      <xdr:colOff>16967</xdr:colOff>
      <xdr:row>97</xdr:row>
      <xdr:rowOff>27186</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6238875" y="35434905"/>
          <a:ext cx="1179017" cy="2348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直轄</a:t>
          </a:r>
          <a:r>
            <a:rPr kumimoji="1" lang="en-US" altLang="ja-JP" sz="1100"/>
            <a:t>】</a:t>
          </a:r>
          <a:endParaRPr kumimoji="1" lang="ja-JP" altLang="en-US" sz="1100"/>
        </a:p>
      </xdr:txBody>
    </xdr:sp>
    <xdr:clientData/>
  </xdr:twoCellAnchor>
  <xdr:twoCellAnchor>
    <xdr:from>
      <xdr:col>31</xdr:col>
      <xdr:colOff>160020</xdr:colOff>
      <xdr:row>97</xdr:row>
      <xdr:rowOff>129540</xdr:rowOff>
    </xdr:from>
    <xdr:to>
      <xdr:col>43</xdr:col>
      <xdr:colOff>140470</xdr:colOff>
      <xdr:row>98</xdr:row>
      <xdr:rowOff>314371</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6360795" y="35772090"/>
          <a:ext cx="2380750" cy="53725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Ｂ．九州森林管理局</a:t>
          </a:r>
          <a:r>
            <a:rPr kumimoji="1" lang="en-US" altLang="ja-JP" sz="1100">
              <a:solidFill>
                <a:sysClr val="windowText" lastClr="000000"/>
              </a:solidFill>
            </a:rPr>
            <a:t/>
          </a:r>
          <a:br>
            <a:rPr kumimoji="1" lang="en-US" altLang="ja-JP" sz="1100">
              <a:solidFill>
                <a:sysClr val="windowText" lastClr="000000"/>
              </a:solidFill>
            </a:rPr>
          </a:br>
          <a:r>
            <a:rPr kumimoji="1" lang="en-US" altLang="ja-JP" sz="1100">
              <a:solidFill>
                <a:sysClr val="windowText" lastClr="000000"/>
              </a:solidFill>
            </a:rPr>
            <a:t>13.3</a:t>
          </a:r>
          <a:r>
            <a:rPr kumimoji="1" lang="ja-JP" altLang="en-US" sz="1100">
              <a:solidFill>
                <a:sysClr val="windowText" lastClr="000000"/>
              </a:solidFill>
            </a:rPr>
            <a:t>百万円</a:t>
          </a:r>
        </a:p>
      </xdr:txBody>
    </xdr:sp>
    <xdr:clientData/>
  </xdr:twoCellAnchor>
  <xdr:twoCellAnchor>
    <xdr:from>
      <xdr:col>43</xdr:col>
      <xdr:colOff>160020</xdr:colOff>
      <xdr:row>99</xdr:row>
      <xdr:rowOff>22860</xdr:rowOff>
    </xdr:from>
    <xdr:to>
      <xdr:col>44</xdr:col>
      <xdr:colOff>53340</xdr:colOff>
      <xdr:row>99</xdr:row>
      <xdr:rowOff>585976</xdr:rowOff>
    </xdr:to>
    <xdr:sp macro="" textlink="">
      <xdr:nvSpPr>
        <xdr:cNvPr id="36" name="右大かっこ 35">
          <a:extLst>
            <a:ext uri="{FF2B5EF4-FFF2-40B4-BE49-F238E27FC236}">
              <a16:creationId xmlns:a16="http://schemas.microsoft.com/office/drawing/2014/main" id="{00000000-0008-0000-0000-000024000000}"/>
            </a:ext>
          </a:extLst>
        </xdr:cNvPr>
        <xdr:cNvSpPr/>
      </xdr:nvSpPr>
      <xdr:spPr>
        <a:xfrm>
          <a:off x="8761095" y="36370260"/>
          <a:ext cx="93345" cy="563116"/>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32</xdr:col>
      <xdr:colOff>0</xdr:colOff>
      <xdr:row>99</xdr:row>
      <xdr:rowOff>45720</xdr:rowOff>
    </xdr:from>
    <xdr:to>
      <xdr:col>43</xdr:col>
      <xdr:colOff>163330</xdr:colOff>
      <xdr:row>99</xdr:row>
      <xdr:rowOff>583873</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6400800" y="36393120"/>
          <a:ext cx="2363605" cy="5381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治山事業（直轄）の実施</a:t>
          </a:r>
          <a:r>
            <a:rPr kumimoji="1" lang="en-US" altLang="ja-JP" sz="1100"/>
            <a:t/>
          </a:r>
          <a:br>
            <a:rPr kumimoji="1" lang="en-US" altLang="ja-JP" sz="1100"/>
          </a:br>
          <a:endParaRPr kumimoji="1" lang="ja-JP" altLang="en-US" sz="1100"/>
        </a:p>
      </xdr:txBody>
    </xdr:sp>
    <xdr:clientData/>
  </xdr:twoCellAnchor>
  <xdr:twoCellAnchor>
    <xdr:from>
      <xdr:col>31</xdr:col>
      <xdr:colOff>106680</xdr:colOff>
      <xdr:row>99</xdr:row>
      <xdr:rowOff>38100</xdr:rowOff>
    </xdr:from>
    <xdr:to>
      <xdr:col>31</xdr:col>
      <xdr:colOff>166676</xdr:colOff>
      <xdr:row>99</xdr:row>
      <xdr:rowOff>608659</xdr:rowOff>
    </xdr:to>
    <xdr:sp macro="" textlink="">
      <xdr:nvSpPr>
        <xdr:cNvPr id="38" name="左大かっこ 37">
          <a:extLst>
            <a:ext uri="{FF2B5EF4-FFF2-40B4-BE49-F238E27FC236}">
              <a16:creationId xmlns:a16="http://schemas.microsoft.com/office/drawing/2014/main" id="{00000000-0008-0000-0000-000026000000}"/>
            </a:ext>
          </a:extLst>
        </xdr:cNvPr>
        <xdr:cNvSpPr/>
      </xdr:nvSpPr>
      <xdr:spPr>
        <a:xfrm>
          <a:off x="6307455" y="36385500"/>
          <a:ext cx="59996" cy="57055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37</xdr:col>
      <xdr:colOff>176893</xdr:colOff>
      <xdr:row>95</xdr:row>
      <xdr:rowOff>259080</xdr:rowOff>
    </xdr:from>
    <xdr:to>
      <xdr:col>37</xdr:col>
      <xdr:colOff>176893</xdr:colOff>
      <xdr:row>96</xdr:row>
      <xdr:rowOff>320040</xdr:rowOff>
    </xdr:to>
    <xdr:cxnSp macro="">
      <xdr:nvCxnSpPr>
        <xdr:cNvPr id="39" name="直線矢印コネクタ 38">
          <a:extLst>
            <a:ext uri="{FF2B5EF4-FFF2-40B4-BE49-F238E27FC236}">
              <a16:creationId xmlns:a16="http://schemas.microsoft.com/office/drawing/2014/main" id="{00000000-0008-0000-0000-000027000000}"/>
            </a:ext>
          </a:extLst>
        </xdr:cNvPr>
        <xdr:cNvCxnSpPr/>
      </xdr:nvCxnSpPr>
      <xdr:spPr>
        <a:xfrm>
          <a:off x="7728857" y="37297723"/>
          <a:ext cx="0" cy="41474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68581</xdr:colOff>
      <xdr:row>95</xdr:row>
      <xdr:rowOff>266701</xdr:rowOff>
    </xdr:from>
    <xdr:to>
      <xdr:col>37</xdr:col>
      <xdr:colOff>167640</xdr:colOff>
      <xdr:row>95</xdr:row>
      <xdr:rowOff>266701</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flipH="1" flipV="1">
          <a:off x="3742510" y="37305344"/>
          <a:ext cx="397709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6393</xdr:colOff>
      <xdr:row>100</xdr:row>
      <xdr:rowOff>119805</xdr:rowOff>
    </xdr:from>
    <xdr:to>
      <xdr:col>23</xdr:col>
      <xdr:colOff>81644</xdr:colOff>
      <xdr:row>101</xdr:row>
      <xdr:rowOff>543335</xdr:rowOff>
    </xdr:to>
    <xdr:sp macro="" textlink="">
      <xdr:nvSpPr>
        <xdr:cNvPr id="60" name="正方形/長方形 59">
          <a:extLst>
            <a:ext uri="{FF2B5EF4-FFF2-40B4-BE49-F238E27FC236}">
              <a16:creationId xmlns:a16="http://schemas.microsoft.com/office/drawing/2014/main" id="{00000000-0008-0000-0000-00003C000000}"/>
            </a:ext>
          </a:extLst>
        </xdr:cNvPr>
        <xdr:cNvSpPr/>
      </xdr:nvSpPr>
      <xdr:spPr>
        <a:xfrm>
          <a:off x="2659786" y="37485019"/>
          <a:ext cx="2116322" cy="1090280"/>
        </a:xfrm>
        <a:prstGeom prst="rect">
          <a:avLst/>
        </a:prstGeom>
        <a:noFill/>
        <a:ln w="190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08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rPr>
            <a:t>工事費　</a:t>
          </a:r>
          <a:r>
            <a:rPr kumimoji="1" lang="en-US" altLang="ja-JP" sz="1400" b="0" i="0" u="none" strike="noStrike" kern="0" cap="none" spc="0" normalizeH="0" baseline="0" noProof="0">
              <a:ln>
                <a:noFill/>
              </a:ln>
              <a:solidFill>
                <a:sysClr val="windowText" lastClr="000000"/>
              </a:solidFill>
              <a:effectLst/>
              <a:uLnTx/>
              <a:uFillTx/>
              <a:latin typeface="+mn-lt"/>
              <a:ea typeface="+mn-ea"/>
            </a:rPr>
            <a:t>371.8</a:t>
          </a:r>
          <a:r>
            <a:rPr kumimoji="1" lang="ja-JP" altLang="en-US" sz="1400" b="0" i="0" u="none" strike="noStrike" kern="0" cap="none" spc="0" normalizeH="0" baseline="0" noProof="0">
              <a:ln>
                <a:noFill/>
              </a:ln>
              <a:solidFill>
                <a:sysClr val="windowText" lastClr="000000"/>
              </a:solidFill>
              <a:effectLst/>
              <a:uLnTx/>
              <a:uFillTx/>
              <a:latin typeface="+mn-lt"/>
              <a:ea typeface="+mn-ea"/>
            </a:rPr>
            <a:t>百万円</a:t>
          </a:r>
          <a:endParaRPr kumimoji="1" lang="en-US" altLang="ja-JP" sz="1400" b="0" i="0" u="none" strike="noStrike" kern="0" cap="none" spc="0" normalizeH="0" baseline="0" noProof="0">
            <a:ln>
              <a:noFill/>
            </a:ln>
            <a:solidFill>
              <a:sysClr val="windowText" lastClr="000000"/>
            </a:solidFill>
            <a:effectLst/>
            <a:uLnTx/>
            <a:uFillTx/>
            <a:latin typeface="+mn-lt"/>
            <a:ea typeface="+mn-ea"/>
          </a:endParaRPr>
        </a:p>
      </xdr:txBody>
    </xdr:sp>
    <xdr:clientData/>
  </xdr:twoCellAnchor>
  <xdr:twoCellAnchor>
    <xdr:from>
      <xdr:col>11</xdr:col>
      <xdr:colOff>103456</xdr:colOff>
      <xdr:row>100</xdr:row>
      <xdr:rowOff>110830</xdr:rowOff>
    </xdr:from>
    <xdr:to>
      <xdr:col>20</xdr:col>
      <xdr:colOff>45783</xdr:colOff>
      <xdr:row>100</xdr:row>
      <xdr:rowOff>471928</xdr:rowOff>
    </xdr:to>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2322221" y="39958948"/>
          <a:ext cx="1757680" cy="3610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執行状況</a:t>
          </a:r>
          <a:r>
            <a:rPr kumimoji="1" lang="en-US" altLang="ja-JP" sz="1100">
              <a:solidFill>
                <a:sysClr val="windowText" lastClr="000000"/>
              </a:solidFill>
            </a:rPr>
            <a:t>】</a:t>
          </a:r>
        </a:p>
      </xdr:txBody>
    </xdr:sp>
    <xdr:clientData/>
  </xdr:twoCellAnchor>
  <xdr:twoCellAnchor>
    <xdr:from>
      <xdr:col>31</xdr:col>
      <xdr:colOff>89647</xdr:colOff>
      <xdr:row>100</xdr:row>
      <xdr:rowOff>116691</xdr:rowOff>
    </xdr:from>
    <xdr:to>
      <xdr:col>43</xdr:col>
      <xdr:colOff>0</xdr:colOff>
      <xdr:row>100</xdr:row>
      <xdr:rowOff>477789</xdr:rowOff>
    </xdr:to>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6416968" y="37481905"/>
          <a:ext cx="2359639" cy="3610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治山事業（直轄）の執行状況</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31</xdr:col>
      <xdr:colOff>104775</xdr:colOff>
      <xdr:row>100</xdr:row>
      <xdr:rowOff>95250</xdr:rowOff>
    </xdr:from>
    <xdr:to>
      <xdr:col>49</xdr:col>
      <xdr:colOff>171450</xdr:colOff>
      <xdr:row>103</xdr:row>
      <xdr:rowOff>190500</xdr:rowOff>
    </xdr:to>
    <xdr:sp macro="" textlink="">
      <xdr:nvSpPr>
        <xdr:cNvPr id="41" name="正方形/長方形 40">
          <a:extLst>
            <a:ext uri="{FF2B5EF4-FFF2-40B4-BE49-F238E27FC236}">
              <a16:creationId xmlns:a16="http://schemas.microsoft.com/office/drawing/2014/main" id="{00000000-0008-0000-0000-000040000000}"/>
            </a:ext>
          </a:extLst>
        </xdr:cNvPr>
        <xdr:cNvSpPr/>
      </xdr:nvSpPr>
      <xdr:spPr>
        <a:xfrm>
          <a:off x="6432096" y="39215786"/>
          <a:ext cx="3740604" cy="1796143"/>
        </a:xfrm>
        <a:prstGeom prst="rect">
          <a:avLst/>
        </a:prstGeom>
        <a:noFill/>
        <a:ln w="190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08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mn-ea"/>
            </a:rPr>
            <a:t>１．工事費　</a:t>
          </a:r>
          <a:r>
            <a:rPr kumimoji="1" lang="en-US" altLang="ja-JP" sz="1200" b="0" i="0" u="none" strike="noStrike" kern="0" cap="none" spc="0" normalizeH="0" baseline="0" noProof="0">
              <a:ln>
                <a:noFill/>
              </a:ln>
              <a:solidFill>
                <a:sysClr val="windowText" lastClr="000000"/>
              </a:solidFill>
              <a:effectLst/>
              <a:uLnTx/>
              <a:uFillTx/>
              <a:latin typeface="+mn-lt"/>
              <a:ea typeface="+mn-ea"/>
            </a:rPr>
            <a:t>12.5</a:t>
          </a:r>
          <a:r>
            <a:rPr kumimoji="1" lang="ja-JP" altLang="en-US" sz="1200" b="0" i="0" u="none" strike="noStrike" kern="0" cap="none" spc="0" normalizeH="0" baseline="0" noProof="0">
              <a:ln>
                <a:noFill/>
              </a:ln>
              <a:solidFill>
                <a:sysClr val="windowText" lastClr="000000"/>
              </a:solidFill>
              <a:effectLst/>
              <a:uLnTx/>
              <a:uFillTx/>
              <a:latin typeface="+mn-lt"/>
              <a:ea typeface="+mn-ea"/>
            </a:rPr>
            <a:t>百万円</a:t>
          </a:r>
          <a:endParaRPr kumimoji="1" lang="en-US" altLang="ja-JP" sz="1200" b="0" i="0" u="none" strike="noStrike" kern="0" cap="none" spc="0" normalizeH="0" baseline="0" noProof="0">
            <a:ln>
              <a:noFill/>
            </a:ln>
            <a:solidFill>
              <a:sysClr val="windowText" lastClr="000000"/>
            </a:solidFill>
            <a:effectLst/>
            <a:uLnTx/>
            <a:uFillTx/>
            <a:latin typeface="+mn-lt"/>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mn-ea"/>
            </a:rPr>
            <a:t>（１）一般競争　</a:t>
          </a:r>
          <a:r>
            <a:rPr kumimoji="1" lang="en-US" altLang="ja-JP" sz="1200" b="0" i="0" u="none" strike="noStrike" kern="0" cap="none" spc="0" normalizeH="0" baseline="0" noProof="0">
              <a:ln>
                <a:noFill/>
              </a:ln>
              <a:solidFill>
                <a:sysClr val="windowText" lastClr="000000"/>
              </a:solidFill>
              <a:effectLst/>
              <a:uLnTx/>
              <a:uFillTx/>
              <a:latin typeface="+mn-lt"/>
              <a:ea typeface="+mn-ea"/>
            </a:rPr>
            <a:t>1</a:t>
          </a:r>
          <a:r>
            <a:rPr kumimoji="1" lang="ja-JP" altLang="en-US" sz="1200" b="0" i="0" u="none" strike="noStrike" kern="0" cap="none" spc="0" normalizeH="0" baseline="0" noProof="0">
              <a:ln>
                <a:noFill/>
              </a:ln>
              <a:solidFill>
                <a:sysClr val="windowText" lastClr="000000"/>
              </a:solidFill>
              <a:effectLst/>
              <a:uLnTx/>
              <a:uFillTx/>
              <a:latin typeface="+mn-lt"/>
              <a:ea typeface="+mn-ea"/>
            </a:rPr>
            <a:t>件　</a:t>
          </a:r>
          <a:r>
            <a:rPr kumimoji="1" lang="en-US" altLang="ja-JP" sz="1200" b="0" i="0" u="none" strike="noStrike" kern="0" cap="none" spc="0" normalizeH="0" baseline="0" noProof="0">
              <a:ln>
                <a:noFill/>
              </a:ln>
              <a:solidFill>
                <a:sysClr val="windowText" lastClr="000000"/>
              </a:solidFill>
              <a:effectLst/>
              <a:uLnTx/>
              <a:uFillTx/>
              <a:latin typeface="+mn-lt"/>
              <a:ea typeface="+mn-ea"/>
            </a:rPr>
            <a:t>12.5</a:t>
          </a:r>
          <a:r>
            <a:rPr kumimoji="1" lang="ja-JP" altLang="en-US" sz="1200" b="0" i="0" u="none" strike="noStrike" kern="0" cap="none" spc="0" normalizeH="0" baseline="0" noProof="0">
              <a:ln>
                <a:noFill/>
              </a:ln>
              <a:solidFill>
                <a:sysClr val="windowText" lastClr="000000"/>
              </a:solidFill>
              <a:effectLst/>
              <a:uLnTx/>
              <a:uFillTx/>
              <a:latin typeface="+mn-lt"/>
              <a:ea typeface="+mn-ea"/>
            </a:rPr>
            <a:t>百万円</a:t>
          </a:r>
          <a:endParaRPr kumimoji="1" lang="en-US" altLang="ja-JP" sz="1200" b="0" i="0" u="none" strike="noStrike" kern="0" cap="none" spc="0" normalizeH="0" baseline="0" noProof="0">
            <a:ln>
              <a:noFill/>
            </a:ln>
            <a:solidFill>
              <a:sysClr val="windowText" lastClr="000000"/>
            </a:solidFill>
            <a:effectLst/>
            <a:uLnTx/>
            <a:uFillTx/>
            <a:latin typeface="+mn-lt"/>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lt"/>
              <a:ea typeface="+mn-ea"/>
            </a:rPr>
            <a:t>【</a:t>
          </a:r>
          <a:r>
            <a:rPr kumimoji="1" lang="ja-JP" altLang="en-US" sz="1200" b="0" i="0" u="none" strike="noStrike" kern="0" cap="none" spc="0" normalizeH="0" baseline="0" noProof="0">
              <a:ln>
                <a:noFill/>
              </a:ln>
              <a:solidFill>
                <a:sysClr val="windowText" lastClr="000000"/>
              </a:solidFill>
              <a:effectLst/>
              <a:uLnTx/>
              <a:uFillTx/>
              <a:latin typeface="+mn-lt"/>
              <a:ea typeface="+mn-ea"/>
            </a:rPr>
            <a:t>有限会社　トナミ　　</a:t>
          </a:r>
          <a:r>
            <a:rPr kumimoji="1" lang="en-US" altLang="ja-JP" sz="1200" b="0" i="0" u="none" strike="noStrike" kern="0" cap="none" spc="0" normalizeH="0" baseline="0" noProof="0">
              <a:ln>
                <a:noFill/>
              </a:ln>
              <a:solidFill>
                <a:sysClr val="windowText" lastClr="000000"/>
              </a:solidFill>
              <a:effectLst/>
              <a:uLnTx/>
              <a:uFillTx/>
              <a:latin typeface="+mn-lt"/>
              <a:ea typeface="+mn-ea"/>
            </a:rPr>
            <a:t>12.5</a:t>
          </a:r>
          <a:r>
            <a:rPr kumimoji="1" lang="ja-JP" altLang="en-US" sz="1200" b="0" i="0" u="none" strike="noStrike" kern="0" cap="none" spc="0" normalizeH="0" baseline="0" noProof="0">
              <a:ln>
                <a:noFill/>
              </a:ln>
              <a:solidFill>
                <a:sysClr val="windowText" lastClr="000000"/>
              </a:solidFill>
              <a:effectLst/>
              <a:uLnTx/>
              <a:uFillTx/>
              <a:latin typeface="+mn-lt"/>
              <a:ea typeface="+mn-ea"/>
            </a:rPr>
            <a:t>百万円</a:t>
          </a:r>
          <a:r>
            <a:rPr kumimoji="1" lang="en-US" altLang="ja-JP" sz="1200" b="0" i="0" u="none" strike="noStrike" kern="0" cap="none" spc="0" normalizeH="0" baseline="0" noProof="0">
              <a:ln>
                <a:noFill/>
              </a:ln>
              <a:solidFill>
                <a:sysClr val="windowText" lastClr="000000"/>
              </a:solidFill>
              <a:effectLst/>
              <a:uLnTx/>
              <a:uFillTx/>
              <a:latin typeface="+mn-lt"/>
              <a:ea typeface="+mn-ea"/>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mn-ea"/>
            </a:rPr>
            <a:t>２．測量設計費等　</a:t>
          </a:r>
          <a:r>
            <a:rPr kumimoji="1" lang="en-US" altLang="ja-JP" sz="1200" b="0" i="0" u="none" strike="noStrike" kern="0" cap="none" spc="0" normalizeH="0" baseline="0" noProof="0">
              <a:ln>
                <a:noFill/>
              </a:ln>
              <a:solidFill>
                <a:sysClr val="windowText" lastClr="000000"/>
              </a:solidFill>
              <a:effectLst/>
              <a:uLnTx/>
              <a:uFillTx/>
              <a:latin typeface="+mn-lt"/>
              <a:ea typeface="+mn-ea"/>
            </a:rPr>
            <a:t>0.8</a:t>
          </a:r>
          <a:r>
            <a:rPr kumimoji="1" lang="ja-JP" altLang="en-US" sz="1200" b="0" i="0" u="none" strike="noStrike" kern="0" cap="none" spc="0" normalizeH="0" baseline="0" noProof="0">
              <a:ln>
                <a:noFill/>
              </a:ln>
              <a:solidFill>
                <a:sysClr val="windowText" lastClr="000000"/>
              </a:solidFill>
              <a:effectLst/>
              <a:uLnTx/>
              <a:uFillTx/>
              <a:latin typeface="+mn-lt"/>
              <a:ea typeface="+mn-ea"/>
            </a:rPr>
            <a:t>百万円</a:t>
          </a:r>
          <a:endParaRPr kumimoji="1" lang="en-US" altLang="ja-JP" sz="1200" b="0" i="0" u="none" strike="noStrike" kern="0" cap="none" spc="0" normalizeH="0" baseline="0" noProof="0">
            <a:ln>
              <a:noFill/>
            </a:ln>
            <a:solidFill>
              <a:sysClr val="windowText" lastClr="000000"/>
            </a:solidFill>
            <a:effectLst/>
            <a:uLnTx/>
            <a:uFillTx/>
            <a:latin typeface="+mn-lt"/>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mn-ea"/>
            </a:rPr>
            <a:t>（１）一般競争　</a:t>
          </a:r>
          <a:r>
            <a:rPr kumimoji="1" lang="en-US" altLang="ja-JP" sz="1200" b="0" i="0" u="none" strike="noStrike" kern="0" cap="none" spc="0" normalizeH="0" baseline="0" noProof="0">
              <a:ln>
                <a:noFill/>
              </a:ln>
              <a:solidFill>
                <a:sysClr val="windowText" lastClr="000000"/>
              </a:solidFill>
              <a:effectLst/>
              <a:uLnTx/>
              <a:uFillTx/>
              <a:latin typeface="+mn-lt"/>
              <a:ea typeface="+mn-ea"/>
            </a:rPr>
            <a:t>1</a:t>
          </a:r>
          <a:r>
            <a:rPr kumimoji="1" lang="ja-JP" altLang="en-US" sz="1200" b="0" i="0" u="none" strike="noStrike" kern="0" cap="none" spc="0" normalizeH="0" baseline="0" noProof="0">
              <a:ln>
                <a:noFill/>
              </a:ln>
              <a:solidFill>
                <a:sysClr val="windowText" lastClr="000000"/>
              </a:solidFill>
              <a:effectLst/>
              <a:uLnTx/>
              <a:uFillTx/>
              <a:latin typeface="+mn-lt"/>
              <a:ea typeface="+mn-ea"/>
            </a:rPr>
            <a:t>件　</a:t>
          </a:r>
          <a:r>
            <a:rPr kumimoji="1" lang="en-US" altLang="ja-JP" sz="1200" b="0" i="0" u="none" strike="noStrike" kern="0" cap="none" spc="0" normalizeH="0" baseline="0" noProof="0">
              <a:ln>
                <a:noFill/>
              </a:ln>
              <a:solidFill>
                <a:sysClr val="windowText" lastClr="000000"/>
              </a:solidFill>
              <a:effectLst/>
              <a:uLnTx/>
              <a:uFillTx/>
              <a:latin typeface="+mn-lt"/>
              <a:ea typeface="+mn-ea"/>
            </a:rPr>
            <a:t>0.8</a:t>
          </a:r>
          <a:r>
            <a:rPr kumimoji="1" lang="ja-JP" altLang="en-US" sz="1200" b="0" i="0" u="none" strike="noStrike" kern="0" cap="none" spc="0" normalizeH="0" baseline="0" noProof="0">
              <a:ln>
                <a:noFill/>
              </a:ln>
              <a:solidFill>
                <a:sysClr val="windowText" lastClr="000000"/>
              </a:solidFill>
              <a:effectLst/>
              <a:uLnTx/>
              <a:uFillTx/>
              <a:latin typeface="+mn-lt"/>
              <a:ea typeface="+mn-ea"/>
            </a:rPr>
            <a:t>百万円</a:t>
          </a:r>
          <a:endParaRPr kumimoji="1" lang="en-US" altLang="ja-JP" sz="1200" b="0" i="0" u="none" strike="noStrike" kern="0" cap="none" spc="0" normalizeH="0" baseline="0" noProof="0">
            <a:ln>
              <a:noFill/>
            </a:ln>
            <a:solidFill>
              <a:sysClr val="windowText" lastClr="000000"/>
            </a:solidFill>
            <a:effectLst/>
            <a:uLnTx/>
            <a:uFillTx/>
            <a:latin typeface="+mn-lt"/>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lt"/>
              <a:ea typeface="+mn-ea"/>
            </a:rPr>
            <a:t>【</a:t>
          </a:r>
          <a:r>
            <a:rPr kumimoji="1" lang="ja-JP" altLang="en-US" sz="1200" b="0" i="0" u="none" strike="noStrike" kern="0" cap="none" spc="0" normalizeH="0" baseline="0" noProof="0">
              <a:ln>
                <a:noFill/>
              </a:ln>
              <a:solidFill>
                <a:sysClr val="windowText" lastClr="000000"/>
              </a:solidFill>
              <a:effectLst/>
              <a:uLnTx/>
              <a:uFillTx/>
              <a:latin typeface="+mn-lt"/>
              <a:ea typeface="+mn-ea"/>
            </a:rPr>
            <a:t>株式会社　精巧エンジニアリング　</a:t>
          </a:r>
          <a:r>
            <a:rPr kumimoji="1" lang="en-US" altLang="ja-JP" sz="1200" b="0" i="0" u="none" strike="noStrike" kern="0" cap="none" spc="0" normalizeH="0" baseline="0" noProof="0">
              <a:ln>
                <a:noFill/>
              </a:ln>
              <a:solidFill>
                <a:sysClr val="windowText" lastClr="000000"/>
              </a:solidFill>
              <a:effectLst/>
              <a:uLnTx/>
              <a:uFillTx/>
              <a:latin typeface="+mn-lt"/>
              <a:ea typeface="+mn-ea"/>
            </a:rPr>
            <a:t>0.8</a:t>
          </a:r>
          <a:r>
            <a:rPr kumimoji="1" lang="ja-JP" altLang="en-US" sz="1200" b="0" i="0" u="none" strike="noStrike" kern="0" cap="none" spc="0" normalizeH="0" baseline="0" noProof="0">
              <a:ln>
                <a:noFill/>
              </a:ln>
              <a:solidFill>
                <a:sysClr val="windowText" lastClr="000000"/>
              </a:solidFill>
              <a:effectLst/>
              <a:uLnTx/>
              <a:uFillTx/>
              <a:latin typeface="+mn-lt"/>
              <a:ea typeface="+mn-ea"/>
            </a:rPr>
            <a:t>百万円</a:t>
          </a:r>
          <a:r>
            <a:rPr kumimoji="1" lang="en-US" altLang="ja-JP" sz="1200" b="0" i="0" u="none" strike="noStrike" kern="0" cap="none" spc="0" normalizeH="0" baseline="0" noProof="0">
              <a:ln>
                <a:noFill/>
              </a:ln>
              <a:solidFill>
                <a:sysClr val="windowText" lastClr="000000"/>
              </a:solidFill>
              <a:effectLst/>
              <a:uLnTx/>
              <a:uFillTx/>
              <a:latin typeface="+mn-lt"/>
              <a:ea typeface="+mn-ea"/>
            </a:rPr>
            <a:t>】</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2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1" max="61" width="27.875" customWidth="1"/>
    <col min="62" max="62" width="12.25" customWidth="1"/>
  </cols>
  <sheetData>
    <row r="1" spans="1:50" ht="23.25" customHeight="1" x14ac:dyDescent="0.15">
      <c r="AP1" s="11"/>
      <c r="AQ1" s="11"/>
      <c r="AR1" s="11"/>
      <c r="AS1" s="11"/>
      <c r="AT1" s="11"/>
      <c r="AU1" s="11"/>
      <c r="AV1" s="11"/>
      <c r="AW1" s="2"/>
    </row>
    <row r="2" spans="1:50" ht="21.75" customHeight="1" thickBot="1" x14ac:dyDescent="0.2">
      <c r="A2" s="56"/>
      <c r="B2" s="56"/>
      <c r="C2" s="56"/>
      <c r="D2" s="56"/>
      <c r="E2" s="56"/>
      <c r="F2" s="56"/>
      <c r="G2" s="56"/>
      <c r="H2" s="56"/>
      <c r="I2" s="56"/>
      <c r="J2" s="56"/>
      <c r="K2" s="56"/>
      <c r="L2" s="56"/>
      <c r="M2" s="56"/>
      <c r="N2" s="56"/>
      <c r="O2" s="56"/>
      <c r="P2" s="56"/>
      <c r="Q2" s="56"/>
      <c r="R2" s="56"/>
      <c r="S2" s="56"/>
      <c r="T2" s="56"/>
      <c r="U2" s="56"/>
      <c r="V2" s="56"/>
      <c r="W2" s="56"/>
      <c r="X2" s="65" t="s">
        <v>0</v>
      </c>
      <c r="Y2" s="56"/>
      <c r="Z2" s="44"/>
      <c r="AA2" s="44"/>
      <c r="AB2" s="44"/>
      <c r="AC2" s="44"/>
      <c r="AD2" s="550">
        <v>2021</v>
      </c>
      <c r="AE2" s="550"/>
      <c r="AF2" s="550"/>
      <c r="AG2" s="550"/>
      <c r="AH2" s="550"/>
      <c r="AI2" s="67" t="s">
        <v>258</v>
      </c>
      <c r="AJ2" s="550" t="s">
        <v>556</v>
      </c>
      <c r="AK2" s="550"/>
      <c r="AL2" s="550"/>
      <c r="AM2" s="550"/>
      <c r="AN2" s="67" t="s">
        <v>258</v>
      </c>
      <c r="AO2" s="550">
        <v>20</v>
      </c>
      <c r="AP2" s="550"/>
      <c r="AQ2" s="550"/>
      <c r="AR2" s="68" t="s">
        <v>555</v>
      </c>
      <c r="AS2" s="551">
        <v>85</v>
      </c>
      <c r="AT2" s="551"/>
      <c r="AU2" s="551"/>
      <c r="AV2" s="67" t="str">
        <f>IF(AW2="","","-")</f>
        <v/>
      </c>
      <c r="AW2" s="530"/>
      <c r="AX2" s="530"/>
    </row>
    <row r="3" spans="1:50" ht="21" customHeight="1" thickBot="1" x14ac:dyDescent="0.2">
      <c r="A3" s="571" t="s">
        <v>548</v>
      </c>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23" t="s">
        <v>58</v>
      </c>
      <c r="AJ3" s="573" t="s">
        <v>557</v>
      </c>
      <c r="AK3" s="573"/>
      <c r="AL3" s="573"/>
      <c r="AM3" s="573"/>
      <c r="AN3" s="573"/>
      <c r="AO3" s="573"/>
      <c r="AP3" s="573"/>
      <c r="AQ3" s="573"/>
      <c r="AR3" s="573"/>
      <c r="AS3" s="573"/>
      <c r="AT3" s="573"/>
      <c r="AU3" s="573"/>
      <c r="AV3" s="573"/>
      <c r="AW3" s="573"/>
      <c r="AX3" s="24" t="s">
        <v>59</v>
      </c>
    </row>
    <row r="4" spans="1:50" ht="24.75" customHeight="1" x14ac:dyDescent="0.15">
      <c r="A4" s="293" t="s">
        <v>24</v>
      </c>
      <c r="B4" s="294"/>
      <c r="C4" s="294"/>
      <c r="D4" s="294"/>
      <c r="E4" s="294"/>
      <c r="F4" s="294"/>
      <c r="G4" s="271" t="s">
        <v>559</v>
      </c>
      <c r="H4" s="272"/>
      <c r="I4" s="272"/>
      <c r="J4" s="272"/>
      <c r="K4" s="272"/>
      <c r="L4" s="272"/>
      <c r="M4" s="272"/>
      <c r="N4" s="272"/>
      <c r="O4" s="272"/>
      <c r="P4" s="272"/>
      <c r="Q4" s="272"/>
      <c r="R4" s="272"/>
      <c r="S4" s="272"/>
      <c r="T4" s="272"/>
      <c r="U4" s="272"/>
      <c r="V4" s="272"/>
      <c r="W4" s="272"/>
      <c r="X4" s="272"/>
      <c r="Y4" s="273" t="s">
        <v>1</v>
      </c>
      <c r="Z4" s="274"/>
      <c r="AA4" s="274"/>
      <c r="AB4" s="274"/>
      <c r="AC4" s="274"/>
      <c r="AD4" s="275"/>
      <c r="AE4" s="276" t="s">
        <v>560</v>
      </c>
      <c r="AF4" s="277"/>
      <c r="AG4" s="277"/>
      <c r="AH4" s="277"/>
      <c r="AI4" s="277"/>
      <c r="AJ4" s="277"/>
      <c r="AK4" s="277"/>
      <c r="AL4" s="277"/>
      <c r="AM4" s="277"/>
      <c r="AN4" s="277"/>
      <c r="AO4" s="277"/>
      <c r="AP4" s="278"/>
      <c r="AQ4" s="279" t="s">
        <v>2</v>
      </c>
      <c r="AR4" s="274"/>
      <c r="AS4" s="274"/>
      <c r="AT4" s="274"/>
      <c r="AU4" s="274"/>
      <c r="AV4" s="274"/>
      <c r="AW4" s="274"/>
      <c r="AX4" s="280"/>
    </row>
    <row r="5" spans="1:50" ht="30" customHeight="1" x14ac:dyDescent="0.15">
      <c r="A5" s="281" t="s">
        <v>61</v>
      </c>
      <c r="B5" s="282"/>
      <c r="C5" s="282"/>
      <c r="D5" s="282"/>
      <c r="E5" s="282"/>
      <c r="F5" s="283"/>
      <c r="G5" s="443" t="s">
        <v>313</v>
      </c>
      <c r="H5" s="444"/>
      <c r="I5" s="444"/>
      <c r="J5" s="444"/>
      <c r="K5" s="444"/>
      <c r="L5" s="444"/>
      <c r="M5" s="445" t="s">
        <v>60</v>
      </c>
      <c r="N5" s="446"/>
      <c r="O5" s="446"/>
      <c r="P5" s="446"/>
      <c r="Q5" s="446"/>
      <c r="R5" s="447"/>
      <c r="S5" s="448" t="s">
        <v>64</v>
      </c>
      <c r="T5" s="444"/>
      <c r="U5" s="444"/>
      <c r="V5" s="444"/>
      <c r="W5" s="444"/>
      <c r="X5" s="449"/>
      <c r="Y5" s="287" t="s">
        <v>3</v>
      </c>
      <c r="Z5" s="175"/>
      <c r="AA5" s="175"/>
      <c r="AB5" s="175"/>
      <c r="AC5" s="175"/>
      <c r="AD5" s="176"/>
      <c r="AE5" s="288" t="s">
        <v>561</v>
      </c>
      <c r="AF5" s="288"/>
      <c r="AG5" s="288"/>
      <c r="AH5" s="288"/>
      <c r="AI5" s="288"/>
      <c r="AJ5" s="288"/>
      <c r="AK5" s="288"/>
      <c r="AL5" s="288"/>
      <c r="AM5" s="288"/>
      <c r="AN5" s="288"/>
      <c r="AO5" s="288"/>
      <c r="AP5" s="289"/>
      <c r="AQ5" s="290" t="s">
        <v>562</v>
      </c>
      <c r="AR5" s="291"/>
      <c r="AS5" s="291"/>
      <c r="AT5" s="291"/>
      <c r="AU5" s="291"/>
      <c r="AV5" s="291"/>
      <c r="AW5" s="291"/>
      <c r="AX5" s="292"/>
    </row>
    <row r="6" spans="1:50" ht="39" customHeight="1" x14ac:dyDescent="0.15">
      <c r="A6" s="295" t="s">
        <v>4</v>
      </c>
      <c r="B6" s="296"/>
      <c r="C6" s="296"/>
      <c r="D6" s="296"/>
      <c r="E6" s="296"/>
      <c r="F6" s="296"/>
      <c r="G6" s="453" t="str">
        <f>入力規則等!F39</f>
        <v>一般会計</v>
      </c>
      <c r="H6" s="454"/>
      <c r="I6" s="454"/>
      <c r="J6" s="454"/>
      <c r="K6" s="454"/>
      <c r="L6" s="454"/>
      <c r="M6" s="454"/>
      <c r="N6" s="454"/>
      <c r="O6" s="454"/>
      <c r="P6" s="454"/>
      <c r="Q6" s="454"/>
      <c r="R6" s="454"/>
      <c r="S6" s="454"/>
      <c r="T6" s="454"/>
      <c r="U6" s="454"/>
      <c r="V6" s="454"/>
      <c r="W6" s="454"/>
      <c r="X6" s="454"/>
      <c r="Y6" s="454"/>
      <c r="Z6" s="454"/>
      <c r="AA6" s="454"/>
      <c r="AB6" s="454"/>
      <c r="AC6" s="454"/>
      <c r="AD6" s="454"/>
      <c r="AE6" s="454"/>
      <c r="AF6" s="454"/>
      <c r="AG6" s="454"/>
      <c r="AH6" s="454"/>
      <c r="AI6" s="454"/>
      <c r="AJ6" s="454"/>
      <c r="AK6" s="454"/>
      <c r="AL6" s="454"/>
      <c r="AM6" s="454"/>
      <c r="AN6" s="454"/>
      <c r="AO6" s="454"/>
      <c r="AP6" s="454"/>
      <c r="AQ6" s="454"/>
      <c r="AR6" s="454"/>
      <c r="AS6" s="454"/>
      <c r="AT6" s="454"/>
      <c r="AU6" s="454"/>
      <c r="AV6" s="454"/>
      <c r="AW6" s="454"/>
      <c r="AX6" s="455"/>
    </row>
    <row r="7" spans="1:50" ht="49.5" customHeight="1" x14ac:dyDescent="0.15">
      <c r="A7" s="121" t="s">
        <v>21</v>
      </c>
      <c r="B7" s="122"/>
      <c r="C7" s="122"/>
      <c r="D7" s="122"/>
      <c r="E7" s="122"/>
      <c r="F7" s="123"/>
      <c r="G7" s="124" t="s">
        <v>563</v>
      </c>
      <c r="H7" s="125"/>
      <c r="I7" s="125"/>
      <c r="J7" s="125"/>
      <c r="K7" s="125"/>
      <c r="L7" s="125"/>
      <c r="M7" s="125"/>
      <c r="N7" s="125"/>
      <c r="O7" s="125"/>
      <c r="P7" s="125"/>
      <c r="Q7" s="125"/>
      <c r="R7" s="125"/>
      <c r="S7" s="125"/>
      <c r="T7" s="125"/>
      <c r="U7" s="125"/>
      <c r="V7" s="125"/>
      <c r="W7" s="125"/>
      <c r="X7" s="126"/>
      <c r="Y7" s="569" t="s">
        <v>244</v>
      </c>
      <c r="Z7" s="153"/>
      <c r="AA7" s="153"/>
      <c r="AB7" s="153"/>
      <c r="AC7" s="153"/>
      <c r="AD7" s="570"/>
      <c r="AE7" s="541" t="s">
        <v>564</v>
      </c>
      <c r="AF7" s="542"/>
      <c r="AG7" s="542"/>
      <c r="AH7" s="542"/>
      <c r="AI7" s="542"/>
      <c r="AJ7" s="542"/>
      <c r="AK7" s="542"/>
      <c r="AL7" s="542"/>
      <c r="AM7" s="542"/>
      <c r="AN7" s="542"/>
      <c r="AO7" s="542"/>
      <c r="AP7" s="542"/>
      <c r="AQ7" s="542"/>
      <c r="AR7" s="542"/>
      <c r="AS7" s="542"/>
      <c r="AT7" s="542"/>
      <c r="AU7" s="542"/>
      <c r="AV7" s="542"/>
      <c r="AW7" s="542"/>
      <c r="AX7" s="543"/>
    </row>
    <row r="8" spans="1:50" ht="53.25" customHeight="1" x14ac:dyDescent="0.15">
      <c r="A8" s="121" t="s">
        <v>178</v>
      </c>
      <c r="B8" s="122"/>
      <c r="C8" s="122"/>
      <c r="D8" s="122"/>
      <c r="E8" s="122"/>
      <c r="F8" s="123"/>
      <c r="G8" s="555" t="str">
        <f>入力規則等!A27</f>
        <v>沖縄振興</v>
      </c>
      <c r="H8" s="312"/>
      <c r="I8" s="312"/>
      <c r="J8" s="312"/>
      <c r="K8" s="312"/>
      <c r="L8" s="312"/>
      <c r="M8" s="312"/>
      <c r="N8" s="312"/>
      <c r="O8" s="312"/>
      <c r="P8" s="312"/>
      <c r="Q8" s="312"/>
      <c r="R8" s="312"/>
      <c r="S8" s="312"/>
      <c r="T8" s="312"/>
      <c r="U8" s="312"/>
      <c r="V8" s="312"/>
      <c r="W8" s="312"/>
      <c r="X8" s="556"/>
      <c r="Y8" s="450" t="s">
        <v>179</v>
      </c>
      <c r="Z8" s="451"/>
      <c r="AA8" s="451"/>
      <c r="AB8" s="451"/>
      <c r="AC8" s="451"/>
      <c r="AD8" s="452"/>
      <c r="AE8" s="311" t="str">
        <f>入力規則等!K13</f>
        <v>公共事業</v>
      </c>
      <c r="AF8" s="312"/>
      <c r="AG8" s="312"/>
      <c r="AH8" s="312"/>
      <c r="AI8" s="312"/>
      <c r="AJ8" s="312"/>
      <c r="AK8" s="312"/>
      <c r="AL8" s="312"/>
      <c r="AM8" s="312"/>
      <c r="AN8" s="312"/>
      <c r="AO8" s="312"/>
      <c r="AP8" s="312"/>
      <c r="AQ8" s="312"/>
      <c r="AR8" s="312"/>
      <c r="AS8" s="312"/>
      <c r="AT8" s="312"/>
      <c r="AU8" s="312"/>
      <c r="AV8" s="312"/>
      <c r="AW8" s="312"/>
      <c r="AX8" s="313"/>
    </row>
    <row r="9" spans="1:50" ht="58.5" customHeight="1" x14ac:dyDescent="0.15">
      <c r="A9" s="413" t="s">
        <v>22</v>
      </c>
      <c r="B9" s="414"/>
      <c r="C9" s="414"/>
      <c r="D9" s="414"/>
      <c r="E9" s="414"/>
      <c r="F9" s="414"/>
      <c r="G9" s="415" t="s">
        <v>565</v>
      </c>
      <c r="H9" s="416"/>
      <c r="I9" s="416"/>
      <c r="J9" s="416"/>
      <c r="K9" s="416"/>
      <c r="L9" s="416"/>
      <c r="M9" s="416"/>
      <c r="N9" s="416"/>
      <c r="O9" s="416"/>
      <c r="P9" s="416"/>
      <c r="Q9" s="416"/>
      <c r="R9" s="416"/>
      <c r="S9" s="416"/>
      <c r="T9" s="416"/>
      <c r="U9" s="416"/>
      <c r="V9" s="416"/>
      <c r="W9" s="416"/>
      <c r="X9" s="416"/>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7"/>
    </row>
    <row r="10" spans="1:50" ht="80.25" customHeight="1" x14ac:dyDescent="0.15">
      <c r="A10" s="437" t="s">
        <v>27</v>
      </c>
      <c r="B10" s="438"/>
      <c r="C10" s="438"/>
      <c r="D10" s="438"/>
      <c r="E10" s="438"/>
      <c r="F10" s="438"/>
      <c r="G10" s="317" t="s">
        <v>566</v>
      </c>
      <c r="H10" s="318"/>
      <c r="I10" s="318"/>
      <c r="J10" s="318"/>
      <c r="K10" s="318"/>
      <c r="L10" s="318"/>
      <c r="M10" s="318"/>
      <c r="N10" s="318"/>
      <c r="O10" s="318"/>
      <c r="P10" s="318"/>
      <c r="Q10" s="318"/>
      <c r="R10" s="318"/>
      <c r="S10" s="318"/>
      <c r="T10" s="318"/>
      <c r="U10" s="318"/>
      <c r="V10" s="318"/>
      <c r="W10" s="318"/>
      <c r="X10" s="318"/>
      <c r="Y10" s="318"/>
      <c r="Z10" s="318"/>
      <c r="AA10" s="318"/>
      <c r="AB10" s="318"/>
      <c r="AC10" s="318"/>
      <c r="AD10" s="318"/>
      <c r="AE10" s="318"/>
      <c r="AF10" s="318"/>
      <c r="AG10" s="318"/>
      <c r="AH10" s="318"/>
      <c r="AI10" s="318"/>
      <c r="AJ10" s="318"/>
      <c r="AK10" s="318"/>
      <c r="AL10" s="318"/>
      <c r="AM10" s="318"/>
      <c r="AN10" s="318"/>
      <c r="AO10" s="318"/>
      <c r="AP10" s="318"/>
      <c r="AQ10" s="318"/>
      <c r="AR10" s="318"/>
      <c r="AS10" s="318"/>
      <c r="AT10" s="318"/>
      <c r="AU10" s="318"/>
      <c r="AV10" s="318"/>
      <c r="AW10" s="318"/>
      <c r="AX10" s="319"/>
    </row>
    <row r="11" spans="1:50" ht="42" customHeight="1" x14ac:dyDescent="0.15">
      <c r="A11" s="437" t="s">
        <v>5</v>
      </c>
      <c r="B11" s="438"/>
      <c r="C11" s="438"/>
      <c r="D11" s="438"/>
      <c r="E11" s="438"/>
      <c r="F11" s="440"/>
      <c r="G11" s="284" t="str">
        <f>入力規則等!P10</f>
        <v>直接実施、補助</v>
      </c>
      <c r="H11" s="285"/>
      <c r="I11" s="285"/>
      <c r="J11" s="285"/>
      <c r="K11" s="285"/>
      <c r="L11" s="285"/>
      <c r="M11" s="285"/>
      <c r="N11" s="285"/>
      <c r="O11" s="285"/>
      <c r="P11" s="285"/>
      <c r="Q11" s="285"/>
      <c r="R11" s="285"/>
      <c r="S11" s="285"/>
      <c r="T11" s="285"/>
      <c r="U11" s="285"/>
      <c r="V11" s="285"/>
      <c r="W11" s="285"/>
      <c r="X11" s="285"/>
      <c r="Y11" s="285"/>
      <c r="Z11" s="285"/>
      <c r="AA11" s="285"/>
      <c r="AB11" s="285"/>
      <c r="AC11" s="285"/>
      <c r="AD11" s="285"/>
      <c r="AE11" s="285"/>
      <c r="AF11" s="285"/>
      <c r="AG11" s="285"/>
      <c r="AH11" s="285"/>
      <c r="AI11" s="285"/>
      <c r="AJ11" s="285"/>
      <c r="AK11" s="285"/>
      <c r="AL11" s="285"/>
      <c r="AM11" s="285"/>
      <c r="AN11" s="285"/>
      <c r="AO11" s="285"/>
      <c r="AP11" s="285"/>
      <c r="AQ11" s="285"/>
      <c r="AR11" s="285"/>
      <c r="AS11" s="285"/>
      <c r="AT11" s="285"/>
      <c r="AU11" s="285"/>
      <c r="AV11" s="285"/>
      <c r="AW11" s="285"/>
      <c r="AX11" s="286"/>
    </row>
    <row r="12" spans="1:50" ht="21" customHeight="1" x14ac:dyDescent="0.15">
      <c r="A12" s="588" t="s">
        <v>23</v>
      </c>
      <c r="B12" s="589"/>
      <c r="C12" s="589"/>
      <c r="D12" s="589"/>
      <c r="E12" s="589"/>
      <c r="F12" s="590"/>
      <c r="G12" s="324"/>
      <c r="H12" s="325"/>
      <c r="I12" s="325"/>
      <c r="J12" s="325"/>
      <c r="K12" s="325"/>
      <c r="L12" s="325"/>
      <c r="M12" s="325"/>
      <c r="N12" s="325"/>
      <c r="O12" s="325"/>
      <c r="P12" s="229" t="s">
        <v>245</v>
      </c>
      <c r="Q12" s="155"/>
      <c r="R12" s="155"/>
      <c r="S12" s="155"/>
      <c r="T12" s="155"/>
      <c r="U12" s="155"/>
      <c r="V12" s="156"/>
      <c r="W12" s="229" t="s">
        <v>262</v>
      </c>
      <c r="X12" s="155"/>
      <c r="Y12" s="155"/>
      <c r="Z12" s="155"/>
      <c r="AA12" s="155"/>
      <c r="AB12" s="155"/>
      <c r="AC12" s="156"/>
      <c r="AD12" s="229" t="s">
        <v>546</v>
      </c>
      <c r="AE12" s="155"/>
      <c r="AF12" s="155"/>
      <c r="AG12" s="155"/>
      <c r="AH12" s="155"/>
      <c r="AI12" s="155"/>
      <c r="AJ12" s="156"/>
      <c r="AK12" s="229" t="s">
        <v>549</v>
      </c>
      <c r="AL12" s="155"/>
      <c r="AM12" s="155"/>
      <c r="AN12" s="155"/>
      <c r="AO12" s="155"/>
      <c r="AP12" s="155"/>
      <c r="AQ12" s="156"/>
      <c r="AR12" s="229" t="s">
        <v>550</v>
      </c>
      <c r="AS12" s="155"/>
      <c r="AT12" s="155"/>
      <c r="AU12" s="155"/>
      <c r="AV12" s="155"/>
      <c r="AW12" s="155"/>
      <c r="AX12" s="439"/>
    </row>
    <row r="13" spans="1:50" ht="21" customHeight="1" x14ac:dyDescent="0.15">
      <c r="A13" s="197"/>
      <c r="B13" s="198"/>
      <c r="C13" s="198"/>
      <c r="D13" s="198"/>
      <c r="E13" s="198"/>
      <c r="F13" s="199"/>
      <c r="G13" s="359" t="s">
        <v>6</v>
      </c>
      <c r="H13" s="360"/>
      <c r="I13" s="434" t="s">
        <v>7</v>
      </c>
      <c r="J13" s="435"/>
      <c r="K13" s="435"/>
      <c r="L13" s="435"/>
      <c r="M13" s="435"/>
      <c r="N13" s="435"/>
      <c r="O13" s="436"/>
      <c r="P13" s="297">
        <v>290</v>
      </c>
      <c r="Q13" s="298"/>
      <c r="R13" s="298"/>
      <c r="S13" s="298"/>
      <c r="T13" s="298"/>
      <c r="U13" s="298"/>
      <c r="V13" s="299"/>
      <c r="W13" s="297">
        <v>353</v>
      </c>
      <c r="X13" s="298"/>
      <c r="Y13" s="298"/>
      <c r="Z13" s="298"/>
      <c r="AA13" s="298"/>
      <c r="AB13" s="298"/>
      <c r="AC13" s="299"/>
      <c r="AD13" s="297">
        <v>363</v>
      </c>
      <c r="AE13" s="298"/>
      <c r="AF13" s="298"/>
      <c r="AG13" s="298"/>
      <c r="AH13" s="298"/>
      <c r="AI13" s="298"/>
      <c r="AJ13" s="299"/>
      <c r="AK13" s="297">
        <v>363</v>
      </c>
      <c r="AL13" s="298"/>
      <c r="AM13" s="298"/>
      <c r="AN13" s="298"/>
      <c r="AO13" s="298"/>
      <c r="AP13" s="298"/>
      <c r="AQ13" s="299"/>
      <c r="AR13" s="560">
        <v>356</v>
      </c>
      <c r="AS13" s="561"/>
      <c r="AT13" s="561"/>
      <c r="AU13" s="561"/>
      <c r="AV13" s="561"/>
      <c r="AW13" s="561"/>
      <c r="AX13" s="568"/>
    </row>
    <row r="14" spans="1:50" ht="21" customHeight="1" x14ac:dyDescent="0.15">
      <c r="A14" s="197"/>
      <c r="B14" s="198"/>
      <c r="C14" s="198"/>
      <c r="D14" s="198"/>
      <c r="E14" s="198"/>
      <c r="F14" s="199"/>
      <c r="G14" s="361"/>
      <c r="H14" s="362"/>
      <c r="I14" s="303" t="s">
        <v>8</v>
      </c>
      <c r="J14" s="398"/>
      <c r="K14" s="398"/>
      <c r="L14" s="398"/>
      <c r="M14" s="398"/>
      <c r="N14" s="398"/>
      <c r="O14" s="399"/>
      <c r="P14" s="297">
        <v>27</v>
      </c>
      <c r="Q14" s="298"/>
      <c r="R14" s="298"/>
      <c r="S14" s="298"/>
      <c r="T14" s="298"/>
      <c r="U14" s="298"/>
      <c r="V14" s="299"/>
      <c r="W14" s="297">
        <v>38</v>
      </c>
      <c r="X14" s="298"/>
      <c r="Y14" s="298"/>
      <c r="Z14" s="298"/>
      <c r="AA14" s="298"/>
      <c r="AB14" s="298"/>
      <c r="AC14" s="299"/>
      <c r="AD14" s="297" t="s">
        <v>567</v>
      </c>
      <c r="AE14" s="298"/>
      <c r="AF14" s="298"/>
      <c r="AG14" s="298"/>
      <c r="AH14" s="298"/>
      <c r="AI14" s="298"/>
      <c r="AJ14" s="299"/>
      <c r="AK14" s="297" t="s">
        <v>625</v>
      </c>
      <c r="AL14" s="298"/>
      <c r="AM14" s="298"/>
      <c r="AN14" s="298"/>
      <c r="AO14" s="298"/>
      <c r="AP14" s="298"/>
      <c r="AQ14" s="299"/>
      <c r="AR14" s="357"/>
      <c r="AS14" s="357"/>
      <c r="AT14" s="357"/>
      <c r="AU14" s="357"/>
      <c r="AV14" s="357"/>
      <c r="AW14" s="357"/>
      <c r="AX14" s="358"/>
    </row>
    <row r="15" spans="1:50" ht="21" customHeight="1" x14ac:dyDescent="0.15">
      <c r="A15" s="197"/>
      <c r="B15" s="198"/>
      <c r="C15" s="198"/>
      <c r="D15" s="198"/>
      <c r="E15" s="198"/>
      <c r="F15" s="199"/>
      <c r="G15" s="361"/>
      <c r="H15" s="362"/>
      <c r="I15" s="303" t="s">
        <v>48</v>
      </c>
      <c r="J15" s="304"/>
      <c r="K15" s="304"/>
      <c r="L15" s="304"/>
      <c r="M15" s="304"/>
      <c r="N15" s="304"/>
      <c r="O15" s="305"/>
      <c r="P15" s="297">
        <v>91.7</v>
      </c>
      <c r="Q15" s="298"/>
      <c r="R15" s="298"/>
      <c r="S15" s="298"/>
      <c r="T15" s="298"/>
      <c r="U15" s="298"/>
      <c r="V15" s="299"/>
      <c r="W15" s="297">
        <v>136.6</v>
      </c>
      <c r="X15" s="298"/>
      <c r="Y15" s="298"/>
      <c r="Z15" s="298"/>
      <c r="AA15" s="298"/>
      <c r="AB15" s="298"/>
      <c r="AC15" s="299"/>
      <c r="AD15" s="297">
        <v>127.7</v>
      </c>
      <c r="AE15" s="298"/>
      <c r="AF15" s="298"/>
      <c r="AG15" s="298"/>
      <c r="AH15" s="298"/>
      <c r="AI15" s="298"/>
      <c r="AJ15" s="299"/>
      <c r="AK15" s="297">
        <f>73.5+19.4</f>
        <v>92.9</v>
      </c>
      <c r="AL15" s="298"/>
      <c r="AM15" s="298"/>
      <c r="AN15" s="298"/>
      <c r="AO15" s="298"/>
      <c r="AP15" s="298"/>
      <c r="AQ15" s="299"/>
      <c r="AR15" s="297" t="s">
        <v>625</v>
      </c>
      <c r="AS15" s="298"/>
      <c r="AT15" s="298"/>
      <c r="AU15" s="298"/>
      <c r="AV15" s="298"/>
      <c r="AW15" s="298"/>
      <c r="AX15" s="397"/>
    </row>
    <row r="16" spans="1:50" ht="21" customHeight="1" x14ac:dyDescent="0.15">
      <c r="A16" s="197"/>
      <c r="B16" s="198"/>
      <c r="C16" s="198"/>
      <c r="D16" s="198"/>
      <c r="E16" s="198"/>
      <c r="F16" s="199"/>
      <c r="G16" s="361"/>
      <c r="H16" s="362"/>
      <c r="I16" s="303" t="s">
        <v>49</v>
      </c>
      <c r="J16" s="304"/>
      <c r="K16" s="304"/>
      <c r="L16" s="304"/>
      <c r="M16" s="304"/>
      <c r="N16" s="304"/>
      <c r="O16" s="305"/>
      <c r="P16" s="297">
        <v>-136.19999999999999</v>
      </c>
      <c r="Q16" s="298"/>
      <c r="R16" s="298"/>
      <c r="S16" s="298"/>
      <c r="T16" s="298"/>
      <c r="U16" s="298"/>
      <c r="V16" s="299"/>
      <c r="W16" s="297">
        <v>-127.7</v>
      </c>
      <c r="X16" s="298"/>
      <c r="Y16" s="298"/>
      <c r="Z16" s="298"/>
      <c r="AA16" s="298"/>
      <c r="AB16" s="298"/>
      <c r="AC16" s="299"/>
      <c r="AD16" s="297">
        <f>-73.5-19.4</f>
        <v>-92.9</v>
      </c>
      <c r="AE16" s="298"/>
      <c r="AF16" s="298"/>
      <c r="AG16" s="298"/>
      <c r="AH16" s="298"/>
      <c r="AI16" s="298"/>
      <c r="AJ16" s="299"/>
      <c r="AK16" s="297" t="s">
        <v>567</v>
      </c>
      <c r="AL16" s="298"/>
      <c r="AM16" s="298"/>
      <c r="AN16" s="298"/>
      <c r="AO16" s="298"/>
      <c r="AP16" s="298"/>
      <c r="AQ16" s="299"/>
      <c r="AR16" s="320"/>
      <c r="AS16" s="321"/>
      <c r="AT16" s="321"/>
      <c r="AU16" s="321"/>
      <c r="AV16" s="321"/>
      <c r="AW16" s="321"/>
      <c r="AX16" s="322"/>
    </row>
    <row r="17" spans="1:50" ht="24.75" customHeight="1" x14ac:dyDescent="0.15">
      <c r="A17" s="197"/>
      <c r="B17" s="198"/>
      <c r="C17" s="198"/>
      <c r="D17" s="198"/>
      <c r="E17" s="198"/>
      <c r="F17" s="199"/>
      <c r="G17" s="361"/>
      <c r="H17" s="362"/>
      <c r="I17" s="303" t="s">
        <v>47</v>
      </c>
      <c r="J17" s="398"/>
      <c r="K17" s="398"/>
      <c r="L17" s="398"/>
      <c r="M17" s="398"/>
      <c r="N17" s="398"/>
      <c r="O17" s="399"/>
      <c r="P17" s="297" t="s">
        <v>567</v>
      </c>
      <c r="Q17" s="298"/>
      <c r="R17" s="298"/>
      <c r="S17" s="298"/>
      <c r="T17" s="298"/>
      <c r="U17" s="298"/>
      <c r="V17" s="299"/>
      <c r="W17" s="297" t="s">
        <v>567</v>
      </c>
      <c r="X17" s="298"/>
      <c r="Y17" s="298"/>
      <c r="Z17" s="298"/>
      <c r="AA17" s="298"/>
      <c r="AB17" s="298"/>
      <c r="AC17" s="299"/>
      <c r="AD17" s="297" t="s">
        <v>567</v>
      </c>
      <c r="AE17" s="298"/>
      <c r="AF17" s="298"/>
      <c r="AG17" s="298"/>
      <c r="AH17" s="298"/>
      <c r="AI17" s="298"/>
      <c r="AJ17" s="299"/>
      <c r="AK17" s="297" t="s">
        <v>625</v>
      </c>
      <c r="AL17" s="298"/>
      <c r="AM17" s="298"/>
      <c r="AN17" s="298"/>
      <c r="AO17" s="298"/>
      <c r="AP17" s="298"/>
      <c r="AQ17" s="299"/>
      <c r="AR17" s="566"/>
      <c r="AS17" s="566"/>
      <c r="AT17" s="566"/>
      <c r="AU17" s="566"/>
      <c r="AV17" s="566"/>
      <c r="AW17" s="566"/>
      <c r="AX17" s="567"/>
    </row>
    <row r="18" spans="1:50" ht="24.75" customHeight="1" x14ac:dyDescent="0.15">
      <c r="A18" s="197"/>
      <c r="B18" s="198"/>
      <c r="C18" s="198"/>
      <c r="D18" s="198"/>
      <c r="E18" s="198"/>
      <c r="F18" s="199"/>
      <c r="G18" s="363"/>
      <c r="H18" s="364"/>
      <c r="I18" s="308" t="s">
        <v>19</v>
      </c>
      <c r="J18" s="309"/>
      <c r="K18" s="309"/>
      <c r="L18" s="309"/>
      <c r="M18" s="309"/>
      <c r="N18" s="309"/>
      <c r="O18" s="310"/>
      <c r="P18" s="574">
        <f>SUM(P13:V17)</f>
        <v>272.5</v>
      </c>
      <c r="Q18" s="575"/>
      <c r="R18" s="575"/>
      <c r="S18" s="575"/>
      <c r="T18" s="575"/>
      <c r="U18" s="575"/>
      <c r="V18" s="576"/>
      <c r="W18" s="574">
        <f>SUM(W13:AC17)</f>
        <v>399.90000000000003</v>
      </c>
      <c r="X18" s="575"/>
      <c r="Y18" s="575"/>
      <c r="Z18" s="575"/>
      <c r="AA18" s="575"/>
      <c r="AB18" s="575"/>
      <c r="AC18" s="576"/>
      <c r="AD18" s="574">
        <f>SUM(AD13:AJ17)</f>
        <v>397.79999999999995</v>
      </c>
      <c r="AE18" s="575"/>
      <c r="AF18" s="575"/>
      <c r="AG18" s="575"/>
      <c r="AH18" s="575"/>
      <c r="AI18" s="575"/>
      <c r="AJ18" s="576"/>
      <c r="AK18" s="574">
        <f>SUM(AK13:AQ17)</f>
        <v>455.9</v>
      </c>
      <c r="AL18" s="575"/>
      <c r="AM18" s="575"/>
      <c r="AN18" s="575"/>
      <c r="AO18" s="575"/>
      <c r="AP18" s="575"/>
      <c r="AQ18" s="576"/>
      <c r="AR18" s="574">
        <f>SUM(AR13:AX17)</f>
        <v>356</v>
      </c>
      <c r="AS18" s="575"/>
      <c r="AT18" s="575"/>
      <c r="AU18" s="575"/>
      <c r="AV18" s="575"/>
      <c r="AW18" s="575"/>
      <c r="AX18" s="577"/>
    </row>
    <row r="19" spans="1:50" ht="24.75" customHeight="1" x14ac:dyDescent="0.15">
      <c r="A19" s="197"/>
      <c r="B19" s="198"/>
      <c r="C19" s="198"/>
      <c r="D19" s="198"/>
      <c r="E19" s="198"/>
      <c r="F19" s="199"/>
      <c r="G19" s="441" t="s">
        <v>9</v>
      </c>
      <c r="H19" s="442"/>
      <c r="I19" s="442"/>
      <c r="J19" s="442"/>
      <c r="K19" s="442"/>
      <c r="L19" s="442"/>
      <c r="M19" s="442"/>
      <c r="N19" s="442"/>
      <c r="O19" s="442"/>
      <c r="P19" s="297">
        <v>216.6</v>
      </c>
      <c r="Q19" s="298"/>
      <c r="R19" s="298"/>
      <c r="S19" s="298"/>
      <c r="T19" s="298"/>
      <c r="U19" s="298"/>
      <c r="V19" s="299"/>
      <c r="W19" s="297">
        <v>387.9</v>
      </c>
      <c r="X19" s="298"/>
      <c r="Y19" s="298"/>
      <c r="Z19" s="298"/>
      <c r="AA19" s="298"/>
      <c r="AB19" s="298"/>
      <c r="AC19" s="299"/>
      <c r="AD19" s="297">
        <f>371.8+13.3</f>
        <v>385.1</v>
      </c>
      <c r="AE19" s="298"/>
      <c r="AF19" s="298"/>
      <c r="AG19" s="298"/>
      <c r="AH19" s="298"/>
      <c r="AI19" s="298"/>
      <c r="AJ19" s="299"/>
      <c r="AK19" s="81"/>
      <c r="AL19" s="81"/>
      <c r="AM19" s="81"/>
      <c r="AN19" s="81"/>
      <c r="AO19" s="81"/>
      <c r="AP19" s="81"/>
      <c r="AQ19" s="81"/>
      <c r="AR19" s="81"/>
      <c r="AS19" s="81"/>
      <c r="AT19" s="81"/>
      <c r="AU19" s="81"/>
      <c r="AV19" s="81"/>
      <c r="AW19" s="81"/>
      <c r="AX19" s="83"/>
    </row>
    <row r="20" spans="1:50" ht="24.75" customHeight="1" x14ac:dyDescent="0.15">
      <c r="A20" s="197"/>
      <c r="B20" s="198"/>
      <c r="C20" s="198"/>
      <c r="D20" s="198"/>
      <c r="E20" s="198"/>
      <c r="F20" s="199"/>
      <c r="G20" s="441" t="s">
        <v>10</v>
      </c>
      <c r="H20" s="442"/>
      <c r="I20" s="442"/>
      <c r="J20" s="442"/>
      <c r="K20" s="442"/>
      <c r="L20" s="442"/>
      <c r="M20" s="442"/>
      <c r="N20" s="442"/>
      <c r="O20" s="442"/>
      <c r="P20" s="101">
        <f>IF(P18=0, "-", SUM(P19)/P18)</f>
        <v>0.79486238532110087</v>
      </c>
      <c r="Q20" s="101"/>
      <c r="R20" s="101"/>
      <c r="S20" s="101"/>
      <c r="T20" s="101"/>
      <c r="U20" s="101"/>
      <c r="V20" s="101"/>
      <c r="W20" s="101">
        <f t="shared" ref="W20" si="0">IF(W18=0, "-", SUM(W19)/W18)</f>
        <v>0.96999249812453103</v>
      </c>
      <c r="X20" s="101"/>
      <c r="Y20" s="101"/>
      <c r="Z20" s="101"/>
      <c r="AA20" s="101"/>
      <c r="AB20" s="101"/>
      <c r="AC20" s="101"/>
      <c r="AD20" s="101">
        <f t="shared" ref="AD20" si="1">IF(AD18=0, "-", SUM(AD19)/AD18)</f>
        <v>0.96807440925087995</v>
      </c>
      <c r="AE20" s="101"/>
      <c r="AF20" s="101"/>
      <c r="AG20" s="101"/>
      <c r="AH20" s="101"/>
      <c r="AI20" s="101"/>
      <c r="AJ20" s="101"/>
      <c r="AK20" s="81"/>
      <c r="AL20" s="81"/>
      <c r="AM20" s="81"/>
      <c r="AN20" s="81"/>
      <c r="AO20" s="81"/>
      <c r="AP20" s="81"/>
      <c r="AQ20" s="82"/>
      <c r="AR20" s="82"/>
      <c r="AS20" s="82"/>
      <c r="AT20" s="82"/>
      <c r="AU20" s="81"/>
      <c r="AV20" s="81"/>
      <c r="AW20" s="81"/>
      <c r="AX20" s="83"/>
    </row>
    <row r="21" spans="1:50" ht="25.5" customHeight="1" x14ac:dyDescent="0.15">
      <c r="A21" s="413"/>
      <c r="B21" s="414"/>
      <c r="C21" s="414"/>
      <c r="D21" s="414"/>
      <c r="E21" s="414"/>
      <c r="F21" s="591"/>
      <c r="G21" s="99" t="s">
        <v>219</v>
      </c>
      <c r="H21" s="100"/>
      <c r="I21" s="100"/>
      <c r="J21" s="100"/>
      <c r="K21" s="100"/>
      <c r="L21" s="100"/>
      <c r="M21" s="100"/>
      <c r="N21" s="100"/>
      <c r="O21" s="100"/>
      <c r="P21" s="101">
        <f>IF(P19=0, "-", SUM(P19)/SUM(P13,P14))</f>
        <v>0.68328075709779179</v>
      </c>
      <c r="Q21" s="101"/>
      <c r="R21" s="101"/>
      <c r="S21" s="101"/>
      <c r="T21" s="101"/>
      <c r="U21" s="101"/>
      <c r="V21" s="101"/>
      <c r="W21" s="101">
        <f t="shared" ref="W21" si="2">IF(W19=0, "-", SUM(W19)/SUM(W13,W14))</f>
        <v>0.99207161125319687</v>
      </c>
      <c r="X21" s="101"/>
      <c r="Y21" s="101"/>
      <c r="Z21" s="101"/>
      <c r="AA21" s="101"/>
      <c r="AB21" s="101"/>
      <c r="AC21" s="101"/>
      <c r="AD21" s="101">
        <f t="shared" ref="AD21" si="3">IF(AD19=0, "-", SUM(AD19)/SUM(AD13,AD14))</f>
        <v>1.0608815426997247</v>
      </c>
      <c r="AE21" s="101"/>
      <c r="AF21" s="101"/>
      <c r="AG21" s="101"/>
      <c r="AH21" s="101"/>
      <c r="AI21" s="101"/>
      <c r="AJ21" s="101"/>
      <c r="AK21" s="81"/>
      <c r="AL21" s="81"/>
      <c r="AM21" s="81"/>
      <c r="AN21" s="81"/>
      <c r="AO21" s="81"/>
      <c r="AP21" s="81"/>
      <c r="AQ21" s="82"/>
      <c r="AR21" s="82"/>
      <c r="AS21" s="82"/>
      <c r="AT21" s="82"/>
      <c r="AU21" s="81"/>
      <c r="AV21" s="81"/>
      <c r="AW21" s="81"/>
      <c r="AX21" s="83"/>
    </row>
    <row r="22" spans="1:50" ht="18.75" customHeight="1" x14ac:dyDescent="0.15">
      <c r="A22" s="599" t="s">
        <v>553</v>
      </c>
      <c r="B22" s="600"/>
      <c r="C22" s="600"/>
      <c r="D22" s="600"/>
      <c r="E22" s="600"/>
      <c r="F22" s="601"/>
      <c r="G22" s="592" t="s">
        <v>209</v>
      </c>
      <c r="H22" s="558"/>
      <c r="I22" s="558"/>
      <c r="J22" s="558"/>
      <c r="K22" s="558"/>
      <c r="L22" s="558"/>
      <c r="M22" s="558"/>
      <c r="N22" s="558"/>
      <c r="O22" s="559"/>
      <c r="P22" s="557" t="s">
        <v>551</v>
      </c>
      <c r="Q22" s="558"/>
      <c r="R22" s="558"/>
      <c r="S22" s="558"/>
      <c r="T22" s="558"/>
      <c r="U22" s="558"/>
      <c r="V22" s="559"/>
      <c r="W22" s="557" t="s">
        <v>552</v>
      </c>
      <c r="X22" s="558"/>
      <c r="Y22" s="558"/>
      <c r="Z22" s="558"/>
      <c r="AA22" s="558"/>
      <c r="AB22" s="558"/>
      <c r="AC22" s="559"/>
      <c r="AD22" s="557" t="s">
        <v>208</v>
      </c>
      <c r="AE22" s="558"/>
      <c r="AF22" s="558"/>
      <c r="AG22" s="558"/>
      <c r="AH22" s="558"/>
      <c r="AI22" s="558"/>
      <c r="AJ22" s="558"/>
      <c r="AK22" s="558"/>
      <c r="AL22" s="558"/>
      <c r="AM22" s="558"/>
      <c r="AN22" s="558"/>
      <c r="AO22" s="558"/>
      <c r="AP22" s="558"/>
      <c r="AQ22" s="558"/>
      <c r="AR22" s="558"/>
      <c r="AS22" s="558"/>
      <c r="AT22" s="558"/>
      <c r="AU22" s="558"/>
      <c r="AV22" s="558"/>
      <c r="AW22" s="558"/>
      <c r="AX22" s="608"/>
    </row>
    <row r="23" spans="1:50" ht="25.5" customHeight="1" x14ac:dyDescent="0.15">
      <c r="A23" s="602"/>
      <c r="B23" s="603"/>
      <c r="C23" s="603"/>
      <c r="D23" s="603"/>
      <c r="E23" s="603"/>
      <c r="F23" s="604"/>
      <c r="G23" s="593" t="s">
        <v>568</v>
      </c>
      <c r="H23" s="594"/>
      <c r="I23" s="594"/>
      <c r="J23" s="594"/>
      <c r="K23" s="594"/>
      <c r="L23" s="594"/>
      <c r="M23" s="594"/>
      <c r="N23" s="594"/>
      <c r="O23" s="595"/>
      <c r="P23" s="560">
        <v>329</v>
      </c>
      <c r="Q23" s="561"/>
      <c r="R23" s="561"/>
      <c r="S23" s="561"/>
      <c r="T23" s="561"/>
      <c r="U23" s="561"/>
      <c r="V23" s="562"/>
      <c r="W23" s="560">
        <v>326</v>
      </c>
      <c r="X23" s="561"/>
      <c r="Y23" s="561"/>
      <c r="Z23" s="561"/>
      <c r="AA23" s="561"/>
      <c r="AB23" s="561"/>
      <c r="AC23" s="562"/>
      <c r="AD23" s="609" t="s">
        <v>624</v>
      </c>
      <c r="AE23" s="610"/>
      <c r="AF23" s="610"/>
      <c r="AG23" s="610"/>
      <c r="AH23" s="610"/>
      <c r="AI23" s="610"/>
      <c r="AJ23" s="610"/>
      <c r="AK23" s="610"/>
      <c r="AL23" s="610"/>
      <c r="AM23" s="610"/>
      <c r="AN23" s="610"/>
      <c r="AO23" s="610"/>
      <c r="AP23" s="610"/>
      <c r="AQ23" s="610"/>
      <c r="AR23" s="610"/>
      <c r="AS23" s="610"/>
      <c r="AT23" s="610"/>
      <c r="AU23" s="610"/>
      <c r="AV23" s="610"/>
      <c r="AW23" s="610"/>
      <c r="AX23" s="611"/>
    </row>
    <row r="24" spans="1:50" ht="25.5" customHeight="1" x14ac:dyDescent="0.15">
      <c r="A24" s="602"/>
      <c r="B24" s="603"/>
      <c r="C24" s="603"/>
      <c r="D24" s="603"/>
      <c r="E24" s="603"/>
      <c r="F24" s="604"/>
      <c r="G24" s="596" t="s">
        <v>569</v>
      </c>
      <c r="H24" s="597"/>
      <c r="I24" s="597"/>
      <c r="J24" s="597"/>
      <c r="K24" s="597"/>
      <c r="L24" s="597"/>
      <c r="M24" s="597"/>
      <c r="N24" s="597"/>
      <c r="O24" s="598"/>
      <c r="P24" s="297">
        <v>34</v>
      </c>
      <c r="Q24" s="298"/>
      <c r="R24" s="298"/>
      <c r="S24" s="298"/>
      <c r="T24" s="298"/>
      <c r="U24" s="298"/>
      <c r="V24" s="299"/>
      <c r="W24" s="297">
        <v>30</v>
      </c>
      <c r="X24" s="298"/>
      <c r="Y24" s="298"/>
      <c r="Z24" s="298"/>
      <c r="AA24" s="298"/>
      <c r="AB24" s="298"/>
      <c r="AC24" s="299"/>
      <c r="AD24" s="612"/>
      <c r="AE24" s="613"/>
      <c r="AF24" s="613"/>
      <c r="AG24" s="613"/>
      <c r="AH24" s="613"/>
      <c r="AI24" s="613"/>
      <c r="AJ24" s="613"/>
      <c r="AK24" s="613"/>
      <c r="AL24" s="613"/>
      <c r="AM24" s="613"/>
      <c r="AN24" s="613"/>
      <c r="AO24" s="613"/>
      <c r="AP24" s="613"/>
      <c r="AQ24" s="613"/>
      <c r="AR24" s="613"/>
      <c r="AS24" s="613"/>
      <c r="AT24" s="613"/>
      <c r="AU24" s="613"/>
      <c r="AV24" s="613"/>
      <c r="AW24" s="613"/>
      <c r="AX24" s="614"/>
    </row>
    <row r="25" spans="1:50" ht="25.5" customHeight="1" thickBot="1" x14ac:dyDescent="0.2">
      <c r="A25" s="605"/>
      <c r="B25" s="606"/>
      <c r="C25" s="606"/>
      <c r="D25" s="606"/>
      <c r="E25" s="606"/>
      <c r="F25" s="607"/>
      <c r="G25" s="563" t="s">
        <v>210</v>
      </c>
      <c r="H25" s="564"/>
      <c r="I25" s="564"/>
      <c r="J25" s="564"/>
      <c r="K25" s="564"/>
      <c r="L25" s="564"/>
      <c r="M25" s="564"/>
      <c r="N25" s="564"/>
      <c r="O25" s="565"/>
      <c r="P25" s="552">
        <f>AK13</f>
        <v>363</v>
      </c>
      <c r="Q25" s="553"/>
      <c r="R25" s="553"/>
      <c r="S25" s="553"/>
      <c r="T25" s="553"/>
      <c r="U25" s="553"/>
      <c r="V25" s="554"/>
      <c r="W25" s="552">
        <f>AR13</f>
        <v>356</v>
      </c>
      <c r="X25" s="553"/>
      <c r="Y25" s="553"/>
      <c r="Z25" s="553"/>
      <c r="AA25" s="553"/>
      <c r="AB25" s="553"/>
      <c r="AC25" s="554"/>
      <c r="AD25" s="615"/>
      <c r="AE25" s="615"/>
      <c r="AF25" s="615"/>
      <c r="AG25" s="615"/>
      <c r="AH25" s="615"/>
      <c r="AI25" s="615"/>
      <c r="AJ25" s="615"/>
      <c r="AK25" s="615"/>
      <c r="AL25" s="615"/>
      <c r="AM25" s="615"/>
      <c r="AN25" s="615"/>
      <c r="AO25" s="615"/>
      <c r="AP25" s="615"/>
      <c r="AQ25" s="615"/>
      <c r="AR25" s="615"/>
      <c r="AS25" s="615"/>
      <c r="AT25" s="615"/>
      <c r="AU25" s="615"/>
      <c r="AV25" s="615"/>
      <c r="AW25" s="615"/>
      <c r="AX25" s="616"/>
    </row>
    <row r="26" spans="1:50" ht="18.75" customHeight="1" x14ac:dyDescent="0.15">
      <c r="A26" s="458" t="s">
        <v>216</v>
      </c>
      <c r="B26" s="459"/>
      <c r="C26" s="459"/>
      <c r="D26" s="459"/>
      <c r="E26" s="459"/>
      <c r="F26" s="460"/>
      <c r="G26" s="403" t="s">
        <v>138</v>
      </c>
      <c r="H26" s="404"/>
      <c r="I26" s="404"/>
      <c r="J26" s="404"/>
      <c r="K26" s="404"/>
      <c r="L26" s="404"/>
      <c r="M26" s="404"/>
      <c r="N26" s="404"/>
      <c r="O26" s="405"/>
      <c r="P26" s="426" t="s">
        <v>56</v>
      </c>
      <c r="Q26" s="404"/>
      <c r="R26" s="404"/>
      <c r="S26" s="404"/>
      <c r="T26" s="404"/>
      <c r="U26" s="404"/>
      <c r="V26" s="404"/>
      <c r="W26" s="404"/>
      <c r="X26" s="405"/>
      <c r="Y26" s="418"/>
      <c r="Z26" s="419"/>
      <c r="AA26" s="420"/>
      <c r="AB26" s="428" t="s">
        <v>11</v>
      </c>
      <c r="AC26" s="429"/>
      <c r="AD26" s="430"/>
      <c r="AE26" s="428" t="s">
        <v>245</v>
      </c>
      <c r="AF26" s="429"/>
      <c r="AG26" s="429"/>
      <c r="AH26" s="430"/>
      <c r="AI26" s="544" t="s">
        <v>262</v>
      </c>
      <c r="AJ26" s="544"/>
      <c r="AK26" s="544"/>
      <c r="AL26" s="428"/>
      <c r="AM26" s="544" t="s">
        <v>359</v>
      </c>
      <c r="AN26" s="544"/>
      <c r="AO26" s="544"/>
      <c r="AP26" s="428"/>
      <c r="AQ26" s="400" t="s">
        <v>169</v>
      </c>
      <c r="AR26" s="401"/>
      <c r="AS26" s="401"/>
      <c r="AT26" s="402"/>
      <c r="AU26" s="404" t="s">
        <v>128</v>
      </c>
      <c r="AV26" s="404"/>
      <c r="AW26" s="404"/>
      <c r="AX26" s="546"/>
    </row>
    <row r="27" spans="1:50" ht="18.75" customHeight="1" x14ac:dyDescent="0.15">
      <c r="A27" s="461"/>
      <c r="B27" s="462"/>
      <c r="C27" s="462"/>
      <c r="D27" s="462"/>
      <c r="E27" s="462"/>
      <c r="F27" s="463"/>
      <c r="G27" s="406"/>
      <c r="H27" s="407"/>
      <c r="I27" s="407"/>
      <c r="J27" s="407"/>
      <c r="K27" s="407"/>
      <c r="L27" s="407"/>
      <c r="M27" s="407"/>
      <c r="N27" s="407"/>
      <c r="O27" s="408"/>
      <c r="P27" s="427"/>
      <c r="Q27" s="407"/>
      <c r="R27" s="407"/>
      <c r="S27" s="407"/>
      <c r="T27" s="407"/>
      <c r="U27" s="407"/>
      <c r="V27" s="407"/>
      <c r="W27" s="407"/>
      <c r="X27" s="408"/>
      <c r="Y27" s="421"/>
      <c r="Z27" s="422"/>
      <c r="AA27" s="423"/>
      <c r="AB27" s="431"/>
      <c r="AC27" s="432"/>
      <c r="AD27" s="433"/>
      <c r="AE27" s="431"/>
      <c r="AF27" s="432"/>
      <c r="AG27" s="432"/>
      <c r="AH27" s="433"/>
      <c r="AI27" s="545"/>
      <c r="AJ27" s="545"/>
      <c r="AK27" s="545"/>
      <c r="AL27" s="431"/>
      <c r="AM27" s="545"/>
      <c r="AN27" s="545"/>
      <c r="AO27" s="545"/>
      <c r="AP27" s="431"/>
      <c r="AQ27" s="630" t="s">
        <v>567</v>
      </c>
      <c r="AR27" s="631"/>
      <c r="AS27" s="528" t="s">
        <v>170</v>
      </c>
      <c r="AT27" s="529"/>
      <c r="AU27" s="540">
        <v>3</v>
      </c>
      <c r="AV27" s="540"/>
      <c r="AW27" s="407" t="s">
        <v>166</v>
      </c>
      <c r="AX27" s="539"/>
    </row>
    <row r="28" spans="1:50" ht="23.25" customHeight="1" x14ac:dyDescent="0.15">
      <c r="A28" s="464"/>
      <c r="B28" s="462"/>
      <c r="C28" s="462"/>
      <c r="D28" s="462"/>
      <c r="E28" s="462"/>
      <c r="F28" s="463"/>
      <c r="G28" s="365" t="s">
        <v>570</v>
      </c>
      <c r="H28" s="366"/>
      <c r="I28" s="366"/>
      <c r="J28" s="366"/>
      <c r="K28" s="366"/>
      <c r="L28" s="366"/>
      <c r="M28" s="366"/>
      <c r="N28" s="366"/>
      <c r="O28" s="367"/>
      <c r="P28" s="170" t="s">
        <v>571</v>
      </c>
      <c r="Q28" s="170"/>
      <c r="R28" s="170"/>
      <c r="S28" s="170"/>
      <c r="T28" s="170"/>
      <c r="U28" s="170"/>
      <c r="V28" s="170"/>
      <c r="W28" s="170"/>
      <c r="X28" s="171"/>
      <c r="Y28" s="139" t="s">
        <v>12</v>
      </c>
      <c r="Z28" s="424"/>
      <c r="AA28" s="425"/>
      <c r="AB28" s="138" t="s">
        <v>572</v>
      </c>
      <c r="AC28" s="138"/>
      <c r="AD28" s="138"/>
      <c r="AE28" s="107">
        <v>557.9</v>
      </c>
      <c r="AF28" s="108"/>
      <c r="AG28" s="108"/>
      <c r="AH28" s="108"/>
      <c r="AI28" s="107">
        <v>559.29999999999995</v>
      </c>
      <c r="AJ28" s="108"/>
      <c r="AK28" s="108"/>
      <c r="AL28" s="108"/>
      <c r="AM28" s="107">
        <f>AI28+1.7</f>
        <v>561</v>
      </c>
      <c r="AN28" s="108"/>
      <c r="AO28" s="108"/>
      <c r="AP28" s="108"/>
      <c r="AQ28" s="547" t="s">
        <v>567</v>
      </c>
      <c r="AR28" s="548"/>
      <c r="AS28" s="548"/>
      <c r="AT28" s="549"/>
      <c r="AU28" s="108" t="s">
        <v>567</v>
      </c>
      <c r="AV28" s="108"/>
      <c r="AW28" s="108"/>
      <c r="AX28" s="109"/>
    </row>
    <row r="29" spans="1:50" ht="23.25" customHeight="1" x14ac:dyDescent="0.15">
      <c r="A29" s="465"/>
      <c r="B29" s="466"/>
      <c r="C29" s="466"/>
      <c r="D29" s="466"/>
      <c r="E29" s="466"/>
      <c r="F29" s="467"/>
      <c r="G29" s="368"/>
      <c r="H29" s="369"/>
      <c r="I29" s="369"/>
      <c r="J29" s="369"/>
      <c r="K29" s="369"/>
      <c r="L29" s="369"/>
      <c r="M29" s="369"/>
      <c r="N29" s="369"/>
      <c r="O29" s="370"/>
      <c r="P29" s="259"/>
      <c r="Q29" s="259"/>
      <c r="R29" s="259"/>
      <c r="S29" s="259"/>
      <c r="T29" s="259"/>
      <c r="U29" s="259"/>
      <c r="V29" s="259"/>
      <c r="W29" s="259"/>
      <c r="X29" s="323"/>
      <c r="Y29" s="229" t="s">
        <v>51</v>
      </c>
      <c r="Z29" s="155"/>
      <c r="AA29" s="156"/>
      <c r="AB29" s="468" t="s">
        <v>572</v>
      </c>
      <c r="AC29" s="468"/>
      <c r="AD29" s="468"/>
      <c r="AE29" s="107" t="s">
        <v>567</v>
      </c>
      <c r="AF29" s="108"/>
      <c r="AG29" s="108"/>
      <c r="AH29" s="108"/>
      <c r="AI29" s="107" t="s">
        <v>567</v>
      </c>
      <c r="AJ29" s="108"/>
      <c r="AK29" s="108"/>
      <c r="AL29" s="108"/>
      <c r="AM29" s="107" t="s">
        <v>567</v>
      </c>
      <c r="AN29" s="108"/>
      <c r="AO29" s="108"/>
      <c r="AP29" s="108"/>
      <c r="AQ29" s="547" t="s">
        <v>567</v>
      </c>
      <c r="AR29" s="548"/>
      <c r="AS29" s="548"/>
      <c r="AT29" s="549"/>
      <c r="AU29" s="108">
        <v>593</v>
      </c>
      <c r="AV29" s="108"/>
      <c r="AW29" s="108"/>
      <c r="AX29" s="109"/>
    </row>
    <row r="30" spans="1:50" ht="23.25" customHeight="1" x14ac:dyDescent="0.15">
      <c r="A30" s="464"/>
      <c r="B30" s="462"/>
      <c r="C30" s="462"/>
      <c r="D30" s="462"/>
      <c r="E30" s="462"/>
      <c r="F30" s="463"/>
      <c r="G30" s="371"/>
      <c r="H30" s="372"/>
      <c r="I30" s="372"/>
      <c r="J30" s="372"/>
      <c r="K30" s="372"/>
      <c r="L30" s="372"/>
      <c r="M30" s="372"/>
      <c r="N30" s="372"/>
      <c r="O30" s="373"/>
      <c r="P30" s="172"/>
      <c r="Q30" s="172"/>
      <c r="R30" s="172"/>
      <c r="S30" s="172"/>
      <c r="T30" s="172"/>
      <c r="U30" s="172"/>
      <c r="V30" s="172"/>
      <c r="W30" s="172"/>
      <c r="X30" s="173"/>
      <c r="Y30" s="229" t="s">
        <v>13</v>
      </c>
      <c r="Z30" s="155"/>
      <c r="AA30" s="156"/>
      <c r="AB30" s="230" t="s">
        <v>167</v>
      </c>
      <c r="AC30" s="230"/>
      <c r="AD30" s="230"/>
      <c r="AE30" s="107">
        <v>94</v>
      </c>
      <c r="AF30" s="108"/>
      <c r="AG30" s="108"/>
      <c r="AH30" s="108"/>
      <c r="AI30" s="107">
        <v>94.3</v>
      </c>
      <c r="AJ30" s="108"/>
      <c r="AK30" s="108"/>
      <c r="AL30" s="108"/>
      <c r="AM30" s="107">
        <v>94.6</v>
      </c>
      <c r="AN30" s="108"/>
      <c r="AO30" s="108"/>
      <c r="AP30" s="108"/>
      <c r="AQ30" s="547" t="s">
        <v>567</v>
      </c>
      <c r="AR30" s="548"/>
      <c r="AS30" s="548"/>
      <c r="AT30" s="549"/>
      <c r="AU30" s="108" t="s">
        <v>567</v>
      </c>
      <c r="AV30" s="108"/>
      <c r="AW30" s="108"/>
      <c r="AX30" s="109"/>
    </row>
    <row r="31" spans="1:50" ht="23.25" customHeight="1" x14ac:dyDescent="0.15">
      <c r="A31" s="84" t="s">
        <v>236</v>
      </c>
      <c r="B31" s="85"/>
      <c r="C31" s="85"/>
      <c r="D31" s="85"/>
      <c r="E31" s="85"/>
      <c r="F31" s="86"/>
      <c r="G31" s="90" t="s">
        <v>573</v>
      </c>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N31" s="91"/>
      <c r="AO31" s="91"/>
      <c r="AP31" s="91"/>
      <c r="AQ31" s="91"/>
      <c r="AR31" s="91"/>
      <c r="AS31" s="91"/>
      <c r="AT31" s="91"/>
      <c r="AU31" s="91"/>
      <c r="AV31" s="91"/>
      <c r="AW31" s="91"/>
      <c r="AX31" s="92"/>
    </row>
    <row r="32" spans="1:50" ht="23.25" customHeight="1" thickBot="1" x14ac:dyDescent="0.2">
      <c r="A32" s="87"/>
      <c r="B32" s="88"/>
      <c r="C32" s="88"/>
      <c r="D32" s="88"/>
      <c r="E32" s="88"/>
      <c r="F32" s="89"/>
      <c r="G32" s="93"/>
      <c r="H32" s="94"/>
      <c r="I32" s="94"/>
      <c r="J32" s="94"/>
      <c r="K32" s="94"/>
      <c r="L32" s="94"/>
      <c r="M32" s="94"/>
      <c r="N32" s="94"/>
      <c r="O32" s="94"/>
      <c r="P32" s="94"/>
      <c r="Q32" s="94"/>
      <c r="R32" s="94"/>
      <c r="S32" s="94"/>
      <c r="T32" s="94"/>
      <c r="U32" s="94"/>
      <c r="V32" s="94"/>
      <c r="W32" s="94"/>
      <c r="X32" s="94"/>
      <c r="Y32" s="94"/>
      <c r="Z32" s="94"/>
      <c r="AA32" s="94"/>
      <c r="AB32" s="94"/>
      <c r="AC32" s="94"/>
      <c r="AD32" s="94"/>
      <c r="AE32" s="95"/>
      <c r="AF32" s="95"/>
      <c r="AG32" s="95"/>
      <c r="AH32" s="95"/>
      <c r="AI32" s="95"/>
      <c r="AJ32" s="95"/>
      <c r="AK32" s="95"/>
      <c r="AL32" s="95"/>
      <c r="AM32" s="95"/>
      <c r="AN32" s="95"/>
      <c r="AO32" s="95"/>
      <c r="AP32" s="95"/>
      <c r="AQ32" s="94"/>
      <c r="AR32" s="94"/>
      <c r="AS32" s="94"/>
      <c r="AT32" s="94"/>
      <c r="AU32" s="94"/>
      <c r="AV32" s="94"/>
      <c r="AW32" s="94"/>
      <c r="AX32" s="96"/>
    </row>
    <row r="33" spans="1:51" ht="31.5" customHeight="1" x14ac:dyDescent="0.15">
      <c r="A33" s="127" t="s">
        <v>217</v>
      </c>
      <c r="B33" s="128"/>
      <c r="C33" s="128"/>
      <c r="D33" s="128"/>
      <c r="E33" s="128"/>
      <c r="F33" s="129"/>
      <c r="G33" s="136" t="s">
        <v>57</v>
      </c>
      <c r="H33" s="136"/>
      <c r="I33" s="136"/>
      <c r="J33" s="136"/>
      <c r="K33" s="136"/>
      <c r="L33" s="136"/>
      <c r="M33" s="136"/>
      <c r="N33" s="136"/>
      <c r="O33" s="136"/>
      <c r="P33" s="136"/>
      <c r="Q33" s="136"/>
      <c r="R33" s="136"/>
      <c r="S33" s="136"/>
      <c r="T33" s="136"/>
      <c r="U33" s="136"/>
      <c r="V33" s="136"/>
      <c r="W33" s="136"/>
      <c r="X33" s="137"/>
      <c r="Y33" s="418"/>
      <c r="Z33" s="419"/>
      <c r="AA33" s="420"/>
      <c r="AB33" s="145" t="s">
        <v>11</v>
      </c>
      <c r="AC33" s="145"/>
      <c r="AD33" s="145"/>
      <c r="AE33" s="375" t="s">
        <v>245</v>
      </c>
      <c r="AF33" s="376"/>
      <c r="AG33" s="376"/>
      <c r="AH33" s="377"/>
      <c r="AI33" s="375" t="s">
        <v>262</v>
      </c>
      <c r="AJ33" s="376"/>
      <c r="AK33" s="376"/>
      <c r="AL33" s="377"/>
      <c r="AM33" s="375" t="s">
        <v>359</v>
      </c>
      <c r="AN33" s="376"/>
      <c r="AO33" s="376"/>
      <c r="AP33" s="377"/>
      <c r="AQ33" s="102" t="s">
        <v>267</v>
      </c>
      <c r="AR33" s="103"/>
      <c r="AS33" s="103"/>
      <c r="AT33" s="104"/>
      <c r="AU33" s="102" t="s">
        <v>391</v>
      </c>
      <c r="AV33" s="103"/>
      <c r="AW33" s="103"/>
      <c r="AX33" s="105"/>
    </row>
    <row r="34" spans="1:51" ht="23.25" customHeight="1" x14ac:dyDescent="0.15">
      <c r="A34" s="130"/>
      <c r="B34" s="131"/>
      <c r="C34" s="131"/>
      <c r="D34" s="131"/>
      <c r="E34" s="131"/>
      <c r="F34" s="132"/>
      <c r="G34" s="170" t="s">
        <v>574</v>
      </c>
      <c r="H34" s="170"/>
      <c r="I34" s="170"/>
      <c r="J34" s="170"/>
      <c r="K34" s="170"/>
      <c r="L34" s="170"/>
      <c r="M34" s="170"/>
      <c r="N34" s="170"/>
      <c r="O34" s="170"/>
      <c r="P34" s="170"/>
      <c r="Q34" s="170"/>
      <c r="R34" s="170"/>
      <c r="S34" s="170"/>
      <c r="T34" s="170"/>
      <c r="U34" s="170"/>
      <c r="V34" s="170"/>
      <c r="W34" s="170"/>
      <c r="X34" s="171"/>
      <c r="Y34" s="174" t="s">
        <v>52</v>
      </c>
      <c r="Z34" s="175"/>
      <c r="AA34" s="176"/>
      <c r="AB34" s="138" t="s">
        <v>576</v>
      </c>
      <c r="AC34" s="138"/>
      <c r="AD34" s="138"/>
      <c r="AE34" s="106">
        <v>8</v>
      </c>
      <c r="AF34" s="106"/>
      <c r="AG34" s="106"/>
      <c r="AH34" s="106"/>
      <c r="AI34" s="106">
        <v>6</v>
      </c>
      <c r="AJ34" s="106"/>
      <c r="AK34" s="106"/>
      <c r="AL34" s="106"/>
      <c r="AM34" s="106">
        <v>13</v>
      </c>
      <c r="AN34" s="106"/>
      <c r="AO34" s="106"/>
      <c r="AP34" s="106"/>
      <c r="AQ34" s="106" t="s">
        <v>567</v>
      </c>
      <c r="AR34" s="106"/>
      <c r="AS34" s="106"/>
      <c r="AT34" s="106"/>
      <c r="AU34" s="107" t="s">
        <v>567</v>
      </c>
      <c r="AV34" s="108"/>
      <c r="AW34" s="108"/>
      <c r="AX34" s="109"/>
    </row>
    <row r="35" spans="1:51" ht="23.25" customHeight="1" x14ac:dyDescent="0.15">
      <c r="A35" s="133"/>
      <c r="B35" s="134"/>
      <c r="C35" s="134"/>
      <c r="D35" s="134"/>
      <c r="E35" s="134"/>
      <c r="F35" s="135"/>
      <c r="G35" s="172"/>
      <c r="H35" s="172"/>
      <c r="I35" s="172"/>
      <c r="J35" s="172"/>
      <c r="K35" s="172"/>
      <c r="L35" s="172"/>
      <c r="M35" s="172"/>
      <c r="N35" s="172"/>
      <c r="O35" s="172"/>
      <c r="P35" s="172"/>
      <c r="Q35" s="172"/>
      <c r="R35" s="172"/>
      <c r="S35" s="172"/>
      <c r="T35" s="172"/>
      <c r="U35" s="172"/>
      <c r="V35" s="172"/>
      <c r="W35" s="172"/>
      <c r="X35" s="173"/>
      <c r="Y35" s="157" t="s">
        <v>53</v>
      </c>
      <c r="Z35" s="140"/>
      <c r="AA35" s="141"/>
      <c r="AB35" s="138" t="s">
        <v>576</v>
      </c>
      <c r="AC35" s="138"/>
      <c r="AD35" s="138"/>
      <c r="AE35" s="106">
        <v>7</v>
      </c>
      <c r="AF35" s="106"/>
      <c r="AG35" s="106"/>
      <c r="AH35" s="106"/>
      <c r="AI35" s="106">
        <v>7</v>
      </c>
      <c r="AJ35" s="106"/>
      <c r="AK35" s="106"/>
      <c r="AL35" s="106"/>
      <c r="AM35" s="106">
        <v>13</v>
      </c>
      <c r="AN35" s="106"/>
      <c r="AO35" s="106"/>
      <c r="AP35" s="106"/>
      <c r="AQ35" s="106">
        <v>8</v>
      </c>
      <c r="AR35" s="106"/>
      <c r="AS35" s="106"/>
      <c r="AT35" s="106"/>
      <c r="AU35" s="110" t="s">
        <v>567</v>
      </c>
      <c r="AV35" s="111"/>
      <c r="AW35" s="111"/>
      <c r="AX35" s="112"/>
    </row>
    <row r="36" spans="1:51" ht="23.25" customHeight="1" x14ac:dyDescent="0.15">
      <c r="A36" s="146" t="s">
        <v>14</v>
      </c>
      <c r="B36" s="147"/>
      <c r="C36" s="147"/>
      <c r="D36" s="147"/>
      <c r="E36" s="147"/>
      <c r="F36" s="148"/>
      <c r="G36" s="155" t="s">
        <v>15</v>
      </c>
      <c r="H36" s="155"/>
      <c r="I36" s="155"/>
      <c r="J36" s="155"/>
      <c r="K36" s="155"/>
      <c r="L36" s="155"/>
      <c r="M36" s="155"/>
      <c r="N36" s="155"/>
      <c r="O36" s="155"/>
      <c r="P36" s="155"/>
      <c r="Q36" s="155"/>
      <c r="R36" s="155"/>
      <c r="S36" s="155"/>
      <c r="T36" s="155"/>
      <c r="U36" s="155"/>
      <c r="V36" s="155"/>
      <c r="W36" s="155"/>
      <c r="X36" s="156"/>
      <c r="Y36" s="345"/>
      <c r="Z36" s="346"/>
      <c r="AA36" s="347"/>
      <c r="AB36" s="229" t="s">
        <v>11</v>
      </c>
      <c r="AC36" s="155"/>
      <c r="AD36" s="156"/>
      <c r="AE36" s="177" t="s">
        <v>245</v>
      </c>
      <c r="AF36" s="177"/>
      <c r="AG36" s="177"/>
      <c r="AH36" s="177"/>
      <c r="AI36" s="177" t="s">
        <v>262</v>
      </c>
      <c r="AJ36" s="177"/>
      <c r="AK36" s="177"/>
      <c r="AL36" s="177"/>
      <c r="AM36" s="177" t="s">
        <v>359</v>
      </c>
      <c r="AN36" s="177"/>
      <c r="AO36" s="177"/>
      <c r="AP36" s="177"/>
      <c r="AQ36" s="163" t="s">
        <v>392</v>
      </c>
      <c r="AR36" s="164"/>
      <c r="AS36" s="164"/>
      <c r="AT36" s="164"/>
      <c r="AU36" s="164"/>
      <c r="AV36" s="164"/>
      <c r="AW36" s="164"/>
      <c r="AX36" s="165"/>
    </row>
    <row r="37" spans="1:51" ht="23.25" customHeight="1" x14ac:dyDescent="0.15">
      <c r="A37" s="149"/>
      <c r="B37" s="150"/>
      <c r="C37" s="150"/>
      <c r="D37" s="150"/>
      <c r="E37" s="150"/>
      <c r="F37" s="151"/>
      <c r="G37" s="348" t="s">
        <v>575</v>
      </c>
      <c r="H37" s="348"/>
      <c r="I37" s="348"/>
      <c r="J37" s="348"/>
      <c r="K37" s="348"/>
      <c r="L37" s="348"/>
      <c r="M37" s="348"/>
      <c r="N37" s="348"/>
      <c r="O37" s="348"/>
      <c r="P37" s="348"/>
      <c r="Q37" s="348"/>
      <c r="R37" s="348"/>
      <c r="S37" s="348"/>
      <c r="T37" s="348"/>
      <c r="U37" s="348"/>
      <c r="V37" s="348"/>
      <c r="W37" s="348"/>
      <c r="X37" s="348"/>
      <c r="Y37" s="350" t="s">
        <v>14</v>
      </c>
      <c r="Z37" s="351"/>
      <c r="AA37" s="352"/>
      <c r="AB37" s="178" t="s">
        <v>577</v>
      </c>
      <c r="AC37" s="179"/>
      <c r="AD37" s="180"/>
      <c r="AE37" s="106">
        <v>11</v>
      </c>
      <c r="AF37" s="106"/>
      <c r="AG37" s="106"/>
      <c r="AH37" s="106"/>
      <c r="AI37" s="106">
        <v>19.899999999999999</v>
      </c>
      <c r="AJ37" s="106"/>
      <c r="AK37" s="106"/>
      <c r="AL37" s="106"/>
      <c r="AM37" s="106">
        <v>14.6</v>
      </c>
      <c r="AN37" s="106"/>
      <c r="AO37" s="106"/>
      <c r="AP37" s="106"/>
      <c r="AQ37" s="107">
        <v>19.3</v>
      </c>
      <c r="AR37" s="108"/>
      <c r="AS37" s="108"/>
      <c r="AT37" s="108"/>
      <c r="AU37" s="108"/>
      <c r="AV37" s="108"/>
      <c r="AW37" s="108"/>
      <c r="AX37" s="109"/>
    </row>
    <row r="38" spans="1:51" ht="46.5" customHeight="1" thickBot="1" x14ac:dyDescent="0.2">
      <c r="A38" s="152"/>
      <c r="B38" s="153"/>
      <c r="C38" s="153"/>
      <c r="D38" s="153"/>
      <c r="E38" s="153"/>
      <c r="F38" s="154"/>
      <c r="G38" s="349"/>
      <c r="H38" s="349"/>
      <c r="I38" s="349"/>
      <c r="J38" s="349"/>
      <c r="K38" s="349"/>
      <c r="L38" s="349"/>
      <c r="M38" s="349"/>
      <c r="N38" s="349"/>
      <c r="O38" s="349"/>
      <c r="P38" s="349"/>
      <c r="Q38" s="349"/>
      <c r="R38" s="349"/>
      <c r="S38" s="349"/>
      <c r="T38" s="349"/>
      <c r="U38" s="349"/>
      <c r="V38" s="349"/>
      <c r="W38" s="349"/>
      <c r="X38" s="349"/>
      <c r="Y38" s="139" t="s">
        <v>46</v>
      </c>
      <c r="Z38" s="140"/>
      <c r="AA38" s="141"/>
      <c r="AB38" s="142" t="s">
        <v>578</v>
      </c>
      <c r="AC38" s="143"/>
      <c r="AD38" s="144"/>
      <c r="AE38" s="161" t="s">
        <v>579</v>
      </c>
      <c r="AF38" s="161"/>
      <c r="AG38" s="161"/>
      <c r="AH38" s="161"/>
      <c r="AI38" s="161" t="s">
        <v>580</v>
      </c>
      <c r="AJ38" s="161"/>
      <c r="AK38" s="161"/>
      <c r="AL38" s="161"/>
      <c r="AM38" s="161" t="s">
        <v>604</v>
      </c>
      <c r="AN38" s="161"/>
      <c r="AO38" s="161"/>
      <c r="AP38" s="161"/>
      <c r="AQ38" s="161" t="s">
        <v>617</v>
      </c>
      <c r="AR38" s="161"/>
      <c r="AS38" s="161"/>
      <c r="AT38" s="161"/>
      <c r="AU38" s="161"/>
      <c r="AV38" s="161"/>
      <c r="AW38" s="161"/>
      <c r="AX38" s="162"/>
    </row>
    <row r="39" spans="1:51" ht="79.5" customHeight="1" x14ac:dyDescent="0.15">
      <c r="A39" s="119" t="s">
        <v>257</v>
      </c>
      <c r="B39" s="116"/>
      <c r="C39" s="115" t="s">
        <v>171</v>
      </c>
      <c r="D39" s="116"/>
      <c r="E39" s="625" t="s">
        <v>184</v>
      </c>
      <c r="F39" s="626"/>
      <c r="G39" s="627" t="s">
        <v>618</v>
      </c>
      <c r="H39" s="628"/>
      <c r="I39" s="628"/>
      <c r="J39" s="628"/>
      <c r="K39" s="628"/>
      <c r="L39" s="628"/>
      <c r="M39" s="628"/>
      <c r="N39" s="628"/>
      <c r="O39" s="628"/>
      <c r="P39" s="628"/>
      <c r="Q39" s="628"/>
      <c r="R39" s="628"/>
      <c r="S39" s="628"/>
      <c r="T39" s="628"/>
      <c r="U39" s="628"/>
      <c r="V39" s="628"/>
      <c r="W39" s="628"/>
      <c r="X39" s="628"/>
      <c r="Y39" s="628"/>
      <c r="Z39" s="628"/>
      <c r="AA39" s="628"/>
      <c r="AB39" s="628"/>
      <c r="AC39" s="628"/>
      <c r="AD39" s="628"/>
      <c r="AE39" s="628"/>
      <c r="AF39" s="628"/>
      <c r="AG39" s="628"/>
      <c r="AH39" s="628"/>
      <c r="AI39" s="628"/>
      <c r="AJ39" s="628"/>
      <c r="AK39" s="628"/>
      <c r="AL39" s="628"/>
      <c r="AM39" s="628"/>
      <c r="AN39" s="628"/>
      <c r="AO39" s="628"/>
      <c r="AP39" s="628"/>
      <c r="AQ39" s="628"/>
      <c r="AR39" s="628"/>
      <c r="AS39" s="628"/>
      <c r="AT39" s="628"/>
      <c r="AU39" s="628"/>
      <c r="AV39" s="628"/>
      <c r="AW39" s="628"/>
      <c r="AX39" s="629"/>
      <c r="AY39">
        <f>COUNTA($G$39)</f>
        <v>1</v>
      </c>
    </row>
    <row r="40" spans="1:51" ht="79.5" customHeight="1" thickBot="1" x14ac:dyDescent="0.2">
      <c r="A40" s="120"/>
      <c r="B40" s="118"/>
      <c r="C40" s="117"/>
      <c r="D40" s="118"/>
      <c r="E40" s="620" t="s">
        <v>183</v>
      </c>
      <c r="F40" s="621"/>
      <c r="G40" s="622" t="s">
        <v>619</v>
      </c>
      <c r="H40" s="623"/>
      <c r="I40" s="623"/>
      <c r="J40" s="623"/>
      <c r="K40" s="623"/>
      <c r="L40" s="623"/>
      <c r="M40" s="623"/>
      <c r="N40" s="623"/>
      <c r="O40" s="623"/>
      <c r="P40" s="623"/>
      <c r="Q40" s="623"/>
      <c r="R40" s="623"/>
      <c r="S40" s="623"/>
      <c r="T40" s="623"/>
      <c r="U40" s="623"/>
      <c r="V40" s="623"/>
      <c r="W40" s="623"/>
      <c r="X40" s="623"/>
      <c r="Y40" s="623"/>
      <c r="Z40" s="623"/>
      <c r="AA40" s="623"/>
      <c r="AB40" s="623"/>
      <c r="AC40" s="623"/>
      <c r="AD40" s="623"/>
      <c r="AE40" s="623"/>
      <c r="AF40" s="623"/>
      <c r="AG40" s="623"/>
      <c r="AH40" s="623"/>
      <c r="AI40" s="623"/>
      <c r="AJ40" s="623"/>
      <c r="AK40" s="623"/>
      <c r="AL40" s="623"/>
      <c r="AM40" s="623"/>
      <c r="AN40" s="623"/>
      <c r="AO40" s="623"/>
      <c r="AP40" s="623"/>
      <c r="AQ40" s="623"/>
      <c r="AR40" s="623"/>
      <c r="AS40" s="623"/>
      <c r="AT40" s="623"/>
      <c r="AU40" s="623"/>
      <c r="AV40" s="623"/>
      <c r="AW40" s="623"/>
      <c r="AX40" s="624"/>
      <c r="AY40">
        <f>$AY$39</f>
        <v>1</v>
      </c>
    </row>
    <row r="41" spans="1:51" ht="27" customHeight="1" x14ac:dyDescent="0.15">
      <c r="A41" s="492" t="s">
        <v>44</v>
      </c>
      <c r="B41" s="493"/>
      <c r="C41" s="493"/>
      <c r="D41" s="493"/>
      <c r="E41" s="493"/>
      <c r="F41" s="493"/>
      <c r="G41" s="493"/>
      <c r="H41" s="493"/>
      <c r="I41" s="493"/>
      <c r="J41" s="493"/>
      <c r="K41" s="493"/>
      <c r="L41" s="493"/>
      <c r="M41" s="493"/>
      <c r="N41" s="493"/>
      <c r="O41" s="493"/>
      <c r="P41" s="493"/>
      <c r="Q41" s="493"/>
      <c r="R41" s="493"/>
      <c r="S41" s="493"/>
      <c r="T41" s="493"/>
      <c r="U41" s="493"/>
      <c r="V41" s="493"/>
      <c r="W41" s="493"/>
      <c r="X41" s="493"/>
      <c r="Y41" s="493"/>
      <c r="Z41" s="493"/>
      <c r="AA41" s="493"/>
      <c r="AB41" s="493"/>
      <c r="AC41" s="493"/>
      <c r="AD41" s="493"/>
      <c r="AE41" s="493"/>
      <c r="AF41" s="493"/>
      <c r="AG41" s="493"/>
      <c r="AH41" s="493"/>
      <c r="AI41" s="493"/>
      <c r="AJ41" s="493"/>
      <c r="AK41" s="493"/>
      <c r="AL41" s="493"/>
      <c r="AM41" s="493"/>
      <c r="AN41" s="493"/>
      <c r="AO41" s="493"/>
      <c r="AP41" s="493"/>
      <c r="AQ41" s="493"/>
      <c r="AR41" s="493"/>
      <c r="AS41" s="493"/>
      <c r="AT41" s="493"/>
      <c r="AU41" s="493"/>
      <c r="AV41" s="493"/>
      <c r="AW41" s="493"/>
      <c r="AX41" s="494"/>
    </row>
    <row r="42" spans="1:51" ht="27" customHeight="1" x14ac:dyDescent="0.15">
      <c r="A42" s="5"/>
      <c r="B42" s="6"/>
      <c r="C42" s="184" t="s">
        <v>29</v>
      </c>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5"/>
      <c r="AD42" s="183" t="s">
        <v>33</v>
      </c>
      <c r="AE42" s="183"/>
      <c r="AF42" s="183"/>
      <c r="AG42" s="381" t="s">
        <v>28</v>
      </c>
      <c r="AH42" s="183"/>
      <c r="AI42" s="183"/>
      <c r="AJ42" s="183"/>
      <c r="AK42" s="183"/>
      <c r="AL42" s="183"/>
      <c r="AM42" s="183"/>
      <c r="AN42" s="183"/>
      <c r="AO42" s="183"/>
      <c r="AP42" s="183"/>
      <c r="AQ42" s="183"/>
      <c r="AR42" s="183"/>
      <c r="AS42" s="183"/>
      <c r="AT42" s="183"/>
      <c r="AU42" s="183"/>
      <c r="AV42" s="183"/>
      <c r="AW42" s="183"/>
      <c r="AX42" s="382"/>
    </row>
    <row r="43" spans="1:51" ht="27" customHeight="1" x14ac:dyDescent="0.15">
      <c r="A43" s="469" t="s">
        <v>133</v>
      </c>
      <c r="B43" s="470"/>
      <c r="C43" s="300" t="s">
        <v>134</v>
      </c>
      <c r="D43" s="301"/>
      <c r="E43" s="301"/>
      <c r="F43" s="301"/>
      <c r="G43" s="301"/>
      <c r="H43" s="301"/>
      <c r="I43" s="301"/>
      <c r="J43" s="301"/>
      <c r="K43" s="301"/>
      <c r="L43" s="301"/>
      <c r="M43" s="301"/>
      <c r="N43" s="301"/>
      <c r="O43" s="301"/>
      <c r="P43" s="301"/>
      <c r="Q43" s="301"/>
      <c r="R43" s="301"/>
      <c r="S43" s="301"/>
      <c r="T43" s="301"/>
      <c r="U43" s="301"/>
      <c r="V43" s="301"/>
      <c r="W43" s="301"/>
      <c r="X43" s="301"/>
      <c r="Y43" s="301"/>
      <c r="Z43" s="301"/>
      <c r="AA43" s="301"/>
      <c r="AB43" s="301"/>
      <c r="AC43" s="302"/>
      <c r="AD43" s="79" t="s">
        <v>558</v>
      </c>
      <c r="AE43" s="80"/>
      <c r="AF43" s="80"/>
      <c r="AG43" s="186" t="s">
        <v>581</v>
      </c>
      <c r="AH43" s="187"/>
      <c r="AI43" s="187"/>
      <c r="AJ43" s="187"/>
      <c r="AK43" s="187"/>
      <c r="AL43" s="187"/>
      <c r="AM43" s="187"/>
      <c r="AN43" s="187"/>
      <c r="AO43" s="187"/>
      <c r="AP43" s="187"/>
      <c r="AQ43" s="187"/>
      <c r="AR43" s="187"/>
      <c r="AS43" s="187"/>
      <c r="AT43" s="187"/>
      <c r="AU43" s="187"/>
      <c r="AV43" s="187"/>
      <c r="AW43" s="187"/>
      <c r="AX43" s="188"/>
    </row>
    <row r="44" spans="1:51" ht="27" customHeight="1" x14ac:dyDescent="0.15">
      <c r="A44" s="471"/>
      <c r="B44" s="472"/>
      <c r="C44" s="523" t="s">
        <v>34</v>
      </c>
      <c r="D44" s="524"/>
      <c r="E44" s="524"/>
      <c r="F44" s="524"/>
      <c r="G44" s="524"/>
      <c r="H44" s="524"/>
      <c r="I44" s="524"/>
      <c r="J44" s="524"/>
      <c r="K44" s="524"/>
      <c r="L44" s="524"/>
      <c r="M44" s="524"/>
      <c r="N44" s="524"/>
      <c r="O44" s="524"/>
      <c r="P44" s="524"/>
      <c r="Q44" s="524"/>
      <c r="R44" s="524"/>
      <c r="S44" s="524"/>
      <c r="T44" s="524"/>
      <c r="U44" s="524"/>
      <c r="V44" s="524"/>
      <c r="W44" s="524"/>
      <c r="X44" s="524"/>
      <c r="Y44" s="524"/>
      <c r="Z44" s="524"/>
      <c r="AA44" s="524"/>
      <c r="AB44" s="524"/>
      <c r="AC44" s="182"/>
      <c r="AD44" s="97" t="s">
        <v>558</v>
      </c>
      <c r="AE44" s="98"/>
      <c r="AF44" s="98"/>
      <c r="AG44" s="76" t="s">
        <v>582</v>
      </c>
      <c r="AH44" s="77"/>
      <c r="AI44" s="77"/>
      <c r="AJ44" s="77"/>
      <c r="AK44" s="77"/>
      <c r="AL44" s="77"/>
      <c r="AM44" s="77"/>
      <c r="AN44" s="77"/>
      <c r="AO44" s="77"/>
      <c r="AP44" s="77"/>
      <c r="AQ44" s="77"/>
      <c r="AR44" s="77"/>
      <c r="AS44" s="77"/>
      <c r="AT44" s="77"/>
      <c r="AU44" s="77"/>
      <c r="AV44" s="77"/>
      <c r="AW44" s="77"/>
      <c r="AX44" s="78"/>
    </row>
    <row r="45" spans="1:51" ht="27" customHeight="1" x14ac:dyDescent="0.15">
      <c r="A45" s="473"/>
      <c r="B45" s="474"/>
      <c r="C45" s="525" t="s">
        <v>135</v>
      </c>
      <c r="D45" s="526"/>
      <c r="E45" s="526"/>
      <c r="F45" s="526"/>
      <c r="G45" s="526"/>
      <c r="H45" s="526"/>
      <c r="I45" s="526"/>
      <c r="J45" s="526"/>
      <c r="K45" s="526"/>
      <c r="L45" s="526"/>
      <c r="M45" s="526"/>
      <c r="N45" s="526"/>
      <c r="O45" s="526"/>
      <c r="P45" s="526"/>
      <c r="Q45" s="526"/>
      <c r="R45" s="526"/>
      <c r="S45" s="526"/>
      <c r="T45" s="526"/>
      <c r="U45" s="526"/>
      <c r="V45" s="526"/>
      <c r="W45" s="526"/>
      <c r="X45" s="526"/>
      <c r="Y45" s="526"/>
      <c r="Z45" s="526"/>
      <c r="AA45" s="526"/>
      <c r="AB45" s="526"/>
      <c r="AC45" s="527"/>
      <c r="AD45" s="411" t="s">
        <v>558</v>
      </c>
      <c r="AE45" s="412"/>
      <c r="AF45" s="412"/>
      <c r="AG45" s="258" t="s">
        <v>583</v>
      </c>
      <c r="AH45" s="259"/>
      <c r="AI45" s="259"/>
      <c r="AJ45" s="259"/>
      <c r="AK45" s="259"/>
      <c r="AL45" s="259"/>
      <c r="AM45" s="259"/>
      <c r="AN45" s="259"/>
      <c r="AO45" s="259"/>
      <c r="AP45" s="259"/>
      <c r="AQ45" s="259"/>
      <c r="AR45" s="259"/>
      <c r="AS45" s="259"/>
      <c r="AT45" s="259"/>
      <c r="AU45" s="259"/>
      <c r="AV45" s="259"/>
      <c r="AW45" s="259"/>
      <c r="AX45" s="260"/>
    </row>
    <row r="46" spans="1:51" ht="27" customHeight="1" x14ac:dyDescent="0.15">
      <c r="A46" s="245" t="s">
        <v>36</v>
      </c>
      <c r="B46" s="246"/>
      <c r="C46" s="378" t="s">
        <v>38</v>
      </c>
      <c r="D46" s="379"/>
      <c r="E46" s="210"/>
      <c r="F46" s="210"/>
      <c r="G46" s="210"/>
      <c r="H46" s="210"/>
      <c r="I46" s="210"/>
      <c r="J46" s="210"/>
      <c r="K46" s="210"/>
      <c r="L46" s="210"/>
      <c r="M46" s="210"/>
      <c r="N46" s="210"/>
      <c r="O46" s="210"/>
      <c r="P46" s="210"/>
      <c r="Q46" s="210"/>
      <c r="R46" s="210"/>
      <c r="S46" s="210"/>
      <c r="T46" s="210"/>
      <c r="U46" s="210"/>
      <c r="V46" s="210"/>
      <c r="W46" s="210"/>
      <c r="X46" s="210"/>
      <c r="Y46" s="210"/>
      <c r="Z46" s="210"/>
      <c r="AA46" s="210"/>
      <c r="AB46" s="210"/>
      <c r="AC46" s="380"/>
      <c r="AD46" s="306" t="s">
        <v>586</v>
      </c>
      <c r="AE46" s="307"/>
      <c r="AF46" s="307"/>
      <c r="AG46" s="203" t="s">
        <v>615</v>
      </c>
      <c r="AH46" s="170"/>
      <c r="AI46" s="170"/>
      <c r="AJ46" s="170"/>
      <c r="AK46" s="170"/>
      <c r="AL46" s="170"/>
      <c r="AM46" s="170"/>
      <c r="AN46" s="170"/>
      <c r="AO46" s="170"/>
      <c r="AP46" s="170"/>
      <c r="AQ46" s="170"/>
      <c r="AR46" s="170"/>
      <c r="AS46" s="170"/>
      <c r="AT46" s="170"/>
      <c r="AU46" s="170"/>
      <c r="AV46" s="170"/>
      <c r="AW46" s="170"/>
      <c r="AX46" s="204"/>
    </row>
    <row r="47" spans="1:51" ht="35.25" customHeight="1" x14ac:dyDescent="0.15">
      <c r="A47" s="247"/>
      <c r="B47" s="248"/>
      <c r="C47" s="388"/>
      <c r="D47" s="389"/>
      <c r="E47" s="327" t="s">
        <v>237</v>
      </c>
      <c r="F47" s="328"/>
      <c r="G47" s="328"/>
      <c r="H47" s="328"/>
      <c r="I47" s="328"/>
      <c r="J47" s="328"/>
      <c r="K47" s="328"/>
      <c r="L47" s="328"/>
      <c r="M47" s="328"/>
      <c r="N47" s="328"/>
      <c r="O47" s="328"/>
      <c r="P47" s="328"/>
      <c r="Q47" s="328"/>
      <c r="R47" s="328"/>
      <c r="S47" s="328"/>
      <c r="T47" s="328"/>
      <c r="U47" s="328"/>
      <c r="V47" s="328"/>
      <c r="W47" s="328"/>
      <c r="X47" s="328"/>
      <c r="Y47" s="328"/>
      <c r="Z47" s="328"/>
      <c r="AA47" s="328"/>
      <c r="AB47" s="328"/>
      <c r="AC47" s="329"/>
      <c r="AD47" s="97" t="s">
        <v>601</v>
      </c>
      <c r="AE47" s="98"/>
      <c r="AF47" s="374"/>
      <c r="AG47" s="258"/>
      <c r="AH47" s="259"/>
      <c r="AI47" s="259"/>
      <c r="AJ47" s="259"/>
      <c r="AK47" s="259"/>
      <c r="AL47" s="259"/>
      <c r="AM47" s="259"/>
      <c r="AN47" s="259"/>
      <c r="AO47" s="259"/>
      <c r="AP47" s="259"/>
      <c r="AQ47" s="259"/>
      <c r="AR47" s="259"/>
      <c r="AS47" s="259"/>
      <c r="AT47" s="259"/>
      <c r="AU47" s="259"/>
      <c r="AV47" s="259"/>
      <c r="AW47" s="259"/>
      <c r="AX47" s="260"/>
    </row>
    <row r="48" spans="1:51" ht="26.25" customHeight="1" x14ac:dyDescent="0.15">
      <c r="A48" s="247"/>
      <c r="B48" s="248"/>
      <c r="C48" s="390"/>
      <c r="D48" s="391"/>
      <c r="E48" s="330" t="s">
        <v>203</v>
      </c>
      <c r="F48" s="331"/>
      <c r="G48" s="331"/>
      <c r="H48" s="331"/>
      <c r="I48" s="331"/>
      <c r="J48" s="331"/>
      <c r="K48" s="331"/>
      <c r="L48" s="331"/>
      <c r="M48" s="331"/>
      <c r="N48" s="331"/>
      <c r="O48" s="331"/>
      <c r="P48" s="331"/>
      <c r="Q48" s="331"/>
      <c r="R48" s="331"/>
      <c r="S48" s="331"/>
      <c r="T48" s="331"/>
      <c r="U48" s="331"/>
      <c r="V48" s="331"/>
      <c r="W48" s="331"/>
      <c r="X48" s="331"/>
      <c r="Y48" s="331"/>
      <c r="Z48" s="331"/>
      <c r="AA48" s="331"/>
      <c r="AB48" s="331"/>
      <c r="AC48" s="332"/>
      <c r="AD48" s="478" t="s">
        <v>601</v>
      </c>
      <c r="AE48" s="479"/>
      <c r="AF48" s="479"/>
      <c r="AG48" s="258"/>
      <c r="AH48" s="259"/>
      <c r="AI48" s="259"/>
      <c r="AJ48" s="259"/>
      <c r="AK48" s="259"/>
      <c r="AL48" s="259"/>
      <c r="AM48" s="259"/>
      <c r="AN48" s="259"/>
      <c r="AO48" s="259"/>
      <c r="AP48" s="259"/>
      <c r="AQ48" s="259"/>
      <c r="AR48" s="259"/>
      <c r="AS48" s="259"/>
      <c r="AT48" s="259"/>
      <c r="AU48" s="259"/>
      <c r="AV48" s="259"/>
      <c r="AW48" s="259"/>
      <c r="AX48" s="260"/>
    </row>
    <row r="49" spans="1:50" ht="26.25" customHeight="1" x14ac:dyDescent="0.15">
      <c r="A49" s="247"/>
      <c r="B49" s="249"/>
      <c r="C49" s="521" t="s">
        <v>39</v>
      </c>
      <c r="D49" s="522"/>
      <c r="E49" s="522"/>
      <c r="F49" s="522"/>
      <c r="G49" s="522"/>
      <c r="H49" s="522"/>
      <c r="I49" s="522"/>
      <c r="J49" s="522"/>
      <c r="K49" s="522"/>
      <c r="L49" s="522"/>
      <c r="M49" s="522"/>
      <c r="N49" s="522"/>
      <c r="O49" s="522"/>
      <c r="P49" s="522"/>
      <c r="Q49" s="522"/>
      <c r="R49" s="522"/>
      <c r="S49" s="522"/>
      <c r="T49" s="522"/>
      <c r="U49" s="522"/>
      <c r="V49" s="522"/>
      <c r="W49" s="522"/>
      <c r="X49" s="522"/>
      <c r="Y49" s="522"/>
      <c r="Z49" s="522"/>
      <c r="AA49" s="522"/>
      <c r="AB49" s="522"/>
      <c r="AC49" s="522"/>
      <c r="AD49" s="192" t="s">
        <v>558</v>
      </c>
      <c r="AE49" s="193"/>
      <c r="AF49" s="193"/>
      <c r="AG49" s="339" t="s">
        <v>584</v>
      </c>
      <c r="AH49" s="340"/>
      <c r="AI49" s="340"/>
      <c r="AJ49" s="340"/>
      <c r="AK49" s="340"/>
      <c r="AL49" s="340"/>
      <c r="AM49" s="340"/>
      <c r="AN49" s="340"/>
      <c r="AO49" s="340"/>
      <c r="AP49" s="340"/>
      <c r="AQ49" s="340"/>
      <c r="AR49" s="340"/>
      <c r="AS49" s="340"/>
      <c r="AT49" s="340"/>
      <c r="AU49" s="340"/>
      <c r="AV49" s="340"/>
      <c r="AW49" s="340"/>
      <c r="AX49" s="341"/>
    </row>
    <row r="50" spans="1:50" ht="26.25" customHeight="1" x14ac:dyDescent="0.15">
      <c r="A50" s="247"/>
      <c r="B50" s="249"/>
      <c r="C50" s="181" t="s">
        <v>136</v>
      </c>
      <c r="D50" s="182"/>
      <c r="E50" s="182"/>
      <c r="F50" s="182"/>
      <c r="G50" s="182"/>
      <c r="H50" s="182"/>
      <c r="I50" s="182"/>
      <c r="J50" s="182"/>
      <c r="K50" s="182"/>
      <c r="L50" s="182"/>
      <c r="M50" s="182"/>
      <c r="N50" s="182"/>
      <c r="O50" s="182"/>
      <c r="P50" s="182"/>
      <c r="Q50" s="182"/>
      <c r="R50" s="182"/>
      <c r="S50" s="182"/>
      <c r="T50" s="182"/>
      <c r="U50" s="182"/>
      <c r="V50" s="182"/>
      <c r="W50" s="182"/>
      <c r="X50" s="182"/>
      <c r="Y50" s="182"/>
      <c r="Z50" s="182"/>
      <c r="AA50" s="182"/>
      <c r="AB50" s="182"/>
      <c r="AC50" s="182"/>
      <c r="AD50" s="97" t="s">
        <v>558</v>
      </c>
      <c r="AE50" s="98"/>
      <c r="AF50" s="98"/>
      <c r="AG50" s="76" t="s">
        <v>585</v>
      </c>
      <c r="AH50" s="77"/>
      <c r="AI50" s="77"/>
      <c r="AJ50" s="77"/>
      <c r="AK50" s="77"/>
      <c r="AL50" s="77"/>
      <c r="AM50" s="77"/>
      <c r="AN50" s="77"/>
      <c r="AO50" s="77"/>
      <c r="AP50" s="77"/>
      <c r="AQ50" s="77"/>
      <c r="AR50" s="77"/>
      <c r="AS50" s="77"/>
      <c r="AT50" s="77"/>
      <c r="AU50" s="77"/>
      <c r="AV50" s="77"/>
      <c r="AW50" s="77"/>
      <c r="AX50" s="78"/>
    </row>
    <row r="51" spans="1:50" ht="26.25" customHeight="1" x14ac:dyDescent="0.15">
      <c r="A51" s="247"/>
      <c r="B51" s="249"/>
      <c r="C51" s="181" t="s">
        <v>35</v>
      </c>
      <c r="D51" s="182"/>
      <c r="E51" s="182"/>
      <c r="F51" s="182"/>
      <c r="G51" s="182"/>
      <c r="H51" s="182"/>
      <c r="I51" s="182"/>
      <c r="J51" s="182"/>
      <c r="K51" s="182"/>
      <c r="L51" s="182"/>
      <c r="M51" s="182"/>
      <c r="N51" s="182"/>
      <c r="O51" s="182"/>
      <c r="P51" s="182"/>
      <c r="Q51" s="182"/>
      <c r="R51" s="182"/>
      <c r="S51" s="182"/>
      <c r="T51" s="182"/>
      <c r="U51" s="182"/>
      <c r="V51" s="182"/>
      <c r="W51" s="182"/>
      <c r="X51" s="182"/>
      <c r="Y51" s="182"/>
      <c r="Z51" s="182"/>
      <c r="AA51" s="182"/>
      <c r="AB51" s="182"/>
      <c r="AC51" s="182"/>
      <c r="AD51" s="97" t="s">
        <v>586</v>
      </c>
      <c r="AE51" s="98"/>
      <c r="AF51" s="98"/>
      <c r="AG51" s="76" t="s">
        <v>616</v>
      </c>
      <c r="AH51" s="77"/>
      <c r="AI51" s="77"/>
      <c r="AJ51" s="77"/>
      <c r="AK51" s="77"/>
      <c r="AL51" s="77"/>
      <c r="AM51" s="77"/>
      <c r="AN51" s="77"/>
      <c r="AO51" s="77"/>
      <c r="AP51" s="77"/>
      <c r="AQ51" s="77"/>
      <c r="AR51" s="77"/>
      <c r="AS51" s="77"/>
      <c r="AT51" s="77"/>
      <c r="AU51" s="77"/>
      <c r="AV51" s="77"/>
      <c r="AW51" s="77"/>
      <c r="AX51" s="78"/>
    </row>
    <row r="52" spans="1:50" ht="26.25" customHeight="1" x14ac:dyDescent="0.15">
      <c r="A52" s="247"/>
      <c r="B52" s="249"/>
      <c r="C52" s="181" t="s">
        <v>40</v>
      </c>
      <c r="D52" s="182"/>
      <c r="E52" s="182"/>
      <c r="F52" s="182"/>
      <c r="G52" s="182"/>
      <c r="H52" s="182"/>
      <c r="I52" s="182"/>
      <c r="J52" s="182"/>
      <c r="K52" s="182"/>
      <c r="L52" s="182"/>
      <c r="M52" s="182"/>
      <c r="N52" s="182"/>
      <c r="O52" s="182"/>
      <c r="P52" s="182"/>
      <c r="Q52" s="182"/>
      <c r="R52" s="182"/>
      <c r="S52" s="182"/>
      <c r="T52" s="182"/>
      <c r="U52" s="182"/>
      <c r="V52" s="182"/>
      <c r="W52" s="182"/>
      <c r="X52" s="182"/>
      <c r="Y52" s="182"/>
      <c r="Z52" s="182"/>
      <c r="AA52" s="182"/>
      <c r="AB52" s="182"/>
      <c r="AC52" s="196"/>
      <c r="AD52" s="97" t="s">
        <v>558</v>
      </c>
      <c r="AE52" s="98"/>
      <c r="AF52" s="98"/>
      <c r="AG52" s="76" t="s">
        <v>587</v>
      </c>
      <c r="AH52" s="77"/>
      <c r="AI52" s="77"/>
      <c r="AJ52" s="77"/>
      <c r="AK52" s="77"/>
      <c r="AL52" s="77"/>
      <c r="AM52" s="77"/>
      <c r="AN52" s="77"/>
      <c r="AO52" s="77"/>
      <c r="AP52" s="77"/>
      <c r="AQ52" s="77"/>
      <c r="AR52" s="77"/>
      <c r="AS52" s="77"/>
      <c r="AT52" s="77"/>
      <c r="AU52" s="77"/>
      <c r="AV52" s="77"/>
      <c r="AW52" s="77"/>
      <c r="AX52" s="78"/>
    </row>
    <row r="53" spans="1:50" ht="26.25" customHeight="1" x14ac:dyDescent="0.15">
      <c r="A53" s="247"/>
      <c r="B53" s="249"/>
      <c r="C53" s="181" t="s">
        <v>214</v>
      </c>
      <c r="D53" s="182"/>
      <c r="E53" s="182"/>
      <c r="F53" s="182"/>
      <c r="G53" s="182"/>
      <c r="H53" s="182"/>
      <c r="I53" s="182"/>
      <c r="J53" s="182"/>
      <c r="K53" s="182"/>
      <c r="L53" s="182"/>
      <c r="M53" s="182"/>
      <c r="N53" s="182"/>
      <c r="O53" s="182"/>
      <c r="P53" s="182"/>
      <c r="Q53" s="182"/>
      <c r="R53" s="182"/>
      <c r="S53" s="182"/>
      <c r="T53" s="182"/>
      <c r="U53" s="182"/>
      <c r="V53" s="182"/>
      <c r="W53" s="182"/>
      <c r="X53" s="182"/>
      <c r="Y53" s="182"/>
      <c r="Z53" s="182"/>
      <c r="AA53" s="182"/>
      <c r="AB53" s="182"/>
      <c r="AC53" s="196"/>
      <c r="AD53" s="411" t="s">
        <v>586</v>
      </c>
      <c r="AE53" s="412"/>
      <c r="AF53" s="412"/>
      <c r="AG53" s="518" t="s">
        <v>625</v>
      </c>
      <c r="AH53" s="519"/>
      <c r="AI53" s="519"/>
      <c r="AJ53" s="519"/>
      <c r="AK53" s="519"/>
      <c r="AL53" s="519"/>
      <c r="AM53" s="519"/>
      <c r="AN53" s="519"/>
      <c r="AO53" s="519"/>
      <c r="AP53" s="519"/>
      <c r="AQ53" s="519"/>
      <c r="AR53" s="519"/>
      <c r="AS53" s="519"/>
      <c r="AT53" s="519"/>
      <c r="AU53" s="519"/>
      <c r="AV53" s="519"/>
      <c r="AW53" s="519"/>
      <c r="AX53" s="520"/>
    </row>
    <row r="54" spans="1:50" ht="26.25" customHeight="1" x14ac:dyDescent="0.15">
      <c r="A54" s="247"/>
      <c r="B54" s="249"/>
      <c r="C54" s="617" t="s">
        <v>215</v>
      </c>
      <c r="D54" s="618"/>
      <c r="E54" s="618"/>
      <c r="F54" s="618"/>
      <c r="G54" s="618"/>
      <c r="H54" s="618"/>
      <c r="I54" s="618"/>
      <c r="J54" s="618"/>
      <c r="K54" s="618"/>
      <c r="L54" s="618"/>
      <c r="M54" s="618"/>
      <c r="N54" s="618"/>
      <c r="O54" s="618"/>
      <c r="P54" s="618"/>
      <c r="Q54" s="618"/>
      <c r="R54" s="618"/>
      <c r="S54" s="618"/>
      <c r="T54" s="618"/>
      <c r="U54" s="618"/>
      <c r="V54" s="618"/>
      <c r="W54" s="618"/>
      <c r="X54" s="618"/>
      <c r="Y54" s="618"/>
      <c r="Z54" s="618"/>
      <c r="AA54" s="618"/>
      <c r="AB54" s="618"/>
      <c r="AC54" s="619"/>
      <c r="AD54" s="97" t="s">
        <v>558</v>
      </c>
      <c r="AE54" s="98"/>
      <c r="AF54" s="374"/>
      <c r="AG54" s="76" t="s">
        <v>603</v>
      </c>
      <c r="AH54" s="77"/>
      <c r="AI54" s="77"/>
      <c r="AJ54" s="77"/>
      <c r="AK54" s="77"/>
      <c r="AL54" s="77"/>
      <c r="AM54" s="77"/>
      <c r="AN54" s="77"/>
      <c r="AO54" s="77"/>
      <c r="AP54" s="77"/>
      <c r="AQ54" s="77"/>
      <c r="AR54" s="77"/>
      <c r="AS54" s="77"/>
      <c r="AT54" s="77"/>
      <c r="AU54" s="77"/>
      <c r="AV54" s="77"/>
      <c r="AW54" s="77"/>
      <c r="AX54" s="78"/>
    </row>
    <row r="55" spans="1:50" ht="26.25" customHeight="1" x14ac:dyDescent="0.15">
      <c r="A55" s="250"/>
      <c r="B55" s="251"/>
      <c r="C55" s="252" t="s">
        <v>204</v>
      </c>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4"/>
      <c r="AD55" s="515" t="s">
        <v>558</v>
      </c>
      <c r="AE55" s="516"/>
      <c r="AF55" s="517"/>
      <c r="AG55" s="333" t="s">
        <v>602</v>
      </c>
      <c r="AH55" s="334"/>
      <c r="AI55" s="334"/>
      <c r="AJ55" s="334"/>
      <c r="AK55" s="334"/>
      <c r="AL55" s="334"/>
      <c r="AM55" s="334"/>
      <c r="AN55" s="334"/>
      <c r="AO55" s="334"/>
      <c r="AP55" s="334"/>
      <c r="AQ55" s="334"/>
      <c r="AR55" s="334"/>
      <c r="AS55" s="334"/>
      <c r="AT55" s="334"/>
      <c r="AU55" s="334"/>
      <c r="AV55" s="334"/>
      <c r="AW55" s="334"/>
      <c r="AX55" s="335"/>
    </row>
    <row r="56" spans="1:50" ht="27" customHeight="1" x14ac:dyDescent="0.15">
      <c r="A56" s="245" t="s">
        <v>37</v>
      </c>
      <c r="B56" s="353"/>
      <c r="C56" s="354" t="s">
        <v>205</v>
      </c>
      <c r="D56" s="355"/>
      <c r="E56" s="355"/>
      <c r="F56" s="355"/>
      <c r="G56" s="355"/>
      <c r="H56" s="355"/>
      <c r="I56" s="355"/>
      <c r="J56" s="355"/>
      <c r="K56" s="355"/>
      <c r="L56" s="355"/>
      <c r="M56" s="355"/>
      <c r="N56" s="355"/>
      <c r="O56" s="355"/>
      <c r="P56" s="355"/>
      <c r="Q56" s="355"/>
      <c r="R56" s="355"/>
      <c r="S56" s="355"/>
      <c r="T56" s="355"/>
      <c r="U56" s="355"/>
      <c r="V56" s="355"/>
      <c r="W56" s="355"/>
      <c r="X56" s="355"/>
      <c r="Y56" s="355"/>
      <c r="Z56" s="355"/>
      <c r="AA56" s="355"/>
      <c r="AB56" s="355"/>
      <c r="AC56" s="356"/>
      <c r="AD56" s="192" t="s">
        <v>558</v>
      </c>
      <c r="AE56" s="193"/>
      <c r="AF56" s="264"/>
      <c r="AG56" s="339" t="s">
        <v>605</v>
      </c>
      <c r="AH56" s="340"/>
      <c r="AI56" s="340"/>
      <c r="AJ56" s="340"/>
      <c r="AK56" s="340"/>
      <c r="AL56" s="340"/>
      <c r="AM56" s="340"/>
      <c r="AN56" s="340"/>
      <c r="AO56" s="340"/>
      <c r="AP56" s="340"/>
      <c r="AQ56" s="340"/>
      <c r="AR56" s="340"/>
      <c r="AS56" s="340"/>
      <c r="AT56" s="340"/>
      <c r="AU56" s="340"/>
      <c r="AV56" s="340"/>
      <c r="AW56" s="340"/>
      <c r="AX56" s="341"/>
    </row>
    <row r="57" spans="1:50" ht="35.25" customHeight="1" x14ac:dyDescent="0.15">
      <c r="A57" s="247"/>
      <c r="B57" s="249"/>
      <c r="C57" s="205" t="s">
        <v>42</v>
      </c>
      <c r="D57" s="206"/>
      <c r="E57" s="206"/>
      <c r="F57" s="206"/>
      <c r="G57" s="206"/>
      <c r="H57" s="206"/>
      <c r="I57" s="206"/>
      <c r="J57" s="206"/>
      <c r="K57" s="206"/>
      <c r="L57" s="206"/>
      <c r="M57" s="206"/>
      <c r="N57" s="206"/>
      <c r="O57" s="206"/>
      <c r="P57" s="206"/>
      <c r="Q57" s="206"/>
      <c r="R57" s="206"/>
      <c r="S57" s="206"/>
      <c r="T57" s="206"/>
      <c r="U57" s="206"/>
      <c r="V57" s="206"/>
      <c r="W57" s="206"/>
      <c r="X57" s="206"/>
      <c r="Y57" s="206"/>
      <c r="Z57" s="206"/>
      <c r="AA57" s="206"/>
      <c r="AB57" s="206"/>
      <c r="AC57" s="207"/>
      <c r="AD57" s="231" t="s">
        <v>586</v>
      </c>
      <c r="AE57" s="232"/>
      <c r="AF57" s="232"/>
      <c r="AG57" s="76" t="s">
        <v>625</v>
      </c>
      <c r="AH57" s="77"/>
      <c r="AI57" s="77"/>
      <c r="AJ57" s="77"/>
      <c r="AK57" s="77"/>
      <c r="AL57" s="77"/>
      <c r="AM57" s="77"/>
      <c r="AN57" s="77"/>
      <c r="AO57" s="77"/>
      <c r="AP57" s="77"/>
      <c r="AQ57" s="77"/>
      <c r="AR57" s="77"/>
      <c r="AS57" s="77"/>
      <c r="AT57" s="77"/>
      <c r="AU57" s="77"/>
      <c r="AV57" s="77"/>
      <c r="AW57" s="77"/>
      <c r="AX57" s="78"/>
    </row>
    <row r="58" spans="1:50" ht="27" customHeight="1" x14ac:dyDescent="0.15">
      <c r="A58" s="247"/>
      <c r="B58" s="249"/>
      <c r="C58" s="181" t="s">
        <v>172</v>
      </c>
      <c r="D58" s="182"/>
      <c r="E58" s="182"/>
      <c r="F58" s="182"/>
      <c r="G58" s="182"/>
      <c r="H58" s="182"/>
      <c r="I58" s="182"/>
      <c r="J58" s="182"/>
      <c r="K58" s="182"/>
      <c r="L58" s="182"/>
      <c r="M58" s="182"/>
      <c r="N58" s="182"/>
      <c r="O58" s="182"/>
      <c r="P58" s="182"/>
      <c r="Q58" s="182"/>
      <c r="R58" s="182"/>
      <c r="S58" s="182"/>
      <c r="T58" s="182"/>
      <c r="U58" s="182"/>
      <c r="V58" s="182"/>
      <c r="W58" s="182"/>
      <c r="X58" s="182"/>
      <c r="Y58" s="182"/>
      <c r="Z58" s="182"/>
      <c r="AA58" s="182"/>
      <c r="AB58" s="182"/>
      <c r="AC58" s="182"/>
      <c r="AD58" s="97" t="s">
        <v>558</v>
      </c>
      <c r="AE58" s="98"/>
      <c r="AF58" s="98"/>
      <c r="AG58" s="76" t="s">
        <v>606</v>
      </c>
      <c r="AH58" s="77"/>
      <c r="AI58" s="77"/>
      <c r="AJ58" s="77"/>
      <c r="AK58" s="77"/>
      <c r="AL58" s="77"/>
      <c r="AM58" s="77"/>
      <c r="AN58" s="77"/>
      <c r="AO58" s="77"/>
      <c r="AP58" s="77"/>
      <c r="AQ58" s="77"/>
      <c r="AR58" s="77"/>
      <c r="AS58" s="77"/>
      <c r="AT58" s="77"/>
      <c r="AU58" s="77"/>
      <c r="AV58" s="77"/>
      <c r="AW58" s="77"/>
      <c r="AX58" s="78"/>
    </row>
    <row r="59" spans="1:50" ht="27" customHeight="1" x14ac:dyDescent="0.15">
      <c r="A59" s="250"/>
      <c r="B59" s="251"/>
      <c r="C59" s="181" t="s">
        <v>41</v>
      </c>
      <c r="D59" s="182"/>
      <c r="E59" s="182"/>
      <c r="F59" s="182"/>
      <c r="G59" s="182"/>
      <c r="H59" s="182"/>
      <c r="I59" s="182"/>
      <c r="J59" s="182"/>
      <c r="K59" s="182"/>
      <c r="L59" s="182"/>
      <c r="M59" s="182"/>
      <c r="N59" s="182"/>
      <c r="O59" s="182"/>
      <c r="P59" s="182"/>
      <c r="Q59" s="182"/>
      <c r="R59" s="182"/>
      <c r="S59" s="182"/>
      <c r="T59" s="182"/>
      <c r="U59" s="182"/>
      <c r="V59" s="182"/>
      <c r="W59" s="182"/>
      <c r="X59" s="182"/>
      <c r="Y59" s="182"/>
      <c r="Z59" s="182"/>
      <c r="AA59" s="182"/>
      <c r="AB59" s="182"/>
      <c r="AC59" s="182"/>
      <c r="AD59" s="97" t="s">
        <v>558</v>
      </c>
      <c r="AE59" s="98"/>
      <c r="AF59" s="98"/>
      <c r="AG59" s="194" t="s">
        <v>588</v>
      </c>
      <c r="AH59" s="172"/>
      <c r="AI59" s="172"/>
      <c r="AJ59" s="172"/>
      <c r="AK59" s="172"/>
      <c r="AL59" s="172"/>
      <c r="AM59" s="172"/>
      <c r="AN59" s="172"/>
      <c r="AO59" s="172"/>
      <c r="AP59" s="172"/>
      <c r="AQ59" s="172"/>
      <c r="AR59" s="172"/>
      <c r="AS59" s="172"/>
      <c r="AT59" s="172"/>
      <c r="AU59" s="172"/>
      <c r="AV59" s="172"/>
      <c r="AW59" s="172"/>
      <c r="AX59" s="195"/>
    </row>
    <row r="60" spans="1:50" ht="41.25" customHeight="1" x14ac:dyDescent="0.15">
      <c r="A60" s="409" t="s">
        <v>55</v>
      </c>
      <c r="B60" s="410"/>
      <c r="C60" s="208" t="s">
        <v>137</v>
      </c>
      <c r="D60" s="209"/>
      <c r="E60" s="209"/>
      <c r="F60" s="209"/>
      <c r="G60" s="209"/>
      <c r="H60" s="209"/>
      <c r="I60" s="209"/>
      <c r="J60" s="209"/>
      <c r="K60" s="209"/>
      <c r="L60" s="209"/>
      <c r="M60" s="209"/>
      <c r="N60" s="209"/>
      <c r="O60" s="209"/>
      <c r="P60" s="209"/>
      <c r="Q60" s="209"/>
      <c r="R60" s="209"/>
      <c r="S60" s="209"/>
      <c r="T60" s="209"/>
      <c r="U60" s="209"/>
      <c r="V60" s="209"/>
      <c r="W60" s="209"/>
      <c r="X60" s="209"/>
      <c r="Y60" s="209"/>
      <c r="Z60" s="209"/>
      <c r="AA60" s="209"/>
      <c r="AB60" s="209"/>
      <c r="AC60" s="210"/>
      <c r="AD60" s="192" t="s">
        <v>586</v>
      </c>
      <c r="AE60" s="193"/>
      <c r="AF60" s="193"/>
      <c r="AG60" s="203" t="s">
        <v>625</v>
      </c>
      <c r="AH60" s="170"/>
      <c r="AI60" s="170"/>
      <c r="AJ60" s="170"/>
      <c r="AK60" s="170"/>
      <c r="AL60" s="170"/>
      <c r="AM60" s="170"/>
      <c r="AN60" s="170"/>
      <c r="AO60" s="170"/>
      <c r="AP60" s="170"/>
      <c r="AQ60" s="170"/>
      <c r="AR60" s="170"/>
      <c r="AS60" s="170"/>
      <c r="AT60" s="170"/>
      <c r="AU60" s="170"/>
      <c r="AV60" s="170"/>
      <c r="AW60" s="170"/>
      <c r="AX60" s="204"/>
    </row>
    <row r="61" spans="1:50" ht="67.5" customHeight="1" x14ac:dyDescent="0.15">
      <c r="A61" s="245" t="s">
        <v>45</v>
      </c>
      <c r="B61" s="393"/>
      <c r="C61" s="475" t="s">
        <v>50</v>
      </c>
      <c r="D61" s="476"/>
      <c r="E61" s="476"/>
      <c r="F61" s="477"/>
      <c r="G61" s="168" t="s">
        <v>589</v>
      </c>
      <c r="H61" s="168"/>
      <c r="I61" s="168"/>
      <c r="J61" s="168"/>
      <c r="K61" s="168"/>
      <c r="L61" s="168"/>
      <c r="M61" s="168"/>
      <c r="N61" s="168"/>
      <c r="O61" s="168"/>
      <c r="P61" s="168"/>
      <c r="Q61" s="168"/>
      <c r="R61" s="168"/>
      <c r="S61" s="168"/>
      <c r="T61" s="168"/>
      <c r="U61" s="168"/>
      <c r="V61" s="168"/>
      <c r="W61" s="168"/>
      <c r="X61" s="168"/>
      <c r="Y61" s="168"/>
      <c r="Z61" s="168"/>
      <c r="AA61" s="168"/>
      <c r="AB61" s="168"/>
      <c r="AC61" s="168"/>
      <c r="AD61" s="168"/>
      <c r="AE61" s="168"/>
      <c r="AF61" s="168"/>
      <c r="AG61" s="168"/>
      <c r="AH61" s="168"/>
      <c r="AI61" s="168"/>
      <c r="AJ61" s="168"/>
      <c r="AK61" s="168"/>
      <c r="AL61" s="168"/>
      <c r="AM61" s="168"/>
      <c r="AN61" s="168"/>
      <c r="AO61" s="168"/>
      <c r="AP61" s="168"/>
      <c r="AQ61" s="168"/>
      <c r="AR61" s="168"/>
      <c r="AS61" s="168"/>
      <c r="AT61" s="168"/>
      <c r="AU61" s="168"/>
      <c r="AV61" s="168"/>
      <c r="AW61" s="168"/>
      <c r="AX61" s="169"/>
    </row>
    <row r="62" spans="1:50" ht="43.5" customHeight="1" thickBot="1" x14ac:dyDescent="0.2">
      <c r="A62" s="394"/>
      <c r="B62" s="395"/>
      <c r="C62" s="268" t="s">
        <v>54</v>
      </c>
      <c r="D62" s="269"/>
      <c r="E62" s="269"/>
      <c r="F62" s="270"/>
      <c r="G62" s="166" t="s">
        <v>590</v>
      </c>
      <c r="H62" s="166"/>
      <c r="I62" s="166"/>
      <c r="J62" s="166"/>
      <c r="K62" s="166"/>
      <c r="L62" s="166"/>
      <c r="M62" s="166"/>
      <c r="N62" s="166"/>
      <c r="O62" s="166"/>
      <c r="P62" s="166"/>
      <c r="Q62" s="166"/>
      <c r="R62" s="166"/>
      <c r="S62" s="166"/>
      <c r="T62" s="166"/>
      <c r="U62" s="166"/>
      <c r="V62" s="166"/>
      <c r="W62" s="166"/>
      <c r="X62" s="166"/>
      <c r="Y62" s="166"/>
      <c r="Z62" s="166"/>
      <c r="AA62" s="166"/>
      <c r="AB62" s="166"/>
      <c r="AC62" s="166"/>
      <c r="AD62" s="166"/>
      <c r="AE62" s="166"/>
      <c r="AF62" s="166"/>
      <c r="AG62" s="166"/>
      <c r="AH62" s="166"/>
      <c r="AI62" s="166"/>
      <c r="AJ62" s="166"/>
      <c r="AK62" s="166"/>
      <c r="AL62" s="166"/>
      <c r="AM62" s="166"/>
      <c r="AN62" s="166"/>
      <c r="AO62" s="166"/>
      <c r="AP62" s="166"/>
      <c r="AQ62" s="166"/>
      <c r="AR62" s="166"/>
      <c r="AS62" s="166"/>
      <c r="AT62" s="166"/>
      <c r="AU62" s="166"/>
      <c r="AV62" s="166"/>
      <c r="AW62" s="166"/>
      <c r="AX62" s="167"/>
    </row>
    <row r="63" spans="1:50" ht="24" customHeight="1" x14ac:dyDescent="0.15">
      <c r="A63" s="342" t="s">
        <v>30</v>
      </c>
      <c r="B63" s="343"/>
      <c r="C63" s="343"/>
      <c r="D63" s="343"/>
      <c r="E63" s="343"/>
      <c r="F63" s="343"/>
      <c r="G63" s="343"/>
      <c r="H63" s="343"/>
      <c r="I63" s="343"/>
      <c r="J63" s="343"/>
      <c r="K63" s="343"/>
      <c r="L63" s="343"/>
      <c r="M63" s="343"/>
      <c r="N63" s="343"/>
      <c r="O63" s="343"/>
      <c r="P63" s="343"/>
      <c r="Q63" s="343"/>
      <c r="R63" s="343"/>
      <c r="S63" s="343"/>
      <c r="T63" s="343"/>
      <c r="U63" s="343"/>
      <c r="V63" s="343"/>
      <c r="W63" s="343"/>
      <c r="X63" s="343"/>
      <c r="Y63" s="343"/>
      <c r="Z63" s="343"/>
      <c r="AA63" s="343"/>
      <c r="AB63" s="343"/>
      <c r="AC63" s="343"/>
      <c r="AD63" s="343"/>
      <c r="AE63" s="343"/>
      <c r="AF63" s="343"/>
      <c r="AG63" s="343"/>
      <c r="AH63" s="343"/>
      <c r="AI63" s="343"/>
      <c r="AJ63" s="343"/>
      <c r="AK63" s="343"/>
      <c r="AL63" s="343"/>
      <c r="AM63" s="343"/>
      <c r="AN63" s="343"/>
      <c r="AO63" s="343"/>
      <c r="AP63" s="343"/>
      <c r="AQ63" s="343"/>
      <c r="AR63" s="343"/>
      <c r="AS63" s="343"/>
      <c r="AT63" s="343"/>
      <c r="AU63" s="343"/>
      <c r="AV63" s="343"/>
      <c r="AW63" s="343"/>
      <c r="AX63" s="344"/>
    </row>
    <row r="64" spans="1:50" ht="35.450000000000003" customHeight="1" thickBot="1" x14ac:dyDescent="0.2">
      <c r="A64" s="239" t="s">
        <v>620</v>
      </c>
      <c r="B64" s="240"/>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1"/>
    </row>
    <row r="65" spans="1:52" ht="24.75" customHeight="1" x14ac:dyDescent="0.15">
      <c r="A65" s="336" t="s">
        <v>31</v>
      </c>
      <c r="B65" s="337"/>
      <c r="C65" s="337"/>
      <c r="D65" s="337"/>
      <c r="E65" s="337"/>
      <c r="F65" s="337"/>
      <c r="G65" s="337"/>
      <c r="H65" s="337"/>
      <c r="I65" s="337"/>
      <c r="J65" s="337"/>
      <c r="K65" s="337"/>
      <c r="L65" s="337"/>
      <c r="M65" s="337"/>
      <c r="N65" s="337"/>
      <c r="O65" s="337"/>
      <c r="P65" s="337"/>
      <c r="Q65" s="337"/>
      <c r="R65" s="337"/>
      <c r="S65" s="337"/>
      <c r="T65" s="337"/>
      <c r="U65" s="337"/>
      <c r="V65" s="337"/>
      <c r="W65" s="337"/>
      <c r="X65" s="337"/>
      <c r="Y65" s="337"/>
      <c r="Z65" s="337"/>
      <c r="AA65" s="337"/>
      <c r="AB65" s="337"/>
      <c r="AC65" s="337"/>
      <c r="AD65" s="337"/>
      <c r="AE65" s="337"/>
      <c r="AF65" s="337"/>
      <c r="AG65" s="337"/>
      <c r="AH65" s="337"/>
      <c r="AI65" s="337"/>
      <c r="AJ65" s="337"/>
      <c r="AK65" s="337"/>
      <c r="AL65" s="337"/>
      <c r="AM65" s="337"/>
      <c r="AN65" s="337"/>
      <c r="AO65" s="337"/>
      <c r="AP65" s="337"/>
      <c r="AQ65" s="337"/>
      <c r="AR65" s="337"/>
      <c r="AS65" s="337"/>
      <c r="AT65" s="337"/>
      <c r="AU65" s="337"/>
      <c r="AV65" s="337"/>
      <c r="AW65" s="337"/>
      <c r="AX65" s="338"/>
    </row>
    <row r="66" spans="1:52" ht="35.450000000000003" customHeight="1" thickBot="1" x14ac:dyDescent="0.2">
      <c r="A66" s="226" t="s">
        <v>132</v>
      </c>
      <c r="B66" s="227"/>
      <c r="C66" s="227"/>
      <c r="D66" s="227"/>
      <c r="E66" s="228"/>
      <c r="F66" s="326" t="s">
        <v>621</v>
      </c>
      <c r="G66" s="240"/>
      <c r="H66" s="240"/>
      <c r="I66" s="240"/>
      <c r="J66" s="240"/>
      <c r="K66" s="240"/>
      <c r="L66" s="240"/>
      <c r="M66" s="240"/>
      <c r="N66" s="240"/>
      <c r="O66" s="240"/>
      <c r="P66" s="240"/>
      <c r="Q66" s="240"/>
      <c r="R66" s="240"/>
      <c r="S66" s="240"/>
      <c r="T66" s="240"/>
      <c r="U66" s="240"/>
      <c r="V66" s="240"/>
      <c r="W66" s="240"/>
      <c r="X66" s="240"/>
      <c r="Y66" s="240"/>
      <c r="Z66" s="240"/>
      <c r="AA66" s="240"/>
      <c r="AB66" s="240"/>
      <c r="AC66" s="240"/>
      <c r="AD66" s="240"/>
      <c r="AE66" s="240"/>
      <c r="AF66" s="240"/>
      <c r="AG66" s="240"/>
      <c r="AH66" s="240"/>
      <c r="AI66" s="240"/>
      <c r="AJ66" s="240"/>
      <c r="AK66" s="240"/>
      <c r="AL66" s="240"/>
      <c r="AM66" s="240"/>
      <c r="AN66" s="240"/>
      <c r="AO66" s="240"/>
      <c r="AP66" s="240"/>
      <c r="AQ66" s="240"/>
      <c r="AR66" s="240"/>
      <c r="AS66" s="240"/>
      <c r="AT66" s="240"/>
      <c r="AU66" s="240"/>
      <c r="AV66" s="240"/>
      <c r="AW66" s="240"/>
      <c r="AX66" s="241"/>
    </row>
    <row r="67" spans="1:52" ht="24.75" customHeight="1" x14ac:dyDescent="0.15">
      <c r="A67" s="336" t="s">
        <v>43</v>
      </c>
      <c r="B67" s="337"/>
      <c r="C67" s="337"/>
      <c r="D67" s="337"/>
      <c r="E67" s="337"/>
      <c r="F67" s="337"/>
      <c r="G67" s="337"/>
      <c r="H67" s="337"/>
      <c r="I67" s="337"/>
      <c r="J67" s="337"/>
      <c r="K67" s="337"/>
      <c r="L67" s="337"/>
      <c r="M67" s="337"/>
      <c r="N67" s="337"/>
      <c r="O67" s="337"/>
      <c r="P67" s="337"/>
      <c r="Q67" s="337"/>
      <c r="R67" s="337"/>
      <c r="S67" s="337"/>
      <c r="T67" s="337"/>
      <c r="U67" s="337"/>
      <c r="V67" s="337"/>
      <c r="W67" s="337"/>
      <c r="X67" s="337"/>
      <c r="Y67" s="337"/>
      <c r="Z67" s="337"/>
      <c r="AA67" s="337"/>
      <c r="AB67" s="337"/>
      <c r="AC67" s="337"/>
      <c r="AD67" s="337"/>
      <c r="AE67" s="337"/>
      <c r="AF67" s="337"/>
      <c r="AG67" s="337"/>
      <c r="AH67" s="337"/>
      <c r="AI67" s="337"/>
      <c r="AJ67" s="337"/>
      <c r="AK67" s="337"/>
      <c r="AL67" s="337"/>
      <c r="AM67" s="337"/>
      <c r="AN67" s="337"/>
      <c r="AO67" s="337"/>
      <c r="AP67" s="337"/>
      <c r="AQ67" s="337"/>
      <c r="AR67" s="337"/>
      <c r="AS67" s="337"/>
      <c r="AT67" s="337"/>
      <c r="AU67" s="337"/>
      <c r="AV67" s="337"/>
      <c r="AW67" s="337"/>
      <c r="AX67" s="338"/>
    </row>
    <row r="68" spans="1:52" ht="108.75" customHeight="1" thickBot="1" x14ac:dyDescent="0.2">
      <c r="A68" s="226" t="s">
        <v>132</v>
      </c>
      <c r="B68" s="227"/>
      <c r="C68" s="227"/>
      <c r="D68" s="227"/>
      <c r="E68" s="228"/>
      <c r="F68" s="242" t="s">
        <v>623</v>
      </c>
      <c r="G68" s="243"/>
      <c r="H68" s="243"/>
      <c r="I68" s="243"/>
      <c r="J68" s="243"/>
      <c r="K68" s="243"/>
      <c r="L68" s="243"/>
      <c r="M68" s="243"/>
      <c r="N68" s="243"/>
      <c r="O68" s="243"/>
      <c r="P68" s="243"/>
      <c r="Q68" s="243"/>
      <c r="R68" s="243"/>
      <c r="S68" s="243"/>
      <c r="T68" s="243"/>
      <c r="U68" s="243"/>
      <c r="V68" s="243"/>
      <c r="W68" s="243"/>
      <c r="X68" s="243"/>
      <c r="Y68" s="243"/>
      <c r="Z68" s="243"/>
      <c r="AA68" s="243"/>
      <c r="AB68" s="243"/>
      <c r="AC68" s="243"/>
      <c r="AD68" s="243"/>
      <c r="AE68" s="243"/>
      <c r="AF68" s="243"/>
      <c r="AG68" s="243"/>
      <c r="AH68" s="243"/>
      <c r="AI68" s="243"/>
      <c r="AJ68" s="243"/>
      <c r="AK68" s="243"/>
      <c r="AL68" s="243"/>
      <c r="AM68" s="243"/>
      <c r="AN68" s="243"/>
      <c r="AO68" s="243"/>
      <c r="AP68" s="243"/>
      <c r="AQ68" s="243"/>
      <c r="AR68" s="243"/>
      <c r="AS68" s="243"/>
      <c r="AT68" s="243"/>
      <c r="AU68" s="243"/>
      <c r="AV68" s="243"/>
      <c r="AW68" s="243"/>
      <c r="AX68" s="244"/>
    </row>
    <row r="69" spans="1:52" ht="24.75" customHeight="1" x14ac:dyDescent="0.15">
      <c r="A69" s="314" t="s">
        <v>32</v>
      </c>
      <c r="B69" s="315"/>
      <c r="C69" s="315"/>
      <c r="D69" s="315"/>
      <c r="E69" s="315"/>
      <c r="F69" s="315"/>
      <c r="G69" s="315"/>
      <c r="H69" s="315"/>
      <c r="I69" s="315"/>
      <c r="J69" s="315"/>
      <c r="K69" s="315"/>
      <c r="L69" s="315"/>
      <c r="M69" s="315"/>
      <c r="N69" s="315"/>
      <c r="O69" s="315"/>
      <c r="P69" s="315"/>
      <c r="Q69" s="315"/>
      <c r="R69" s="315"/>
      <c r="S69" s="315"/>
      <c r="T69" s="315"/>
      <c r="U69" s="315"/>
      <c r="V69" s="315"/>
      <c r="W69" s="315"/>
      <c r="X69" s="315"/>
      <c r="Y69" s="315"/>
      <c r="Z69" s="315"/>
      <c r="AA69" s="315"/>
      <c r="AB69" s="315"/>
      <c r="AC69" s="315"/>
      <c r="AD69" s="315"/>
      <c r="AE69" s="315"/>
      <c r="AF69" s="315"/>
      <c r="AG69" s="315"/>
      <c r="AH69" s="315"/>
      <c r="AI69" s="315"/>
      <c r="AJ69" s="315"/>
      <c r="AK69" s="315"/>
      <c r="AL69" s="315"/>
      <c r="AM69" s="315"/>
      <c r="AN69" s="315"/>
      <c r="AO69" s="315"/>
      <c r="AP69" s="315"/>
      <c r="AQ69" s="315"/>
      <c r="AR69" s="315"/>
      <c r="AS69" s="315"/>
      <c r="AT69" s="315"/>
      <c r="AU69" s="315"/>
      <c r="AV69" s="315"/>
      <c r="AW69" s="315"/>
      <c r="AX69" s="316"/>
    </row>
    <row r="70" spans="1:52" ht="54.75" customHeight="1" thickBot="1" x14ac:dyDescent="0.2">
      <c r="A70" s="384" t="s">
        <v>622</v>
      </c>
      <c r="B70" s="385"/>
      <c r="C70" s="385"/>
      <c r="D70" s="385"/>
      <c r="E70" s="385"/>
      <c r="F70" s="385"/>
      <c r="G70" s="385"/>
      <c r="H70" s="385"/>
      <c r="I70" s="385"/>
      <c r="J70" s="385"/>
      <c r="K70" s="385"/>
      <c r="L70" s="385"/>
      <c r="M70" s="385"/>
      <c r="N70" s="385"/>
      <c r="O70" s="385"/>
      <c r="P70" s="385"/>
      <c r="Q70" s="385"/>
      <c r="R70" s="385"/>
      <c r="S70" s="385"/>
      <c r="T70" s="385"/>
      <c r="U70" s="385"/>
      <c r="V70" s="385"/>
      <c r="W70" s="385"/>
      <c r="X70" s="385"/>
      <c r="Y70" s="385"/>
      <c r="Z70" s="385"/>
      <c r="AA70" s="385"/>
      <c r="AB70" s="385"/>
      <c r="AC70" s="385"/>
      <c r="AD70" s="385"/>
      <c r="AE70" s="385"/>
      <c r="AF70" s="385"/>
      <c r="AG70" s="385"/>
      <c r="AH70" s="385"/>
      <c r="AI70" s="385"/>
      <c r="AJ70" s="385"/>
      <c r="AK70" s="385"/>
      <c r="AL70" s="385"/>
      <c r="AM70" s="385"/>
      <c r="AN70" s="385"/>
      <c r="AO70" s="385"/>
      <c r="AP70" s="385"/>
      <c r="AQ70" s="385"/>
      <c r="AR70" s="385"/>
      <c r="AS70" s="385"/>
      <c r="AT70" s="385"/>
      <c r="AU70" s="385"/>
      <c r="AV70" s="385"/>
      <c r="AW70" s="385"/>
      <c r="AX70" s="386"/>
    </row>
    <row r="71" spans="1:52" ht="24.75" customHeight="1" x14ac:dyDescent="0.15">
      <c r="A71" s="255" t="s">
        <v>218</v>
      </c>
      <c r="B71" s="256"/>
      <c r="C71" s="256"/>
      <c r="D71" s="256"/>
      <c r="E71" s="256"/>
      <c r="F71" s="256"/>
      <c r="G71" s="256"/>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256"/>
      <c r="AK71" s="256"/>
      <c r="AL71" s="256"/>
      <c r="AM71" s="256"/>
      <c r="AN71" s="256"/>
      <c r="AO71" s="256"/>
      <c r="AP71" s="256"/>
      <c r="AQ71" s="256"/>
      <c r="AR71" s="256"/>
      <c r="AS71" s="256"/>
      <c r="AT71" s="256"/>
      <c r="AU71" s="256"/>
      <c r="AV71" s="256"/>
      <c r="AW71" s="256"/>
      <c r="AX71" s="257"/>
      <c r="AZ71" s="10"/>
    </row>
    <row r="72" spans="1:52" ht="24.75" customHeight="1" x14ac:dyDescent="0.15">
      <c r="A72" s="585" t="s">
        <v>519</v>
      </c>
      <c r="B72" s="586"/>
      <c r="C72" s="586"/>
      <c r="D72" s="587"/>
      <c r="E72" s="581" t="s">
        <v>591</v>
      </c>
      <c r="F72" s="582"/>
      <c r="G72" s="582"/>
      <c r="H72" s="582"/>
      <c r="I72" s="582"/>
      <c r="J72" s="582"/>
      <c r="K72" s="582"/>
      <c r="L72" s="582"/>
      <c r="M72" s="582"/>
      <c r="N72" s="582"/>
      <c r="O72" s="582"/>
      <c r="P72" s="583"/>
      <c r="Q72" s="581"/>
      <c r="R72" s="582"/>
      <c r="S72" s="582"/>
      <c r="T72" s="582"/>
      <c r="U72" s="582"/>
      <c r="V72" s="582"/>
      <c r="W72" s="582"/>
      <c r="X72" s="582"/>
      <c r="Y72" s="582"/>
      <c r="Z72" s="582"/>
      <c r="AA72" s="582"/>
      <c r="AB72" s="583"/>
      <c r="AC72" s="581"/>
      <c r="AD72" s="582"/>
      <c r="AE72" s="582"/>
      <c r="AF72" s="582"/>
      <c r="AG72" s="582"/>
      <c r="AH72" s="582"/>
      <c r="AI72" s="582"/>
      <c r="AJ72" s="582"/>
      <c r="AK72" s="582"/>
      <c r="AL72" s="582"/>
      <c r="AM72" s="582"/>
      <c r="AN72" s="583"/>
      <c r="AO72" s="581"/>
      <c r="AP72" s="582"/>
      <c r="AQ72" s="582"/>
      <c r="AR72" s="582"/>
      <c r="AS72" s="582"/>
      <c r="AT72" s="582"/>
      <c r="AU72" s="582"/>
      <c r="AV72" s="582"/>
      <c r="AW72" s="582"/>
      <c r="AX72" s="584"/>
      <c r="AY72" s="66"/>
    </row>
    <row r="73" spans="1:52" ht="24.75" customHeight="1" x14ac:dyDescent="0.15">
      <c r="A73" s="506" t="s">
        <v>252</v>
      </c>
      <c r="B73" s="506"/>
      <c r="C73" s="506"/>
      <c r="D73" s="506"/>
      <c r="E73" s="581" t="s">
        <v>591</v>
      </c>
      <c r="F73" s="582"/>
      <c r="G73" s="582"/>
      <c r="H73" s="582"/>
      <c r="I73" s="582"/>
      <c r="J73" s="582"/>
      <c r="K73" s="582"/>
      <c r="L73" s="582"/>
      <c r="M73" s="582"/>
      <c r="N73" s="582"/>
      <c r="O73" s="582"/>
      <c r="P73" s="583"/>
      <c r="Q73" s="581"/>
      <c r="R73" s="582"/>
      <c r="S73" s="582"/>
      <c r="T73" s="582"/>
      <c r="U73" s="582"/>
      <c r="V73" s="582"/>
      <c r="W73" s="582"/>
      <c r="X73" s="582"/>
      <c r="Y73" s="582"/>
      <c r="Z73" s="582"/>
      <c r="AA73" s="582"/>
      <c r="AB73" s="583"/>
      <c r="AC73" s="581"/>
      <c r="AD73" s="582"/>
      <c r="AE73" s="582"/>
      <c r="AF73" s="582"/>
      <c r="AG73" s="582"/>
      <c r="AH73" s="582"/>
      <c r="AI73" s="582"/>
      <c r="AJ73" s="582"/>
      <c r="AK73" s="582"/>
      <c r="AL73" s="582"/>
      <c r="AM73" s="582"/>
      <c r="AN73" s="583"/>
      <c r="AO73" s="581"/>
      <c r="AP73" s="582"/>
      <c r="AQ73" s="582"/>
      <c r="AR73" s="582"/>
      <c r="AS73" s="582"/>
      <c r="AT73" s="582"/>
      <c r="AU73" s="582"/>
      <c r="AV73" s="582"/>
      <c r="AW73" s="582"/>
      <c r="AX73" s="584"/>
    </row>
    <row r="74" spans="1:52" ht="24.75" customHeight="1" x14ac:dyDescent="0.15">
      <c r="A74" s="506" t="s">
        <v>251</v>
      </c>
      <c r="B74" s="506"/>
      <c r="C74" s="506"/>
      <c r="D74" s="506"/>
      <c r="E74" s="581" t="s">
        <v>591</v>
      </c>
      <c r="F74" s="582"/>
      <c r="G74" s="582"/>
      <c r="H74" s="582"/>
      <c r="I74" s="582"/>
      <c r="J74" s="582"/>
      <c r="K74" s="582"/>
      <c r="L74" s="582"/>
      <c r="M74" s="582"/>
      <c r="N74" s="582"/>
      <c r="O74" s="582"/>
      <c r="P74" s="583"/>
      <c r="Q74" s="581"/>
      <c r="R74" s="582"/>
      <c r="S74" s="582"/>
      <c r="T74" s="582"/>
      <c r="U74" s="582"/>
      <c r="V74" s="582"/>
      <c r="W74" s="582"/>
      <c r="X74" s="582"/>
      <c r="Y74" s="582"/>
      <c r="Z74" s="582"/>
      <c r="AA74" s="582"/>
      <c r="AB74" s="583"/>
      <c r="AC74" s="581"/>
      <c r="AD74" s="582"/>
      <c r="AE74" s="582"/>
      <c r="AF74" s="582"/>
      <c r="AG74" s="582"/>
      <c r="AH74" s="582"/>
      <c r="AI74" s="582"/>
      <c r="AJ74" s="582"/>
      <c r="AK74" s="582"/>
      <c r="AL74" s="582"/>
      <c r="AM74" s="582"/>
      <c r="AN74" s="583"/>
      <c r="AO74" s="581"/>
      <c r="AP74" s="582"/>
      <c r="AQ74" s="582"/>
      <c r="AR74" s="582"/>
      <c r="AS74" s="582"/>
      <c r="AT74" s="582"/>
      <c r="AU74" s="582"/>
      <c r="AV74" s="582"/>
      <c r="AW74" s="582"/>
      <c r="AX74" s="584"/>
    </row>
    <row r="75" spans="1:52" ht="24.75" customHeight="1" x14ac:dyDescent="0.15">
      <c r="A75" s="506" t="s">
        <v>250</v>
      </c>
      <c r="B75" s="506"/>
      <c r="C75" s="506"/>
      <c r="D75" s="506"/>
      <c r="E75" s="581" t="s">
        <v>592</v>
      </c>
      <c r="F75" s="582"/>
      <c r="G75" s="582"/>
      <c r="H75" s="582"/>
      <c r="I75" s="582"/>
      <c r="J75" s="582"/>
      <c r="K75" s="582"/>
      <c r="L75" s="582"/>
      <c r="M75" s="582"/>
      <c r="N75" s="582"/>
      <c r="O75" s="582"/>
      <c r="P75" s="583"/>
      <c r="Q75" s="581"/>
      <c r="R75" s="582"/>
      <c r="S75" s="582"/>
      <c r="T75" s="582"/>
      <c r="U75" s="582"/>
      <c r="V75" s="582"/>
      <c r="W75" s="582"/>
      <c r="X75" s="582"/>
      <c r="Y75" s="582"/>
      <c r="Z75" s="582"/>
      <c r="AA75" s="582"/>
      <c r="AB75" s="583"/>
      <c r="AC75" s="581"/>
      <c r="AD75" s="582"/>
      <c r="AE75" s="582"/>
      <c r="AF75" s="582"/>
      <c r="AG75" s="582"/>
      <c r="AH75" s="582"/>
      <c r="AI75" s="582"/>
      <c r="AJ75" s="582"/>
      <c r="AK75" s="582"/>
      <c r="AL75" s="582"/>
      <c r="AM75" s="582"/>
      <c r="AN75" s="583"/>
      <c r="AO75" s="581"/>
      <c r="AP75" s="582"/>
      <c r="AQ75" s="582"/>
      <c r="AR75" s="582"/>
      <c r="AS75" s="582"/>
      <c r="AT75" s="582"/>
      <c r="AU75" s="582"/>
      <c r="AV75" s="582"/>
      <c r="AW75" s="582"/>
      <c r="AX75" s="584"/>
    </row>
    <row r="76" spans="1:52" ht="24.75" customHeight="1" x14ac:dyDescent="0.15">
      <c r="A76" s="506" t="s">
        <v>249</v>
      </c>
      <c r="B76" s="506"/>
      <c r="C76" s="506"/>
      <c r="D76" s="506"/>
      <c r="E76" s="581" t="s">
        <v>593</v>
      </c>
      <c r="F76" s="582"/>
      <c r="G76" s="582"/>
      <c r="H76" s="582"/>
      <c r="I76" s="582"/>
      <c r="J76" s="582"/>
      <c r="K76" s="582"/>
      <c r="L76" s="582"/>
      <c r="M76" s="582"/>
      <c r="N76" s="582"/>
      <c r="O76" s="582"/>
      <c r="P76" s="583"/>
      <c r="Q76" s="581"/>
      <c r="R76" s="582"/>
      <c r="S76" s="582"/>
      <c r="T76" s="582"/>
      <c r="U76" s="582"/>
      <c r="V76" s="582"/>
      <c r="W76" s="582"/>
      <c r="X76" s="582"/>
      <c r="Y76" s="582"/>
      <c r="Z76" s="582"/>
      <c r="AA76" s="582"/>
      <c r="AB76" s="583"/>
      <c r="AC76" s="581"/>
      <c r="AD76" s="582"/>
      <c r="AE76" s="582"/>
      <c r="AF76" s="582"/>
      <c r="AG76" s="582"/>
      <c r="AH76" s="582"/>
      <c r="AI76" s="582"/>
      <c r="AJ76" s="582"/>
      <c r="AK76" s="582"/>
      <c r="AL76" s="582"/>
      <c r="AM76" s="582"/>
      <c r="AN76" s="583"/>
      <c r="AO76" s="581"/>
      <c r="AP76" s="582"/>
      <c r="AQ76" s="582"/>
      <c r="AR76" s="582"/>
      <c r="AS76" s="582"/>
      <c r="AT76" s="582"/>
      <c r="AU76" s="582"/>
      <c r="AV76" s="582"/>
      <c r="AW76" s="582"/>
      <c r="AX76" s="584"/>
    </row>
    <row r="77" spans="1:52" ht="24.75" customHeight="1" x14ac:dyDescent="0.15">
      <c r="A77" s="506" t="s">
        <v>248</v>
      </c>
      <c r="B77" s="506"/>
      <c r="C77" s="506"/>
      <c r="D77" s="506"/>
      <c r="E77" s="581" t="s">
        <v>594</v>
      </c>
      <c r="F77" s="582"/>
      <c r="G77" s="582"/>
      <c r="H77" s="582"/>
      <c r="I77" s="582"/>
      <c r="J77" s="582"/>
      <c r="K77" s="582"/>
      <c r="L77" s="582"/>
      <c r="M77" s="582"/>
      <c r="N77" s="582"/>
      <c r="O77" s="582"/>
      <c r="P77" s="583"/>
      <c r="Q77" s="581"/>
      <c r="R77" s="582"/>
      <c r="S77" s="582"/>
      <c r="T77" s="582"/>
      <c r="U77" s="582"/>
      <c r="V77" s="582"/>
      <c r="W77" s="582"/>
      <c r="X77" s="582"/>
      <c r="Y77" s="582"/>
      <c r="Z77" s="582"/>
      <c r="AA77" s="582"/>
      <c r="AB77" s="583"/>
      <c r="AC77" s="581"/>
      <c r="AD77" s="582"/>
      <c r="AE77" s="582"/>
      <c r="AF77" s="582"/>
      <c r="AG77" s="582"/>
      <c r="AH77" s="582"/>
      <c r="AI77" s="582"/>
      <c r="AJ77" s="582"/>
      <c r="AK77" s="582"/>
      <c r="AL77" s="582"/>
      <c r="AM77" s="582"/>
      <c r="AN77" s="583"/>
      <c r="AO77" s="581"/>
      <c r="AP77" s="582"/>
      <c r="AQ77" s="582"/>
      <c r="AR77" s="582"/>
      <c r="AS77" s="582"/>
      <c r="AT77" s="582"/>
      <c r="AU77" s="582"/>
      <c r="AV77" s="582"/>
      <c r="AW77" s="582"/>
      <c r="AX77" s="584"/>
    </row>
    <row r="78" spans="1:52" ht="24.75" customHeight="1" x14ac:dyDescent="0.15">
      <c r="A78" s="506" t="s">
        <v>247</v>
      </c>
      <c r="B78" s="506"/>
      <c r="C78" s="506"/>
      <c r="D78" s="506"/>
      <c r="E78" s="581" t="s">
        <v>595</v>
      </c>
      <c r="F78" s="582"/>
      <c r="G78" s="582"/>
      <c r="H78" s="582"/>
      <c r="I78" s="582"/>
      <c r="J78" s="582"/>
      <c r="K78" s="582"/>
      <c r="L78" s="582"/>
      <c r="M78" s="582"/>
      <c r="N78" s="582"/>
      <c r="O78" s="582"/>
      <c r="P78" s="583"/>
      <c r="Q78" s="581"/>
      <c r="R78" s="582"/>
      <c r="S78" s="582"/>
      <c r="T78" s="582"/>
      <c r="U78" s="582"/>
      <c r="V78" s="582"/>
      <c r="W78" s="582"/>
      <c r="X78" s="582"/>
      <c r="Y78" s="582"/>
      <c r="Z78" s="582"/>
      <c r="AA78" s="582"/>
      <c r="AB78" s="583"/>
      <c r="AC78" s="581"/>
      <c r="AD78" s="582"/>
      <c r="AE78" s="582"/>
      <c r="AF78" s="582"/>
      <c r="AG78" s="582"/>
      <c r="AH78" s="582"/>
      <c r="AI78" s="582"/>
      <c r="AJ78" s="582"/>
      <c r="AK78" s="582"/>
      <c r="AL78" s="582"/>
      <c r="AM78" s="582"/>
      <c r="AN78" s="583"/>
      <c r="AO78" s="581"/>
      <c r="AP78" s="582"/>
      <c r="AQ78" s="582"/>
      <c r="AR78" s="582"/>
      <c r="AS78" s="582"/>
      <c r="AT78" s="582"/>
      <c r="AU78" s="582"/>
      <c r="AV78" s="582"/>
      <c r="AW78" s="582"/>
      <c r="AX78" s="584"/>
    </row>
    <row r="79" spans="1:52" ht="24.75" customHeight="1" x14ac:dyDescent="0.15">
      <c r="A79" s="506" t="s">
        <v>246</v>
      </c>
      <c r="B79" s="506"/>
      <c r="C79" s="506"/>
      <c r="D79" s="506"/>
      <c r="E79" s="581" t="s">
        <v>596</v>
      </c>
      <c r="F79" s="582"/>
      <c r="G79" s="582"/>
      <c r="H79" s="582"/>
      <c r="I79" s="582"/>
      <c r="J79" s="582"/>
      <c r="K79" s="582"/>
      <c r="L79" s="582"/>
      <c r="M79" s="582"/>
      <c r="N79" s="582"/>
      <c r="O79" s="582"/>
      <c r="P79" s="583"/>
      <c r="Q79" s="581"/>
      <c r="R79" s="582"/>
      <c r="S79" s="582"/>
      <c r="T79" s="582"/>
      <c r="U79" s="582"/>
      <c r="V79" s="582"/>
      <c r="W79" s="582"/>
      <c r="X79" s="582"/>
      <c r="Y79" s="582"/>
      <c r="Z79" s="582"/>
      <c r="AA79" s="582"/>
      <c r="AB79" s="583"/>
      <c r="AC79" s="581"/>
      <c r="AD79" s="582"/>
      <c r="AE79" s="582"/>
      <c r="AF79" s="582"/>
      <c r="AG79" s="582"/>
      <c r="AH79" s="582"/>
      <c r="AI79" s="582"/>
      <c r="AJ79" s="582"/>
      <c r="AK79" s="582"/>
      <c r="AL79" s="582"/>
      <c r="AM79" s="582"/>
      <c r="AN79" s="583"/>
      <c r="AO79" s="581"/>
      <c r="AP79" s="582"/>
      <c r="AQ79" s="582"/>
      <c r="AR79" s="582"/>
      <c r="AS79" s="582"/>
      <c r="AT79" s="582"/>
      <c r="AU79" s="582"/>
      <c r="AV79" s="582"/>
      <c r="AW79" s="582"/>
      <c r="AX79" s="584"/>
    </row>
    <row r="80" spans="1:52" ht="24.75" customHeight="1" x14ac:dyDescent="0.15">
      <c r="A80" s="506" t="s">
        <v>245</v>
      </c>
      <c r="B80" s="506"/>
      <c r="C80" s="506"/>
      <c r="D80" s="506"/>
      <c r="E80" s="634" t="s">
        <v>597</v>
      </c>
      <c r="F80" s="635"/>
      <c r="G80" s="635"/>
      <c r="H80" s="635"/>
      <c r="I80" s="635"/>
      <c r="J80" s="635"/>
      <c r="K80" s="635"/>
      <c r="L80" s="635"/>
      <c r="M80" s="635"/>
      <c r="N80" s="635"/>
      <c r="O80" s="635"/>
      <c r="P80" s="636"/>
      <c r="Q80" s="634"/>
      <c r="R80" s="635"/>
      <c r="S80" s="635"/>
      <c r="T80" s="635"/>
      <c r="U80" s="635"/>
      <c r="V80" s="635"/>
      <c r="W80" s="635"/>
      <c r="X80" s="635"/>
      <c r="Y80" s="635"/>
      <c r="Z80" s="635"/>
      <c r="AA80" s="635"/>
      <c r="AB80" s="636"/>
      <c r="AC80" s="634"/>
      <c r="AD80" s="635"/>
      <c r="AE80" s="635"/>
      <c r="AF80" s="635"/>
      <c r="AG80" s="635"/>
      <c r="AH80" s="635"/>
      <c r="AI80" s="635"/>
      <c r="AJ80" s="635"/>
      <c r="AK80" s="635"/>
      <c r="AL80" s="635"/>
      <c r="AM80" s="635"/>
      <c r="AN80" s="636"/>
      <c r="AO80" s="581"/>
      <c r="AP80" s="582"/>
      <c r="AQ80" s="582"/>
      <c r="AR80" s="582"/>
      <c r="AS80" s="582"/>
      <c r="AT80" s="582"/>
      <c r="AU80" s="582"/>
      <c r="AV80" s="582"/>
      <c r="AW80" s="582"/>
      <c r="AX80" s="584"/>
    </row>
    <row r="81" spans="1:50" ht="24.75" customHeight="1" x14ac:dyDescent="0.15">
      <c r="A81" s="506" t="s">
        <v>393</v>
      </c>
      <c r="B81" s="506"/>
      <c r="C81" s="506"/>
      <c r="D81" s="506"/>
      <c r="E81" s="580" t="s">
        <v>557</v>
      </c>
      <c r="F81" s="578"/>
      <c r="G81" s="578"/>
      <c r="H81" s="69" t="str">
        <f>IF(E81="","","-")</f>
        <v>-</v>
      </c>
      <c r="I81" s="578"/>
      <c r="J81" s="578"/>
      <c r="K81" s="69" t="str">
        <f>IF(I81="","","-")</f>
        <v/>
      </c>
      <c r="L81" s="579">
        <v>75</v>
      </c>
      <c r="M81" s="579"/>
      <c r="N81" s="69" t="str">
        <f>IF(O81="","","-")</f>
        <v/>
      </c>
      <c r="O81" s="632"/>
      <c r="P81" s="633"/>
      <c r="Q81" s="580"/>
      <c r="R81" s="578"/>
      <c r="S81" s="578"/>
      <c r="T81" s="69" t="str">
        <f>IF(Q81="","","-")</f>
        <v/>
      </c>
      <c r="U81" s="578"/>
      <c r="V81" s="578"/>
      <c r="W81" s="69" t="str">
        <f>IF(U81="","","-")</f>
        <v/>
      </c>
      <c r="X81" s="579"/>
      <c r="Y81" s="579"/>
      <c r="Z81" s="69" t="str">
        <f>IF(AA81="","","-")</f>
        <v/>
      </c>
      <c r="AA81" s="632"/>
      <c r="AB81" s="633"/>
      <c r="AC81" s="580"/>
      <c r="AD81" s="578"/>
      <c r="AE81" s="578"/>
      <c r="AF81" s="69" t="str">
        <f>IF(AC81="","","-")</f>
        <v/>
      </c>
      <c r="AG81" s="578"/>
      <c r="AH81" s="578"/>
      <c r="AI81" s="69" t="str">
        <f>IF(AG81="","","-")</f>
        <v/>
      </c>
      <c r="AJ81" s="579"/>
      <c r="AK81" s="579"/>
      <c r="AL81" s="69" t="str">
        <f>IF(AM81="","","-")</f>
        <v/>
      </c>
      <c r="AM81" s="632"/>
      <c r="AN81" s="633"/>
      <c r="AO81" s="580"/>
      <c r="AP81" s="578"/>
      <c r="AQ81" s="69" t="str">
        <f>IF(AO81="","","-")</f>
        <v/>
      </c>
      <c r="AR81" s="578"/>
      <c r="AS81" s="578"/>
      <c r="AT81" s="69" t="str">
        <f>IF(AR81="","","-")</f>
        <v/>
      </c>
      <c r="AU81" s="579"/>
      <c r="AV81" s="579"/>
      <c r="AW81" s="69" t="str">
        <f>IF(AX81="","","-")</f>
        <v/>
      </c>
      <c r="AX81" s="72"/>
    </row>
    <row r="82" spans="1:50" ht="24.75" customHeight="1" x14ac:dyDescent="0.15">
      <c r="A82" s="506" t="s">
        <v>359</v>
      </c>
      <c r="B82" s="506"/>
      <c r="C82" s="506"/>
      <c r="D82" s="506"/>
      <c r="E82" s="580" t="s">
        <v>557</v>
      </c>
      <c r="F82" s="578"/>
      <c r="G82" s="578"/>
      <c r="H82" s="69" t="str">
        <f>IF(E82="","","-")</f>
        <v>-</v>
      </c>
      <c r="I82" s="578"/>
      <c r="J82" s="578"/>
      <c r="K82" s="69" t="str">
        <f>IF(I82="","","-")</f>
        <v/>
      </c>
      <c r="L82" s="579">
        <v>74</v>
      </c>
      <c r="M82" s="579"/>
      <c r="N82" s="69" t="str">
        <f>IF(O82="","","-")</f>
        <v/>
      </c>
      <c r="O82" s="632"/>
      <c r="P82" s="633"/>
      <c r="Q82" s="580"/>
      <c r="R82" s="578"/>
      <c r="S82" s="578"/>
      <c r="T82" s="69" t="str">
        <f>IF(Q82="","","-")</f>
        <v/>
      </c>
      <c r="U82" s="578"/>
      <c r="V82" s="578"/>
      <c r="W82" s="69" t="str">
        <f>IF(U82="","","-")</f>
        <v/>
      </c>
      <c r="X82" s="579"/>
      <c r="Y82" s="579"/>
      <c r="Z82" s="69" t="str">
        <f>IF(AA82="","","-")</f>
        <v/>
      </c>
      <c r="AA82" s="632"/>
      <c r="AB82" s="633"/>
      <c r="AC82" s="580"/>
      <c r="AD82" s="578"/>
      <c r="AE82" s="578"/>
      <c r="AF82" s="69" t="str">
        <f>IF(AC82="","","-")</f>
        <v/>
      </c>
      <c r="AG82" s="578"/>
      <c r="AH82" s="578"/>
      <c r="AI82" s="69" t="str">
        <f>IF(AG82="","","-")</f>
        <v/>
      </c>
      <c r="AJ82" s="579"/>
      <c r="AK82" s="579"/>
      <c r="AL82" s="69" t="str">
        <f>IF(AM82="","","-")</f>
        <v/>
      </c>
      <c r="AM82" s="632"/>
      <c r="AN82" s="633"/>
      <c r="AO82" s="580"/>
      <c r="AP82" s="578"/>
      <c r="AQ82" s="69" t="str">
        <f>IF(AO82="","","-")</f>
        <v/>
      </c>
      <c r="AR82" s="578"/>
      <c r="AS82" s="578"/>
      <c r="AT82" s="69" t="str">
        <f>IF(AR82="","","-")</f>
        <v/>
      </c>
      <c r="AU82" s="579"/>
      <c r="AV82" s="579"/>
      <c r="AW82" s="69" t="str">
        <f>IF(AX82="","","-")</f>
        <v/>
      </c>
      <c r="AX82" s="72"/>
    </row>
    <row r="83" spans="1:50" ht="28.35" customHeight="1" x14ac:dyDescent="0.15">
      <c r="A83" s="197" t="s">
        <v>239</v>
      </c>
      <c r="B83" s="198"/>
      <c r="C83" s="198"/>
      <c r="D83" s="198"/>
      <c r="E83" s="198"/>
      <c r="F83" s="199"/>
      <c r="G83" s="55" t="s">
        <v>554</v>
      </c>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c r="AN83" s="36"/>
      <c r="AO83" s="36"/>
      <c r="AP83" s="36"/>
      <c r="AQ83" s="36"/>
      <c r="AR83" s="36"/>
      <c r="AS83" s="36"/>
      <c r="AT83" s="36"/>
      <c r="AU83" s="36"/>
      <c r="AV83" s="36"/>
      <c r="AW83" s="36"/>
      <c r="AX83" s="37"/>
    </row>
    <row r="84" spans="1:50" ht="28.35" customHeight="1" x14ac:dyDescent="0.15">
      <c r="A84" s="197"/>
      <c r="B84" s="198"/>
      <c r="C84" s="198"/>
      <c r="D84" s="198"/>
      <c r="E84" s="198"/>
      <c r="F84" s="199"/>
      <c r="G84" s="35"/>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c r="AN84" s="36"/>
      <c r="AO84" s="36"/>
      <c r="AP84" s="36"/>
      <c r="AQ84" s="36"/>
      <c r="AR84" s="36"/>
      <c r="AS84" s="36"/>
      <c r="AT84" s="36"/>
      <c r="AU84" s="36"/>
      <c r="AV84" s="36"/>
      <c r="AW84" s="36"/>
      <c r="AX84" s="37"/>
    </row>
    <row r="85" spans="1:50" ht="28.35" customHeight="1" x14ac:dyDescent="0.15">
      <c r="A85" s="197"/>
      <c r="B85" s="198"/>
      <c r="C85" s="198"/>
      <c r="D85" s="198"/>
      <c r="E85" s="198"/>
      <c r="F85" s="199"/>
      <c r="G85" s="35"/>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c r="AK85" s="36"/>
      <c r="AL85" s="36"/>
      <c r="AM85" s="36"/>
      <c r="AN85" s="36"/>
      <c r="AO85" s="36"/>
      <c r="AP85" s="36"/>
      <c r="AQ85" s="36"/>
      <c r="AR85" s="36"/>
      <c r="AS85" s="36"/>
      <c r="AT85" s="36"/>
      <c r="AU85" s="36"/>
      <c r="AV85" s="36"/>
      <c r="AW85" s="36"/>
      <c r="AX85" s="37"/>
    </row>
    <row r="86" spans="1:50" ht="28.35" customHeight="1" x14ac:dyDescent="0.15">
      <c r="A86" s="197"/>
      <c r="B86" s="198"/>
      <c r="C86" s="198"/>
      <c r="D86" s="198"/>
      <c r="E86" s="198"/>
      <c r="F86" s="199"/>
      <c r="G86" s="35"/>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73"/>
      <c r="AH86" s="36"/>
      <c r="AI86" s="36"/>
      <c r="AJ86" s="36"/>
      <c r="AK86" s="36"/>
      <c r="AL86" s="36"/>
      <c r="AM86" s="36"/>
      <c r="AN86" s="36"/>
      <c r="AO86" s="36"/>
      <c r="AP86" s="36"/>
      <c r="AQ86" s="36"/>
      <c r="AR86" s="36"/>
      <c r="AS86" s="36"/>
      <c r="AT86" s="36"/>
      <c r="AU86" s="36"/>
      <c r="AV86" s="36"/>
      <c r="AW86" s="36"/>
      <c r="AX86" s="37"/>
    </row>
    <row r="87" spans="1:50" ht="27.75" customHeight="1" x14ac:dyDescent="0.15">
      <c r="A87" s="197"/>
      <c r="B87" s="198"/>
      <c r="C87" s="198"/>
      <c r="D87" s="198"/>
      <c r="E87" s="198"/>
      <c r="F87" s="199"/>
      <c r="G87" s="35"/>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6"/>
      <c r="AK87" s="36"/>
      <c r="AL87" s="36"/>
      <c r="AM87" s="36"/>
      <c r="AN87" s="36"/>
      <c r="AO87" s="36"/>
      <c r="AP87" s="36"/>
      <c r="AQ87" s="36"/>
      <c r="AR87" s="36"/>
      <c r="AS87" s="36"/>
      <c r="AT87" s="36"/>
      <c r="AU87" s="36"/>
      <c r="AV87" s="36"/>
      <c r="AW87" s="36"/>
      <c r="AX87" s="37"/>
    </row>
    <row r="88" spans="1:50" ht="28.35" customHeight="1" x14ac:dyDescent="0.15">
      <c r="A88" s="197"/>
      <c r="B88" s="198"/>
      <c r="C88" s="198"/>
      <c r="D88" s="198"/>
      <c r="E88" s="198"/>
      <c r="F88" s="199"/>
      <c r="G88" s="35"/>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36"/>
      <c r="AS88" s="36"/>
      <c r="AT88" s="36"/>
      <c r="AU88" s="36"/>
      <c r="AV88" s="36"/>
      <c r="AW88" s="36"/>
      <c r="AX88" s="37"/>
    </row>
    <row r="89" spans="1:50" ht="28.35" customHeight="1" x14ac:dyDescent="0.15">
      <c r="A89" s="197"/>
      <c r="B89" s="198"/>
      <c r="C89" s="198"/>
      <c r="D89" s="198"/>
      <c r="E89" s="198"/>
      <c r="F89" s="199"/>
      <c r="G89" s="35"/>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c r="AK89" s="36"/>
      <c r="AL89" s="36"/>
      <c r="AM89" s="36"/>
      <c r="AN89" s="36"/>
      <c r="AO89" s="36"/>
      <c r="AP89" s="36"/>
      <c r="AQ89" s="36"/>
      <c r="AR89" s="36"/>
      <c r="AS89" s="36"/>
      <c r="AT89" s="36"/>
      <c r="AU89" s="36"/>
      <c r="AV89" s="36"/>
      <c r="AW89" s="36"/>
      <c r="AX89" s="37"/>
    </row>
    <row r="90" spans="1:50" ht="27.75" customHeight="1" x14ac:dyDescent="0.15">
      <c r="A90" s="197"/>
      <c r="B90" s="198"/>
      <c r="C90" s="198"/>
      <c r="D90" s="198"/>
      <c r="E90" s="198"/>
      <c r="F90" s="199"/>
      <c r="G90" s="35"/>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c r="AI90" s="36"/>
      <c r="AJ90" s="36"/>
      <c r="AK90" s="36"/>
      <c r="AL90" s="36"/>
      <c r="AM90" s="36"/>
      <c r="AN90" s="36"/>
      <c r="AO90" s="36"/>
      <c r="AP90" s="36"/>
      <c r="AQ90" s="36"/>
      <c r="AR90" s="36"/>
      <c r="AS90" s="36"/>
      <c r="AT90" s="36"/>
      <c r="AU90" s="36"/>
      <c r="AV90" s="36"/>
      <c r="AW90" s="36"/>
      <c r="AX90" s="37"/>
    </row>
    <row r="91" spans="1:50" ht="28.35" customHeight="1" x14ac:dyDescent="0.15">
      <c r="A91" s="197"/>
      <c r="B91" s="198"/>
      <c r="C91" s="198"/>
      <c r="D91" s="198"/>
      <c r="E91" s="198"/>
      <c r="F91" s="199"/>
      <c r="G91" s="35"/>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7"/>
    </row>
    <row r="92" spans="1:50" ht="28.35" customHeight="1" x14ac:dyDescent="0.15">
      <c r="A92" s="197"/>
      <c r="B92" s="198"/>
      <c r="C92" s="198"/>
      <c r="D92" s="198"/>
      <c r="E92" s="198"/>
      <c r="F92" s="199"/>
      <c r="G92" s="35"/>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7"/>
    </row>
    <row r="93" spans="1:50" ht="28.35" customHeight="1" x14ac:dyDescent="0.15">
      <c r="A93" s="197"/>
      <c r="B93" s="198"/>
      <c r="C93" s="198"/>
      <c r="D93" s="198"/>
      <c r="E93" s="198"/>
      <c r="F93" s="199"/>
      <c r="G93" s="35"/>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6"/>
      <c r="AS93" s="36"/>
      <c r="AT93" s="36"/>
      <c r="AU93" s="36"/>
      <c r="AV93" s="36"/>
      <c r="AW93" s="36"/>
      <c r="AX93" s="37"/>
    </row>
    <row r="94" spans="1:50" ht="28.35" customHeight="1" x14ac:dyDescent="0.15">
      <c r="A94" s="197"/>
      <c r="B94" s="198"/>
      <c r="C94" s="198"/>
      <c r="D94" s="198"/>
      <c r="E94" s="198"/>
      <c r="F94" s="199"/>
      <c r="G94" s="35"/>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36"/>
      <c r="AL94" s="36"/>
      <c r="AM94" s="36"/>
      <c r="AN94" s="36"/>
      <c r="AO94" s="36"/>
      <c r="AP94" s="36"/>
      <c r="AQ94" s="36"/>
      <c r="AR94" s="36"/>
      <c r="AS94" s="36"/>
      <c r="AT94" s="36"/>
      <c r="AU94" s="36"/>
      <c r="AV94" s="36"/>
      <c r="AW94" s="36"/>
      <c r="AX94" s="37"/>
    </row>
    <row r="95" spans="1:50" ht="28.35" customHeight="1" x14ac:dyDescent="0.15">
      <c r="A95" s="197"/>
      <c r="B95" s="198"/>
      <c r="C95" s="198"/>
      <c r="D95" s="198"/>
      <c r="E95" s="198"/>
      <c r="F95" s="199"/>
      <c r="G95" s="35"/>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36"/>
      <c r="AN95" s="36"/>
      <c r="AO95" s="36"/>
      <c r="AP95" s="36"/>
      <c r="AQ95" s="36"/>
      <c r="AR95" s="36"/>
      <c r="AS95" s="36"/>
      <c r="AT95" s="36"/>
      <c r="AU95" s="36"/>
      <c r="AV95" s="36"/>
      <c r="AW95" s="36"/>
      <c r="AX95" s="37"/>
    </row>
    <row r="96" spans="1:50" ht="27.75" customHeight="1" x14ac:dyDescent="0.15">
      <c r="A96" s="197"/>
      <c r="B96" s="198"/>
      <c r="C96" s="198"/>
      <c r="D96" s="198"/>
      <c r="E96" s="198"/>
      <c r="F96" s="199"/>
      <c r="G96" s="35"/>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6"/>
      <c r="AK96" s="36"/>
      <c r="AL96" s="36"/>
      <c r="AM96" s="36"/>
      <c r="AN96" s="36"/>
      <c r="AO96" s="36"/>
      <c r="AP96" s="36"/>
      <c r="AQ96" s="36"/>
      <c r="AR96" s="36"/>
      <c r="AS96" s="36"/>
      <c r="AT96" s="36"/>
      <c r="AU96" s="36"/>
      <c r="AV96" s="36"/>
      <c r="AW96" s="36"/>
      <c r="AX96" s="37"/>
    </row>
    <row r="97" spans="1:51" ht="28.35" customHeight="1" x14ac:dyDescent="0.15">
      <c r="A97" s="197"/>
      <c r="B97" s="198"/>
      <c r="C97" s="198"/>
      <c r="D97" s="198"/>
      <c r="E97" s="198"/>
      <c r="F97" s="199"/>
      <c r="G97" s="35"/>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36"/>
      <c r="AL97" s="36"/>
      <c r="AM97" s="36"/>
      <c r="AN97" s="36"/>
      <c r="AO97" s="36"/>
      <c r="AP97" s="36"/>
      <c r="AQ97" s="36"/>
      <c r="AR97" s="36"/>
      <c r="AS97" s="36"/>
      <c r="AT97" s="36"/>
      <c r="AU97" s="36"/>
      <c r="AV97" s="36"/>
      <c r="AW97" s="36"/>
      <c r="AX97" s="37"/>
    </row>
    <row r="98" spans="1:51" ht="28.35" customHeight="1" x14ac:dyDescent="0.15">
      <c r="A98" s="197"/>
      <c r="B98" s="198"/>
      <c r="C98" s="198"/>
      <c r="D98" s="198"/>
      <c r="E98" s="198"/>
      <c r="F98" s="199"/>
      <c r="G98" s="35"/>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7"/>
    </row>
    <row r="99" spans="1:51" ht="28.35" customHeight="1" x14ac:dyDescent="0.15">
      <c r="A99" s="197"/>
      <c r="B99" s="198"/>
      <c r="C99" s="198"/>
      <c r="D99" s="198"/>
      <c r="E99" s="198"/>
      <c r="F99" s="199"/>
      <c r="G99" s="35"/>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c r="AH99" s="36"/>
      <c r="AI99" s="36"/>
      <c r="AJ99" s="36"/>
      <c r="AK99" s="36"/>
      <c r="AL99" s="36"/>
      <c r="AM99" s="36"/>
      <c r="AN99" s="36"/>
      <c r="AO99" s="36"/>
      <c r="AP99" s="36"/>
      <c r="AQ99" s="36"/>
      <c r="AR99" s="36"/>
      <c r="AS99" s="36"/>
      <c r="AT99" s="36"/>
      <c r="AU99" s="36"/>
      <c r="AV99" s="36"/>
      <c r="AW99" s="36"/>
      <c r="AX99" s="37"/>
    </row>
    <row r="100" spans="1:51" ht="52.5" customHeight="1" x14ac:dyDescent="0.15">
      <c r="A100" s="197"/>
      <c r="B100" s="198"/>
      <c r="C100" s="198"/>
      <c r="D100" s="198"/>
      <c r="E100" s="198"/>
      <c r="F100" s="199"/>
      <c r="G100" s="35"/>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36"/>
      <c r="AL100" s="36"/>
      <c r="AM100" s="36"/>
      <c r="AN100" s="36"/>
      <c r="AO100" s="36"/>
      <c r="AP100" s="36"/>
      <c r="AQ100" s="36"/>
      <c r="AR100" s="36"/>
      <c r="AS100" s="36"/>
      <c r="AT100" s="36"/>
      <c r="AU100" s="36"/>
      <c r="AV100" s="36"/>
      <c r="AW100" s="36"/>
      <c r="AX100" s="37"/>
    </row>
    <row r="101" spans="1:51" ht="52.5" customHeight="1" x14ac:dyDescent="0.15">
      <c r="A101" s="197"/>
      <c r="B101" s="198"/>
      <c r="C101" s="198"/>
      <c r="D101" s="198"/>
      <c r="E101" s="198"/>
      <c r="F101" s="199"/>
      <c r="G101" s="35"/>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c r="AK101" s="36"/>
      <c r="AL101" s="36"/>
      <c r="AM101" s="36"/>
      <c r="AN101" s="36"/>
      <c r="AO101" s="36"/>
      <c r="AP101" s="36"/>
      <c r="AQ101" s="36"/>
      <c r="AR101" s="36"/>
      <c r="AS101" s="36"/>
      <c r="AT101" s="36"/>
      <c r="AU101" s="36"/>
      <c r="AV101" s="36"/>
      <c r="AW101" s="36"/>
      <c r="AX101" s="37"/>
    </row>
    <row r="102" spans="1:51" ht="52.5" customHeight="1" x14ac:dyDescent="0.15">
      <c r="A102" s="197"/>
      <c r="B102" s="198"/>
      <c r="C102" s="198"/>
      <c r="D102" s="198"/>
      <c r="E102" s="198"/>
      <c r="F102" s="199"/>
      <c r="G102" s="35"/>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6"/>
      <c r="AM102" s="36"/>
      <c r="AN102" s="36"/>
      <c r="AO102" s="36"/>
      <c r="AP102" s="36"/>
      <c r="AQ102" s="36"/>
      <c r="AR102" s="36"/>
      <c r="AS102" s="36"/>
      <c r="AT102" s="36"/>
      <c r="AU102" s="36"/>
      <c r="AV102" s="36"/>
      <c r="AW102" s="36"/>
      <c r="AX102" s="37"/>
    </row>
    <row r="103" spans="1:51" ht="29.25" customHeight="1" x14ac:dyDescent="0.15">
      <c r="A103" s="197"/>
      <c r="B103" s="198"/>
      <c r="C103" s="198"/>
      <c r="D103" s="198"/>
      <c r="E103" s="198"/>
      <c r="F103" s="199"/>
      <c r="G103" s="35"/>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c r="AK103" s="36"/>
      <c r="AL103" s="36"/>
      <c r="AM103" s="36"/>
      <c r="AN103" s="36"/>
      <c r="AO103" s="36"/>
      <c r="AP103" s="36"/>
      <c r="AQ103" s="36"/>
      <c r="AR103" s="36"/>
      <c r="AS103" s="36"/>
      <c r="AT103" s="36"/>
      <c r="AU103" s="36"/>
      <c r="AV103" s="36"/>
      <c r="AW103" s="36"/>
      <c r="AX103" s="37"/>
    </row>
    <row r="104" spans="1:51" ht="18.399999999999999" customHeight="1" x14ac:dyDescent="0.15">
      <c r="A104" s="197"/>
      <c r="B104" s="198"/>
      <c r="C104" s="198"/>
      <c r="D104" s="198"/>
      <c r="E104" s="198"/>
      <c r="F104" s="199"/>
      <c r="G104" s="35"/>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c r="AM104" s="36"/>
      <c r="AN104" s="36"/>
      <c r="AO104" s="36"/>
      <c r="AP104" s="36"/>
      <c r="AQ104" s="36"/>
      <c r="AR104" s="36"/>
      <c r="AS104" s="36"/>
      <c r="AT104" s="36"/>
      <c r="AU104" s="36"/>
      <c r="AV104" s="36"/>
      <c r="AW104" s="36"/>
      <c r="AX104" s="37"/>
    </row>
    <row r="105" spans="1:51" ht="24.75" customHeight="1" thickBot="1" x14ac:dyDescent="0.2">
      <c r="A105" s="200"/>
      <c r="B105" s="201"/>
      <c r="C105" s="201"/>
      <c r="D105" s="201"/>
      <c r="E105" s="201"/>
      <c r="F105" s="202"/>
      <c r="G105" s="38"/>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c r="AW105" s="39"/>
      <c r="AX105" s="40"/>
    </row>
    <row r="106" spans="1:51" ht="24.75" customHeight="1" x14ac:dyDescent="0.15">
      <c r="A106" s="233" t="s">
        <v>241</v>
      </c>
      <c r="B106" s="234"/>
      <c r="C106" s="234"/>
      <c r="D106" s="234"/>
      <c r="E106" s="234"/>
      <c r="F106" s="235"/>
      <c r="G106" s="265" t="s">
        <v>598</v>
      </c>
      <c r="H106" s="266"/>
      <c r="I106" s="266"/>
      <c r="J106" s="266"/>
      <c r="K106" s="266"/>
      <c r="L106" s="266"/>
      <c r="M106" s="266"/>
      <c r="N106" s="266"/>
      <c r="O106" s="266"/>
      <c r="P106" s="266"/>
      <c r="Q106" s="266"/>
      <c r="R106" s="266"/>
      <c r="S106" s="266"/>
      <c r="T106" s="266"/>
      <c r="U106" s="266"/>
      <c r="V106" s="266"/>
      <c r="W106" s="266"/>
      <c r="X106" s="266"/>
      <c r="Y106" s="266"/>
      <c r="Z106" s="266"/>
      <c r="AA106" s="266"/>
      <c r="AB106" s="267"/>
      <c r="AC106" s="265" t="s">
        <v>607</v>
      </c>
      <c r="AD106" s="266"/>
      <c r="AE106" s="266"/>
      <c r="AF106" s="266"/>
      <c r="AG106" s="266"/>
      <c r="AH106" s="266"/>
      <c r="AI106" s="266"/>
      <c r="AJ106" s="266"/>
      <c r="AK106" s="266"/>
      <c r="AL106" s="266"/>
      <c r="AM106" s="266"/>
      <c r="AN106" s="266"/>
      <c r="AO106" s="266"/>
      <c r="AP106" s="266"/>
      <c r="AQ106" s="266"/>
      <c r="AR106" s="266"/>
      <c r="AS106" s="266"/>
      <c r="AT106" s="266"/>
      <c r="AU106" s="266"/>
      <c r="AV106" s="266"/>
      <c r="AW106" s="266"/>
      <c r="AX106" s="387"/>
    </row>
    <row r="107" spans="1:51" ht="24.75" customHeight="1" x14ac:dyDescent="0.15">
      <c r="A107" s="236"/>
      <c r="B107" s="237"/>
      <c r="C107" s="237"/>
      <c r="D107" s="237"/>
      <c r="E107" s="237"/>
      <c r="F107" s="238"/>
      <c r="G107" s="475" t="s">
        <v>16</v>
      </c>
      <c r="H107" s="221"/>
      <c r="I107" s="221"/>
      <c r="J107" s="221"/>
      <c r="K107" s="221"/>
      <c r="L107" s="220" t="s">
        <v>17</v>
      </c>
      <c r="M107" s="221"/>
      <c r="N107" s="221"/>
      <c r="O107" s="221"/>
      <c r="P107" s="221"/>
      <c r="Q107" s="221"/>
      <c r="R107" s="221"/>
      <c r="S107" s="221"/>
      <c r="T107" s="221"/>
      <c r="U107" s="221"/>
      <c r="V107" s="221"/>
      <c r="W107" s="221"/>
      <c r="X107" s="222"/>
      <c r="Y107" s="261" t="s">
        <v>18</v>
      </c>
      <c r="Z107" s="262"/>
      <c r="AA107" s="262"/>
      <c r="AB107" s="392"/>
      <c r="AC107" s="475" t="s">
        <v>16</v>
      </c>
      <c r="AD107" s="221"/>
      <c r="AE107" s="221"/>
      <c r="AF107" s="221"/>
      <c r="AG107" s="221"/>
      <c r="AH107" s="220" t="s">
        <v>17</v>
      </c>
      <c r="AI107" s="221"/>
      <c r="AJ107" s="221"/>
      <c r="AK107" s="221"/>
      <c r="AL107" s="221"/>
      <c r="AM107" s="221"/>
      <c r="AN107" s="221"/>
      <c r="AO107" s="221"/>
      <c r="AP107" s="221"/>
      <c r="AQ107" s="221"/>
      <c r="AR107" s="221"/>
      <c r="AS107" s="221"/>
      <c r="AT107" s="222"/>
      <c r="AU107" s="261" t="s">
        <v>18</v>
      </c>
      <c r="AV107" s="262"/>
      <c r="AW107" s="262"/>
      <c r="AX107" s="263"/>
    </row>
    <row r="108" spans="1:51" ht="24.75" customHeight="1" x14ac:dyDescent="0.15">
      <c r="A108" s="236"/>
      <c r="B108" s="237"/>
      <c r="C108" s="237"/>
      <c r="D108" s="237"/>
      <c r="E108" s="237"/>
      <c r="F108" s="238"/>
      <c r="G108" s="223" t="s">
        <v>608</v>
      </c>
      <c r="H108" s="224"/>
      <c r="I108" s="224"/>
      <c r="J108" s="224"/>
      <c r="K108" s="225"/>
      <c r="L108" s="214" t="s">
        <v>610</v>
      </c>
      <c r="M108" s="215"/>
      <c r="N108" s="215"/>
      <c r="O108" s="215"/>
      <c r="P108" s="215"/>
      <c r="Q108" s="215"/>
      <c r="R108" s="215"/>
      <c r="S108" s="215"/>
      <c r="T108" s="215"/>
      <c r="U108" s="215"/>
      <c r="V108" s="215"/>
      <c r="W108" s="215"/>
      <c r="X108" s="216"/>
      <c r="Y108" s="189">
        <v>371.8</v>
      </c>
      <c r="Z108" s="190"/>
      <c r="AA108" s="190"/>
      <c r="AB108" s="396"/>
      <c r="AC108" s="223" t="s">
        <v>608</v>
      </c>
      <c r="AD108" s="224"/>
      <c r="AE108" s="224"/>
      <c r="AF108" s="224"/>
      <c r="AG108" s="225"/>
      <c r="AH108" s="214" t="s">
        <v>610</v>
      </c>
      <c r="AI108" s="215"/>
      <c r="AJ108" s="215"/>
      <c r="AK108" s="215"/>
      <c r="AL108" s="215"/>
      <c r="AM108" s="215"/>
      <c r="AN108" s="215"/>
      <c r="AO108" s="215"/>
      <c r="AP108" s="215"/>
      <c r="AQ108" s="215"/>
      <c r="AR108" s="215"/>
      <c r="AS108" s="215"/>
      <c r="AT108" s="216"/>
      <c r="AU108" s="189">
        <v>12.5</v>
      </c>
      <c r="AV108" s="190"/>
      <c r="AW108" s="190"/>
      <c r="AX108" s="191"/>
    </row>
    <row r="109" spans="1:51" ht="24.75" customHeight="1" x14ac:dyDescent="0.15">
      <c r="A109" s="236"/>
      <c r="B109" s="237"/>
      <c r="C109" s="237"/>
      <c r="D109" s="237"/>
      <c r="E109" s="237"/>
      <c r="F109" s="238"/>
      <c r="G109" s="158"/>
      <c r="H109" s="159"/>
      <c r="I109" s="159"/>
      <c r="J109" s="159"/>
      <c r="K109" s="160"/>
      <c r="L109" s="211"/>
      <c r="M109" s="212"/>
      <c r="N109" s="212"/>
      <c r="O109" s="212"/>
      <c r="P109" s="212"/>
      <c r="Q109" s="212"/>
      <c r="R109" s="212"/>
      <c r="S109" s="212"/>
      <c r="T109" s="212"/>
      <c r="U109" s="212"/>
      <c r="V109" s="212"/>
      <c r="W109" s="212"/>
      <c r="X109" s="213"/>
      <c r="Y109" s="217"/>
      <c r="Z109" s="218"/>
      <c r="AA109" s="218"/>
      <c r="AB109" s="219"/>
      <c r="AC109" s="158" t="s">
        <v>609</v>
      </c>
      <c r="AD109" s="159"/>
      <c r="AE109" s="159"/>
      <c r="AF109" s="159"/>
      <c r="AG109" s="160"/>
      <c r="AH109" s="211" t="s">
        <v>611</v>
      </c>
      <c r="AI109" s="212"/>
      <c r="AJ109" s="212"/>
      <c r="AK109" s="212"/>
      <c r="AL109" s="212"/>
      <c r="AM109" s="212"/>
      <c r="AN109" s="212"/>
      <c r="AO109" s="212"/>
      <c r="AP109" s="212"/>
      <c r="AQ109" s="212"/>
      <c r="AR109" s="212"/>
      <c r="AS109" s="212"/>
      <c r="AT109" s="213"/>
      <c r="AU109" s="217">
        <v>0.8</v>
      </c>
      <c r="AV109" s="218"/>
      <c r="AW109" s="218"/>
      <c r="AX109" s="383"/>
    </row>
    <row r="110" spans="1:51" ht="24.75" customHeight="1" x14ac:dyDescent="0.15">
      <c r="A110" s="236"/>
      <c r="B110" s="237"/>
      <c r="C110" s="237"/>
      <c r="D110" s="237"/>
      <c r="E110" s="237"/>
      <c r="F110" s="238"/>
      <c r="G110" s="158"/>
      <c r="H110" s="159"/>
      <c r="I110" s="159"/>
      <c r="J110" s="159"/>
      <c r="K110" s="160"/>
      <c r="L110" s="211"/>
      <c r="M110" s="212"/>
      <c r="N110" s="212"/>
      <c r="O110" s="212"/>
      <c r="P110" s="212"/>
      <c r="Q110" s="212"/>
      <c r="R110" s="212"/>
      <c r="S110" s="212"/>
      <c r="T110" s="212"/>
      <c r="U110" s="212"/>
      <c r="V110" s="212"/>
      <c r="W110" s="212"/>
      <c r="X110" s="213"/>
      <c r="Y110" s="217"/>
      <c r="Z110" s="218"/>
      <c r="AA110" s="218"/>
      <c r="AB110" s="219"/>
      <c r="AC110" s="158"/>
      <c r="AD110" s="159"/>
      <c r="AE110" s="159"/>
      <c r="AF110" s="159"/>
      <c r="AG110" s="160"/>
      <c r="AH110" s="211"/>
      <c r="AI110" s="212"/>
      <c r="AJ110" s="212"/>
      <c r="AK110" s="212"/>
      <c r="AL110" s="212"/>
      <c r="AM110" s="212"/>
      <c r="AN110" s="212"/>
      <c r="AO110" s="212"/>
      <c r="AP110" s="212"/>
      <c r="AQ110" s="212"/>
      <c r="AR110" s="212"/>
      <c r="AS110" s="212"/>
      <c r="AT110" s="213"/>
      <c r="AU110" s="217"/>
      <c r="AV110" s="218"/>
      <c r="AW110" s="218"/>
      <c r="AX110" s="383"/>
    </row>
    <row r="111" spans="1:51" ht="24.75" customHeight="1" x14ac:dyDescent="0.15">
      <c r="A111" s="236"/>
      <c r="B111" s="237"/>
      <c r="C111" s="237"/>
      <c r="D111" s="237"/>
      <c r="E111" s="237"/>
      <c r="F111" s="238"/>
      <c r="G111" s="480" t="s">
        <v>19</v>
      </c>
      <c r="H111" s="481"/>
      <c r="I111" s="481"/>
      <c r="J111" s="481"/>
      <c r="K111" s="481"/>
      <c r="L111" s="482"/>
      <c r="M111" s="483"/>
      <c r="N111" s="483"/>
      <c r="O111" s="483"/>
      <c r="P111" s="483"/>
      <c r="Q111" s="483"/>
      <c r="R111" s="483"/>
      <c r="S111" s="483"/>
      <c r="T111" s="483"/>
      <c r="U111" s="483"/>
      <c r="V111" s="483"/>
      <c r="W111" s="483"/>
      <c r="X111" s="484"/>
      <c r="Y111" s="485">
        <f>SUM(Y108:AB110)</f>
        <v>371.8</v>
      </c>
      <c r="Z111" s="486"/>
      <c r="AA111" s="486"/>
      <c r="AB111" s="487"/>
      <c r="AC111" s="480" t="s">
        <v>19</v>
      </c>
      <c r="AD111" s="481"/>
      <c r="AE111" s="481"/>
      <c r="AF111" s="481"/>
      <c r="AG111" s="481"/>
      <c r="AH111" s="482"/>
      <c r="AI111" s="483"/>
      <c r="AJ111" s="483"/>
      <c r="AK111" s="483"/>
      <c r="AL111" s="483"/>
      <c r="AM111" s="483"/>
      <c r="AN111" s="483"/>
      <c r="AO111" s="483"/>
      <c r="AP111" s="483"/>
      <c r="AQ111" s="483"/>
      <c r="AR111" s="483"/>
      <c r="AS111" s="483"/>
      <c r="AT111" s="484"/>
      <c r="AU111" s="485">
        <f>SUM(AU108:AX110)</f>
        <v>13.3</v>
      </c>
      <c r="AV111" s="486"/>
      <c r="AW111" s="486"/>
      <c r="AX111" s="514"/>
    </row>
    <row r="112" spans="1:51" ht="24.75" customHeight="1" thickBot="1" x14ac:dyDescent="0.2">
      <c r="A112" s="498" t="s">
        <v>139</v>
      </c>
      <c r="B112" s="499"/>
      <c r="C112" s="499"/>
      <c r="D112" s="499"/>
      <c r="E112" s="499"/>
      <c r="F112" s="499"/>
      <c r="G112" s="499"/>
      <c r="H112" s="499"/>
      <c r="I112" s="499"/>
      <c r="J112" s="499"/>
      <c r="K112" s="499"/>
      <c r="L112" s="499"/>
      <c r="M112" s="499"/>
      <c r="N112" s="499"/>
      <c r="O112" s="499"/>
      <c r="P112" s="499"/>
      <c r="Q112" s="499"/>
      <c r="R112" s="499"/>
      <c r="S112" s="499"/>
      <c r="T112" s="499"/>
      <c r="U112" s="499"/>
      <c r="V112" s="499"/>
      <c r="W112" s="499"/>
      <c r="X112" s="499"/>
      <c r="Y112" s="499"/>
      <c r="Z112" s="499"/>
      <c r="AA112" s="499"/>
      <c r="AB112" s="499"/>
      <c r="AC112" s="499"/>
      <c r="AD112" s="499"/>
      <c r="AE112" s="499"/>
      <c r="AF112" s="499"/>
      <c r="AG112" s="499"/>
      <c r="AH112" s="499"/>
      <c r="AI112" s="499"/>
      <c r="AJ112" s="499"/>
      <c r="AK112" s="500"/>
      <c r="AL112" s="113" t="s">
        <v>213</v>
      </c>
      <c r="AM112" s="114"/>
      <c r="AN112" s="114"/>
      <c r="AO112" s="71" t="s">
        <v>212</v>
      </c>
      <c r="AP112" s="21"/>
      <c r="AQ112" s="21"/>
      <c r="AR112" s="21"/>
      <c r="AS112" s="21"/>
      <c r="AT112" s="21"/>
      <c r="AU112" s="21"/>
      <c r="AV112" s="21"/>
      <c r="AW112" s="21"/>
      <c r="AX112" s="22"/>
      <c r="AY112">
        <f>COUNTIF($AO$112,"☑")</f>
        <v>0</v>
      </c>
    </row>
    <row r="113" spans="1:51" ht="24.75" customHeight="1" x14ac:dyDescent="0.15">
      <c r="A113" s="4"/>
      <c r="B113" s="4"/>
      <c r="C113" s="4"/>
      <c r="D113" s="4"/>
      <c r="E113" s="4"/>
      <c r="F113" s="4"/>
      <c r="G113" s="7"/>
      <c r="H113" s="7"/>
      <c r="I113" s="7"/>
      <c r="J113" s="7"/>
      <c r="K113" s="7"/>
      <c r="L113" s="3"/>
      <c r="M113" s="7"/>
      <c r="N113" s="7"/>
      <c r="O113" s="7"/>
      <c r="P113" s="7"/>
      <c r="Q113" s="7"/>
      <c r="R113" s="7"/>
      <c r="S113" s="7"/>
      <c r="T113" s="7"/>
      <c r="U113" s="7"/>
      <c r="V113" s="7"/>
      <c r="W113" s="7"/>
      <c r="X113" s="7"/>
      <c r="Y113" s="8"/>
      <c r="Z113" s="8"/>
      <c r="AA113" s="8"/>
      <c r="AB113" s="8"/>
      <c r="AC113" s="7"/>
      <c r="AD113" s="7"/>
      <c r="AE113" s="7"/>
      <c r="AF113" s="7"/>
      <c r="AG113" s="7"/>
      <c r="AH113" s="3"/>
      <c r="AI113" s="7"/>
      <c r="AJ113" s="7"/>
      <c r="AK113" s="7"/>
      <c r="AL113" s="7"/>
      <c r="AM113" s="7"/>
      <c r="AN113" s="7"/>
      <c r="AO113" s="7"/>
      <c r="AP113" s="7"/>
      <c r="AQ113" s="7"/>
      <c r="AR113" s="7"/>
      <c r="AS113" s="7"/>
      <c r="AT113" s="7"/>
      <c r="AU113" s="8"/>
      <c r="AV113" s="8"/>
      <c r="AW113" s="8"/>
      <c r="AX113" s="8"/>
    </row>
    <row r="114" spans="1:51" ht="24.75" customHeight="1" x14ac:dyDescent="0.15">
      <c r="A114" s="9"/>
      <c r="B114" s="1" t="s">
        <v>26</v>
      </c>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row>
    <row r="115" spans="1:51" ht="24.75" customHeight="1" x14ac:dyDescent="0.15">
      <c r="A115" s="9"/>
      <c r="B115" s="41" t="s">
        <v>222</v>
      </c>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row>
    <row r="116" spans="1:51" ht="59.25" customHeight="1" x14ac:dyDescent="0.15">
      <c r="A116" s="457"/>
      <c r="B116" s="457"/>
      <c r="C116" s="457" t="s">
        <v>25</v>
      </c>
      <c r="D116" s="457"/>
      <c r="E116" s="457"/>
      <c r="F116" s="457"/>
      <c r="G116" s="457"/>
      <c r="H116" s="457"/>
      <c r="I116" s="457"/>
      <c r="J116" s="495" t="s">
        <v>186</v>
      </c>
      <c r="K116" s="506"/>
      <c r="L116" s="506"/>
      <c r="M116" s="506"/>
      <c r="N116" s="506"/>
      <c r="O116" s="506"/>
      <c r="P116" s="177" t="s">
        <v>173</v>
      </c>
      <c r="Q116" s="177"/>
      <c r="R116" s="177"/>
      <c r="S116" s="177"/>
      <c r="T116" s="177"/>
      <c r="U116" s="177"/>
      <c r="V116" s="177"/>
      <c r="W116" s="177"/>
      <c r="X116" s="177"/>
      <c r="Y116" s="512" t="s">
        <v>185</v>
      </c>
      <c r="Z116" s="531"/>
      <c r="AA116" s="531"/>
      <c r="AB116" s="531"/>
      <c r="AC116" s="495" t="s">
        <v>211</v>
      </c>
      <c r="AD116" s="495"/>
      <c r="AE116" s="495"/>
      <c r="AF116" s="495"/>
      <c r="AG116" s="495"/>
      <c r="AH116" s="512" t="s">
        <v>227</v>
      </c>
      <c r="AI116" s="457"/>
      <c r="AJ116" s="457"/>
      <c r="AK116" s="457"/>
      <c r="AL116" s="457" t="s">
        <v>20</v>
      </c>
      <c r="AM116" s="457"/>
      <c r="AN116" s="457"/>
      <c r="AO116" s="513"/>
      <c r="AP116" s="488" t="s">
        <v>187</v>
      </c>
      <c r="AQ116" s="488"/>
      <c r="AR116" s="488"/>
      <c r="AS116" s="488"/>
      <c r="AT116" s="488"/>
      <c r="AU116" s="488"/>
      <c r="AV116" s="488"/>
      <c r="AW116" s="488"/>
      <c r="AX116" s="488"/>
    </row>
    <row r="117" spans="1:51" ht="30" customHeight="1" x14ac:dyDescent="0.15">
      <c r="A117" s="456">
        <v>1</v>
      </c>
      <c r="B117" s="456">
        <v>1</v>
      </c>
      <c r="C117" s="74" t="s">
        <v>599</v>
      </c>
      <c r="D117" s="75"/>
      <c r="E117" s="75"/>
      <c r="F117" s="75"/>
      <c r="G117" s="75"/>
      <c r="H117" s="75"/>
      <c r="I117" s="75"/>
      <c r="J117" s="507">
        <v>1000020470007</v>
      </c>
      <c r="K117" s="508"/>
      <c r="L117" s="508"/>
      <c r="M117" s="508"/>
      <c r="N117" s="508"/>
      <c r="O117" s="508"/>
      <c r="P117" s="490" t="s">
        <v>612</v>
      </c>
      <c r="Q117" s="491"/>
      <c r="R117" s="491"/>
      <c r="S117" s="491"/>
      <c r="T117" s="491"/>
      <c r="U117" s="491"/>
      <c r="V117" s="491"/>
      <c r="W117" s="491"/>
      <c r="X117" s="491"/>
      <c r="Y117" s="509">
        <v>371.8</v>
      </c>
      <c r="Z117" s="510"/>
      <c r="AA117" s="510"/>
      <c r="AB117" s="511"/>
      <c r="AC117" s="496" t="s">
        <v>600</v>
      </c>
      <c r="AD117" s="497"/>
      <c r="AE117" s="497"/>
      <c r="AF117" s="497"/>
      <c r="AG117" s="497"/>
      <c r="AH117" s="501" t="s">
        <v>613</v>
      </c>
      <c r="AI117" s="502"/>
      <c r="AJ117" s="502"/>
      <c r="AK117" s="502"/>
      <c r="AL117" s="503" t="s">
        <v>613</v>
      </c>
      <c r="AM117" s="504"/>
      <c r="AN117" s="504"/>
      <c r="AO117" s="505"/>
      <c r="AP117" s="489" t="s">
        <v>613</v>
      </c>
      <c r="AQ117" s="489"/>
      <c r="AR117" s="489"/>
      <c r="AS117" s="489"/>
      <c r="AT117" s="489"/>
      <c r="AU117" s="489"/>
      <c r="AV117" s="489"/>
      <c r="AW117" s="489"/>
      <c r="AX117" s="489"/>
    </row>
    <row r="118" spans="1:51" ht="24.75" customHeight="1" x14ac:dyDescent="0.15">
      <c r="A118" s="45"/>
      <c r="B118" s="45"/>
      <c r="C118" s="45"/>
      <c r="D118" s="45"/>
      <c r="E118" s="45"/>
      <c r="F118" s="45"/>
      <c r="G118" s="45"/>
      <c r="H118" s="45"/>
      <c r="I118" s="45"/>
      <c r="J118" s="46"/>
      <c r="K118" s="46"/>
      <c r="L118" s="46"/>
      <c r="M118" s="46"/>
      <c r="N118" s="46"/>
      <c r="O118" s="46"/>
      <c r="P118" s="47"/>
      <c r="Q118" s="47"/>
      <c r="R118" s="47"/>
      <c r="S118" s="47"/>
      <c r="T118" s="47"/>
      <c r="U118" s="47"/>
      <c r="V118" s="47"/>
      <c r="W118" s="47"/>
      <c r="X118" s="47"/>
      <c r="Y118" s="48"/>
      <c r="Z118" s="48"/>
      <c r="AA118" s="48"/>
      <c r="AB118" s="48"/>
      <c r="AC118" s="48"/>
      <c r="AD118" s="48"/>
      <c r="AE118" s="48"/>
      <c r="AF118" s="48"/>
      <c r="AG118" s="48"/>
      <c r="AH118" s="48"/>
      <c r="AI118" s="48"/>
      <c r="AJ118" s="48"/>
      <c r="AK118" s="48"/>
      <c r="AL118" s="48"/>
      <c r="AM118" s="48"/>
      <c r="AN118" s="48"/>
      <c r="AO118" s="48"/>
      <c r="AP118" s="47"/>
      <c r="AQ118" s="47"/>
      <c r="AR118" s="47"/>
      <c r="AS118" s="47"/>
      <c r="AT118" s="47"/>
      <c r="AU118" s="47"/>
      <c r="AV118" s="47"/>
      <c r="AW118" s="47"/>
      <c r="AX118" s="47"/>
      <c r="AY118">
        <f>COUNTA($C$121)</f>
        <v>1</v>
      </c>
    </row>
    <row r="119" spans="1:51" ht="24.75" customHeight="1" x14ac:dyDescent="0.15">
      <c r="A119" s="45"/>
      <c r="B119" s="49" t="s">
        <v>168</v>
      </c>
      <c r="C119" s="45"/>
      <c r="D119" s="45"/>
      <c r="E119" s="45"/>
      <c r="F119" s="45"/>
      <c r="G119" s="45"/>
      <c r="H119" s="45"/>
      <c r="I119" s="45"/>
      <c r="J119" s="45"/>
      <c r="K119" s="45"/>
      <c r="L119" s="45"/>
      <c r="M119" s="45"/>
      <c r="N119" s="45"/>
      <c r="O119" s="45"/>
      <c r="P119" s="50"/>
      <c r="Q119" s="50"/>
      <c r="R119" s="50"/>
      <c r="S119" s="50"/>
      <c r="T119" s="50"/>
      <c r="U119" s="50"/>
      <c r="V119" s="50"/>
      <c r="W119" s="50"/>
      <c r="X119" s="50"/>
      <c r="Y119" s="51"/>
      <c r="Z119" s="51"/>
      <c r="AA119" s="51"/>
      <c r="AB119" s="51"/>
      <c r="AC119" s="51"/>
      <c r="AD119" s="51"/>
      <c r="AE119" s="51"/>
      <c r="AF119" s="51"/>
      <c r="AG119" s="51"/>
      <c r="AH119" s="51"/>
      <c r="AI119" s="51"/>
      <c r="AJ119" s="51"/>
      <c r="AK119" s="51"/>
      <c r="AL119" s="51"/>
      <c r="AM119" s="51"/>
      <c r="AN119" s="51"/>
      <c r="AO119" s="51"/>
      <c r="AP119" s="50"/>
      <c r="AQ119" s="50"/>
      <c r="AR119" s="50"/>
      <c r="AS119" s="50"/>
      <c r="AT119" s="50"/>
      <c r="AU119" s="50"/>
      <c r="AV119" s="50"/>
      <c r="AW119" s="50"/>
      <c r="AX119" s="50"/>
      <c r="AY119">
        <f>$AY$118</f>
        <v>1</v>
      </c>
    </row>
    <row r="120" spans="1:51" ht="59.25" customHeight="1" x14ac:dyDescent="0.15">
      <c r="A120" s="457"/>
      <c r="B120" s="457"/>
      <c r="C120" s="457" t="s">
        <v>25</v>
      </c>
      <c r="D120" s="457"/>
      <c r="E120" s="457"/>
      <c r="F120" s="457"/>
      <c r="G120" s="457"/>
      <c r="H120" s="457"/>
      <c r="I120" s="457"/>
      <c r="J120" s="495" t="s">
        <v>186</v>
      </c>
      <c r="K120" s="506"/>
      <c r="L120" s="506"/>
      <c r="M120" s="506"/>
      <c r="N120" s="506"/>
      <c r="O120" s="506"/>
      <c r="P120" s="177" t="s">
        <v>173</v>
      </c>
      <c r="Q120" s="177"/>
      <c r="R120" s="177"/>
      <c r="S120" s="177"/>
      <c r="T120" s="177"/>
      <c r="U120" s="177"/>
      <c r="V120" s="177"/>
      <c r="W120" s="177"/>
      <c r="X120" s="177"/>
      <c r="Y120" s="512" t="s">
        <v>185</v>
      </c>
      <c r="Z120" s="531"/>
      <c r="AA120" s="531"/>
      <c r="AB120" s="531"/>
      <c r="AC120" s="495" t="s">
        <v>211</v>
      </c>
      <c r="AD120" s="495"/>
      <c r="AE120" s="495"/>
      <c r="AF120" s="495"/>
      <c r="AG120" s="495"/>
      <c r="AH120" s="512" t="s">
        <v>227</v>
      </c>
      <c r="AI120" s="457"/>
      <c r="AJ120" s="457"/>
      <c r="AK120" s="457"/>
      <c r="AL120" s="457" t="s">
        <v>20</v>
      </c>
      <c r="AM120" s="457"/>
      <c r="AN120" s="457"/>
      <c r="AO120" s="513"/>
      <c r="AP120" s="488" t="s">
        <v>187</v>
      </c>
      <c r="AQ120" s="488"/>
      <c r="AR120" s="488"/>
      <c r="AS120" s="488"/>
      <c r="AT120" s="488"/>
      <c r="AU120" s="488"/>
      <c r="AV120" s="488"/>
      <c r="AW120" s="488"/>
      <c r="AX120" s="488"/>
      <c r="AY120">
        <f t="shared" ref="AY120:AY121" si="4">$AY$118</f>
        <v>1</v>
      </c>
    </row>
    <row r="121" spans="1:51" ht="30" customHeight="1" x14ac:dyDescent="0.15">
      <c r="A121" s="456">
        <v>1</v>
      </c>
      <c r="B121" s="456">
        <v>1</v>
      </c>
      <c r="C121" s="532" t="s">
        <v>614</v>
      </c>
      <c r="D121" s="75"/>
      <c r="E121" s="75"/>
      <c r="F121" s="75"/>
      <c r="G121" s="75"/>
      <c r="H121" s="75"/>
      <c r="I121" s="75"/>
      <c r="J121" s="533">
        <v>4000012080002</v>
      </c>
      <c r="K121" s="508"/>
      <c r="L121" s="508"/>
      <c r="M121" s="508"/>
      <c r="N121" s="508"/>
      <c r="O121" s="508"/>
      <c r="P121" s="534" t="s">
        <v>612</v>
      </c>
      <c r="Q121" s="535"/>
      <c r="R121" s="535"/>
      <c r="S121" s="535"/>
      <c r="T121" s="535"/>
      <c r="U121" s="535"/>
      <c r="V121" s="535"/>
      <c r="W121" s="535"/>
      <c r="X121" s="535"/>
      <c r="Y121" s="536">
        <v>13.3</v>
      </c>
      <c r="Z121" s="537"/>
      <c r="AA121" s="537"/>
      <c r="AB121" s="538"/>
      <c r="AC121" s="496" t="s">
        <v>600</v>
      </c>
      <c r="AD121" s="497"/>
      <c r="AE121" s="497"/>
      <c r="AF121" s="497"/>
      <c r="AG121" s="497"/>
      <c r="AH121" s="501" t="s">
        <v>258</v>
      </c>
      <c r="AI121" s="502"/>
      <c r="AJ121" s="502"/>
      <c r="AK121" s="502"/>
      <c r="AL121" s="503" t="s">
        <v>258</v>
      </c>
      <c r="AM121" s="504"/>
      <c r="AN121" s="504"/>
      <c r="AO121" s="505"/>
      <c r="AP121" s="489" t="s">
        <v>613</v>
      </c>
      <c r="AQ121" s="489"/>
      <c r="AR121" s="489"/>
      <c r="AS121" s="489"/>
      <c r="AT121" s="489"/>
      <c r="AU121" s="489"/>
      <c r="AV121" s="489"/>
      <c r="AW121" s="489"/>
      <c r="AX121" s="489"/>
      <c r="AY121">
        <f t="shared" si="4"/>
        <v>1</v>
      </c>
    </row>
  </sheetData>
  <sheetProtection formatRows="0"/>
  <dataConsolidate/>
  <mergeCells count="428">
    <mergeCell ref="AO77:AX77"/>
    <mergeCell ref="E78:P78"/>
    <mergeCell ref="Q78:AB78"/>
    <mergeCell ref="AC78:AN78"/>
    <mergeCell ref="AO78:AX78"/>
    <mergeCell ref="X81:Y81"/>
    <mergeCell ref="AA81:AB81"/>
    <mergeCell ref="AC81:AE81"/>
    <mergeCell ref="AG81:AH81"/>
    <mergeCell ref="AJ81:AK81"/>
    <mergeCell ref="AM81:AN81"/>
    <mergeCell ref="AO81:AP81"/>
    <mergeCell ref="AR81:AS81"/>
    <mergeCell ref="AO82:AP82"/>
    <mergeCell ref="AR82:AS82"/>
    <mergeCell ref="AU82:AV82"/>
    <mergeCell ref="A79:D79"/>
    <mergeCell ref="E79:P79"/>
    <mergeCell ref="Q79:AB79"/>
    <mergeCell ref="AC79:AN79"/>
    <mergeCell ref="AO79:AX79"/>
    <mergeCell ref="A80:D80"/>
    <mergeCell ref="E80:P80"/>
    <mergeCell ref="Q80:AB80"/>
    <mergeCell ref="AC80:AN80"/>
    <mergeCell ref="AO80:AX80"/>
    <mergeCell ref="A81:D81"/>
    <mergeCell ref="E81:G81"/>
    <mergeCell ref="I81:J81"/>
    <mergeCell ref="L81:M81"/>
    <mergeCell ref="O81:P81"/>
    <mergeCell ref="Q81:S81"/>
    <mergeCell ref="U81:V81"/>
    <mergeCell ref="AU81:AV81"/>
    <mergeCell ref="G22:O22"/>
    <mergeCell ref="G23:O23"/>
    <mergeCell ref="G24:O24"/>
    <mergeCell ref="A22:F25"/>
    <mergeCell ref="AD22:AX22"/>
    <mergeCell ref="AD23:AX25"/>
    <mergeCell ref="W22:AC22"/>
    <mergeCell ref="A75:D75"/>
    <mergeCell ref="E75:P75"/>
    <mergeCell ref="Q75:AB75"/>
    <mergeCell ref="AC75:AN75"/>
    <mergeCell ref="AO75:AX75"/>
    <mergeCell ref="W23:AC23"/>
    <mergeCell ref="W24:AC24"/>
    <mergeCell ref="C54:AC54"/>
    <mergeCell ref="AD54:AF54"/>
    <mergeCell ref="E40:F40"/>
    <mergeCell ref="G40:AX40"/>
    <mergeCell ref="E39:F39"/>
    <mergeCell ref="G39:AX39"/>
    <mergeCell ref="Y30:AA30"/>
    <mergeCell ref="AE28:AH28"/>
    <mergeCell ref="AQ27:AR27"/>
    <mergeCell ref="AO76:AX76"/>
    <mergeCell ref="A72:D72"/>
    <mergeCell ref="E72:P72"/>
    <mergeCell ref="Q72:AB72"/>
    <mergeCell ref="AC72:AN72"/>
    <mergeCell ref="AO72:AX72"/>
    <mergeCell ref="A73:D73"/>
    <mergeCell ref="E73:P73"/>
    <mergeCell ref="Q73:AB73"/>
    <mergeCell ref="AC73:AN73"/>
    <mergeCell ref="AO73:AX73"/>
    <mergeCell ref="A74:D74"/>
    <mergeCell ref="E74:P74"/>
    <mergeCell ref="Q74:AB74"/>
    <mergeCell ref="AC74:AN74"/>
    <mergeCell ref="AO74:AX74"/>
    <mergeCell ref="A82:D82"/>
    <mergeCell ref="E82:G82"/>
    <mergeCell ref="I82:J82"/>
    <mergeCell ref="L82:M82"/>
    <mergeCell ref="Q82:S82"/>
    <mergeCell ref="U82:V82"/>
    <mergeCell ref="X82:Y82"/>
    <mergeCell ref="AC82:AE82"/>
    <mergeCell ref="E76:P76"/>
    <mergeCell ref="Q76:AB76"/>
    <mergeCell ref="AC76:AN76"/>
    <mergeCell ref="A78:D78"/>
    <mergeCell ref="O82:P82"/>
    <mergeCell ref="AA82:AB82"/>
    <mergeCell ref="AM82:AN82"/>
    <mergeCell ref="E77:P77"/>
    <mergeCell ref="Q77:AB77"/>
    <mergeCell ref="AC77:AN77"/>
    <mergeCell ref="AO2:AQ2"/>
    <mergeCell ref="AS2:AU2"/>
    <mergeCell ref="P25:V25"/>
    <mergeCell ref="W25:AC25"/>
    <mergeCell ref="AD2:AH2"/>
    <mergeCell ref="AJ2:AM2"/>
    <mergeCell ref="G8:X8"/>
    <mergeCell ref="P22:V22"/>
    <mergeCell ref="P23:V23"/>
    <mergeCell ref="P24:V24"/>
    <mergeCell ref="G25:O25"/>
    <mergeCell ref="AR17:AX17"/>
    <mergeCell ref="AK13:AQ13"/>
    <mergeCell ref="AR13:AX13"/>
    <mergeCell ref="Y7:AD7"/>
    <mergeCell ref="A3:AH3"/>
    <mergeCell ref="AJ3:AW3"/>
    <mergeCell ref="G19:O19"/>
    <mergeCell ref="AK19:AQ19"/>
    <mergeCell ref="P18:V18"/>
    <mergeCell ref="W18:AC18"/>
    <mergeCell ref="AD18:AJ18"/>
    <mergeCell ref="AK18:AQ18"/>
    <mergeCell ref="AR18:AX18"/>
    <mergeCell ref="Y116:AB116"/>
    <mergeCell ref="C116:I116"/>
    <mergeCell ref="P116:X116"/>
    <mergeCell ref="AQ37:AX37"/>
    <mergeCell ref="AE36:AH36"/>
    <mergeCell ref="AW27:AX27"/>
    <mergeCell ref="AU27:AV27"/>
    <mergeCell ref="AE7:AX7"/>
    <mergeCell ref="AE26:AH27"/>
    <mergeCell ref="AI26:AL27"/>
    <mergeCell ref="AM26:AP27"/>
    <mergeCell ref="AU26:AX26"/>
    <mergeCell ref="AE30:AH30"/>
    <mergeCell ref="AI30:AL30"/>
    <mergeCell ref="AI29:AL29"/>
    <mergeCell ref="AI28:AL28"/>
    <mergeCell ref="AM28:AP28"/>
    <mergeCell ref="AM29:AP29"/>
    <mergeCell ref="AM30:AP30"/>
    <mergeCell ref="AQ30:AT30"/>
    <mergeCell ref="AQ29:AT29"/>
    <mergeCell ref="AQ28:AT28"/>
    <mergeCell ref="AD17:AJ17"/>
    <mergeCell ref="AK17:AQ17"/>
    <mergeCell ref="AE29:AH29"/>
    <mergeCell ref="AS27:AT27"/>
    <mergeCell ref="AW2:AX2"/>
    <mergeCell ref="AU28:AX28"/>
    <mergeCell ref="AU29:AX29"/>
    <mergeCell ref="AU30:AX30"/>
    <mergeCell ref="A120:B120"/>
    <mergeCell ref="A121:B121"/>
    <mergeCell ref="C120:I120"/>
    <mergeCell ref="J120:O120"/>
    <mergeCell ref="P120:X120"/>
    <mergeCell ref="Y120:AB120"/>
    <mergeCell ref="AC120:AG120"/>
    <mergeCell ref="AH120:AK120"/>
    <mergeCell ref="AL120:AO120"/>
    <mergeCell ref="AP120:AX120"/>
    <mergeCell ref="C121:I121"/>
    <mergeCell ref="J121:O121"/>
    <mergeCell ref="P121:X121"/>
    <mergeCell ref="Y121:AB121"/>
    <mergeCell ref="AC121:AG121"/>
    <mergeCell ref="AH121:AK121"/>
    <mergeCell ref="AP121:AX121"/>
    <mergeCell ref="AL121:AO121"/>
    <mergeCell ref="G111:K111"/>
    <mergeCell ref="L111:X111"/>
    <mergeCell ref="Y111:AB111"/>
    <mergeCell ref="AC111:AG111"/>
    <mergeCell ref="AP116:AX116"/>
    <mergeCell ref="AP117:AX117"/>
    <mergeCell ref="P117:X117"/>
    <mergeCell ref="A41:AX41"/>
    <mergeCell ref="AC116:AG116"/>
    <mergeCell ref="AC117:AG117"/>
    <mergeCell ref="A112:AK112"/>
    <mergeCell ref="AH117:AK117"/>
    <mergeCell ref="AL117:AO117"/>
    <mergeCell ref="J116:O116"/>
    <mergeCell ref="J117:O117"/>
    <mergeCell ref="Y117:AB117"/>
    <mergeCell ref="AH116:AK116"/>
    <mergeCell ref="AL116:AO116"/>
    <mergeCell ref="AH111:AT111"/>
    <mergeCell ref="AU111:AX111"/>
    <mergeCell ref="C52:AC52"/>
    <mergeCell ref="AD55:AF55"/>
    <mergeCell ref="AG53:AX53"/>
    <mergeCell ref="C49:AC49"/>
    <mergeCell ref="G5:L5"/>
    <mergeCell ref="M5:R5"/>
    <mergeCell ref="S5:X5"/>
    <mergeCell ref="Y8:AD8"/>
    <mergeCell ref="G6:AX6"/>
    <mergeCell ref="AE38:AH38"/>
    <mergeCell ref="AI36:AL36"/>
    <mergeCell ref="AM38:AP38"/>
    <mergeCell ref="A117:B117"/>
    <mergeCell ref="A116:B116"/>
    <mergeCell ref="Y33:AA33"/>
    <mergeCell ref="AK20:AQ20"/>
    <mergeCell ref="AE35:AH35"/>
    <mergeCell ref="AI35:AL35"/>
    <mergeCell ref="AM35:AP35"/>
    <mergeCell ref="A26:F30"/>
    <mergeCell ref="AB29:AD29"/>
    <mergeCell ref="AG49:AX49"/>
    <mergeCell ref="A43:B45"/>
    <mergeCell ref="C61:F61"/>
    <mergeCell ref="AD48:AF48"/>
    <mergeCell ref="AD45:AF45"/>
    <mergeCell ref="AC108:AG108"/>
    <mergeCell ref="L108:X108"/>
    <mergeCell ref="AR12:AX12"/>
    <mergeCell ref="A11:F11"/>
    <mergeCell ref="AR19:AX19"/>
    <mergeCell ref="W19:AC19"/>
    <mergeCell ref="AD19:AJ19"/>
    <mergeCell ref="G20:O20"/>
    <mergeCell ref="P20:V20"/>
    <mergeCell ref="W20:AC20"/>
    <mergeCell ref="AD20:AJ20"/>
    <mergeCell ref="A12:F21"/>
    <mergeCell ref="AM33:AP33"/>
    <mergeCell ref="C46:AC46"/>
    <mergeCell ref="AG42:AX42"/>
    <mergeCell ref="AD15:AJ15"/>
    <mergeCell ref="P19:V19"/>
    <mergeCell ref="L110:X110"/>
    <mergeCell ref="Y110:AB110"/>
    <mergeCell ref="AC110:AG110"/>
    <mergeCell ref="AU110:AX110"/>
    <mergeCell ref="AU109:AX109"/>
    <mergeCell ref="A70:AX70"/>
    <mergeCell ref="AC106:AX106"/>
    <mergeCell ref="C47:D48"/>
    <mergeCell ref="Y107:AB107"/>
    <mergeCell ref="A66:E66"/>
    <mergeCell ref="A61:B62"/>
    <mergeCell ref="Y108:AB108"/>
    <mergeCell ref="AH109:AT109"/>
    <mergeCell ref="A67:AX67"/>
    <mergeCell ref="AR15:AX15"/>
    <mergeCell ref="I17:O17"/>
    <mergeCell ref="AQ26:AT26"/>
    <mergeCell ref="G26:O27"/>
    <mergeCell ref="A60:B60"/>
    <mergeCell ref="AD44:AF44"/>
    <mergeCell ref="AG52:AX52"/>
    <mergeCell ref="A63:AX63"/>
    <mergeCell ref="Y36:AA36"/>
    <mergeCell ref="AB36:AD36"/>
    <mergeCell ref="G37:X38"/>
    <mergeCell ref="Y37:AA37"/>
    <mergeCell ref="A56:B59"/>
    <mergeCell ref="C56:AC56"/>
    <mergeCell ref="AG58:AX58"/>
    <mergeCell ref="AD49:AF49"/>
    <mergeCell ref="AD47:AF47"/>
    <mergeCell ref="AD53:AF53"/>
    <mergeCell ref="C44:AC44"/>
    <mergeCell ref="C45:AC45"/>
    <mergeCell ref="AK14:AQ14"/>
    <mergeCell ref="P13:V13"/>
    <mergeCell ref="P17:V17"/>
    <mergeCell ref="W17:AC17"/>
    <mergeCell ref="AD16:AJ16"/>
    <mergeCell ref="AR16:AX16"/>
    <mergeCell ref="AK16:AQ16"/>
    <mergeCell ref="P28:X30"/>
    <mergeCell ref="G12:O12"/>
    <mergeCell ref="P14:V14"/>
    <mergeCell ref="AR14:AX14"/>
    <mergeCell ref="AK15:AQ15"/>
    <mergeCell ref="AR20:AX20"/>
    <mergeCell ref="W16:AC16"/>
    <mergeCell ref="G13:H18"/>
    <mergeCell ref="W13:AC13"/>
    <mergeCell ref="G28:O30"/>
    <mergeCell ref="I15:O15"/>
    <mergeCell ref="P15:V15"/>
    <mergeCell ref="W15:AC15"/>
    <mergeCell ref="Y26:AA27"/>
    <mergeCell ref="Y28:AA28"/>
    <mergeCell ref="Y29:AA29"/>
    <mergeCell ref="P26:X27"/>
    <mergeCell ref="G4:X4"/>
    <mergeCell ref="Y4:AD4"/>
    <mergeCell ref="AE4:AP4"/>
    <mergeCell ref="AQ4:AX4"/>
    <mergeCell ref="A5:F5"/>
    <mergeCell ref="C50:AC50"/>
    <mergeCell ref="G11:AX11"/>
    <mergeCell ref="Y5:AD5"/>
    <mergeCell ref="AE5:AP5"/>
    <mergeCell ref="AQ5:AX5"/>
    <mergeCell ref="A4:F4"/>
    <mergeCell ref="A6:F6"/>
    <mergeCell ref="AK12:AQ12"/>
    <mergeCell ref="W14:AC14"/>
    <mergeCell ref="AG45:AX45"/>
    <mergeCell ref="AG50:AX50"/>
    <mergeCell ref="C43:AC43"/>
    <mergeCell ref="I16:O16"/>
    <mergeCell ref="P16:V16"/>
    <mergeCell ref="AD46:AF46"/>
    <mergeCell ref="I18:O18"/>
    <mergeCell ref="AD12:AJ12"/>
    <mergeCell ref="AE8:AX8"/>
    <mergeCell ref="G10:AX10"/>
    <mergeCell ref="G109:K109"/>
    <mergeCell ref="L109:X109"/>
    <mergeCell ref="AH108:AT108"/>
    <mergeCell ref="Y109:AB109"/>
    <mergeCell ref="AC109:AG109"/>
    <mergeCell ref="AH107:AT107"/>
    <mergeCell ref="G108:K108"/>
    <mergeCell ref="A68:E68"/>
    <mergeCell ref="P12:V12"/>
    <mergeCell ref="AB30:AD30"/>
    <mergeCell ref="AD57:AF57"/>
    <mergeCell ref="A106:F111"/>
    <mergeCell ref="AH110:AT110"/>
    <mergeCell ref="A64:AX64"/>
    <mergeCell ref="F68:AX68"/>
    <mergeCell ref="A46:B55"/>
    <mergeCell ref="C55:AC55"/>
    <mergeCell ref="A71:AX71"/>
    <mergeCell ref="AD59:AF59"/>
    <mergeCell ref="AG46:AX48"/>
    <mergeCell ref="C51:AC51"/>
    <mergeCell ref="AU107:AX107"/>
    <mergeCell ref="AD56:AF56"/>
    <mergeCell ref="G106:AB106"/>
    <mergeCell ref="AU108:AX108"/>
    <mergeCell ref="AD60:AF60"/>
    <mergeCell ref="AG59:AX59"/>
    <mergeCell ref="C53:AC53"/>
    <mergeCell ref="A83:F105"/>
    <mergeCell ref="AG60:AX60"/>
    <mergeCell ref="C57:AC57"/>
    <mergeCell ref="AG57:AX57"/>
    <mergeCell ref="C60:AC60"/>
    <mergeCell ref="AD58:AF58"/>
    <mergeCell ref="C62:F62"/>
    <mergeCell ref="A69:AX69"/>
    <mergeCell ref="C59:AC59"/>
    <mergeCell ref="F66:AX66"/>
    <mergeCell ref="AG55:AX55"/>
    <mergeCell ref="A65:AX65"/>
    <mergeCell ref="AG56:AX56"/>
    <mergeCell ref="AC107:AG107"/>
    <mergeCell ref="G107:K107"/>
    <mergeCell ref="L107:X107"/>
    <mergeCell ref="AG82:AH82"/>
    <mergeCell ref="AJ82:AK82"/>
    <mergeCell ref="A77:D77"/>
    <mergeCell ref="A76:D76"/>
    <mergeCell ref="AD50:AF50"/>
    <mergeCell ref="AB35:AD35"/>
    <mergeCell ref="AI38:AL38"/>
    <mergeCell ref="AQ38:AX38"/>
    <mergeCell ref="AQ36:AX36"/>
    <mergeCell ref="AE37:AH37"/>
    <mergeCell ref="AI37:AL37"/>
    <mergeCell ref="G62:AX62"/>
    <mergeCell ref="G61:AX61"/>
    <mergeCell ref="G34:X35"/>
    <mergeCell ref="AM37:AP37"/>
    <mergeCell ref="Y34:AA34"/>
    <mergeCell ref="AM36:AP36"/>
    <mergeCell ref="AB37:AD37"/>
    <mergeCell ref="AE34:AH34"/>
    <mergeCell ref="AI34:AL34"/>
    <mergeCell ref="AM34:AP34"/>
    <mergeCell ref="C58:AC58"/>
    <mergeCell ref="AD42:AF42"/>
    <mergeCell ref="C42:AC42"/>
    <mergeCell ref="AG43:AX43"/>
    <mergeCell ref="AD51:AF51"/>
    <mergeCell ref="E47:AC47"/>
    <mergeCell ref="E48:AC48"/>
    <mergeCell ref="A7:F7"/>
    <mergeCell ref="G7:X7"/>
    <mergeCell ref="A8:F8"/>
    <mergeCell ref="A33:F35"/>
    <mergeCell ref="G33:X33"/>
    <mergeCell ref="AB34:AD34"/>
    <mergeCell ref="Y38:AA38"/>
    <mergeCell ref="AB38:AD38"/>
    <mergeCell ref="AB33:AD33"/>
    <mergeCell ref="A36:F38"/>
    <mergeCell ref="G36:X36"/>
    <mergeCell ref="Y35:AA35"/>
    <mergeCell ref="AD14:AJ14"/>
    <mergeCell ref="AE33:AH33"/>
    <mergeCell ref="AI33:AL33"/>
    <mergeCell ref="A9:F9"/>
    <mergeCell ref="G9:AX9"/>
    <mergeCell ref="AB26:AD27"/>
    <mergeCell ref="AB28:AD28"/>
    <mergeCell ref="I14:O14"/>
    <mergeCell ref="I13:O13"/>
    <mergeCell ref="AD13:AJ13"/>
    <mergeCell ref="W12:AC12"/>
    <mergeCell ref="A10:F10"/>
    <mergeCell ref="C117:I117"/>
    <mergeCell ref="AG44:AX44"/>
    <mergeCell ref="AD43:AF43"/>
    <mergeCell ref="AK21:AQ21"/>
    <mergeCell ref="AR21:AX21"/>
    <mergeCell ref="A31:F32"/>
    <mergeCell ref="G31:AX32"/>
    <mergeCell ref="AD52:AF52"/>
    <mergeCell ref="AG51:AX51"/>
    <mergeCell ref="G21:O21"/>
    <mergeCell ref="P21:V21"/>
    <mergeCell ref="W21:AC21"/>
    <mergeCell ref="AD21:AJ21"/>
    <mergeCell ref="AQ33:AT33"/>
    <mergeCell ref="AU33:AX33"/>
    <mergeCell ref="AQ34:AT34"/>
    <mergeCell ref="AQ35:AT35"/>
    <mergeCell ref="AU34:AX34"/>
    <mergeCell ref="AU35:AX35"/>
    <mergeCell ref="AL112:AN112"/>
    <mergeCell ref="C39:D40"/>
    <mergeCell ref="A39:B40"/>
    <mergeCell ref="AG54:AX54"/>
    <mergeCell ref="G110:K110"/>
  </mergeCells>
  <phoneticPr fontId="6"/>
  <conditionalFormatting sqref="P14:AQ14">
    <cfRule type="expression" dxfId="95" priority="14101">
      <formula>IF(RIGHT(TEXT(P14,"0.#"),1)=".",FALSE,TRUE)</formula>
    </cfRule>
    <cfRule type="expression" dxfId="94" priority="14102">
      <formula>IF(RIGHT(TEXT(P14,"0.#"),1)=".",TRUE,FALSE)</formula>
    </cfRule>
  </conditionalFormatting>
  <conditionalFormatting sqref="AE28">
    <cfRule type="expression" dxfId="93" priority="14091">
      <formula>IF(RIGHT(TEXT(AE28,"0.#"),1)=".",FALSE,TRUE)</formula>
    </cfRule>
    <cfRule type="expression" dxfId="92" priority="14092">
      <formula>IF(RIGHT(TEXT(AE28,"0.#"),1)=".",TRUE,FALSE)</formula>
    </cfRule>
  </conditionalFormatting>
  <conditionalFormatting sqref="P18:AX18">
    <cfRule type="expression" dxfId="91" priority="13977">
      <formula>IF(RIGHT(TEXT(P18,"0.#"),1)=".",FALSE,TRUE)</formula>
    </cfRule>
    <cfRule type="expression" dxfId="90" priority="13978">
      <formula>IF(RIGHT(TEXT(P18,"0.#"),1)=".",TRUE,FALSE)</formula>
    </cfRule>
  </conditionalFormatting>
  <conditionalFormatting sqref="Y109">
    <cfRule type="expression" dxfId="89" priority="13973">
      <formula>IF(RIGHT(TEXT(Y109,"0.#"),1)=".",FALSE,TRUE)</formula>
    </cfRule>
    <cfRule type="expression" dxfId="88" priority="13974">
      <formula>IF(RIGHT(TEXT(Y109,"0.#"),1)=".",TRUE,FALSE)</formula>
    </cfRule>
  </conditionalFormatting>
  <conditionalFormatting sqref="Y111">
    <cfRule type="expression" dxfId="87" priority="13969">
      <formula>IF(RIGHT(TEXT(Y111,"0.#"),1)=".",FALSE,TRUE)</formula>
    </cfRule>
    <cfRule type="expression" dxfId="86" priority="13970">
      <formula>IF(RIGHT(TEXT(Y111,"0.#"),1)=".",TRUE,FALSE)</formula>
    </cfRule>
  </conditionalFormatting>
  <conditionalFormatting sqref="P16:AQ17 P15:AX15 P13:AX13">
    <cfRule type="expression" dxfId="85" priority="13799">
      <formula>IF(RIGHT(TEXT(P13,"0.#"),1)=".",FALSE,TRUE)</formula>
    </cfRule>
    <cfRule type="expression" dxfId="84" priority="13800">
      <formula>IF(RIGHT(TEXT(P13,"0.#"),1)=".",TRUE,FALSE)</formula>
    </cfRule>
  </conditionalFormatting>
  <conditionalFormatting sqref="P19:AJ19">
    <cfRule type="expression" dxfId="83" priority="13797">
      <formula>IF(RIGHT(TEXT(P19,"0.#"),1)=".",FALSE,TRUE)</formula>
    </cfRule>
    <cfRule type="expression" dxfId="82" priority="13798">
      <formula>IF(RIGHT(TEXT(P19,"0.#"),1)=".",TRUE,FALSE)</formula>
    </cfRule>
  </conditionalFormatting>
  <conditionalFormatting sqref="AE34 AQ34">
    <cfRule type="expression" dxfId="81" priority="13789">
      <formula>IF(RIGHT(TEXT(AE34,"0.#"),1)=".",FALSE,TRUE)</formula>
    </cfRule>
    <cfRule type="expression" dxfId="80" priority="13790">
      <formula>IF(RIGHT(TEXT(AE34,"0.#"),1)=".",TRUE,FALSE)</formula>
    </cfRule>
  </conditionalFormatting>
  <conditionalFormatting sqref="Y110 Y108">
    <cfRule type="expression" dxfId="79" priority="13775">
      <formula>IF(RIGHT(TEXT(Y108,"0.#"),1)=".",FALSE,TRUE)</formula>
    </cfRule>
    <cfRule type="expression" dxfId="78" priority="13776">
      <formula>IF(RIGHT(TEXT(Y108,"0.#"),1)=".",TRUE,FALSE)</formula>
    </cfRule>
  </conditionalFormatting>
  <conditionalFormatting sqref="AU109">
    <cfRule type="expression" dxfId="77" priority="13773">
      <formula>IF(RIGHT(TEXT(AU109,"0.#"),1)=".",FALSE,TRUE)</formula>
    </cfRule>
    <cfRule type="expression" dxfId="76" priority="13774">
      <formula>IF(RIGHT(TEXT(AU109,"0.#"),1)=".",TRUE,FALSE)</formula>
    </cfRule>
  </conditionalFormatting>
  <conditionalFormatting sqref="AU111">
    <cfRule type="expression" dxfId="75" priority="13771">
      <formula>IF(RIGHT(TEXT(AU111,"0.#"),1)=".",FALSE,TRUE)</formula>
    </cfRule>
    <cfRule type="expression" dxfId="74" priority="13772">
      <formula>IF(RIGHT(TEXT(AU111,"0.#"),1)=".",TRUE,FALSE)</formula>
    </cfRule>
  </conditionalFormatting>
  <conditionalFormatting sqref="AU110 AU108">
    <cfRule type="expression" dxfId="73" priority="13769">
      <formula>IF(RIGHT(TEXT(AU108,"0.#"),1)=".",FALSE,TRUE)</formula>
    </cfRule>
    <cfRule type="expression" dxfId="72" priority="13770">
      <formula>IF(RIGHT(TEXT(AU108,"0.#"),1)=".",TRUE,FALSE)</formula>
    </cfRule>
  </conditionalFormatting>
  <conditionalFormatting sqref="AM30">
    <cfRule type="expression" dxfId="71" priority="13545">
      <formula>IF(RIGHT(TEXT(AM30,"0.#"),1)=".",FALSE,TRUE)</formula>
    </cfRule>
    <cfRule type="expression" dxfId="70" priority="13546">
      <formula>IF(RIGHT(TEXT(AM30,"0.#"),1)=".",TRUE,FALSE)</formula>
    </cfRule>
  </conditionalFormatting>
  <conditionalFormatting sqref="AE29">
    <cfRule type="expression" dxfId="69" priority="13559">
      <formula>IF(RIGHT(TEXT(AE29,"0.#"),1)=".",FALSE,TRUE)</formula>
    </cfRule>
    <cfRule type="expression" dxfId="68" priority="13560">
      <formula>IF(RIGHT(TEXT(AE29,"0.#"),1)=".",TRUE,FALSE)</formula>
    </cfRule>
  </conditionalFormatting>
  <conditionalFormatting sqref="AE30">
    <cfRule type="expression" dxfId="67" priority="13557">
      <formula>IF(RIGHT(TEXT(AE30,"0.#"),1)=".",FALSE,TRUE)</formula>
    </cfRule>
    <cfRule type="expression" dxfId="66" priority="13558">
      <formula>IF(RIGHT(TEXT(AE30,"0.#"),1)=".",TRUE,FALSE)</formula>
    </cfRule>
  </conditionalFormatting>
  <conditionalFormatting sqref="AI30">
    <cfRule type="expression" dxfId="65" priority="13555">
      <formula>IF(RIGHT(TEXT(AI30,"0.#"),1)=".",FALSE,TRUE)</formula>
    </cfRule>
    <cfRule type="expression" dxfId="64" priority="13556">
      <formula>IF(RIGHT(TEXT(AI30,"0.#"),1)=".",TRUE,FALSE)</formula>
    </cfRule>
  </conditionalFormatting>
  <conditionalFormatting sqref="AI29">
    <cfRule type="expression" dxfId="63" priority="13553">
      <formula>IF(RIGHT(TEXT(AI29,"0.#"),1)=".",FALSE,TRUE)</formula>
    </cfRule>
    <cfRule type="expression" dxfId="62" priority="13554">
      <formula>IF(RIGHT(TEXT(AI29,"0.#"),1)=".",TRUE,FALSE)</formula>
    </cfRule>
  </conditionalFormatting>
  <conditionalFormatting sqref="AI28">
    <cfRule type="expression" dxfId="61" priority="13551">
      <formula>IF(RIGHT(TEXT(AI28,"0.#"),1)=".",FALSE,TRUE)</formula>
    </cfRule>
    <cfRule type="expression" dxfId="60" priority="13552">
      <formula>IF(RIGHT(TEXT(AI28,"0.#"),1)=".",TRUE,FALSE)</formula>
    </cfRule>
  </conditionalFormatting>
  <conditionalFormatting sqref="AM28">
    <cfRule type="expression" dxfId="59" priority="13549">
      <formula>IF(RIGHT(TEXT(AM28,"0.#"),1)=".",FALSE,TRUE)</formula>
    </cfRule>
    <cfRule type="expression" dxfId="58" priority="13550">
      <formula>IF(RIGHT(TEXT(AM28,"0.#"),1)=".",TRUE,FALSE)</formula>
    </cfRule>
  </conditionalFormatting>
  <conditionalFormatting sqref="AM29">
    <cfRule type="expression" dxfId="57" priority="13547">
      <formula>IF(RIGHT(TEXT(AM29,"0.#"),1)=".",FALSE,TRUE)</formula>
    </cfRule>
    <cfRule type="expression" dxfId="56" priority="13548">
      <formula>IF(RIGHT(TEXT(AM29,"0.#"),1)=".",TRUE,FALSE)</formula>
    </cfRule>
  </conditionalFormatting>
  <conditionalFormatting sqref="AQ28:AQ30">
    <cfRule type="expression" dxfId="55" priority="13539">
      <formula>IF(RIGHT(TEXT(AQ28,"0.#"),1)=".",FALSE,TRUE)</formula>
    </cfRule>
    <cfRule type="expression" dxfId="54" priority="13540">
      <formula>IF(RIGHT(TEXT(AQ28,"0.#"),1)=".",TRUE,FALSE)</formula>
    </cfRule>
  </conditionalFormatting>
  <conditionalFormatting sqref="AU28:AU30">
    <cfRule type="expression" dxfId="53" priority="13537">
      <formula>IF(RIGHT(TEXT(AU28,"0.#"),1)=".",FALSE,TRUE)</formula>
    </cfRule>
    <cfRule type="expression" dxfId="52" priority="13538">
      <formula>IF(RIGHT(TEXT(AU28,"0.#"),1)=".",TRUE,FALSE)</formula>
    </cfRule>
  </conditionalFormatting>
  <conditionalFormatting sqref="AI34">
    <cfRule type="expression" dxfId="51" priority="13321">
      <formula>IF(RIGHT(TEXT(AI34,"0.#"),1)=".",FALSE,TRUE)</formula>
    </cfRule>
    <cfRule type="expression" dxfId="50" priority="13322">
      <formula>IF(RIGHT(TEXT(AI34,"0.#"),1)=".",TRUE,FALSE)</formula>
    </cfRule>
  </conditionalFormatting>
  <conditionalFormatting sqref="AM34">
    <cfRule type="expression" dxfId="49" priority="13319">
      <formula>IF(RIGHT(TEXT(AM34,"0.#"),1)=".",FALSE,TRUE)</formula>
    </cfRule>
    <cfRule type="expression" dxfId="48" priority="13320">
      <formula>IF(RIGHT(TEXT(AM34,"0.#"),1)=".",TRUE,FALSE)</formula>
    </cfRule>
  </conditionalFormatting>
  <conditionalFormatting sqref="AE35">
    <cfRule type="expression" dxfId="47" priority="13317">
      <formula>IF(RIGHT(TEXT(AE35,"0.#"),1)=".",FALSE,TRUE)</formula>
    </cfRule>
    <cfRule type="expression" dxfId="46" priority="13318">
      <formula>IF(RIGHT(TEXT(AE35,"0.#"),1)=".",TRUE,FALSE)</formula>
    </cfRule>
  </conditionalFormatting>
  <conditionalFormatting sqref="AI35">
    <cfRule type="expression" dxfId="45" priority="13315">
      <formula>IF(RIGHT(TEXT(AI35,"0.#"),1)=".",FALSE,TRUE)</formula>
    </cfRule>
    <cfRule type="expression" dxfId="44" priority="13316">
      <formula>IF(RIGHT(TEXT(AI35,"0.#"),1)=".",TRUE,FALSE)</formula>
    </cfRule>
  </conditionalFormatting>
  <conditionalFormatting sqref="AM35">
    <cfRule type="expression" dxfId="43" priority="13313">
      <formula>IF(RIGHT(TEXT(AM35,"0.#"),1)=".",FALSE,TRUE)</formula>
    </cfRule>
    <cfRule type="expression" dxfId="42" priority="13314">
      <formula>IF(RIGHT(TEXT(AM35,"0.#"),1)=".",TRUE,FALSE)</formula>
    </cfRule>
  </conditionalFormatting>
  <conditionalFormatting sqref="AQ35">
    <cfRule type="expression" dxfId="41" priority="13311">
      <formula>IF(RIGHT(TEXT(AQ35,"0.#"),1)=".",FALSE,TRUE)</formula>
    </cfRule>
    <cfRule type="expression" dxfId="40" priority="13312">
      <formula>IF(RIGHT(TEXT(AQ35,"0.#"),1)=".",TRUE,FALSE)</formula>
    </cfRule>
  </conditionalFormatting>
  <conditionalFormatting sqref="AE37 AQ37">
    <cfRule type="expression" dxfId="39" priority="13253">
      <formula>IF(RIGHT(TEXT(AE37,"0.#"),1)=".",FALSE,TRUE)</formula>
    </cfRule>
    <cfRule type="expression" dxfId="38" priority="13254">
      <formula>IF(RIGHT(TEXT(AE37,"0.#"),1)=".",TRUE,FALSE)</formula>
    </cfRule>
  </conditionalFormatting>
  <conditionalFormatting sqref="AI37">
    <cfRule type="expression" dxfId="37" priority="13251">
      <formula>IF(RIGHT(TEXT(AI37,"0.#"),1)=".",FALSE,TRUE)</formula>
    </cfRule>
    <cfRule type="expression" dxfId="36" priority="13252">
      <formula>IF(RIGHT(TEXT(AI37,"0.#"),1)=".",TRUE,FALSE)</formula>
    </cfRule>
  </conditionalFormatting>
  <conditionalFormatting sqref="AE38">
    <cfRule type="expression" dxfId="35" priority="13247">
      <formula>IF(RIGHT(TEXT(AE38,"0.#"),1)=".",FALSE,TRUE)</formula>
    </cfRule>
    <cfRule type="expression" dxfId="34" priority="13248">
      <formula>IF(RIGHT(TEXT(AE38,"0.#"),1)=".",TRUE,FALSE)</formula>
    </cfRule>
  </conditionalFormatting>
  <conditionalFormatting sqref="AI38">
    <cfRule type="expression" dxfId="33" priority="13245">
      <formula>IF(RIGHT(TEXT(AI38,"0.#"),1)=".",FALSE,TRUE)</formula>
    </cfRule>
    <cfRule type="expression" dxfId="32" priority="13246">
      <formula>IF(RIGHT(TEXT(AI38,"0.#"),1)=".",TRUE,FALSE)</formula>
    </cfRule>
  </conditionalFormatting>
  <conditionalFormatting sqref="AQ38">
    <cfRule type="expression" dxfId="31" priority="13241">
      <formula>IF(RIGHT(TEXT(AQ38,"0.#"),1)=".",FALSE,TRUE)</formula>
    </cfRule>
    <cfRule type="expression" dxfId="30" priority="13242">
      <formula>IF(RIGHT(TEXT(AQ38,"0.#"),1)=".",TRUE,FALSE)</formula>
    </cfRule>
  </conditionalFormatting>
  <conditionalFormatting sqref="AL117:AO117">
    <cfRule type="expression" dxfId="29" priority="2909">
      <formula>IF(AND(AL117&gt;=0, RIGHT(TEXT(AL117,"0.#"),1)&lt;&gt;"."),TRUE,FALSE)</formula>
    </cfRule>
    <cfRule type="expression" dxfId="28" priority="2910">
      <formula>IF(AND(AL117&gt;=0, RIGHT(TEXT(AL117,"0.#"),1)="."),TRUE,FALSE)</formula>
    </cfRule>
    <cfRule type="expression" dxfId="27" priority="2911">
      <formula>IF(AND(AL117&lt;0, RIGHT(TEXT(AL117,"0.#"),1)&lt;&gt;"."),TRUE,FALSE)</formula>
    </cfRule>
    <cfRule type="expression" dxfId="26" priority="2912">
      <formula>IF(AND(AL117&lt;0, RIGHT(TEXT(AL117,"0.#"),1)="."),TRUE,FALSE)</formula>
    </cfRule>
  </conditionalFormatting>
  <conditionalFormatting sqref="Y117">
    <cfRule type="expression" dxfId="25" priority="2907">
      <formula>IF(RIGHT(TEXT(Y117,"0.#"),1)=".",FALSE,TRUE)</formula>
    </cfRule>
    <cfRule type="expression" dxfId="24" priority="2908">
      <formula>IF(RIGHT(TEXT(Y117,"0.#"),1)=".",TRUE,FALSE)</formula>
    </cfRule>
  </conditionalFormatting>
  <conditionalFormatting sqref="W23">
    <cfRule type="expression" dxfId="23" priority="2403">
      <formula>IF(RIGHT(TEXT(W23,"0.#"),1)=".",FALSE,TRUE)</formula>
    </cfRule>
    <cfRule type="expression" dxfId="22" priority="2404">
      <formula>IF(RIGHT(TEXT(W23,"0.#"),1)=".",TRUE,FALSE)</formula>
    </cfRule>
  </conditionalFormatting>
  <conditionalFormatting sqref="W24">
    <cfRule type="expression" dxfId="21" priority="2401">
      <formula>IF(RIGHT(TEXT(W24,"0.#"),1)=".",FALSE,TRUE)</formula>
    </cfRule>
    <cfRule type="expression" dxfId="20" priority="2402">
      <formula>IF(RIGHT(TEXT(W24,"0.#"),1)=".",TRUE,FALSE)</formula>
    </cfRule>
  </conditionalFormatting>
  <conditionalFormatting sqref="P23">
    <cfRule type="expression" dxfId="19" priority="2391">
      <formula>IF(RIGHT(TEXT(P23,"0.#"),1)=".",FALSE,TRUE)</formula>
    </cfRule>
    <cfRule type="expression" dxfId="18" priority="2392">
      <formula>IF(RIGHT(TEXT(P23,"0.#"),1)=".",TRUE,FALSE)</formula>
    </cfRule>
  </conditionalFormatting>
  <conditionalFormatting sqref="P24">
    <cfRule type="expression" dxfId="17" priority="2389">
      <formula>IF(RIGHT(TEXT(P24,"0.#"),1)=".",FALSE,TRUE)</formula>
    </cfRule>
    <cfRule type="expression" dxfId="16" priority="2390">
      <formula>IF(RIGHT(TEXT(P24,"0.#"),1)=".",TRUE,FALSE)</formula>
    </cfRule>
  </conditionalFormatting>
  <conditionalFormatting sqref="AU34">
    <cfRule type="expression" dxfId="15" priority="555">
      <formula>IF(RIGHT(TEXT(AU34,"0.#"),1)=".",FALSE,TRUE)</formula>
    </cfRule>
    <cfRule type="expression" dxfId="14" priority="556">
      <formula>IF(RIGHT(TEXT(AU34,"0.#"),1)=".",TRUE,FALSE)</formula>
    </cfRule>
  </conditionalFormatting>
  <conditionalFormatting sqref="AU35">
    <cfRule type="expression" dxfId="13" priority="553">
      <formula>IF(RIGHT(TEXT(AU35,"0.#"),1)=".",FALSE,TRUE)</formula>
    </cfRule>
    <cfRule type="expression" dxfId="12" priority="554">
      <formula>IF(RIGHT(TEXT(AU35,"0.#"),1)=".",TRUE,FALSE)</formula>
    </cfRule>
  </conditionalFormatting>
  <conditionalFormatting sqref="P25:AC25">
    <cfRule type="expression" dxfId="11" priority="99">
      <formula>IF(RIGHT(TEXT(P25,"0.#"),1)=".",FALSE,TRUE)</formula>
    </cfRule>
    <cfRule type="expression" dxfId="10" priority="100">
      <formula>IF(RIGHT(TEXT(P25,"0.#"),1)=".",TRUE,FALSE)</formula>
    </cfRule>
  </conditionalFormatting>
  <conditionalFormatting sqref="AM38">
    <cfRule type="expression" dxfId="9" priority="31">
      <formula>IF(RIGHT(TEXT(AM38,"0.#"),1)=".",FALSE,TRUE)</formula>
    </cfRule>
    <cfRule type="expression" dxfId="8" priority="32">
      <formula>IF(RIGHT(TEXT(AM38,"0.#"),1)=".",TRUE,FALSE)</formula>
    </cfRule>
  </conditionalFormatting>
  <conditionalFormatting sqref="AM37">
    <cfRule type="expression" dxfId="7" priority="29">
      <formula>IF(RIGHT(TEXT(AM37,"0.#"),1)=".",FALSE,TRUE)</formula>
    </cfRule>
    <cfRule type="expression" dxfId="6" priority="30">
      <formula>IF(RIGHT(TEXT(AM37,"0.#"),1)=".",TRUE,FALSE)</formula>
    </cfRule>
  </conditionalFormatting>
  <conditionalFormatting sqref="Y121">
    <cfRule type="expression" dxfId="5" priority="5">
      <formula>IF(RIGHT(TEXT(Y121,"0.#"),1)=".",FALSE,TRUE)</formula>
    </cfRule>
    <cfRule type="expression" dxfId="4" priority="6">
      <formula>IF(RIGHT(TEXT(Y121,"0.#"),1)=".",TRUE,FALSE)</formula>
    </cfRule>
  </conditionalFormatting>
  <conditionalFormatting sqref="AL121:AO121">
    <cfRule type="expression" dxfId="3" priority="1">
      <formula>IF(AND(AL121&gt;=0, RIGHT(TEXT(AL121,"0.#"),1)&lt;&gt;"."),TRUE,FALSE)</formula>
    </cfRule>
    <cfRule type="expression" dxfId="2" priority="2">
      <formula>IF(AND(AL121&gt;=0, RIGHT(TEXT(AL121,"0.#"),1)="."),TRUE,FALSE)</formula>
    </cfRule>
    <cfRule type="expression" dxfId="1" priority="3">
      <formula>IF(AND(AL121&lt;0, RIGHT(TEXT(AL121,"0.#"),1)&lt;&gt;"."),TRUE,FALSE)</formula>
    </cfRule>
    <cfRule type="expression" dxfId="0" priority="4">
      <formula>IF(AND(AL121&lt;0, RIGHT(TEXT(AL121,"0.#"),1)="."),TRUE,FALSE)</formula>
    </cfRule>
  </conditionalFormatting>
  <dataValidations count="15">
    <dataValidation type="custom" imeMode="disabled" allowBlank="1" showInputMessage="1" showErrorMessage="1" sqref="AY23 P13:AX13 AR15:AX15 P14:AQ18 AR18:AX18 P19:AJ19 AQ27:AR27 AU27:AX27 AE28:AX30 AE34:AX35 AE37:AX37 Y108:AB110 AU108:AX110 Y117:AB117 AL117:AO117 Y121:AB121 AL121:AO121 P23:AC25">
      <formula1>OR(ISNUMBER(P13), P13="-")</formula1>
    </dataValidation>
    <dataValidation type="list" allowBlank="1" showInputMessage="1" showErrorMessage="1" sqref="S5:X5">
      <formula1>T終了年度</formula1>
    </dataValidation>
    <dataValidation type="list" allowBlank="1" showInputMessage="1" showErrorMessage="1" sqref="AO112">
      <formula1>"　, ☑"</formula1>
    </dataValidation>
    <dataValidation type="list" allowBlank="1" showInputMessage="1" showErrorMessage="1" error="プルダウンリストから選択してください。" sqref="AD43:AF46 AD49:AD60 AE49:AF53 AE55:AF60">
      <formula1>"○,△,×,‐"</formula1>
    </dataValidation>
    <dataValidation type="list" allowBlank="1" showInputMessage="1" showErrorMessage="1" error="プルダウンリストから選択してください。" sqref="AD47:AF48">
      <formula1>"有,無"</formula1>
    </dataValidation>
    <dataValidation type="list" allowBlank="1" showInputMessage="1" showErrorMessage="1" sqref="A68:E68">
      <formula1>T所見を踏まえた改善点</formula1>
    </dataValidation>
    <dataValidation type="whole" imeMode="disabled" allowBlank="1" showInputMessage="1" showErrorMessage="1" sqref="AW2:AX2">
      <formula1>0</formula1>
      <formula2>99</formula2>
    </dataValidation>
    <dataValidation type="custom" imeMode="off" allowBlank="1" showInputMessage="1" showErrorMessage="1" sqref="J117:O117 J121:O121">
      <formula1>OR(ISNUMBER(J117), J117="-")</formula1>
    </dataValidation>
    <dataValidation type="custom" imeMode="disabled" allowBlank="1" showInputMessage="1" showErrorMessage="1" sqref="AH117:AK117 AH121:AK121">
      <formula1>OR(AND(MOD(IF(ISNUMBER(AH117), AH117, 0.5),1)=0, 0&lt;=AH117), AH117="-")</formula1>
    </dataValidation>
    <dataValidation type="list" allowBlank="1" showInputMessage="1" showErrorMessage="1" sqref="A66:E66">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L81:M82 X81:Y82 AJ81:AK82 AU81:AV82">
      <formula1>0</formula1>
      <formula2>9999</formula2>
    </dataValidation>
    <dataValidation type="whole" allowBlank="1" showInputMessage="1" showErrorMessage="1" sqref="O81:P82 AA81:AB82 AM81:AN82 AX81:AX82">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8" max="49" man="1"/>
    <brk id="70" max="49" man="1"/>
    <brk id="112" max="49" man="1"/>
  </rowBreaks>
  <ignoredErrors>
    <ignoredError sqref="W25"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入力規則等!$W$2:$W$23</xm:f>
          </x14:formula1>
          <xm:sqref>AO82 E81:G82 Q81:S82 AC81:AE82 AO81:AP81</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入力規則等!$AG$2:$AG$13</xm:f>
          </x14:formula1>
          <xm:sqref>AC117:AG117 AC121:AG121</xm:sqref>
        </x14:dataValidation>
        <x14:dataValidation type="list" allowBlank="1" showInputMessage="1" showErrorMessage="1">
          <x14:formula1>
            <xm:f>入力規則等!$U$37:$U$39</xm:f>
          </x14:formula1>
          <xm:sqref>I81:J81 U81:V81 AG81:AH81 AR81:AS81</xm:sqref>
        </x14:dataValidation>
        <x14:dataValidation type="list" allowBlank="1" showInputMessage="1" showErrorMessage="1">
          <x14:formula1>
            <xm:f>入力規則等!$U$7:$U$9</xm:f>
          </x14:formula1>
          <xm:sqref>I82:J82 U82:V82 AG82:AH82 AR82:AS82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77</v>
      </c>
      <c r="B1" s="25" t="s">
        <v>78</v>
      </c>
      <c r="F1" s="26" t="s">
        <v>4</v>
      </c>
      <c r="G1" s="26" t="s">
        <v>67</v>
      </c>
      <c r="K1" s="27" t="s">
        <v>96</v>
      </c>
      <c r="L1" s="25" t="s">
        <v>78</v>
      </c>
      <c r="O1" s="13"/>
      <c r="P1" s="26" t="s">
        <v>5</v>
      </c>
      <c r="Q1" s="26" t="s">
        <v>67</v>
      </c>
      <c r="T1" s="13"/>
      <c r="U1" s="29" t="s">
        <v>160</v>
      </c>
      <c r="W1" s="29" t="s">
        <v>159</v>
      </c>
      <c r="Y1" s="29" t="s">
        <v>75</v>
      </c>
      <c r="Z1" s="29" t="s">
        <v>394</v>
      </c>
      <c r="AA1" s="29" t="s">
        <v>76</v>
      </c>
      <c r="AB1" s="29" t="s">
        <v>395</v>
      </c>
      <c r="AC1" s="29" t="s">
        <v>31</v>
      </c>
      <c r="AD1" s="28"/>
      <c r="AE1" s="29" t="s">
        <v>43</v>
      </c>
      <c r="AF1" s="30"/>
      <c r="AG1" s="42" t="s">
        <v>174</v>
      </c>
      <c r="AI1" s="42" t="s">
        <v>176</v>
      </c>
      <c r="AK1" s="42" t="s">
        <v>180</v>
      </c>
      <c r="AM1" s="54"/>
      <c r="AN1" s="54"/>
      <c r="AP1" s="28" t="s">
        <v>220</v>
      </c>
    </row>
    <row r="2" spans="1:42" ht="13.5" customHeight="1" x14ac:dyDescent="0.15">
      <c r="A2" s="14" t="s">
        <v>79</v>
      </c>
      <c r="B2" s="15"/>
      <c r="C2" s="13" t="str">
        <f>IF(B2="","",A2)</f>
        <v/>
      </c>
      <c r="D2" s="13" t="str">
        <f>IF(C2="","",IF(D1&lt;&gt;"",CONCATENATE(D1,"、",C2),C2))</f>
        <v/>
      </c>
      <c r="F2" s="12" t="s">
        <v>66</v>
      </c>
      <c r="G2" s="17" t="s">
        <v>558</v>
      </c>
      <c r="H2" s="13" t="str">
        <f>IF(G2="","",F2)</f>
        <v>一般会計</v>
      </c>
      <c r="I2" s="13" t="str">
        <f>IF(H2="","",IF(I1&lt;&gt;"",CONCATENATE(I1,"、",H2),H2))</f>
        <v>一般会計</v>
      </c>
      <c r="K2" s="14" t="s">
        <v>97</v>
      </c>
      <c r="L2" s="15"/>
      <c r="M2" s="13" t="str">
        <f>IF(L2="","",K2)</f>
        <v/>
      </c>
      <c r="N2" s="13" t="str">
        <f>IF(M2="","",IF(N1&lt;&gt;"",CONCATENATE(N1,"、",M2),M2))</f>
        <v/>
      </c>
      <c r="O2" s="13"/>
      <c r="P2" s="12" t="s">
        <v>68</v>
      </c>
      <c r="Q2" s="17" t="s">
        <v>558</v>
      </c>
      <c r="R2" s="13" t="str">
        <f>IF(Q2="","",P2)</f>
        <v>直接実施</v>
      </c>
      <c r="S2" s="13" t="str">
        <f>IF(R2="","",IF(S1&lt;&gt;"",CONCATENATE(S1,"、",R2),R2))</f>
        <v>直接実施</v>
      </c>
      <c r="T2" s="13"/>
      <c r="U2" s="70">
        <v>20</v>
      </c>
      <c r="W2" s="32" t="s">
        <v>165</v>
      </c>
      <c r="Y2" s="32" t="s">
        <v>62</v>
      </c>
      <c r="Z2" s="32" t="s">
        <v>62</v>
      </c>
      <c r="AA2" s="63" t="s">
        <v>261</v>
      </c>
      <c r="AB2" s="63" t="s">
        <v>489</v>
      </c>
      <c r="AC2" s="64" t="s">
        <v>129</v>
      </c>
      <c r="AD2" s="28"/>
      <c r="AE2" s="34" t="s">
        <v>161</v>
      </c>
      <c r="AF2" s="30"/>
      <c r="AG2" s="43" t="s">
        <v>228</v>
      </c>
      <c r="AI2" s="42" t="s">
        <v>258</v>
      </c>
      <c r="AK2" s="42" t="s">
        <v>181</v>
      </c>
      <c r="AM2" s="54"/>
      <c r="AN2" s="54"/>
      <c r="AP2" s="43" t="s">
        <v>228</v>
      </c>
    </row>
    <row r="3" spans="1:42" ht="13.5" customHeight="1" x14ac:dyDescent="0.15">
      <c r="A3" s="14" t="s">
        <v>80</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69</v>
      </c>
      <c r="Q3" s="17"/>
      <c r="R3" s="13" t="str">
        <f t="shared" ref="R3:R8" si="3">IF(Q3="","",P3)</f>
        <v/>
      </c>
      <c r="S3" s="13" t="str">
        <f t="shared" ref="S3:S8" si="4">IF(R3="",S2,IF(S2&lt;&gt;"",CONCATENATE(S2,"、",R3),R3))</f>
        <v>直接実施</v>
      </c>
      <c r="T3" s="13"/>
      <c r="U3" s="32" t="s">
        <v>520</v>
      </c>
      <c r="W3" s="32" t="s">
        <v>140</v>
      </c>
      <c r="Y3" s="32" t="s">
        <v>63</v>
      </c>
      <c r="Z3" s="32" t="s">
        <v>396</v>
      </c>
      <c r="AA3" s="63" t="s">
        <v>361</v>
      </c>
      <c r="AB3" s="63" t="s">
        <v>490</v>
      </c>
      <c r="AC3" s="64" t="s">
        <v>130</v>
      </c>
      <c r="AD3" s="28"/>
      <c r="AE3" s="34" t="s">
        <v>162</v>
      </c>
      <c r="AF3" s="30"/>
      <c r="AG3" s="43" t="s">
        <v>229</v>
      </c>
      <c r="AI3" s="42" t="s">
        <v>175</v>
      </c>
      <c r="AK3" s="42" t="str">
        <f>CHAR(CODE(AK2)+1)</f>
        <v>B</v>
      </c>
      <c r="AM3" s="54"/>
      <c r="AN3" s="54"/>
      <c r="AP3" s="43" t="s">
        <v>229</v>
      </c>
    </row>
    <row r="4" spans="1:42" ht="13.5" customHeight="1" x14ac:dyDescent="0.15">
      <c r="A4" s="14" t="s">
        <v>81</v>
      </c>
      <c r="B4" s="15" t="s">
        <v>558</v>
      </c>
      <c r="C4" s="13" t="str">
        <f t="shared" si="0"/>
        <v>沖縄振興</v>
      </c>
      <c r="D4" s="13" t="str">
        <f>IF(C4="",D3,IF(D3&lt;&gt;"",CONCATENATE(D3,"、",C4),C4))</f>
        <v>沖縄振興</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70</v>
      </c>
      <c r="Q4" s="17" t="s">
        <v>558</v>
      </c>
      <c r="R4" s="13" t="str">
        <f t="shared" si="3"/>
        <v>補助</v>
      </c>
      <c r="S4" s="13" t="str">
        <f t="shared" si="4"/>
        <v>直接実施、補助</v>
      </c>
      <c r="T4" s="13"/>
      <c r="U4" s="32" t="s">
        <v>521</v>
      </c>
      <c r="W4" s="32" t="s">
        <v>141</v>
      </c>
      <c r="Y4" s="32" t="s">
        <v>268</v>
      </c>
      <c r="Z4" s="32" t="s">
        <v>397</v>
      </c>
      <c r="AA4" s="63" t="s">
        <v>362</v>
      </c>
      <c r="AB4" s="63" t="s">
        <v>491</v>
      </c>
      <c r="AC4" s="63" t="s">
        <v>131</v>
      </c>
      <c r="AD4" s="28"/>
      <c r="AE4" s="34" t="s">
        <v>163</v>
      </c>
      <c r="AF4" s="30"/>
      <c r="AG4" s="43" t="s">
        <v>230</v>
      </c>
      <c r="AI4" s="42" t="s">
        <v>177</v>
      </c>
      <c r="AK4" s="42" t="str">
        <f t="shared" ref="AK4:AK49" si="7">CHAR(CODE(AK3)+1)</f>
        <v>C</v>
      </c>
      <c r="AM4" s="54"/>
      <c r="AN4" s="54"/>
      <c r="AP4" s="43" t="s">
        <v>230</v>
      </c>
    </row>
    <row r="5" spans="1:42" ht="13.5" customHeight="1" x14ac:dyDescent="0.15">
      <c r="A5" s="14" t="s">
        <v>82</v>
      </c>
      <c r="B5" s="15"/>
      <c r="C5" s="13" t="str">
        <f t="shared" si="0"/>
        <v/>
      </c>
      <c r="D5" s="13" t="str">
        <f>IF(C5="",D4,IF(D4&lt;&gt;"",CONCATENATE(D4,"、",C5),C5))</f>
        <v>沖縄振興</v>
      </c>
      <c r="F5" s="18" t="s">
        <v>108</v>
      </c>
      <c r="G5" s="17"/>
      <c r="H5" s="13" t="str">
        <f t="shared" si="1"/>
        <v/>
      </c>
      <c r="I5" s="13" t="str">
        <f t="shared" si="5"/>
        <v>一般会計</v>
      </c>
      <c r="K5" s="14" t="s">
        <v>100</v>
      </c>
      <c r="L5" s="15"/>
      <c r="M5" s="13" t="str">
        <f t="shared" si="2"/>
        <v/>
      </c>
      <c r="N5" s="13" t="str">
        <f t="shared" si="6"/>
        <v/>
      </c>
      <c r="O5" s="13"/>
      <c r="P5" s="12" t="s">
        <v>71</v>
      </c>
      <c r="Q5" s="17"/>
      <c r="R5" s="13" t="str">
        <f t="shared" si="3"/>
        <v/>
      </c>
      <c r="S5" s="13" t="str">
        <f t="shared" si="4"/>
        <v>直接実施、補助</v>
      </c>
      <c r="T5" s="13"/>
      <c r="W5" s="32" t="s">
        <v>545</v>
      </c>
      <c r="Y5" s="32" t="s">
        <v>269</v>
      </c>
      <c r="Z5" s="32" t="s">
        <v>398</v>
      </c>
      <c r="AA5" s="63" t="s">
        <v>363</v>
      </c>
      <c r="AB5" s="63" t="s">
        <v>492</v>
      </c>
      <c r="AC5" s="63" t="s">
        <v>164</v>
      </c>
      <c r="AD5" s="31"/>
      <c r="AE5" s="34" t="s">
        <v>240</v>
      </c>
      <c r="AF5" s="30"/>
      <c r="AG5" s="43" t="s">
        <v>231</v>
      </c>
      <c r="AI5" s="42" t="s">
        <v>265</v>
      </c>
      <c r="AK5" s="42" t="str">
        <f t="shared" si="7"/>
        <v>D</v>
      </c>
      <c r="AP5" s="43" t="s">
        <v>231</v>
      </c>
    </row>
    <row r="6" spans="1:42" ht="13.5" customHeight="1" x14ac:dyDescent="0.15">
      <c r="A6" s="14" t="s">
        <v>83</v>
      </c>
      <c r="B6" s="15"/>
      <c r="C6" s="13" t="str">
        <f t="shared" si="0"/>
        <v/>
      </c>
      <c r="D6" s="13" t="str">
        <f t="shared" ref="D6:D21" si="8">IF(C6="",D5,IF(D5&lt;&gt;"",CONCATENATE(D5,"、",C6),C6))</f>
        <v>沖縄振興</v>
      </c>
      <c r="F6" s="18" t="s">
        <v>109</v>
      </c>
      <c r="G6" s="17"/>
      <c r="H6" s="13" t="str">
        <f t="shared" si="1"/>
        <v/>
      </c>
      <c r="I6" s="13" t="str">
        <f t="shared" si="5"/>
        <v>一般会計</v>
      </c>
      <c r="K6" s="14" t="s">
        <v>101</v>
      </c>
      <c r="L6" s="15" t="s">
        <v>558</v>
      </c>
      <c r="M6" s="13" t="str">
        <f t="shared" si="2"/>
        <v>公共事業</v>
      </c>
      <c r="N6" s="13" t="str">
        <f t="shared" si="6"/>
        <v>公共事業</v>
      </c>
      <c r="O6" s="13"/>
      <c r="P6" s="12" t="s">
        <v>72</v>
      </c>
      <c r="Q6" s="17"/>
      <c r="R6" s="13" t="str">
        <f t="shared" si="3"/>
        <v/>
      </c>
      <c r="S6" s="13" t="str">
        <f t="shared" si="4"/>
        <v>直接実施、補助</v>
      </c>
      <c r="T6" s="13"/>
      <c r="U6" s="32" t="s">
        <v>242</v>
      </c>
      <c r="W6" s="32" t="s">
        <v>142</v>
      </c>
      <c r="Y6" s="32" t="s">
        <v>270</v>
      </c>
      <c r="Z6" s="32" t="s">
        <v>399</v>
      </c>
      <c r="AA6" s="63" t="s">
        <v>364</v>
      </c>
      <c r="AB6" s="63" t="s">
        <v>493</v>
      </c>
      <c r="AC6" s="63" t="s">
        <v>132</v>
      </c>
      <c r="AD6" s="31"/>
      <c r="AE6" s="34" t="s">
        <v>238</v>
      </c>
      <c r="AF6" s="30"/>
      <c r="AG6" s="43" t="s">
        <v>232</v>
      </c>
      <c r="AI6" s="42" t="s">
        <v>266</v>
      </c>
      <c r="AK6" s="42" t="str">
        <f>CHAR(CODE(AK5)+1)</f>
        <v>E</v>
      </c>
      <c r="AP6" s="43" t="s">
        <v>232</v>
      </c>
    </row>
    <row r="7" spans="1:42" ht="13.5" customHeight="1" x14ac:dyDescent="0.15">
      <c r="A7" s="14" t="s">
        <v>84</v>
      </c>
      <c r="B7" s="15"/>
      <c r="C7" s="13" t="str">
        <f t="shared" si="0"/>
        <v/>
      </c>
      <c r="D7" s="13" t="str">
        <f t="shared" si="8"/>
        <v>沖縄振興</v>
      </c>
      <c r="F7" s="18" t="s">
        <v>188</v>
      </c>
      <c r="G7" s="17"/>
      <c r="H7" s="13" t="str">
        <f t="shared" si="1"/>
        <v/>
      </c>
      <c r="I7" s="13" t="str">
        <f t="shared" si="5"/>
        <v>一般会計</v>
      </c>
      <c r="K7" s="14" t="s">
        <v>102</v>
      </c>
      <c r="L7" s="15"/>
      <c r="M7" s="13" t="str">
        <f t="shared" si="2"/>
        <v/>
      </c>
      <c r="N7" s="13" t="str">
        <f t="shared" si="6"/>
        <v>公共事業</v>
      </c>
      <c r="O7" s="13"/>
      <c r="P7" s="12" t="s">
        <v>73</v>
      </c>
      <c r="Q7" s="17"/>
      <c r="R7" s="13" t="str">
        <f t="shared" si="3"/>
        <v/>
      </c>
      <c r="S7" s="13" t="str">
        <f t="shared" si="4"/>
        <v>直接実施、補助</v>
      </c>
      <c r="T7" s="13"/>
      <c r="U7" s="32"/>
      <c r="W7" s="32" t="s">
        <v>143</v>
      </c>
      <c r="Y7" s="32" t="s">
        <v>271</v>
      </c>
      <c r="Z7" s="32" t="s">
        <v>400</v>
      </c>
      <c r="AA7" s="63" t="s">
        <v>365</v>
      </c>
      <c r="AB7" s="63" t="s">
        <v>494</v>
      </c>
      <c r="AC7" s="31"/>
      <c r="AD7" s="31"/>
      <c r="AE7" s="32" t="s">
        <v>132</v>
      </c>
      <c r="AF7" s="30"/>
      <c r="AG7" s="43" t="s">
        <v>233</v>
      </c>
      <c r="AH7" s="57"/>
      <c r="AI7" s="43" t="s">
        <v>254</v>
      </c>
      <c r="AK7" s="42" t="str">
        <f>CHAR(CODE(AK6)+1)</f>
        <v>F</v>
      </c>
      <c r="AP7" s="43" t="s">
        <v>233</v>
      </c>
    </row>
    <row r="8" spans="1:42" ht="13.5" customHeight="1" x14ac:dyDescent="0.15">
      <c r="A8" s="14" t="s">
        <v>85</v>
      </c>
      <c r="B8" s="15"/>
      <c r="C8" s="13" t="str">
        <f t="shared" si="0"/>
        <v/>
      </c>
      <c r="D8" s="13" t="str">
        <f t="shared" si="8"/>
        <v>沖縄振興</v>
      </c>
      <c r="F8" s="18" t="s">
        <v>110</v>
      </c>
      <c r="G8" s="17"/>
      <c r="H8" s="13" t="str">
        <f t="shared" si="1"/>
        <v/>
      </c>
      <c r="I8" s="13" t="str">
        <f t="shared" si="5"/>
        <v>一般会計</v>
      </c>
      <c r="K8" s="14" t="s">
        <v>103</v>
      </c>
      <c r="L8" s="15"/>
      <c r="M8" s="13" t="str">
        <f t="shared" si="2"/>
        <v/>
      </c>
      <c r="N8" s="13" t="str">
        <f t="shared" si="6"/>
        <v>公共事業</v>
      </c>
      <c r="O8" s="13"/>
      <c r="P8" s="12" t="s">
        <v>74</v>
      </c>
      <c r="Q8" s="17"/>
      <c r="R8" s="13" t="str">
        <f t="shared" si="3"/>
        <v/>
      </c>
      <c r="S8" s="13" t="str">
        <f t="shared" si="4"/>
        <v>直接実施、補助</v>
      </c>
      <c r="T8" s="13"/>
      <c r="U8" s="32" t="s">
        <v>263</v>
      </c>
      <c r="W8" s="32" t="s">
        <v>144</v>
      </c>
      <c r="Y8" s="32" t="s">
        <v>272</v>
      </c>
      <c r="Z8" s="32" t="s">
        <v>401</v>
      </c>
      <c r="AA8" s="63" t="s">
        <v>366</v>
      </c>
      <c r="AB8" s="63" t="s">
        <v>495</v>
      </c>
      <c r="AC8" s="31"/>
      <c r="AD8" s="31"/>
      <c r="AE8" s="31"/>
      <c r="AF8" s="30"/>
      <c r="AG8" s="43" t="s">
        <v>234</v>
      </c>
      <c r="AI8" s="42" t="s">
        <v>255</v>
      </c>
      <c r="AK8" s="42" t="str">
        <f t="shared" si="7"/>
        <v>G</v>
      </c>
      <c r="AP8" s="43" t="s">
        <v>234</v>
      </c>
    </row>
    <row r="9" spans="1:42" ht="13.5" customHeight="1" x14ac:dyDescent="0.15">
      <c r="A9" s="14" t="s">
        <v>86</v>
      </c>
      <c r="B9" s="15"/>
      <c r="C9" s="13" t="str">
        <f t="shared" si="0"/>
        <v/>
      </c>
      <c r="D9" s="13" t="str">
        <f t="shared" si="8"/>
        <v>沖縄振興</v>
      </c>
      <c r="F9" s="18" t="s">
        <v>189</v>
      </c>
      <c r="G9" s="17"/>
      <c r="H9" s="13" t="str">
        <f t="shared" si="1"/>
        <v/>
      </c>
      <c r="I9" s="13" t="str">
        <f t="shared" si="5"/>
        <v>一般会計</v>
      </c>
      <c r="K9" s="14" t="s">
        <v>104</v>
      </c>
      <c r="L9" s="15"/>
      <c r="M9" s="13" t="str">
        <f t="shared" si="2"/>
        <v/>
      </c>
      <c r="N9" s="13" t="str">
        <f t="shared" si="6"/>
        <v>公共事業</v>
      </c>
      <c r="O9" s="13"/>
      <c r="P9" s="13"/>
      <c r="Q9" s="19"/>
      <c r="T9" s="13"/>
      <c r="U9" s="32" t="s">
        <v>264</v>
      </c>
      <c r="W9" s="32" t="s">
        <v>145</v>
      </c>
      <c r="Y9" s="32" t="s">
        <v>273</v>
      </c>
      <c r="Z9" s="32" t="s">
        <v>402</v>
      </c>
      <c r="AA9" s="63" t="s">
        <v>367</v>
      </c>
      <c r="AB9" s="63" t="s">
        <v>496</v>
      </c>
      <c r="AC9" s="31"/>
      <c r="AD9" s="31"/>
      <c r="AE9" s="31"/>
      <c r="AF9" s="30"/>
      <c r="AG9" s="43" t="s">
        <v>235</v>
      </c>
      <c r="AI9" s="53"/>
      <c r="AK9" s="42" t="str">
        <f t="shared" si="7"/>
        <v>H</v>
      </c>
      <c r="AP9" s="43" t="s">
        <v>235</v>
      </c>
    </row>
    <row r="10" spans="1:42" ht="13.5" customHeight="1" x14ac:dyDescent="0.15">
      <c r="A10" s="14" t="s">
        <v>206</v>
      </c>
      <c r="B10" s="15"/>
      <c r="C10" s="13" t="str">
        <f t="shared" si="0"/>
        <v/>
      </c>
      <c r="D10" s="13" t="str">
        <f t="shared" si="8"/>
        <v>沖縄振興</v>
      </c>
      <c r="F10" s="18" t="s">
        <v>111</v>
      </c>
      <c r="G10" s="17"/>
      <c r="H10" s="13" t="str">
        <f t="shared" si="1"/>
        <v/>
      </c>
      <c r="I10" s="13" t="str">
        <f t="shared" si="5"/>
        <v>一般会計</v>
      </c>
      <c r="K10" s="14" t="s">
        <v>207</v>
      </c>
      <c r="L10" s="15"/>
      <c r="M10" s="13" t="str">
        <f t="shared" si="2"/>
        <v/>
      </c>
      <c r="N10" s="13" t="str">
        <f t="shared" si="6"/>
        <v>公共事業</v>
      </c>
      <c r="O10" s="13"/>
      <c r="P10" s="13" t="str">
        <f>S8</f>
        <v>直接実施、補助</v>
      </c>
      <c r="Q10" s="19"/>
      <c r="T10" s="13"/>
      <c r="W10" s="32" t="s">
        <v>146</v>
      </c>
      <c r="Y10" s="32" t="s">
        <v>274</v>
      </c>
      <c r="Z10" s="32" t="s">
        <v>403</v>
      </c>
      <c r="AA10" s="63" t="s">
        <v>368</v>
      </c>
      <c r="AB10" s="63" t="s">
        <v>497</v>
      </c>
      <c r="AC10" s="31"/>
      <c r="AD10" s="31"/>
      <c r="AE10" s="31"/>
      <c r="AF10" s="30"/>
      <c r="AG10" s="43" t="s">
        <v>223</v>
      </c>
      <c r="AK10" s="42" t="str">
        <f t="shared" si="7"/>
        <v>I</v>
      </c>
      <c r="AP10" s="42" t="s">
        <v>221</v>
      </c>
    </row>
    <row r="11" spans="1:42" ht="13.5" customHeight="1" x14ac:dyDescent="0.15">
      <c r="A11" s="14" t="s">
        <v>87</v>
      </c>
      <c r="B11" s="15"/>
      <c r="C11" s="13" t="str">
        <f t="shared" si="0"/>
        <v/>
      </c>
      <c r="D11" s="13" t="str">
        <f t="shared" si="8"/>
        <v>沖縄振興</v>
      </c>
      <c r="F11" s="18" t="s">
        <v>112</v>
      </c>
      <c r="G11" s="17"/>
      <c r="H11" s="13" t="str">
        <f t="shared" si="1"/>
        <v/>
      </c>
      <c r="I11" s="13" t="str">
        <f t="shared" si="5"/>
        <v>一般会計</v>
      </c>
      <c r="K11" s="14" t="s">
        <v>105</v>
      </c>
      <c r="L11" s="15"/>
      <c r="M11" s="13" t="str">
        <f t="shared" si="2"/>
        <v/>
      </c>
      <c r="N11" s="13" t="str">
        <f t="shared" si="6"/>
        <v>公共事業</v>
      </c>
      <c r="O11" s="13"/>
      <c r="P11" s="13"/>
      <c r="Q11" s="19"/>
      <c r="T11" s="13"/>
      <c r="W11" s="32" t="s">
        <v>147</v>
      </c>
      <c r="Y11" s="32" t="s">
        <v>275</v>
      </c>
      <c r="Z11" s="32" t="s">
        <v>404</v>
      </c>
      <c r="AA11" s="63" t="s">
        <v>369</v>
      </c>
      <c r="AB11" s="63" t="s">
        <v>498</v>
      </c>
      <c r="AC11" s="31"/>
      <c r="AD11" s="31"/>
      <c r="AE11" s="31"/>
      <c r="AF11" s="30"/>
      <c r="AG11" s="42" t="s">
        <v>226</v>
      </c>
      <c r="AK11" s="42" t="str">
        <f t="shared" si="7"/>
        <v>J</v>
      </c>
    </row>
    <row r="12" spans="1:42" ht="13.5" customHeight="1" x14ac:dyDescent="0.15">
      <c r="A12" s="14" t="s">
        <v>88</v>
      </c>
      <c r="B12" s="15"/>
      <c r="C12" s="13" t="str">
        <f t="shared" ref="C12:C24" si="9">IF(B12="","",A12)</f>
        <v/>
      </c>
      <c r="D12" s="13" t="str">
        <f t="shared" si="8"/>
        <v>沖縄振興</v>
      </c>
      <c r="F12" s="18" t="s">
        <v>113</v>
      </c>
      <c r="G12" s="17"/>
      <c r="H12" s="13" t="str">
        <f t="shared" si="1"/>
        <v/>
      </c>
      <c r="I12" s="13" t="str">
        <f t="shared" si="5"/>
        <v>一般会計</v>
      </c>
      <c r="K12" s="13"/>
      <c r="L12" s="13"/>
      <c r="O12" s="13"/>
      <c r="P12" s="13"/>
      <c r="Q12" s="19"/>
      <c r="T12" s="13"/>
      <c r="U12" s="29" t="s">
        <v>522</v>
      </c>
      <c r="W12" s="32" t="s">
        <v>148</v>
      </c>
      <c r="Y12" s="32" t="s">
        <v>276</v>
      </c>
      <c r="Z12" s="32" t="s">
        <v>405</v>
      </c>
      <c r="AA12" s="63" t="s">
        <v>370</v>
      </c>
      <c r="AB12" s="63" t="s">
        <v>499</v>
      </c>
      <c r="AC12" s="31"/>
      <c r="AD12" s="31"/>
      <c r="AE12" s="31"/>
      <c r="AF12" s="30"/>
      <c r="AG12" s="42" t="s">
        <v>224</v>
      </c>
      <c r="AK12" s="42" t="str">
        <f t="shared" si="7"/>
        <v>K</v>
      </c>
    </row>
    <row r="13" spans="1:42" ht="13.5" customHeight="1" x14ac:dyDescent="0.15">
      <c r="A13" s="14" t="s">
        <v>89</v>
      </c>
      <c r="B13" s="15"/>
      <c r="C13" s="13" t="str">
        <f t="shared" si="9"/>
        <v/>
      </c>
      <c r="D13" s="13" t="str">
        <f t="shared" si="8"/>
        <v>沖縄振興</v>
      </c>
      <c r="F13" s="18" t="s">
        <v>114</v>
      </c>
      <c r="G13" s="17"/>
      <c r="H13" s="13" t="str">
        <f t="shared" si="1"/>
        <v/>
      </c>
      <c r="I13" s="13" t="str">
        <f t="shared" si="5"/>
        <v>一般会計</v>
      </c>
      <c r="K13" s="13" t="str">
        <f>N11</f>
        <v>公共事業</v>
      </c>
      <c r="L13" s="13"/>
      <c r="O13" s="13"/>
      <c r="P13" s="13"/>
      <c r="Q13" s="19"/>
      <c r="T13" s="13"/>
      <c r="U13" s="32" t="s">
        <v>165</v>
      </c>
      <c r="W13" s="32" t="s">
        <v>149</v>
      </c>
      <c r="Y13" s="32" t="s">
        <v>277</v>
      </c>
      <c r="Z13" s="32" t="s">
        <v>406</v>
      </c>
      <c r="AA13" s="63" t="s">
        <v>371</v>
      </c>
      <c r="AB13" s="63" t="s">
        <v>500</v>
      </c>
      <c r="AC13" s="31"/>
      <c r="AD13" s="31"/>
      <c r="AE13" s="31"/>
      <c r="AF13" s="30"/>
      <c r="AG13" s="42" t="s">
        <v>225</v>
      </c>
      <c r="AK13" s="42" t="str">
        <f t="shared" si="7"/>
        <v>L</v>
      </c>
    </row>
    <row r="14" spans="1:42" ht="13.5" customHeight="1" x14ac:dyDescent="0.15">
      <c r="A14" s="14" t="s">
        <v>90</v>
      </c>
      <c r="B14" s="15"/>
      <c r="C14" s="13" t="str">
        <f t="shared" si="9"/>
        <v/>
      </c>
      <c r="D14" s="13" t="str">
        <f t="shared" si="8"/>
        <v>沖縄振興</v>
      </c>
      <c r="F14" s="18" t="s">
        <v>115</v>
      </c>
      <c r="G14" s="17"/>
      <c r="H14" s="13" t="str">
        <f t="shared" si="1"/>
        <v/>
      </c>
      <c r="I14" s="13" t="str">
        <f t="shared" si="5"/>
        <v>一般会計</v>
      </c>
      <c r="K14" s="13"/>
      <c r="L14" s="13"/>
      <c r="O14" s="13"/>
      <c r="P14" s="13"/>
      <c r="Q14" s="19"/>
      <c r="T14" s="13"/>
      <c r="U14" s="32" t="s">
        <v>523</v>
      </c>
      <c r="W14" s="32" t="s">
        <v>150</v>
      </c>
      <c r="Y14" s="32" t="s">
        <v>278</v>
      </c>
      <c r="Z14" s="32" t="s">
        <v>407</v>
      </c>
      <c r="AA14" s="63" t="s">
        <v>372</v>
      </c>
      <c r="AB14" s="63" t="s">
        <v>501</v>
      </c>
      <c r="AC14" s="31"/>
      <c r="AD14" s="31"/>
      <c r="AE14" s="31"/>
      <c r="AF14" s="30"/>
      <c r="AG14" s="53"/>
      <c r="AK14" s="42" t="str">
        <f t="shared" si="7"/>
        <v>M</v>
      </c>
    </row>
    <row r="15" spans="1:42" ht="13.5" customHeight="1" x14ac:dyDescent="0.15">
      <c r="A15" s="14" t="s">
        <v>91</v>
      </c>
      <c r="B15" s="15"/>
      <c r="C15" s="13" t="str">
        <f t="shared" si="9"/>
        <v/>
      </c>
      <c r="D15" s="13" t="str">
        <f t="shared" si="8"/>
        <v>沖縄振興</v>
      </c>
      <c r="F15" s="18" t="s">
        <v>116</v>
      </c>
      <c r="G15" s="17"/>
      <c r="H15" s="13" t="str">
        <f t="shared" si="1"/>
        <v/>
      </c>
      <c r="I15" s="13" t="str">
        <f t="shared" si="5"/>
        <v>一般会計</v>
      </c>
      <c r="K15" s="13"/>
      <c r="L15" s="13"/>
      <c r="O15" s="13"/>
      <c r="P15" s="13"/>
      <c r="Q15" s="19"/>
      <c r="T15" s="13"/>
      <c r="U15" s="32" t="s">
        <v>524</v>
      </c>
      <c r="W15" s="32" t="s">
        <v>151</v>
      </c>
      <c r="Y15" s="32" t="s">
        <v>279</v>
      </c>
      <c r="Z15" s="32" t="s">
        <v>408</v>
      </c>
      <c r="AA15" s="63" t="s">
        <v>373</v>
      </c>
      <c r="AB15" s="63" t="s">
        <v>502</v>
      </c>
      <c r="AC15" s="31"/>
      <c r="AD15" s="31"/>
      <c r="AE15" s="31"/>
      <c r="AF15" s="30"/>
      <c r="AG15" s="54"/>
      <c r="AK15" s="42" t="str">
        <f t="shared" si="7"/>
        <v>N</v>
      </c>
    </row>
    <row r="16" spans="1:42" ht="13.5" customHeight="1" x14ac:dyDescent="0.15">
      <c r="A16" s="14" t="s">
        <v>92</v>
      </c>
      <c r="B16" s="15"/>
      <c r="C16" s="13" t="str">
        <f t="shared" si="9"/>
        <v/>
      </c>
      <c r="D16" s="13" t="str">
        <f t="shared" si="8"/>
        <v>沖縄振興</v>
      </c>
      <c r="F16" s="18" t="s">
        <v>117</v>
      </c>
      <c r="G16" s="17"/>
      <c r="H16" s="13" t="str">
        <f t="shared" si="1"/>
        <v/>
      </c>
      <c r="I16" s="13" t="str">
        <f t="shared" si="5"/>
        <v>一般会計</v>
      </c>
      <c r="K16" s="13"/>
      <c r="L16" s="13"/>
      <c r="O16" s="13"/>
      <c r="P16" s="13"/>
      <c r="Q16" s="19"/>
      <c r="T16" s="13"/>
      <c r="U16" s="32" t="s">
        <v>525</v>
      </c>
      <c r="W16" s="32" t="s">
        <v>152</v>
      </c>
      <c r="Y16" s="32" t="s">
        <v>280</v>
      </c>
      <c r="Z16" s="32" t="s">
        <v>409</v>
      </c>
      <c r="AA16" s="63" t="s">
        <v>374</v>
      </c>
      <c r="AB16" s="63" t="s">
        <v>503</v>
      </c>
      <c r="AC16" s="31"/>
      <c r="AD16" s="31"/>
      <c r="AE16" s="31"/>
      <c r="AF16" s="30"/>
      <c r="AG16" s="54"/>
      <c r="AK16" s="42" t="str">
        <f t="shared" si="7"/>
        <v>O</v>
      </c>
    </row>
    <row r="17" spans="1:37" ht="13.5" customHeight="1" x14ac:dyDescent="0.15">
      <c r="A17" s="14" t="s">
        <v>93</v>
      </c>
      <c r="B17" s="15"/>
      <c r="C17" s="13" t="str">
        <f t="shared" si="9"/>
        <v/>
      </c>
      <c r="D17" s="13" t="str">
        <f t="shared" si="8"/>
        <v>沖縄振興</v>
      </c>
      <c r="F17" s="18" t="s">
        <v>118</v>
      </c>
      <c r="G17" s="17"/>
      <c r="H17" s="13" t="str">
        <f t="shared" si="1"/>
        <v/>
      </c>
      <c r="I17" s="13" t="str">
        <f t="shared" si="5"/>
        <v>一般会計</v>
      </c>
      <c r="K17" s="13"/>
      <c r="L17" s="13"/>
      <c r="O17" s="13"/>
      <c r="P17" s="13"/>
      <c r="Q17" s="19"/>
      <c r="T17" s="13"/>
      <c r="U17" s="32" t="s">
        <v>526</v>
      </c>
      <c r="W17" s="32" t="s">
        <v>153</v>
      </c>
      <c r="Y17" s="32" t="s">
        <v>281</v>
      </c>
      <c r="Z17" s="32" t="s">
        <v>410</v>
      </c>
      <c r="AA17" s="63" t="s">
        <v>375</v>
      </c>
      <c r="AB17" s="63" t="s">
        <v>504</v>
      </c>
      <c r="AC17" s="31"/>
      <c r="AD17" s="31"/>
      <c r="AE17" s="31"/>
      <c r="AF17" s="30"/>
      <c r="AG17" s="54"/>
      <c r="AK17" s="42" t="str">
        <f t="shared" si="7"/>
        <v>P</v>
      </c>
    </row>
    <row r="18" spans="1:37" ht="13.5" customHeight="1" x14ac:dyDescent="0.15">
      <c r="A18" s="14" t="s">
        <v>94</v>
      </c>
      <c r="B18" s="15"/>
      <c r="C18" s="13" t="str">
        <f t="shared" si="9"/>
        <v/>
      </c>
      <c r="D18" s="13" t="str">
        <f t="shared" si="8"/>
        <v>沖縄振興</v>
      </c>
      <c r="F18" s="18" t="s">
        <v>119</v>
      </c>
      <c r="G18" s="17"/>
      <c r="H18" s="13" t="str">
        <f t="shared" si="1"/>
        <v/>
      </c>
      <c r="I18" s="13" t="str">
        <f t="shared" si="5"/>
        <v>一般会計</v>
      </c>
      <c r="K18" s="13"/>
      <c r="L18" s="13"/>
      <c r="O18" s="13"/>
      <c r="P18" s="13"/>
      <c r="Q18" s="19"/>
      <c r="T18" s="13"/>
      <c r="U18" s="32" t="s">
        <v>527</v>
      </c>
      <c r="W18" s="32" t="s">
        <v>154</v>
      </c>
      <c r="Y18" s="32" t="s">
        <v>282</v>
      </c>
      <c r="Z18" s="32" t="s">
        <v>411</v>
      </c>
      <c r="AA18" s="63" t="s">
        <v>376</v>
      </c>
      <c r="AB18" s="63" t="s">
        <v>505</v>
      </c>
      <c r="AC18" s="31"/>
      <c r="AD18" s="31"/>
      <c r="AE18" s="31"/>
      <c r="AF18" s="30"/>
      <c r="AK18" s="42" t="str">
        <f t="shared" si="7"/>
        <v>Q</v>
      </c>
    </row>
    <row r="19" spans="1:37" ht="13.5" customHeight="1" x14ac:dyDescent="0.15">
      <c r="A19" s="14" t="s">
        <v>95</v>
      </c>
      <c r="B19" s="15"/>
      <c r="C19" s="13" t="str">
        <f t="shared" si="9"/>
        <v/>
      </c>
      <c r="D19" s="13" t="str">
        <f t="shared" si="8"/>
        <v>沖縄振興</v>
      </c>
      <c r="F19" s="18" t="s">
        <v>120</v>
      </c>
      <c r="G19" s="17"/>
      <c r="H19" s="13" t="str">
        <f t="shared" si="1"/>
        <v/>
      </c>
      <c r="I19" s="13" t="str">
        <f t="shared" si="5"/>
        <v>一般会計</v>
      </c>
      <c r="K19" s="13"/>
      <c r="L19" s="13"/>
      <c r="O19" s="13"/>
      <c r="P19" s="13"/>
      <c r="Q19" s="19"/>
      <c r="T19" s="13"/>
      <c r="U19" s="32" t="s">
        <v>528</v>
      </c>
      <c r="W19" s="32" t="s">
        <v>155</v>
      </c>
      <c r="Y19" s="32" t="s">
        <v>283</v>
      </c>
      <c r="Z19" s="32" t="s">
        <v>412</v>
      </c>
      <c r="AA19" s="63" t="s">
        <v>377</v>
      </c>
      <c r="AB19" s="63" t="s">
        <v>506</v>
      </c>
      <c r="AC19" s="31"/>
      <c r="AD19" s="31"/>
      <c r="AE19" s="31"/>
      <c r="AF19" s="30"/>
      <c r="AK19" s="42" t="str">
        <f t="shared" si="7"/>
        <v>R</v>
      </c>
    </row>
    <row r="20" spans="1:37" ht="13.5" customHeight="1" x14ac:dyDescent="0.15">
      <c r="A20" s="14" t="s">
        <v>199</v>
      </c>
      <c r="B20" s="15"/>
      <c r="C20" s="13" t="str">
        <f t="shared" si="9"/>
        <v/>
      </c>
      <c r="D20" s="13" t="str">
        <f t="shared" si="8"/>
        <v>沖縄振興</v>
      </c>
      <c r="F20" s="18" t="s">
        <v>198</v>
      </c>
      <c r="G20" s="17"/>
      <c r="H20" s="13" t="str">
        <f t="shared" si="1"/>
        <v/>
      </c>
      <c r="I20" s="13" t="str">
        <f t="shared" si="5"/>
        <v>一般会計</v>
      </c>
      <c r="K20" s="13"/>
      <c r="L20" s="13"/>
      <c r="O20" s="13"/>
      <c r="P20" s="13"/>
      <c r="Q20" s="19"/>
      <c r="T20" s="13"/>
      <c r="U20" s="32" t="s">
        <v>529</v>
      </c>
      <c r="W20" s="32" t="s">
        <v>156</v>
      </c>
      <c r="Y20" s="32" t="s">
        <v>284</v>
      </c>
      <c r="Z20" s="32" t="s">
        <v>413</v>
      </c>
      <c r="AA20" s="63" t="s">
        <v>378</v>
      </c>
      <c r="AB20" s="63" t="s">
        <v>507</v>
      </c>
      <c r="AC20" s="31"/>
      <c r="AD20" s="31"/>
      <c r="AE20" s="31"/>
      <c r="AF20" s="30"/>
      <c r="AK20" s="42" t="str">
        <f t="shared" si="7"/>
        <v>S</v>
      </c>
    </row>
    <row r="21" spans="1:37" ht="13.5" customHeight="1" x14ac:dyDescent="0.15">
      <c r="A21" s="14" t="s">
        <v>200</v>
      </c>
      <c r="B21" s="15"/>
      <c r="C21" s="13" t="str">
        <f t="shared" si="9"/>
        <v/>
      </c>
      <c r="D21" s="13" t="str">
        <f t="shared" si="8"/>
        <v>沖縄振興</v>
      </c>
      <c r="F21" s="18" t="s">
        <v>121</v>
      </c>
      <c r="G21" s="17"/>
      <c r="H21" s="13" t="str">
        <f t="shared" si="1"/>
        <v/>
      </c>
      <c r="I21" s="13" t="str">
        <f t="shared" si="5"/>
        <v>一般会計</v>
      </c>
      <c r="K21" s="13"/>
      <c r="L21" s="13"/>
      <c r="O21" s="13"/>
      <c r="P21" s="13"/>
      <c r="Q21" s="19"/>
      <c r="T21" s="13"/>
      <c r="U21" s="32" t="s">
        <v>530</v>
      </c>
      <c r="W21" s="32" t="s">
        <v>157</v>
      </c>
      <c r="Y21" s="32" t="s">
        <v>285</v>
      </c>
      <c r="Z21" s="32" t="s">
        <v>414</v>
      </c>
      <c r="AA21" s="63" t="s">
        <v>379</v>
      </c>
      <c r="AB21" s="63" t="s">
        <v>508</v>
      </c>
      <c r="AC21" s="31"/>
      <c r="AD21" s="31"/>
      <c r="AE21" s="31"/>
      <c r="AF21" s="30"/>
      <c r="AK21" s="42" t="str">
        <f t="shared" si="7"/>
        <v>T</v>
      </c>
    </row>
    <row r="22" spans="1:37" ht="13.5" customHeight="1" x14ac:dyDescent="0.15">
      <c r="A22" s="14" t="s">
        <v>201</v>
      </c>
      <c r="B22" s="15"/>
      <c r="C22" s="13" t="str">
        <f t="shared" si="9"/>
        <v/>
      </c>
      <c r="D22" s="13" t="str">
        <f>IF(C22="",D21,IF(D21&lt;&gt;"",CONCATENATE(D21,"、",C22),C22))</f>
        <v>沖縄振興</v>
      </c>
      <c r="F22" s="18" t="s">
        <v>122</v>
      </c>
      <c r="G22" s="17"/>
      <c r="H22" s="13" t="str">
        <f t="shared" si="1"/>
        <v/>
      </c>
      <c r="I22" s="13" t="str">
        <f t="shared" si="5"/>
        <v>一般会計</v>
      </c>
      <c r="K22" s="13"/>
      <c r="L22" s="13"/>
      <c r="O22" s="13"/>
      <c r="P22" s="13"/>
      <c r="Q22" s="19"/>
      <c r="T22" s="13"/>
      <c r="U22" s="32" t="s">
        <v>531</v>
      </c>
      <c r="W22" s="32" t="s">
        <v>158</v>
      </c>
      <c r="Y22" s="32" t="s">
        <v>286</v>
      </c>
      <c r="Z22" s="32" t="s">
        <v>415</v>
      </c>
      <c r="AA22" s="63" t="s">
        <v>380</v>
      </c>
      <c r="AB22" s="63" t="s">
        <v>509</v>
      </c>
      <c r="AC22" s="31"/>
      <c r="AD22" s="31"/>
      <c r="AE22" s="31"/>
      <c r="AF22" s="30"/>
      <c r="AK22" s="42" t="str">
        <f t="shared" si="7"/>
        <v>U</v>
      </c>
    </row>
    <row r="23" spans="1:37" ht="13.5" customHeight="1" x14ac:dyDescent="0.15">
      <c r="A23" s="14" t="s">
        <v>202</v>
      </c>
      <c r="B23" s="15"/>
      <c r="C23" s="13" t="str">
        <f t="shared" si="9"/>
        <v/>
      </c>
      <c r="D23" s="13" t="str">
        <f>IF(C23="",D22,IF(D22&lt;&gt;"",CONCATENATE(D22,"、",C23),C23))</f>
        <v>沖縄振興</v>
      </c>
      <c r="F23" s="18" t="s">
        <v>123</v>
      </c>
      <c r="G23" s="17"/>
      <c r="H23" s="13" t="str">
        <f t="shared" si="1"/>
        <v/>
      </c>
      <c r="I23" s="13" t="str">
        <f t="shared" si="5"/>
        <v>一般会計</v>
      </c>
      <c r="K23" s="13"/>
      <c r="L23" s="13"/>
      <c r="O23" s="13"/>
      <c r="P23" s="13"/>
      <c r="Q23" s="19"/>
      <c r="T23" s="13"/>
      <c r="U23" s="32" t="s">
        <v>532</v>
      </c>
      <c r="W23" s="32" t="s">
        <v>547</v>
      </c>
      <c r="Y23" s="32" t="s">
        <v>287</v>
      </c>
      <c r="Z23" s="32" t="s">
        <v>416</v>
      </c>
      <c r="AA23" s="63" t="s">
        <v>381</v>
      </c>
      <c r="AB23" s="63" t="s">
        <v>510</v>
      </c>
      <c r="AC23" s="31"/>
      <c r="AD23" s="31"/>
      <c r="AE23" s="31"/>
      <c r="AF23" s="30"/>
      <c r="AK23" s="42" t="str">
        <f t="shared" si="7"/>
        <v>V</v>
      </c>
    </row>
    <row r="24" spans="1:37" ht="13.5" customHeight="1" x14ac:dyDescent="0.15">
      <c r="A24" s="60" t="s">
        <v>256</v>
      </c>
      <c r="B24" s="15"/>
      <c r="C24" s="13" t="str">
        <f t="shared" si="9"/>
        <v/>
      </c>
      <c r="D24" s="13" t="str">
        <f>IF(C24="",D23,IF(D23&lt;&gt;"",CONCATENATE(D23,"、",C24),C24))</f>
        <v>沖縄振興</v>
      </c>
      <c r="F24" s="18" t="s">
        <v>259</v>
      </c>
      <c r="G24" s="17"/>
      <c r="H24" s="13" t="str">
        <f t="shared" si="1"/>
        <v/>
      </c>
      <c r="I24" s="13" t="str">
        <f t="shared" si="5"/>
        <v>一般会計</v>
      </c>
      <c r="K24" s="13"/>
      <c r="L24" s="13"/>
      <c r="O24" s="13"/>
      <c r="P24" s="13"/>
      <c r="Q24" s="19"/>
      <c r="T24" s="13"/>
      <c r="U24" s="32" t="s">
        <v>533</v>
      </c>
      <c r="Y24" s="32" t="s">
        <v>288</v>
      </c>
      <c r="Z24" s="32" t="s">
        <v>417</v>
      </c>
      <c r="AA24" s="63" t="s">
        <v>382</v>
      </c>
      <c r="AB24" s="63" t="s">
        <v>511</v>
      </c>
      <c r="AC24" s="31"/>
      <c r="AD24" s="31"/>
      <c r="AE24" s="31"/>
      <c r="AF24" s="30"/>
      <c r="AK24" s="42" t="str">
        <f>CHAR(CODE(AK23)+1)</f>
        <v>W</v>
      </c>
    </row>
    <row r="25" spans="1:37" ht="13.5" customHeight="1" x14ac:dyDescent="0.15">
      <c r="A25" s="62"/>
      <c r="B25" s="61"/>
      <c r="F25" s="18" t="s">
        <v>124</v>
      </c>
      <c r="G25" s="17"/>
      <c r="H25" s="13" t="str">
        <f t="shared" si="1"/>
        <v/>
      </c>
      <c r="I25" s="13" t="str">
        <f t="shared" si="5"/>
        <v>一般会計</v>
      </c>
      <c r="K25" s="13"/>
      <c r="L25" s="13"/>
      <c r="O25" s="13"/>
      <c r="P25" s="13"/>
      <c r="Q25" s="19"/>
      <c r="T25" s="13"/>
      <c r="U25" s="32" t="s">
        <v>534</v>
      </c>
      <c r="Y25" s="32" t="s">
        <v>289</v>
      </c>
      <c r="Z25" s="32" t="s">
        <v>418</v>
      </c>
      <c r="AA25" s="63" t="s">
        <v>383</v>
      </c>
      <c r="AB25" s="63" t="s">
        <v>512</v>
      </c>
      <c r="AC25" s="31"/>
      <c r="AD25" s="31"/>
      <c r="AE25" s="31"/>
      <c r="AF25" s="30"/>
      <c r="AK25" s="42" t="str">
        <f t="shared" si="7"/>
        <v>X</v>
      </c>
    </row>
    <row r="26" spans="1:37" ht="13.5" customHeight="1" x14ac:dyDescent="0.15">
      <c r="A26" s="59"/>
      <c r="B26" s="58"/>
      <c r="F26" s="18" t="s">
        <v>125</v>
      </c>
      <c r="G26" s="17"/>
      <c r="H26" s="13" t="str">
        <f t="shared" si="1"/>
        <v/>
      </c>
      <c r="I26" s="13" t="str">
        <f t="shared" si="5"/>
        <v>一般会計</v>
      </c>
      <c r="K26" s="13"/>
      <c r="L26" s="13"/>
      <c r="O26" s="13"/>
      <c r="P26" s="13"/>
      <c r="Q26" s="19"/>
      <c r="T26" s="13"/>
      <c r="U26" s="32" t="s">
        <v>535</v>
      </c>
      <c r="Y26" s="32" t="s">
        <v>290</v>
      </c>
      <c r="Z26" s="32" t="s">
        <v>419</v>
      </c>
      <c r="AA26" s="63" t="s">
        <v>384</v>
      </c>
      <c r="AB26" s="63" t="s">
        <v>513</v>
      </c>
      <c r="AC26" s="31"/>
      <c r="AD26" s="31"/>
      <c r="AE26" s="31"/>
      <c r="AF26" s="30"/>
      <c r="AK26" s="42" t="str">
        <f t="shared" si="7"/>
        <v>Y</v>
      </c>
    </row>
    <row r="27" spans="1:37" ht="13.5" customHeight="1" x14ac:dyDescent="0.15">
      <c r="A27" s="13" t="str">
        <f>IF(D24="", "-", D24)</f>
        <v>沖縄振興</v>
      </c>
      <c r="B27" s="13"/>
      <c r="F27" s="18" t="s">
        <v>126</v>
      </c>
      <c r="G27" s="17"/>
      <c r="H27" s="13" t="str">
        <f t="shared" si="1"/>
        <v/>
      </c>
      <c r="I27" s="13" t="str">
        <f t="shared" si="5"/>
        <v>一般会計</v>
      </c>
      <c r="K27" s="13"/>
      <c r="L27" s="13"/>
      <c r="O27" s="13"/>
      <c r="P27" s="13"/>
      <c r="Q27" s="19"/>
      <c r="T27" s="13"/>
      <c r="U27" s="32" t="s">
        <v>536</v>
      </c>
      <c r="Y27" s="32" t="s">
        <v>291</v>
      </c>
      <c r="Z27" s="32" t="s">
        <v>420</v>
      </c>
      <c r="AA27" s="63" t="s">
        <v>385</v>
      </c>
      <c r="AB27" s="63" t="s">
        <v>514</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537</v>
      </c>
      <c r="Y28" s="32" t="s">
        <v>292</v>
      </c>
      <c r="Z28" s="32" t="s">
        <v>421</v>
      </c>
      <c r="AA28" s="63" t="s">
        <v>386</v>
      </c>
      <c r="AB28" s="63" t="s">
        <v>515</v>
      </c>
      <c r="AC28" s="31"/>
      <c r="AD28" s="31"/>
      <c r="AE28" s="31"/>
      <c r="AF28" s="30"/>
      <c r="AK28" s="42" t="s">
        <v>182</v>
      </c>
    </row>
    <row r="29" spans="1:37" ht="13.5" customHeight="1" x14ac:dyDescent="0.15">
      <c r="A29" s="13"/>
      <c r="B29" s="13"/>
      <c r="F29" s="18" t="s">
        <v>190</v>
      </c>
      <c r="G29" s="17"/>
      <c r="H29" s="13" t="str">
        <f t="shared" si="1"/>
        <v/>
      </c>
      <c r="I29" s="13" t="str">
        <f t="shared" si="5"/>
        <v>一般会計</v>
      </c>
      <c r="K29" s="13"/>
      <c r="L29" s="13"/>
      <c r="O29" s="13"/>
      <c r="P29" s="13"/>
      <c r="Q29" s="19"/>
      <c r="T29" s="13"/>
      <c r="U29" s="32" t="s">
        <v>538</v>
      </c>
      <c r="Y29" s="32" t="s">
        <v>293</v>
      </c>
      <c r="Z29" s="32" t="s">
        <v>422</v>
      </c>
      <c r="AA29" s="63" t="s">
        <v>387</v>
      </c>
      <c r="AB29" s="63" t="s">
        <v>516</v>
      </c>
      <c r="AC29" s="31"/>
      <c r="AD29" s="31"/>
      <c r="AE29" s="31"/>
      <c r="AF29" s="30"/>
      <c r="AK29" s="42" t="str">
        <f t="shared" si="7"/>
        <v>b</v>
      </c>
    </row>
    <row r="30" spans="1:37" ht="13.5" customHeight="1" x14ac:dyDescent="0.15">
      <c r="A30" s="13"/>
      <c r="B30" s="13"/>
      <c r="F30" s="18" t="s">
        <v>191</v>
      </c>
      <c r="G30" s="17"/>
      <c r="H30" s="13" t="str">
        <f t="shared" si="1"/>
        <v/>
      </c>
      <c r="I30" s="13" t="str">
        <f t="shared" si="5"/>
        <v>一般会計</v>
      </c>
      <c r="K30" s="13"/>
      <c r="L30" s="13"/>
      <c r="O30" s="13"/>
      <c r="P30" s="13"/>
      <c r="Q30" s="19"/>
      <c r="T30" s="13"/>
      <c r="U30" s="32" t="s">
        <v>539</v>
      </c>
      <c r="Y30" s="32" t="s">
        <v>294</v>
      </c>
      <c r="Z30" s="32" t="s">
        <v>423</v>
      </c>
      <c r="AA30" s="63" t="s">
        <v>388</v>
      </c>
      <c r="AB30" s="63" t="s">
        <v>517</v>
      </c>
      <c r="AC30" s="31"/>
      <c r="AD30" s="31"/>
      <c r="AE30" s="31"/>
      <c r="AF30" s="30"/>
      <c r="AK30" s="42" t="str">
        <f t="shared" si="7"/>
        <v>c</v>
      </c>
    </row>
    <row r="31" spans="1:37" ht="13.5" customHeight="1" x14ac:dyDescent="0.15">
      <c r="A31" s="13"/>
      <c r="B31" s="13"/>
      <c r="F31" s="18" t="s">
        <v>192</v>
      </c>
      <c r="G31" s="17"/>
      <c r="H31" s="13" t="str">
        <f t="shared" si="1"/>
        <v/>
      </c>
      <c r="I31" s="13" t="str">
        <f t="shared" si="5"/>
        <v>一般会計</v>
      </c>
      <c r="K31" s="13"/>
      <c r="L31" s="13"/>
      <c r="O31" s="13"/>
      <c r="P31" s="13"/>
      <c r="Q31" s="19"/>
      <c r="T31" s="13"/>
      <c r="U31" s="32" t="s">
        <v>540</v>
      </c>
      <c r="Y31" s="32" t="s">
        <v>295</v>
      </c>
      <c r="Z31" s="32" t="s">
        <v>424</v>
      </c>
      <c r="AA31" s="63" t="s">
        <v>389</v>
      </c>
      <c r="AB31" s="63" t="s">
        <v>518</v>
      </c>
      <c r="AC31" s="31"/>
      <c r="AD31" s="31"/>
      <c r="AE31" s="31"/>
      <c r="AF31" s="30"/>
      <c r="AK31" s="42" t="str">
        <f t="shared" si="7"/>
        <v>d</v>
      </c>
    </row>
    <row r="32" spans="1:37" ht="13.5" customHeight="1" x14ac:dyDescent="0.15">
      <c r="A32" s="13"/>
      <c r="B32" s="13"/>
      <c r="F32" s="18" t="s">
        <v>193</v>
      </c>
      <c r="G32" s="17"/>
      <c r="H32" s="13" t="str">
        <f t="shared" si="1"/>
        <v/>
      </c>
      <c r="I32" s="13" t="str">
        <f t="shared" si="5"/>
        <v>一般会計</v>
      </c>
      <c r="K32" s="13"/>
      <c r="L32" s="13"/>
      <c r="O32" s="13"/>
      <c r="P32" s="13"/>
      <c r="Q32" s="19"/>
      <c r="T32" s="13"/>
      <c r="U32" s="32" t="s">
        <v>541</v>
      </c>
      <c r="Y32" s="32" t="s">
        <v>296</v>
      </c>
      <c r="Z32" s="32" t="s">
        <v>425</v>
      </c>
      <c r="AA32" s="63" t="s">
        <v>64</v>
      </c>
      <c r="AB32" s="63" t="s">
        <v>64</v>
      </c>
      <c r="AC32" s="31"/>
      <c r="AD32" s="31"/>
      <c r="AE32" s="31"/>
      <c r="AF32" s="30"/>
      <c r="AK32" s="42" t="str">
        <f t="shared" si="7"/>
        <v>e</v>
      </c>
    </row>
    <row r="33" spans="1:37" ht="13.5" customHeight="1" x14ac:dyDescent="0.15">
      <c r="A33" s="13"/>
      <c r="B33" s="13"/>
      <c r="F33" s="18" t="s">
        <v>194</v>
      </c>
      <c r="G33" s="17"/>
      <c r="H33" s="13" t="str">
        <f t="shared" si="1"/>
        <v/>
      </c>
      <c r="I33" s="13" t="str">
        <f t="shared" si="5"/>
        <v>一般会計</v>
      </c>
      <c r="K33" s="13"/>
      <c r="L33" s="13"/>
      <c r="O33" s="13"/>
      <c r="P33" s="13"/>
      <c r="Q33" s="19"/>
      <c r="T33" s="13"/>
      <c r="U33" s="32" t="s">
        <v>542</v>
      </c>
      <c r="Y33" s="32" t="s">
        <v>297</v>
      </c>
      <c r="Z33" s="32" t="s">
        <v>426</v>
      </c>
      <c r="AA33" s="52"/>
      <c r="AB33" s="31"/>
      <c r="AC33" s="31"/>
      <c r="AD33" s="31"/>
      <c r="AE33" s="31"/>
      <c r="AF33" s="30"/>
      <c r="AK33" s="42" t="str">
        <f t="shared" si="7"/>
        <v>f</v>
      </c>
    </row>
    <row r="34" spans="1:37" ht="13.5" customHeight="1" x14ac:dyDescent="0.15">
      <c r="A34" s="13"/>
      <c r="B34" s="13"/>
      <c r="F34" s="18" t="s">
        <v>195</v>
      </c>
      <c r="G34" s="17"/>
      <c r="H34" s="13" t="str">
        <f t="shared" si="1"/>
        <v/>
      </c>
      <c r="I34" s="13" t="str">
        <f t="shared" si="5"/>
        <v>一般会計</v>
      </c>
      <c r="K34" s="13"/>
      <c r="L34" s="13"/>
      <c r="O34" s="13"/>
      <c r="P34" s="13"/>
      <c r="Q34" s="19"/>
      <c r="T34" s="13"/>
      <c r="U34" s="32" t="s">
        <v>543</v>
      </c>
      <c r="Y34" s="32" t="s">
        <v>298</v>
      </c>
      <c r="Z34" s="32" t="s">
        <v>427</v>
      </c>
      <c r="AB34" s="31"/>
      <c r="AC34" s="31"/>
      <c r="AD34" s="31"/>
      <c r="AE34" s="31"/>
      <c r="AF34" s="30"/>
      <c r="AK34" s="42" t="str">
        <f t="shared" si="7"/>
        <v>g</v>
      </c>
    </row>
    <row r="35" spans="1:37" ht="13.5" customHeight="1" x14ac:dyDescent="0.15">
      <c r="A35" s="13"/>
      <c r="B35" s="13"/>
      <c r="F35" s="18" t="s">
        <v>196</v>
      </c>
      <c r="G35" s="17"/>
      <c r="H35" s="13" t="str">
        <f t="shared" si="1"/>
        <v/>
      </c>
      <c r="I35" s="13" t="str">
        <f t="shared" si="5"/>
        <v>一般会計</v>
      </c>
      <c r="K35" s="13"/>
      <c r="L35" s="13"/>
      <c r="O35" s="13"/>
      <c r="P35" s="13"/>
      <c r="Q35" s="19"/>
      <c r="T35" s="13"/>
      <c r="Y35" s="32" t="s">
        <v>299</v>
      </c>
      <c r="Z35" s="32" t="s">
        <v>428</v>
      </c>
      <c r="AC35" s="31"/>
      <c r="AF35" s="30"/>
      <c r="AK35" s="42" t="str">
        <f t="shared" si="7"/>
        <v>h</v>
      </c>
    </row>
    <row r="36" spans="1:37" ht="13.5" customHeight="1" x14ac:dyDescent="0.15">
      <c r="A36" s="13"/>
      <c r="B36" s="13"/>
      <c r="F36" s="18" t="s">
        <v>197</v>
      </c>
      <c r="G36" s="17"/>
      <c r="H36" s="13" t="str">
        <f t="shared" si="1"/>
        <v/>
      </c>
      <c r="I36" s="13" t="str">
        <f t="shared" si="5"/>
        <v>一般会計</v>
      </c>
      <c r="K36" s="13"/>
      <c r="L36" s="13"/>
      <c r="O36" s="13"/>
      <c r="P36" s="13"/>
      <c r="Q36" s="19"/>
      <c r="T36" s="13"/>
      <c r="U36" s="32" t="s">
        <v>544</v>
      </c>
      <c r="Y36" s="32" t="s">
        <v>300</v>
      </c>
      <c r="Z36" s="32" t="s">
        <v>429</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301</v>
      </c>
      <c r="Z37" s="32" t="s">
        <v>430</v>
      </c>
      <c r="AF37" s="30"/>
      <c r="AK37" s="42" t="str">
        <f t="shared" si="7"/>
        <v>j</v>
      </c>
    </row>
    <row r="38" spans="1:37" x14ac:dyDescent="0.15">
      <c r="A38" s="13"/>
      <c r="B38" s="13"/>
      <c r="F38" s="13"/>
      <c r="G38" s="19"/>
      <c r="K38" s="13"/>
      <c r="L38" s="13"/>
      <c r="O38" s="13"/>
      <c r="P38" s="13"/>
      <c r="Q38" s="19"/>
      <c r="T38" s="13"/>
      <c r="U38" s="32" t="s">
        <v>243</v>
      </c>
      <c r="Y38" s="32" t="s">
        <v>302</v>
      </c>
      <c r="Z38" s="32" t="s">
        <v>431</v>
      </c>
      <c r="AF38" s="30"/>
      <c r="AK38" s="42" t="str">
        <f t="shared" si="7"/>
        <v>k</v>
      </c>
    </row>
    <row r="39" spans="1:37" x14ac:dyDescent="0.15">
      <c r="A39" s="13"/>
      <c r="B39" s="13"/>
      <c r="F39" s="13" t="str">
        <f>I37</f>
        <v>一般会計</v>
      </c>
      <c r="G39" s="19"/>
      <c r="K39" s="13"/>
      <c r="L39" s="13"/>
      <c r="O39" s="13"/>
      <c r="P39" s="13"/>
      <c r="Q39" s="19"/>
      <c r="T39" s="13"/>
      <c r="U39" s="32" t="s">
        <v>253</v>
      </c>
      <c r="Y39" s="32" t="s">
        <v>303</v>
      </c>
      <c r="Z39" s="32" t="s">
        <v>432</v>
      </c>
      <c r="AF39" s="30"/>
      <c r="AK39" s="42" t="str">
        <f t="shared" si="7"/>
        <v>l</v>
      </c>
    </row>
    <row r="40" spans="1:37" x14ac:dyDescent="0.15">
      <c r="A40" s="13"/>
      <c r="B40" s="13"/>
      <c r="F40" s="13"/>
      <c r="G40" s="19"/>
      <c r="K40" s="13"/>
      <c r="L40" s="13"/>
      <c r="O40" s="13"/>
      <c r="P40" s="13"/>
      <c r="Q40" s="19"/>
      <c r="T40" s="13"/>
      <c r="Y40" s="32" t="s">
        <v>304</v>
      </c>
      <c r="Z40" s="32" t="s">
        <v>433</v>
      </c>
      <c r="AF40" s="30"/>
      <c r="AK40" s="42" t="str">
        <f t="shared" si="7"/>
        <v>m</v>
      </c>
    </row>
    <row r="41" spans="1:37" x14ac:dyDescent="0.15">
      <c r="A41" s="13"/>
      <c r="B41" s="13"/>
      <c r="F41" s="13"/>
      <c r="G41" s="19"/>
      <c r="K41" s="13"/>
      <c r="L41" s="13"/>
      <c r="O41" s="13"/>
      <c r="P41" s="13"/>
      <c r="Q41" s="19"/>
      <c r="T41" s="13"/>
      <c r="Y41" s="32" t="s">
        <v>305</v>
      </c>
      <c r="Z41" s="32" t="s">
        <v>434</v>
      </c>
      <c r="AF41" s="30"/>
      <c r="AK41" s="42" t="str">
        <f t="shared" si="7"/>
        <v>n</v>
      </c>
    </row>
    <row r="42" spans="1:37" x14ac:dyDescent="0.15">
      <c r="A42" s="13"/>
      <c r="B42" s="13"/>
      <c r="F42" s="13"/>
      <c r="G42" s="19"/>
      <c r="K42" s="13"/>
      <c r="L42" s="13"/>
      <c r="O42" s="13"/>
      <c r="P42" s="13"/>
      <c r="Q42" s="19"/>
      <c r="T42" s="13"/>
      <c r="Y42" s="32" t="s">
        <v>306</v>
      </c>
      <c r="Z42" s="32" t="s">
        <v>435</v>
      </c>
      <c r="AF42" s="30"/>
      <c r="AK42" s="42" t="str">
        <f t="shared" si="7"/>
        <v>o</v>
      </c>
    </row>
    <row r="43" spans="1:37" x14ac:dyDescent="0.15">
      <c r="A43" s="13"/>
      <c r="B43" s="13"/>
      <c r="F43" s="13"/>
      <c r="G43" s="19"/>
      <c r="K43" s="13"/>
      <c r="L43" s="13"/>
      <c r="O43" s="13"/>
      <c r="P43" s="13"/>
      <c r="Q43" s="19"/>
      <c r="T43" s="13"/>
      <c r="Y43" s="32" t="s">
        <v>307</v>
      </c>
      <c r="Z43" s="32" t="s">
        <v>436</v>
      </c>
      <c r="AF43" s="30"/>
      <c r="AK43" s="42" t="str">
        <f t="shared" si="7"/>
        <v>p</v>
      </c>
    </row>
    <row r="44" spans="1:37" x14ac:dyDescent="0.15">
      <c r="A44" s="13"/>
      <c r="B44" s="13"/>
      <c r="F44" s="13"/>
      <c r="G44" s="19"/>
      <c r="K44" s="13"/>
      <c r="L44" s="13"/>
      <c r="O44" s="13"/>
      <c r="P44" s="13"/>
      <c r="Q44" s="19"/>
      <c r="T44" s="13"/>
      <c r="Y44" s="32" t="s">
        <v>308</v>
      </c>
      <c r="Z44" s="32" t="s">
        <v>437</v>
      </c>
      <c r="AF44" s="30"/>
      <c r="AK44" s="42" t="str">
        <f t="shared" si="7"/>
        <v>q</v>
      </c>
    </row>
    <row r="45" spans="1:37" x14ac:dyDescent="0.15">
      <c r="A45" s="13"/>
      <c r="B45" s="13"/>
      <c r="F45" s="13"/>
      <c r="G45" s="19"/>
      <c r="K45" s="13"/>
      <c r="L45" s="13"/>
      <c r="O45" s="13"/>
      <c r="P45" s="13"/>
      <c r="Q45" s="19"/>
      <c r="T45" s="13"/>
      <c r="Y45" s="32" t="s">
        <v>309</v>
      </c>
      <c r="Z45" s="32" t="s">
        <v>438</v>
      </c>
      <c r="AF45" s="30"/>
      <c r="AK45" s="42" t="str">
        <f t="shared" si="7"/>
        <v>r</v>
      </c>
    </row>
    <row r="46" spans="1:37" x14ac:dyDescent="0.15">
      <c r="A46" s="13"/>
      <c r="B46" s="13"/>
      <c r="F46" s="13"/>
      <c r="G46" s="19"/>
      <c r="K46" s="13"/>
      <c r="L46" s="13"/>
      <c r="O46" s="13"/>
      <c r="P46" s="13"/>
      <c r="Q46" s="19"/>
      <c r="T46" s="13"/>
      <c r="Y46" s="32" t="s">
        <v>310</v>
      </c>
      <c r="Z46" s="32" t="s">
        <v>439</v>
      </c>
      <c r="AF46" s="30"/>
      <c r="AK46" s="42" t="str">
        <f t="shared" si="7"/>
        <v>s</v>
      </c>
    </row>
    <row r="47" spans="1:37" x14ac:dyDescent="0.15">
      <c r="A47" s="13"/>
      <c r="B47" s="13"/>
      <c r="F47" s="13"/>
      <c r="G47" s="19"/>
      <c r="K47" s="13"/>
      <c r="L47" s="13"/>
      <c r="O47" s="13"/>
      <c r="P47" s="13"/>
      <c r="Q47" s="19"/>
      <c r="T47" s="13"/>
      <c r="Y47" s="32" t="s">
        <v>311</v>
      </c>
      <c r="Z47" s="32" t="s">
        <v>440</v>
      </c>
      <c r="AF47" s="30"/>
      <c r="AK47" s="42" t="str">
        <f t="shared" si="7"/>
        <v>t</v>
      </c>
    </row>
    <row r="48" spans="1:37" x14ac:dyDescent="0.15">
      <c r="A48" s="13"/>
      <c r="B48" s="13"/>
      <c r="F48" s="13"/>
      <c r="G48" s="19"/>
      <c r="K48" s="13"/>
      <c r="L48" s="13"/>
      <c r="O48" s="13"/>
      <c r="P48" s="13"/>
      <c r="Q48" s="19"/>
      <c r="T48" s="13"/>
      <c r="Y48" s="32" t="s">
        <v>312</v>
      </c>
      <c r="Z48" s="32" t="s">
        <v>441</v>
      </c>
      <c r="AF48" s="30"/>
      <c r="AK48" s="42" t="str">
        <f t="shared" si="7"/>
        <v>u</v>
      </c>
    </row>
    <row r="49" spans="1:37" x14ac:dyDescent="0.15">
      <c r="A49" s="13"/>
      <c r="B49" s="13"/>
      <c r="F49" s="13"/>
      <c r="G49" s="19"/>
      <c r="K49" s="13"/>
      <c r="L49" s="13"/>
      <c r="O49" s="13"/>
      <c r="P49" s="13"/>
      <c r="Q49" s="19"/>
      <c r="T49" s="13"/>
      <c r="Y49" s="32" t="s">
        <v>313</v>
      </c>
      <c r="Z49" s="32" t="s">
        <v>442</v>
      </c>
      <c r="AF49" s="30"/>
      <c r="AK49" s="42" t="str">
        <f t="shared" si="7"/>
        <v>v</v>
      </c>
    </row>
    <row r="50" spans="1:37" x14ac:dyDescent="0.15">
      <c r="A50" s="13"/>
      <c r="B50" s="13"/>
      <c r="F50" s="13"/>
      <c r="G50" s="19"/>
      <c r="K50" s="13"/>
      <c r="L50" s="13"/>
      <c r="O50" s="13"/>
      <c r="P50" s="13"/>
      <c r="Q50" s="19"/>
      <c r="T50" s="13"/>
      <c r="Y50" s="32" t="s">
        <v>314</v>
      </c>
      <c r="Z50" s="32" t="s">
        <v>443</v>
      </c>
      <c r="AF50" s="30"/>
    </row>
    <row r="51" spans="1:37" x14ac:dyDescent="0.15">
      <c r="A51" s="13"/>
      <c r="B51" s="13"/>
      <c r="F51" s="13"/>
      <c r="G51" s="19"/>
      <c r="K51" s="13"/>
      <c r="L51" s="13"/>
      <c r="O51" s="13"/>
      <c r="P51" s="13"/>
      <c r="Q51" s="19"/>
      <c r="T51" s="13"/>
      <c r="Y51" s="32" t="s">
        <v>315</v>
      </c>
      <c r="Z51" s="32" t="s">
        <v>444</v>
      </c>
      <c r="AF51" s="30"/>
    </row>
    <row r="52" spans="1:37" x14ac:dyDescent="0.15">
      <c r="A52" s="13"/>
      <c r="B52" s="13"/>
      <c r="F52" s="13"/>
      <c r="G52" s="19"/>
      <c r="K52" s="13"/>
      <c r="L52" s="13"/>
      <c r="O52" s="13"/>
      <c r="P52" s="13"/>
      <c r="Q52" s="19"/>
      <c r="T52" s="13"/>
      <c r="Y52" s="32" t="s">
        <v>316</v>
      </c>
      <c r="Z52" s="32" t="s">
        <v>445</v>
      </c>
      <c r="AF52" s="30"/>
    </row>
    <row r="53" spans="1:37" x14ac:dyDescent="0.15">
      <c r="A53" s="13"/>
      <c r="B53" s="13"/>
      <c r="F53" s="13"/>
      <c r="G53" s="19"/>
      <c r="K53" s="13"/>
      <c r="L53" s="13"/>
      <c r="O53" s="13"/>
      <c r="P53" s="13"/>
      <c r="Q53" s="19"/>
      <c r="T53" s="13"/>
      <c r="Y53" s="32" t="s">
        <v>317</v>
      </c>
      <c r="Z53" s="32" t="s">
        <v>446</v>
      </c>
      <c r="AF53" s="30"/>
    </row>
    <row r="54" spans="1:37" x14ac:dyDescent="0.15">
      <c r="A54" s="13"/>
      <c r="B54" s="13"/>
      <c r="F54" s="13"/>
      <c r="G54" s="19"/>
      <c r="K54" s="13"/>
      <c r="L54" s="13"/>
      <c r="O54" s="13"/>
      <c r="P54" s="20"/>
      <c r="Q54" s="19"/>
      <c r="T54" s="13"/>
      <c r="Y54" s="32" t="s">
        <v>318</v>
      </c>
      <c r="Z54" s="32" t="s">
        <v>447</v>
      </c>
      <c r="AF54" s="30"/>
    </row>
    <row r="55" spans="1:37" x14ac:dyDescent="0.15">
      <c r="A55" s="13"/>
      <c r="B55" s="13"/>
      <c r="F55" s="13"/>
      <c r="G55" s="19"/>
      <c r="K55" s="13"/>
      <c r="L55" s="13"/>
      <c r="O55" s="13"/>
      <c r="P55" s="13"/>
      <c r="Q55" s="19"/>
      <c r="T55" s="13"/>
      <c r="Y55" s="32" t="s">
        <v>319</v>
      </c>
      <c r="Z55" s="32" t="s">
        <v>448</v>
      </c>
      <c r="AF55" s="30"/>
    </row>
    <row r="56" spans="1:37" x14ac:dyDescent="0.15">
      <c r="A56" s="13"/>
      <c r="B56" s="13"/>
      <c r="F56" s="13"/>
      <c r="G56" s="19"/>
      <c r="K56" s="13"/>
      <c r="L56" s="13"/>
      <c r="O56" s="13"/>
      <c r="P56" s="13"/>
      <c r="Q56" s="19"/>
      <c r="T56" s="13"/>
      <c r="Y56" s="32" t="s">
        <v>320</v>
      </c>
      <c r="Z56" s="32" t="s">
        <v>449</v>
      </c>
      <c r="AF56" s="30"/>
    </row>
    <row r="57" spans="1:37" x14ac:dyDescent="0.15">
      <c r="A57" s="13"/>
      <c r="B57" s="13"/>
      <c r="F57" s="13"/>
      <c r="G57" s="19"/>
      <c r="K57" s="13"/>
      <c r="L57" s="13"/>
      <c r="O57" s="13"/>
      <c r="P57" s="13"/>
      <c r="Q57" s="19"/>
      <c r="T57" s="13"/>
      <c r="Y57" s="32" t="s">
        <v>321</v>
      </c>
      <c r="Z57" s="32" t="s">
        <v>450</v>
      </c>
      <c r="AF57" s="30"/>
    </row>
    <row r="58" spans="1:37" x14ac:dyDescent="0.15">
      <c r="A58" s="13"/>
      <c r="B58" s="13"/>
      <c r="F58" s="13"/>
      <c r="G58" s="19"/>
      <c r="K58" s="13"/>
      <c r="L58" s="13"/>
      <c r="O58" s="13"/>
      <c r="P58" s="13"/>
      <c r="Q58" s="19"/>
      <c r="T58" s="13"/>
      <c r="Y58" s="32" t="s">
        <v>322</v>
      </c>
      <c r="Z58" s="32" t="s">
        <v>451</v>
      </c>
      <c r="AF58" s="30"/>
    </row>
    <row r="59" spans="1:37" x14ac:dyDescent="0.15">
      <c r="A59" s="13"/>
      <c r="B59" s="13"/>
      <c r="F59" s="13"/>
      <c r="G59" s="19"/>
      <c r="K59" s="13"/>
      <c r="L59" s="13"/>
      <c r="O59" s="13"/>
      <c r="P59" s="13"/>
      <c r="Q59" s="19"/>
      <c r="T59" s="13"/>
      <c r="Y59" s="32" t="s">
        <v>323</v>
      </c>
      <c r="Z59" s="32" t="s">
        <v>452</v>
      </c>
      <c r="AF59" s="30"/>
    </row>
    <row r="60" spans="1:37" x14ac:dyDescent="0.15">
      <c r="A60" s="13"/>
      <c r="B60" s="13"/>
      <c r="F60" s="13"/>
      <c r="G60" s="19"/>
      <c r="K60" s="13"/>
      <c r="L60" s="13"/>
      <c r="O60" s="13"/>
      <c r="P60" s="13"/>
      <c r="Q60" s="19"/>
      <c r="T60" s="13"/>
      <c r="Y60" s="32" t="s">
        <v>324</v>
      </c>
      <c r="Z60" s="32" t="s">
        <v>453</v>
      </c>
      <c r="AF60" s="30"/>
    </row>
    <row r="61" spans="1:37" x14ac:dyDescent="0.15">
      <c r="A61" s="13"/>
      <c r="B61" s="13"/>
      <c r="F61" s="13"/>
      <c r="G61" s="19"/>
      <c r="K61" s="13"/>
      <c r="L61" s="13"/>
      <c r="O61" s="13"/>
      <c r="P61" s="13"/>
      <c r="Q61" s="19"/>
      <c r="T61" s="13"/>
      <c r="Y61" s="32" t="s">
        <v>325</v>
      </c>
      <c r="Z61" s="32" t="s">
        <v>454</v>
      </c>
      <c r="AF61" s="30"/>
    </row>
    <row r="62" spans="1:37" x14ac:dyDescent="0.15">
      <c r="A62" s="13"/>
      <c r="B62" s="13"/>
      <c r="F62" s="13"/>
      <c r="G62" s="19"/>
      <c r="K62" s="13"/>
      <c r="L62" s="13"/>
      <c r="O62" s="13"/>
      <c r="P62" s="13"/>
      <c r="Q62" s="19"/>
      <c r="T62" s="13"/>
      <c r="Y62" s="32" t="s">
        <v>326</v>
      </c>
      <c r="Z62" s="32" t="s">
        <v>455</v>
      </c>
      <c r="AF62" s="30"/>
    </row>
    <row r="63" spans="1:37" x14ac:dyDescent="0.15">
      <c r="A63" s="13"/>
      <c r="B63" s="13"/>
      <c r="F63" s="13"/>
      <c r="G63" s="19"/>
      <c r="K63" s="13"/>
      <c r="L63" s="13"/>
      <c r="O63" s="13"/>
      <c r="P63" s="13"/>
      <c r="Q63" s="19"/>
      <c r="T63" s="13"/>
      <c r="Y63" s="32" t="s">
        <v>327</v>
      </c>
      <c r="Z63" s="32" t="s">
        <v>456</v>
      </c>
      <c r="AF63" s="30"/>
    </row>
    <row r="64" spans="1:37" x14ac:dyDescent="0.15">
      <c r="A64" s="13"/>
      <c r="B64" s="13"/>
      <c r="F64" s="13"/>
      <c r="G64" s="19"/>
      <c r="K64" s="13"/>
      <c r="L64" s="13"/>
      <c r="O64" s="13"/>
      <c r="P64" s="13"/>
      <c r="Q64" s="19"/>
      <c r="T64" s="13"/>
      <c r="Y64" s="32" t="s">
        <v>328</v>
      </c>
      <c r="Z64" s="32" t="s">
        <v>457</v>
      </c>
      <c r="AF64" s="30"/>
    </row>
    <row r="65" spans="1:32" x14ac:dyDescent="0.15">
      <c r="A65" s="13"/>
      <c r="B65" s="13"/>
      <c r="F65" s="13"/>
      <c r="G65" s="19"/>
      <c r="K65" s="13"/>
      <c r="L65" s="13"/>
      <c r="O65" s="13"/>
      <c r="P65" s="13"/>
      <c r="Q65" s="19"/>
      <c r="T65" s="13"/>
      <c r="Y65" s="32" t="s">
        <v>329</v>
      </c>
      <c r="Z65" s="32" t="s">
        <v>458</v>
      </c>
      <c r="AF65" s="30"/>
    </row>
    <row r="66" spans="1:32" x14ac:dyDescent="0.15">
      <c r="A66" s="13"/>
      <c r="B66" s="13"/>
      <c r="F66" s="13"/>
      <c r="G66" s="19"/>
      <c r="K66" s="13"/>
      <c r="L66" s="13"/>
      <c r="O66" s="13"/>
      <c r="P66" s="13"/>
      <c r="Q66" s="19"/>
      <c r="T66" s="13"/>
      <c r="Y66" s="32" t="s">
        <v>65</v>
      </c>
      <c r="Z66" s="32" t="s">
        <v>459</v>
      </c>
      <c r="AF66" s="30"/>
    </row>
    <row r="67" spans="1:32" x14ac:dyDescent="0.15">
      <c r="A67" s="13"/>
      <c r="B67" s="13"/>
      <c r="F67" s="13"/>
      <c r="G67" s="19"/>
      <c r="K67" s="13"/>
      <c r="L67" s="13"/>
      <c r="O67" s="13"/>
      <c r="P67" s="13"/>
      <c r="Q67" s="19"/>
      <c r="T67" s="13"/>
      <c r="Y67" s="32" t="s">
        <v>330</v>
      </c>
      <c r="Z67" s="32" t="s">
        <v>460</v>
      </c>
      <c r="AF67" s="30"/>
    </row>
    <row r="68" spans="1:32" x14ac:dyDescent="0.15">
      <c r="A68" s="13"/>
      <c r="B68" s="13"/>
      <c r="F68" s="13"/>
      <c r="G68" s="19"/>
      <c r="K68" s="13"/>
      <c r="L68" s="13"/>
      <c r="O68" s="13"/>
      <c r="P68" s="13"/>
      <c r="Q68" s="19"/>
      <c r="T68" s="13"/>
      <c r="Y68" s="32" t="s">
        <v>331</v>
      </c>
      <c r="Z68" s="32" t="s">
        <v>461</v>
      </c>
      <c r="AF68" s="30"/>
    </row>
    <row r="69" spans="1:32" x14ac:dyDescent="0.15">
      <c r="A69" s="13"/>
      <c r="B69" s="13"/>
      <c r="F69" s="13"/>
      <c r="G69" s="19"/>
      <c r="K69" s="13"/>
      <c r="L69" s="13"/>
      <c r="O69" s="13"/>
      <c r="P69" s="13"/>
      <c r="Q69" s="19"/>
      <c r="T69" s="13"/>
      <c r="Y69" s="32" t="s">
        <v>332</v>
      </c>
      <c r="Z69" s="32" t="s">
        <v>462</v>
      </c>
      <c r="AF69" s="30"/>
    </row>
    <row r="70" spans="1:32" x14ac:dyDescent="0.15">
      <c r="A70" s="13"/>
      <c r="B70" s="13"/>
      <c r="Y70" s="32" t="s">
        <v>333</v>
      </c>
      <c r="Z70" s="32" t="s">
        <v>463</v>
      </c>
    </row>
    <row r="71" spans="1:32" x14ac:dyDescent="0.15">
      <c r="Y71" s="32" t="s">
        <v>334</v>
      </c>
      <c r="Z71" s="32" t="s">
        <v>464</v>
      </c>
    </row>
    <row r="72" spans="1:32" x14ac:dyDescent="0.15">
      <c r="Y72" s="32" t="s">
        <v>335</v>
      </c>
      <c r="Z72" s="32" t="s">
        <v>465</v>
      </c>
    </row>
    <row r="73" spans="1:32" x14ac:dyDescent="0.15">
      <c r="Y73" s="32" t="s">
        <v>336</v>
      </c>
      <c r="Z73" s="32" t="s">
        <v>466</v>
      </c>
    </row>
    <row r="74" spans="1:32" x14ac:dyDescent="0.15">
      <c r="Y74" s="32" t="s">
        <v>337</v>
      </c>
      <c r="Z74" s="32" t="s">
        <v>467</v>
      </c>
    </row>
    <row r="75" spans="1:32" x14ac:dyDescent="0.15">
      <c r="Y75" s="32" t="s">
        <v>338</v>
      </c>
      <c r="Z75" s="32" t="s">
        <v>468</v>
      </c>
    </row>
    <row r="76" spans="1:32" x14ac:dyDescent="0.15">
      <c r="Y76" s="32" t="s">
        <v>339</v>
      </c>
      <c r="Z76" s="32" t="s">
        <v>469</v>
      </c>
    </row>
    <row r="77" spans="1:32" x14ac:dyDescent="0.15">
      <c r="Y77" s="32" t="s">
        <v>340</v>
      </c>
      <c r="Z77" s="32" t="s">
        <v>470</v>
      </c>
    </row>
    <row r="78" spans="1:32" x14ac:dyDescent="0.15">
      <c r="Y78" s="32" t="s">
        <v>341</v>
      </c>
      <c r="Z78" s="32" t="s">
        <v>471</v>
      </c>
    </row>
    <row r="79" spans="1:32" x14ac:dyDescent="0.15">
      <c r="Y79" s="32" t="s">
        <v>342</v>
      </c>
      <c r="Z79" s="32" t="s">
        <v>472</v>
      </c>
    </row>
    <row r="80" spans="1:32" x14ac:dyDescent="0.15">
      <c r="Y80" s="32" t="s">
        <v>343</v>
      </c>
      <c r="Z80" s="32" t="s">
        <v>473</v>
      </c>
    </row>
    <row r="81" spans="25:26" x14ac:dyDescent="0.15">
      <c r="Y81" s="32" t="s">
        <v>344</v>
      </c>
      <c r="Z81" s="32" t="s">
        <v>474</v>
      </c>
    </row>
    <row r="82" spans="25:26" x14ac:dyDescent="0.15">
      <c r="Y82" s="32" t="s">
        <v>345</v>
      </c>
      <c r="Z82" s="32" t="s">
        <v>475</v>
      </c>
    </row>
    <row r="83" spans="25:26" x14ac:dyDescent="0.15">
      <c r="Y83" s="32" t="s">
        <v>346</v>
      </c>
      <c r="Z83" s="32" t="s">
        <v>476</v>
      </c>
    </row>
    <row r="84" spans="25:26" x14ac:dyDescent="0.15">
      <c r="Y84" s="32" t="s">
        <v>347</v>
      </c>
      <c r="Z84" s="32" t="s">
        <v>477</v>
      </c>
    </row>
    <row r="85" spans="25:26" x14ac:dyDescent="0.15">
      <c r="Y85" s="32" t="s">
        <v>348</v>
      </c>
      <c r="Z85" s="32" t="s">
        <v>478</v>
      </c>
    </row>
    <row r="86" spans="25:26" x14ac:dyDescent="0.15">
      <c r="Y86" s="32" t="s">
        <v>349</v>
      </c>
      <c r="Z86" s="32" t="s">
        <v>479</v>
      </c>
    </row>
    <row r="87" spans="25:26" x14ac:dyDescent="0.15">
      <c r="Y87" s="32" t="s">
        <v>350</v>
      </c>
      <c r="Z87" s="32" t="s">
        <v>480</v>
      </c>
    </row>
    <row r="88" spans="25:26" x14ac:dyDescent="0.15">
      <c r="Y88" s="32" t="s">
        <v>351</v>
      </c>
      <c r="Z88" s="32" t="s">
        <v>481</v>
      </c>
    </row>
    <row r="89" spans="25:26" x14ac:dyDescent="0.15">
      <c r="Y89" s="32" t="s">
        <v>352</v>
      </c>
      <c r="Z89" s="32" t="s">
        <v>482</v>
      </c>
    </row>
    <row r="90" spans="25:26" x14ac:dyDescent="0.15">
      <c r="Y90" s="32" t="s">
        <v>353</v>
      </c>
      <c r="Z90" s="32" t="s">
        <v>483</v>
      </c>
    </row>
    <row r="91" spans="25:26" x14ac:dyDescent="0.15">
      <c r="Y91" s="32" t="s">
        <v>354</v>
      </c>
      <c r="Z91" s="32" t="s">
        <v>484</v>
      </c>
    </row>
    <row r="92" spans="25:26" x14ac:dyDescent="0.15">
      <c r="Y92" s="32" t="s">
        <v>355</v>
      </c>
      <c r="Z92" s="32" t="s">
        <v>485</v>
      </c>
    </row>
    <row r="93" spans="25:26" x14ac:dyDescent="0.15">
      <c r="Y93" s="32" t="s">
        <v>356</v>
      </c>
      <c r="Z93" s="32" t="s">
        <v>486</v>
      </c>
    </row>
    <row r="94" spans="25:26" x14ac:dyDescent="0.15">
      <c r="Y94" s="32" t="s">
        <v>357</v>
      </c>
      <c r="Z94" s="32" t="s">
        <v>487</v>
      </c>
    </row>
    <row r="95" spans="25:26" x14ac:dyDescent="0.15">
      <c r="Y95" s="32" t="s">
        <v>358</v>
      </c>
      <c r="Z95" s="32" t="s">
        <v>488</v>
      </c>
    </row>
    <row r="96" spans="25:26" x14ac:dyDescent="0.15">
      <c r="Y96" s="32" t="s">
        <v>260</v>
      </c>
      <c r="Z96" s="32" t="s">
        <v>489</v>
      </c>
    </row>
    <row r="97" spans="25:26" x14ac:dyDescent="0.15">
      <c r="Y97" s="32" t="s">
        <v>359</v>
      </c>
      <c r="Z97" s="32" t="s">
        <v>490</v>
      </c>
    </row>
    <row r="98" spans="25:26" x14ac:dyDescent="0.15">
      <c r="Y98" s="32" t="s">
        <v>360</v>
      </c>
      <c r="Z98" s="32" t="s">
        <v>491</v>
      </c>
    </row>
    <row r="99" spans="25:26" x14ac:dyDescent="0.15">
      <c r="Y99" s="32" t="s">
        <v>390</v>
      </c>
      <c r="Z99" s="32" t="s">
        <v>492</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2021-09-01T16:35:03Z</dcterms:created>
  <dcterms:modified xsi:type="dcterms:W3CDTF">2021-09-06T10:26:40Z</dcterms:modified>
</cp:coreProperties>
</file>