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60" windowHeight="8805"/>
  </bookViews>
  <sheets>
    <sheet name="行政事業レビューシート" sheetId="3" r:id="rId1"/>
    <sheet name="入力規則等" sheetId="4" r:id="rId2"/>
  </sheets>
  <definedNames>
    <definedName name="_xlnm.Print_Area" localSheetId="0">行政事業レビューシート!$A$1:$AX$159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61" i="3" l="1"/>
  <c r="I61" i="3"/>
  <c r="AY159" i="3" l="1"/>
  <c r="AY158" i="3"/>
  <c r="AY157" i="3"/>
  <c r="AY156" i="3"/>
  <c r="AY155" i="3"/>
  <c r="AY154" i="3"/>
  <c r="AY153" i="3"/>
  <c r="AY152" i="3"/>
  <c r="AY151" i="3"/>
  <c r="AY147" i="3"/>
  <c r="AY148" i="3" s="1"/>
  <c r="AY146" i="3"/>
  <c r="AY145" i="3"/>
  <c r="AY144" i="3"/>
  <c r="AY143" i="3"/>
  <c r="AY142" i="3"/>
  <c r="AY141" i="3"/>
  <c r="AY140" i="3"/>
  <c r="AY139" i="3"/>
  <c r="AY138" i="3"/>
  <c r="AY134" i="3"/>
  <c r="AY135" i="3" s="1"/>
  <c r="AY124" i="3"/>
  <c r="AY38" i="3"/>
  <c r="AY39" i="3" s="1"/>
  <c r="AY137" i="3" l="1"/>
  <c r="AY136" i="3"/>
  <c r="AY149" i="3"/>
  <c r="AY126" i="3"/>
  <c r="AY125" i="3"/>
  <c r="AY127" i="3"/>
  <c r="AY150" i="3"/>
  <c r="AW83" i="3"/>
  <c r="AT83" i="3"/>
  <c r="AQ83" i="3"/>
  <c r="AL83" i="3"/>
  <c r="AI83" i="3"/>
  <c r="AF83" i="3"/>
  <c r="Z83" i="3"/>
  <c r="W83" i="3"/>
  <c r="T83" i="3"/>
  <c r="N83" i="3"/>
  <c r="K83" i="3"/>
  <c r="H83" i="3"/>
  <c r="AW82" i="3"/>
  <c r="AT82" i="3"/>
  <c r="AQ82" i="3"/>
  <c r="AL82" i="3"/>
  <c r="AI82" i="3"/>
  <c r="AF82" i="3"/>
  <c r="Z82" i="3"/>
  <c r="W82" i="3"/>
  <c r="T82" i="3"/>
  <c r="N82" i="3"/>
  <c r="K82" i="3"/>
  <c r="H82" i="3"/>
  <c r="AV2" i="3" l="1"/>
  <c r="C12" i="4" l="1"/>
  <c r="W24" i="3" l="1"/>
  <c r="C23" i="4" l="1"/>
  <c r="C24" i="4"/>
  <c r="W21" i="3" l="1"/>
  <c r="AD21" i="3"/>
  <c r="P21" i="3"/>
  <c r="P18" i="3" l="1"/>
  <c r="P20" i="3" s="1"/>
  <c r="W18" i="3"/>
  <c r="W20" i="3" s="1"/>
  <c r="Y127" i="3"/>
  <c r="AU127" i="3"/>
  <c r="AU123" i="3"/>
  <c r="Y12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<sst xmlns="http://schemas.openxmlformats.org/spreadsheetml/2006/main" count="849" uniqueCount="662">
  <si>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</si>
  <si>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</si>
  <si>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</si>
  <si>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</si>
  <si>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</si>
  <si>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</si>
  <si>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</si>
  <si>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</si>
  <si>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</si>
  <si>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</si>
  <si>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</si>
  <si>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</si>
  <si>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</si>
  <si>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</si>
  <si>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</si>
  <si>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</si>
  <si>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</si>
  <si>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</si>
  <si>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</si>
  <si>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</si>
  <si>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</si>
  <si>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</si>
  <si>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</si>
  <si>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</si>
  <si>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</si>
  <si>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</si>
  <si>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</si>
  <si>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</si>
  <si>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</si>
  <si>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</si>
  <si>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</si>
  <si>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</si>
  <si>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</si>
  <si>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</si>
  <si>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</si>
  <si>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</si>
  <si>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</si>
  <si>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</si>
  <si>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</si>
  <si>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</si>
  <si>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</si>
  <si>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</si>
  <si>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</si>
  <si>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</si>
  <si>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</si>
  <si>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</si>
  <si>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</si>
  <si>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</si>
  <si>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</si>
  <si>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</si>
  <si>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</si>
  <si>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</si>
  <si>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</si>
  <si>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</si>
  <si>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</si>
  <si>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</si>
  <si>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</si>
  <si>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</si>
  <si>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</si>
  <si>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</si>
  <si>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</si>
  <si>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</si>
  <si>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</si>
  <si>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</si>
  <si>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</si>
  <si>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</si>
  <si>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</si>
  <si>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</si>
  <si>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</si>
  <si>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</si>
  <si>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</si>
  <si>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</si>
  <si>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</si>
  <si>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</si>
  <si>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</si>
  <si>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</si>
  <si>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</si>
  <si>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</si>
  <si>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</si>
  <si>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</si>
  <si>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</si>
  <si>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</si>
  <si>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</si>
  <si>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</si>
  <si>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</si>
  <si>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</si>
  <si>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</si>
  <si>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</si>
  <si>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</si>
  <si>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</si>
  <si>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</si>
  <si>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</si>
  <si>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</si>
  <si>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</si>
  <si>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</si>
  <si>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</si>
  <si>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</si>
  <si>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</si>
  <si>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</si>
  <si>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</si>
  <si>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</si>
  <si>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</si>
  <si>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</si>
  <si>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</si>
  <si>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</si>
  <si>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</si>
  <si>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</si>
  <si>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</si>
  <si>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</si>
  <si>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</si>
  <si>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</si>
  <si>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</si>
  <si>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</si>
  <si>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</si>
  <si>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</si>
  <si>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</si>
  <si>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</si>
  <si>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</si>
  <si>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</si>
  <si>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</si>
  <si>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</si>
  <si>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</si>
  <si>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</si>
  <si>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</si>
  <si>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</si>
  <si>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</si>
  <si>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</si>
  <si>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</si>
  <si>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</si>
  <si>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</si>
  <si>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</si>
  <si>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</si>
  <si>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</si>
  <si>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</si>
  <si>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</si>
  <si>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</si>
  <si>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</si>
  <si>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</si>
  <si>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</si>
  <si>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</si>
  <si>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</si>
  <si>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</si>
  <si>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</si>
  <si>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</si>
  <si>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</si>
  <si>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</si>
  <si>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</si>
  <si>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</si>
  <si>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</si>
  <si>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</si>
  <si>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</si>
  <si>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</si>
  <si>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</si>
  <si>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</si>
  <si>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</si>
  <si>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</si>
  <si>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</si>
  <si>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</si>
  <si>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</si>
  <si>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</si>
  <si>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</si>
  <si>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</si>
  <si>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</si>
  <si>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</si>
  <si>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</si>
  <si>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</si>
  <si>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</si>
  <si>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</si>
  <si>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</si>
  <si>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</si>
  <si>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</si>
  <si>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</si>
  <si>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</si>
  <si>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</si>
  <si>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</si>
  <si>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</si>
  <si>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</si>
  <si>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</si>
  <si>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</si>
  <si>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</si>
  <si>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</si>
  <si>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</si>
  <si>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</si>
  <si>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</si>
  <si>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</si>
  <si>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</si>
  <si>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</si>
  <si>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</si>
  <si>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</si>
  <si>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</si>
  <si>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</si>
  <si>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</si>
  <si>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</si>
  <si>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</si>
  <si>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</si>
  <si>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</si>
  <si>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</si>
  <si>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</si>
  <si>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</si>
  <si>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</si>
  <si>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</si>
  <si>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</si>
  <si>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</si>
  <si>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D.</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</si>
  <si>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</si>
  <si>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</si>
  <si>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</si>
  <si>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</si>
  <si>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</si>
  <si>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</si>
  <si>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</si>
  <si>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</si>
  <si>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</si>
  <si>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</si>
  <si>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</si>
  <si>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事業名</t>
  </si>
  <si>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</si>
  <si>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</si>
  <si>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</si>
  <si>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</si>
  <si>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</si>
  <si>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</si>
  <si>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</si>
  <si>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</si>
  <si>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</si>
  <si>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</si>
  <si>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</si>
  <si>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</si>
  <si>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</si>
  <si>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</si>
  <si>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</si>
  <si>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</si>
  <si>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</si>
  <si>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</si>
  <si>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</si>
  <si>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</si>
  <si>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</si>
  <si>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</si>
  <si>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</si>
  <si>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</si>
  <si>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</si>
  <si>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</si>
  <si>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</si>
  <si>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</si>
  <si>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</si>
  <si>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</si>
  <si>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</si>
  <si>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</si>
  <si>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</si>
  <si>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</si>
  <si>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</si>
  <si>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</si>
  <si>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</si>
  <si>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</si>
  <si>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</si>
  <si>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</si>
  <si>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</si>
  <si>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</si>
  <si>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</si>
  <si>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</si>
  <si>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</si>
  <si>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</si>
  <si>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</si>
  <si>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</si>
  <si>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</si>
  <si>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</si>
  <si>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</si>
  <si>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</si>
  <si>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</si>
  <si>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</si>
  <si>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</si>
  <si>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</si>
  <si>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</si>
  <si>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</si>
  <si>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</si>
  <si>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</si>
  <si>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</si>
  <si>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</si>
  <si>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</si>
  <si>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</si>
  <si>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</si>
  <si>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</si>
  <si>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</si>
  <si>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</si>
  <si>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</si>
  <si>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</si>
  <si>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</si>
  <si>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</si>
  <si>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</si>
  <si>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</si>
  <si>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</si>
  <si>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</si>
  <si>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</si>
  <si>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</si>
  <si>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</si>
  <si>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</si>
  <si>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</si>
  <si>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</si>
  <si>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</si>
  <si>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</si>
  <si>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</si>
  <si>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</si>
  <si>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</si>
  <si>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</si>
  <si>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</si>
  <si>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</si>
  <si>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</si>
  <si>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</si>
  <si>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</si>
  <si>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</si>
  <si>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</si>
  <si>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</si>
  <si>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</si>
  <si>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</si>
  <si>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</si>
  <si>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</si>
  <si>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</si>
  <si>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</si>
  <si>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</si>
  <si>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</si>
  <si>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</si>
  <si>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</si>
  <si>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</si>
  <si>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</si>
  <si>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</si>
  <si>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</si>
  <si>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</si>
  <si>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</si>
  <si>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</si>
  <si>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</si>
  <si>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</si>
  <si>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</si>
  <si>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</si>
  <si>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</si>
  <si>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</si>
  <si>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</si>
  <si>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</si>
  <si>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</si>
  <si>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</si>
  <si>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</si>
  <si>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</si>
  <si>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</si>
  <si>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</si>
  <si>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</si>
  <si>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</si>
  <si>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</si>
  <si>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</si>
  <si>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</si>
  <si>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</si>
  <si>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</si>
  <si>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</si>
  <si>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</si>
  <si>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</si>
  <si>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</si>
  <si>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</si>
  <si>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</si>
  <si>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</si>
  <si>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</si>
  <si>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</si>
  <si>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</si>
  <si>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</si>
  <si>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</si>
  <si>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</si>
  <si>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</si>
  <si>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</si>
  <si>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</si>
  <si>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</si>
  <si>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</si>
  <si>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</si>
  <si>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</si>
  <si>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</si>
  <si>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</si>
  <si>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</si>
  <si>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</si>
  <si>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</si>
  <si>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</si>
  <si>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</si>
  <si>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</si>
  <si>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</si>
  <si>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</si>
  <si>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</si>
  <si>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</si>
  <si>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</si>
  <si>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</si>
  <si>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</si>
  <si>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</si>
  <si>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</si>
  <si>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</si>
  <si>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</si>
  <si>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</si>
  <si>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</si>
  <si>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</si>
  <si>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</si>
  <si>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</si>
  <si>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</si>
  <si>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</si>
  <si>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</si>
  <si>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</si>
  <si>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</si>
  <si>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</si>
  <si>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</si>
  <si>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</si>
  <si>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</si>
  <si>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</si>
  <si>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</si>
  <si>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</si>
  <si>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</si>
  <si>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</si>
  <si>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</si>
  <si>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</si>
  <si>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</si>
  <si>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</si>
  <si>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</si>
  <si>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</si>
  <si>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</si>
  <si>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</si>
  <si>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</si>
  <si>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</si>
  <si>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</si>
  <si>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</si>
  <si>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</si>
  <si>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</si>
  <si>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</si>
  <si>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</si>
  <si>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</si>
  <si>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</si>
  <si>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</si>
  <si>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</si>
  <si>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</si>
  <si>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</si>
  <si>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</si>
  <si>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</si>
  <si>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</si>
  <si>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</si>
  <si>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</si>
  <si>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</si>
  <si>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</si>
  <si>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</si>
  <si>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</si>
  <si>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</si>
  <si>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</si>
  <si>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</si>
  <si>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</si>
  <si>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</si>
  <si>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</si>
  <si>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</si>
  <si>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</si>
  <si>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</si>
  <si>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</si>
  <si>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</si>
  <si>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</si>
  <si>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</si>
  <si>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</si>
  <si>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</si>
  <si>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</si>
  <si>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</si>
  <si>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</si>
  <si>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</si>
  <si>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</si>
  <si>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</si>
  <si>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</si>
  <si>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</si>
  <si>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</si>
  <si>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</si>
  <si>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</si>
  <si>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</si>
  <si>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</si>
  <si>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</si>
  <si>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</si>
  <si>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</si>
  <si>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</si>
  <si>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</si>
  <si>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</si>
  <si>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</si>
  <si>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</si>
  <si>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</si>
  <si>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</si>
  <si>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</si>
  <si>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</si>
  <si>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</si>
  <si>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</si>
  <si>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</si>
  <si>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</si>
  <si>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</si>
  <si>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</si>
  <si>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</si>
  <si>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</si>
  <si>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</si>
  <si>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</si>
  <si>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</si>
  <si>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</si>
  <si>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</si>
  <si>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</si>
  <si>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</si>
  <si>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</si>
  <si>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</si>
  <si>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</si>
  <si>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</si>
  <si>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</si>
  <si>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</si>
  <si>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</si>
  <si>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</si>
  <si>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</si>
  <si>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</si>
  <si>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</si>
  <si>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</si>
  <si>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</si>
  <si>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</si>
  <si>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</si>
  <si>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</si>
  <si>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</si>
  <si>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</si>
  <si>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</si>
  <si>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</si>
  <si>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</si>
  <si>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</si>
  <si>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</si>
  <si>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</si>
  <si>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</si>
  <si>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</si>
  <si>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</si>
  <si>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</si>
  <si>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</si>
  <si>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</si>
  <si>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</si>
  <si>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</si>
  <si>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</si>
  <si>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</si>
  <si>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</si>
  <si>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</si>
  <si>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</si>
  <si>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</si>
  <si>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</si>
  <si>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</si>
  <si>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</si>
  <si>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</si>
  <si>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</si>
  <si>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</si>
  <si>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</si>
  <si>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</si>
  <si>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</si>
  <si>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</si>
  <si>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</si>
  <si>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</si>
  <si>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</si>
  <si>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</si>
  <si>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</si>
  <si>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</si>
  <si>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</si>
  <si>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</si>
  <si>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</si>
  <si>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</si>
  <si>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</si>
  <si>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</si>
  <si>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</si>
  <si>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</si>
  <si>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</si>
  <si>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</si>
  <si>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</si>
  <si>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</si>
  <si>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水道施設整備に必要な経費</t>
  </si>
  <si>
    <t>沖縄振興局</t>
  </si>
  <si>
    <t>昭和４７年度</t>
  </si>
  <si>
    <t>終了予定なし</t>
  </si>
  <si>
    <t>総務課事業振興室</t>
  </si>
  <si>
    <t>沖縄振興特別措置法第105条第１項、３項
水道法第44条</t>
  </si>
  <si>
    <t>沖縄振興基本方針、沖縄振興計画</t>
  </si>
  <si>
    <t>　市町村が行う水道施設の整備に要する経費の一部を補助することにより、水需要の増加に対応した施設整備や老朽施設の改良（耐震化）が推進され、将来にわたって良質な水道水の安定的な供給が図られる。</t>
  </si>
  <si>
    <t>　沖縄県では、水の安定的な供給を図るために、水需要の増加に対応した施設整備や老朽施設の改良（耐震化）が課題となっており、沖縄県の市町村が実施するそれら水道施設（浄水場、管路等）の整備に必要な補助を行う。
・上水道施設整備（補助率：１／２）　　 【参考】本土補助率：1/2、1/3、1/4
・簡易水道施設整備（補助率：２／３）　【参考】本土補助率：4/10、1/3、1/4
※沖縄県の補助率は、沖縄振興特別措置法等に基づき嵩上げを実施</t>
  </si>
  <si>
    <t>-</t>
  </si>
  <si>
    <t>水道施設整備費補助</t>
  </si>
  <si>
    <t>基幹管路の耐震化率（上水道）</t>
  </si>
  <si>
    <t>簡易水道等施設整備費補助採択件数</t>
  </si>
  <si>
    <t>件</t>
  </si>
  <si>
    <t>執行額（X）／補助採択件数（Y）　　　　　　　　　　　　　　</t>
    <phoneticPr fontId="6"/>
  </si>
  <si>
    <t>百万円</t>
  </si>
  <si>
    <t>X/Y</t>
    <phoneticPr fontId="6"/>
  </si>
  <si>
    <t>2,257/31</t>
  </si>
  <si>
    <t>2,319.6/32</t>
  </si>
  <si>
    <t>厚生労働省</t>
  </si>
  <si>
    <t>水道施設等整備費</t>
  </si>
  <si>
    <t>0103</t>
  </si>
  <si>
    <t>0104</t>
  </si>
  <si>
    <t>0105</t>
  </si>
  <si>
    <t>0063</t>
  </si>
  <si>
    <t>0060</t>
  </si>
  <si>
    <t>0066</t>
  </si>
  <si>
    <t>0059</t>
  </si>
  <si>
    <t>0062</t>
  </si>
  <si>
    <t>0065</t>
  </si>
  <si>
    <t>○</t>
  </si>
  <si>
    <t>室長　伊藤経人</t>
    <rPh sb="3" eb="5">
      <t>イトウ</t>
    </rPh>
    <rPh sb="5" eb="7">
      <t>ツネト</t>
    </rPh>
    <phoneticPr fontId="6"/>
  </si>
  <si>
    <t>旅費、通信運搬費、消耗品費等</t>
    <phoneticPr fontId="6"/>
  </si>
  <si>
    <t>工事費</t>
    <rPh sb="0" eb="3">
      <t>コウジヒ</t>
    </rPh>
    <phoneticPr fontId="6"/>
  </si>
  <si>
    <t>上水道施設整備事業費</t>
    <phoneticPr fontId="6"/>
  </si>
  <si>
    <t>A.沖縄県</t>
    <rPh sb="2" eb="5">
      <t>オキナワケン</t>
    </rPh>
    <phoneticPr fontId="6"/>
  </si>
  <si>
    <t>沖縄県</t>
    <rPh sb="0" eb="2">
      <t>オキナワ</t>
    </rPh>
    <rPh sb="2" eb="3">
      <t>ケン</t>
    </rPh>
    <phoneticPr fontId="5"/>
  </si>
  <si>
    <t>水道施設整備に係る指導監督事務</t>
    <rPh sb="0" eb="2">
      <t>スイドウ</t>
    </rPh>
    <rPh sb="2" eb="4">
      <t>シセツ</t>
    </rPh>
    <rPh sb="4" eb="6">
      <t>セイビ</t>
    </rPh>
    <rPh sb="7" eb="8">
      <t>カカ</t>
    </rPh>
    <rPh sb="9" eb="11">
      <t>シドウ</t>
    </rPh>
    <rPh sb="11" eb="13">
      <t>カントク</t>
    </rPh>
    <rPh sb="13" eb="15">
      <t>ジム</t>
    </rPh>
    <phoneticPr fontId="5"/>
  </si>
  <si>
    <t>補助金等交付</t>
  </si>
  <si>
    <t>-</t>
    <phoneticPr fontId="6"/>
  </si>
  <si>
    <t>竹富町</t>
    <rPh sb="0" eb="3">
      <t>タケトミチョウ</t>
    </rPh>
    <phoneticPr fontId="2"/>
  </si>
  <si>
    <t>沖縄市</t>
    <rPh sb="0" eb="3">
      <t>オキナワシ</t>
    </rPh>
    <phoneticPr fontId="2"/>
  </si>
  <si>
    <t>宮古島市</t>
    <rPh sb="0" eb="4">
      <t>ミヤコジマシ</t>
    </rPh>
    <phoneticPr fontId="2"/>
  </si>
  <si>
    <t>名護市</t>
    <rPh sb="0" eb="3">
      <t>ナゴシ</t>
    </rPh>
    <phoneticPr fontId="2"/>
  </si>
  <si>
    <t>恩納村</t>
    <rPh sb="0" eb="3">
      <t>オンナソン</t>
    </rPh>
    <phoneticPr fontId="2"/>
  </si>
  <si>
    <t>浦添市</t>
    <rPh sb="0" eb="3">
      <t>ウラソエシ</t>
    </rPh>
    <phoneticPr fontId="2"/>
  </si>
  <si>
    <t>与那国町</t>
    <rPh sb="0" eb="4">
      <t>ヨナグニチョウ</t>
    </rPh>
    <phoneticPr fontId="2"/>
  </si>
  <si>
    <t>糸満市</t>
    <rPh sb="0" eb="3">
      <t>イトマンシ</t>
    </rPh>
    <phoneticPr fontId="2"/>
  </si>
  <si>
    <t>那覇市</t>
    <rPh sb="0" eb="3">
      <t>ナハシ</t>
    </rPh>
    <phoneticPr fontId="2"/>
  </si>
  <si>
    <t>宜野湾市</t>
    <rPh sb="0" eb="4">
      <t>ギノワンシ</t>
    </rPh>
    <phoneticPr fontId="2"/>
  </si>
  <si>
    <t>上水道施設整備</t>
    <rPh sb="0" eb="3">
      <t>ジョウスイドウ</t>
    </rPh>
    <rPh sb="3" eb="5">
      <t>シセツ</t>
    </rPh>
    <rPh sb="5" eb="7">
      <t>セイビ</t>
    </rPh>
    <phoneticPr fontId="6"/>
  </si>
  <si>
    <t>簡易水道施設整備</t>
    <rPh sb="0" eb="2">
      <t>カンイ</t>
    </rPh>
    <rPh sb="2" eb="4">
      <t>スイドウ</t>
    </rPh>
    <rPh sb="4" eb="6">
      <t>シセツ</t>
    </rPh>
    <rPh sb="6" eb="8">
      <t>セイビ</t>
    </rPh>
    <phoneticPr fontId="6"/>
  </si>
  <si>
    <t>送水管布設工</t>
    <rPh sb="0" eb="3">
      <t>ソウスイカン</t>
    </rPh>
    <rPh sb="3" eb="5">
      <t>フセツ</t>
    </rPh>
    <phoneticPr fontId="6"/>
  </si>
  <si>
    <t>個人A</t>
    <rPh sb="0" eb="2">
      <t>コジン</t>
    </rPh>
    <phoneticPr fontId="6"/>
  </si>
  <si>
    <t>海底送水管布設工</t>
    <rPh sb="0" eb="2">
      <t>カイテイ</t>
    </rPh>
    <rPh sb="2" eb="5">
      <t>ソウスイカン</t>
    </rPh>
    <rPh sb="5" eb="7">
      <t>フセツ</t>
    </rPh>
    <phoneticPr fontId="6"/>
  </si>
  <si>
    <t>有限会社大祐土木設計</t>
    <rPh sb="0" eb="4">
      <t>ユウゲンガイシャ</t>
    </rPh>
    <rPh sb="4" eb="5">
      <t>ダイ</t>
    </rPh>
    <rPh sb="6" eb="8">
      <t>ドボク</t>
    </rPh>
    <rPh sb="8" eb="10">
      <t>セッケイ</t>
    </rPh>
    <phoneticPr fontId="6"/>
  </si>
  <si>
    <t>配水管更新測量設計</t>
    <rPh sb="0" eb="3">
      <t>ハイスイカン</t>
    </rPh>
    <rPh sb="3" eb="5">
      <t>コウシン</t>
    </rPh>
    <rPh sb="5" eb="7">
      <t>ソクリョウ</t>
    </rPh>
    <rPh sb="7" eb="9">
      <t>セッケイ</t>
    </rPh>
    <phoneticPr fontId="6"/>
  </si>
  <si>
    <t>株式会社隆盛コンサルタント</t>
    <rPh sb="0" eb="4">
      <t>カブシキガイシャ</t>
    </rPh>
    <rPh sb="4" eb="6">
      <t>リュウセイ</t>
    </rPh>
    <phoneticPr fontId="6"/>
  </si>
  <si>
    <t>海底送水管更新調査測量設計</t>
    <rPh sb="0" eb="2">
      <t>カイテイ</t>
    </rPh>
    <rPh sb="2" eb="5">
      <t>ソウスイカン</t>
    </rPh>
    <rPh sb="5" eb="7">
      <t>コウシン</t>
    </rPh>
    <rPh sb="7" eb="9">
      <t>チョウサ</t>
    </rPh>
    <rPh sb="9" eb="11">
      <t>ソクリョウ</t>
    </rPh>
    <rPh sb="11" eb="13">
      <t>セッケイ</t>
    </rPh>
    <phoneticPr fontId="6"/>
  </si>
  <si>
    <t>株式会社大知企画コンサルタント</t>
    <rPh sb="0" eb="4">
      <t>カブシキガイシャ</t>
    </rPh>
    <rPh sb="4" eb="6">
      <t>ダイチ</t>
    </rPh>
    <rPh sb="6" eb="8">
      <t>キカク</t>
    </rPh>
    <phoneticPr fontId="6"/>
  </si>
  <si>
    <t>送水管更新測量設計</t>
    <rPh sb="0" eb="3">
      <t>ソウスイカン</t>
    </rPh>
    <rPh sb="3" eb="5">
      <t>コウシン</t>
    </rPh>
    <rPh sb="5" eb="7">
      <t>ソクリョウ</t>
    </rPh>
    <rPh sb="7" eb="9">
      <t>セッケイ</t>
    </rPh>
    <phoneticPr fontId="6"/>
  </si>
  <si>
    <t>現場施工管理</t>
    <rPh sb="0" eb="2">
      <t>ゲンバ</t>
    </rPh>
    <rPh sb="2" eb="4">
      <t>セコウ</t>
    </rPh>
    <rPh sb="4" eb="6">
      <t>カンリ</t>
    </rPh>
    <phoneticPr fontId="6"/>
  </si>
  <si>
    <t>南西開発株式会社</t>
    <rPh sb="0" eb="2">
      <t>ナンセイ</t>
    </rPh>
    <rPh sb="2" eb="4">
      <t>カイハツ</t>
    </rPh>
    <rPh sb="4" eb="8">
      <t>カブシキガイシャ</t>
    </rPh>
    <phoneticPr fontId="6"/>
  </si>
  <si>
    <t>配水管布設工</t>
    <rPh sb="0" eb="3">
      <t>ハイスイカン</t>
    </rPh>
    <rPh sb="3" eb="5">
      <t>フセツ</t>
    </rPh>
    <phoneticPr fontId="6"/>
  </si>
  <si>
    <t>株式会社三矢コンサルタント</t>
    <rPh sb="0" eb="4">
      <t>カブシキガイシャ</t>
    </rPh>
    <rPh sb="4" eb="5">
      <t>ミ</t>
    </rPh>
    <rPh sb="5" eb="6">
      <t>ヤ</t>
    </rPh>
    <phoneticPr fontId="6"/>
  </si>
  <si>
    <t>JFEエンジニアリング株式会社 沖縄支店</t>
    <rPh sb="11" eb="15">
      <t>カブシキガイシャ</t>
    </rPh>
    <rPh sb="16" eb="20">
      <t>オキナワシテン</t>
    </rPh>
    <phoneticPr fontId="6"/>
  </si>
  <si>
    <t>府</t>
  </si>
  <si>
    <t>-</t>
    <phoneticPr fontId="6"/>
  </si>
  <si>
    <t>3,300/28</t>
    <phoneticPr fontId="6"/>
  </si>
  <si>
    <t>基幹管路の耐震化率を令和３年度までに36％にする。</t>
    <phoneticPr fontId="6"/>
  </si>
  <si>
    <t>安全で質の高い水道を確保するため、水道施設の整備を行うことは、広く国民のニーズがある。</t>
    <rPh sb="0" eb="2">
      <t>アンゼン</t>
    </rPh>
    <rPh sb="3" eb="4">
      <t>シツ</t>
    </rPh>
    <rPh sb="5" eb="6">
      <t>タカ</t>
    </rPh>
    <rPh sb="7" eb="9">
      <t>スイドウ</t>
    </rPh>
    <rPh sb="10" eb="12">
      <t>カクホ</t>
    </rPh>
    <rPh sb="17" eb="19">
      <t>スイドウ</t>
    </rPh>
    <rPh sb="19" eb="21">
      <t>シセツ</t>
    </rPh>
    <rPh sb="22" eb="24">
      <t>セイビ</t>
    </rPh>
    <rPh sb="25" eb="26">
      <t>オコナ</t>
    </rPh>
    <rPh sb="31" eb="32">
      <t>ヒロ</t>
    </rPh>
    <rPh sb="33" eb="35">
      <t>コクミン</t>
    </rPh>
    <phoneticPr fontId="7"/>
  </si>
  <si>
    <t>安全で質の高い水道を確保するための水道施設の整備を行うことは、全国一律の基準で国が実施すべき事業である。</t>
    <rPh sb="0" eb="2">
      <t>アンゼン</t>
    </rPh>
    <rPh sb="3" eb="4">
      <t>シツ</t>
    </rPh>
    <rPh sb="5" eb="6">
      <t>タカ</t>
    </rPh>
    <rPh sb="7" eb="9">
      <t>スイドウ</t>
    </rPh>
    <rPh sb="10" eb="12">
      <t>カクホ</t>
    </rPh>
    <rPh sb="17" eb="19">
      <t>スイドウ</t>
    </rPh>
    <rPh sb="19" eb="21">
      <t>シセツ</t>
    </rPh>
    <rPh sb="22" eb="24">
      <t>セイビ</t>
    </rPh>
    <rPh sb="25" eb="26">
      <t>オコナ</t>
    </rPh>
    <rPh sb="31" eb="33">
      <t>ゼンコク</t>
    </rPh>
    <rPh sb="33" eb="35">
      <t>イチリツ</t>
    </rPh>
    <rPh sb="36" eb="38">
      <t>キジュン</t>
    </rPh>
    <rPh sb="39" eb="40">
      <t>クニ</t>
    </rPh>
    <rPh sb="41" eb="43">
      <t>ジッシ</t>
    </rPh>
    <rPh sb="46" eb="48">
      <t>ジギョウ</t>
    </rPh>
    <phoneticPr fontId="7"/>
  </si>
  <si>
    <t>安全で質の高い水道を確保するため、水道施設の整備を行うことは、優先度が高い。</t>
    <rPh sb="0" eb="2">
      <t>アンゼン</t>
    </rPh>
    <rPh sb="3" eb="4">
      <t>シツ</t>
    </rPh>
    <rPh sb="5" eb="6">
      <t>タカ</t>
    </rPh>
    <rPh sb="7" eb="9">
      <t>スイドウ</t>
    </rPh>
    <rPh sb="10" eb="12">
      <t>カクホ</t>
    </rPh>
    <rPh sb="17" eb="19">
      <t>スイドウ</t>
    </rPh>
    <rPh sb="19" eb="21">
      <t>シセツ</t>
    </rPh>
    <rPh sb="22" eb="24">
      <t>セイビ</t>
    </rPh>
    <rPh sb="25" eb="26">
      <t>オコナ</t>
    </rPh>
    <rPh sb="31" eb="34">
      <t>ユウセンド</t>
    </rPh>
    <rPh sb="35" eb="36">
      <t>タカ</t>
    </rPh>
    <phoneticPr fontId="7"/>
  </si>
  <si>
    <t>無</t>
  </si>
  <si>
    <t>水道事業に係る施設整備については、交付要綱に照らして採択を行っているところであり、競争性は確保されておりその支出先の選定も妥当である。</t>
    <phoneticPr fontId="6"/>
  </si>
  <si>
    <t>‐</t>
  </si>
  <si>
    <t>本事業を実施することで安全で質の高い災害に強い水道が受益者（国民）に提供されることから、負担関係は妥当である。</t>
  </si>
  <si>
    <t>適正な執行を行い、単位当たりのコスト削減に今後も努めることとする。</t>
  </si>
  <si>
    <t>事業実績報告等において費目・使途を十分に把握できており、事業目的に真に必要なものに限定されている。</t>
  </si>
  <si>
    <t>個別の事業内容を把握し、内容が適切かを確認している。</t>
  </si>
  <si>
    <t>令和２年度当初予算成立後、関係機関との協議等に時間を要したとのことで妥当と考える。</t>
    <rPh sb="3" eb="5">
      <t>ネンド</t>
    </rPh>
    <rPh sb="5" eb="7">
      <t>トウショ</t>
    </rPh>
    <rPh sb="9" eb="11">
      <t>セイリツ</t>
    </rPh>
    <rPh sb="11" eb="12">
      <t>ゴ</t>
    </rPh>
    <rPh sb="13" eb="15">
      <t>カンケイ</t>
    </rPh>
    <rPh sb="15" eb="17">
      <t>キカン</t>
    </rPh>
    <rPh sb="19" eb="21">
      <t>キョウギ</t>
    </rPh>
    <rPh sb="21" eb="22">
      <t>トウ</t>
    </rPh>
    <rPh sb="23" eb="25">
      <t>ジカン</t>
    </rPh>
    <rPh sb="26" eb="27">
      <t>ヨウ</t>
    </rPh>
    <rPh sb="34" eb="36">
      <t>ダトウ</t>
    </rPh>
    <rPh sb="37" eb="38">
      <t>カンガ</t>
    </rPh>
    <phoneticPr fontId="7"/>
  </si>
  <si>
    <t>成果目標に向けて計画的に事業を進めている。</t>
  </si>
  <si>
    <t>見込みと同様な実績であり、見合ったものである。</t>
  </si>
  <si>
    <t>成果物は安全で質の高い水道を確保するための水道施設等として十分に活用されている。</t>
  </si>
  <si>
    <t>類似の事業を厚生労働省で計上しているが、事業を実施する対象となる地域が異なっており、適切な役割分担を行っている。（沖縄県内で行っている事業については、内閣府で計上している。）</t>
    <phoneticPr fontId="6"/>
  </si>
  <si>
    <t xml:space="preserve">・移替先の厚生労働省において、補助金等に係る予算の執行の適正化に関する法律に基づき、毎年度、事業実施市町村より事業実績の報告を受け、内容を確認のうえ交付額の確定を行っている。
・沖縄県では、現在も人口が増加傾向であり、また本土復帰（昭和47年）以降に整備をした施設が大量に更新時期を迎えており、さらに水道施設の耐震化率が本土と比べ低率であることを踏まえ、今後も、水需要に対応した施設整備、既存施設の更新及び耐震化を推進していくことが必要。 </t>
  </si>
  <si>
    <t>引き続き厚生労働省と連携し、事業の進捗状況を的確に把握し、今後の事業計画に適切に反映させる。</t>
  </si>
  <si>
    <t>B.竹富町</t>
    <rPh sb="2" eb="5">
      <t>タケトミチョウ</t>
    </rPh>
    <phoneticPr fontId="6"/>
  </si>
  <si>
    <t>工事費</t>
    <rPh sb="0" eb="3">
      <t>コウジヒ</t>
    </rPh>
    <phoneticPr fontId="6"/>
  </si>
  <si>
    <t>海底送水管更新工事</t>
    <rPh sb="0" eb="2">
      <t>カイテイ</t>
    </rPh>
    <rPh sb="2" eb="5">
      <t>ソウスイカン</t>
    </rPh>
    <rPh sb="5" eb="7">
      <t>コウシン</t>
    </rPh>
    <rPh sb="7" eb="9">
      <t>コウジ</t>
    </rPh>
    <phoneticPr fontId="6"/>
  </si>
  <si>
    <t>C.JFEエンジニアリング株式会社</t>
    <phoneticPr fontId="6"/>
  </si>
  <si>
    <t>令和元年度水道施設における耐震化の状況　※厚生労働省HPに掲載あり。（R3年2月3日公表値）</t>
    <rPh sb="0" eb="2">
      <t>レイワ</t>
    </rPh>
    <rPh sb="2" eb="3">
      <t>ガン</t>
    </rPh>
    <rPh sb="37" eb="38">
      <t>ネン</t>
    </rPh>
    <rPh sb="39" eb="40">
      <t>ガツ</t>
    </rPh>
    <rPh sb="41" eb="42">
      <t>ニチ</t>
    </rPh>
    <rPh sb="42" eb="44">
      <t>コウヒョウ</t>
    </rPh>
    <rPh sb="44" eb="45">
      <t>チ</t>
    </rPh>
    <phoneticPr fontId="6"/>
  </si>
  <si>
    <t>3,097.8/31</t>
    <phoneticPr fontId="6"/>
  </si>
  <si>
    <t>９.沖縄政策の推進</t>
    <phoneticPr fontId="6"/>
  </si>
  <si>
    <t>９.沖縄政策に関する施策の推進</t>
    <phoneticPr fontId="6"/>
  </si>
  <si>
    <t>・厚生労働省の資料を見ると、沖縄県の耐震化率は全国的にみて遅れ気味であるようであるが（「水道施設の耐震化率が本土と比べ低率であることを踏まえ」との指摘もある）、この点について何か対策や工夫は考えられないか。</t>
    <phoneticPr fontId="6"/>
  </si>
  <si>
    <t>外部有識者の所見を踏まえ、事業実施省庁と権限を明確化したうえで、実施省庁と連携して、事業の進捗を的確に把握し、より一層事業の有効性・効率性・成果について適切かつ的確に検証するべき。</t>
    <phoneticPr fontId="6"/>
  </si>
  <si>
    <t>-</t>
    <phoneticPr fontId="6"/>
  </si>
  <si>
    <t>外部有識者及び行政事業レビュー推進チームの所見を踏まえ、事業実施省庁と連携を密にし、事業の進捗状況の的確な把握を行うとともに、耐震化率の更なる向上に向けた対策の検討及び事業の有効性・効率性・成果について適切かつ的確な検証に努める。</t>
    <rPh sb="0" eb="2">
      <t>ガイブ</t>
    </rPh>
    <rPh sb="2" eb="5">
      <t>ユウシキシャ</t>
    </rPh>
    <rPh sb="5" eb="6">
      <t>オヨ</t>
    </rPh>
    <rPh sb="38" eb="39">
      <t>ミツ</t>
    </rPh>
    <rPh sb="63" eb="66">
      <t>タイシンカ</t>
    </rPh>
    <rPh sb="66" eb="67">
      <t>リツ</t>
    </rPh>
    <rPh sb="68" eb="69">
      <t>サラ</t>
    </rPh>
    <rPh sb="71" eb="73">
      <t>コウジョウ</t>
    </rPh>
    <rPh sb="74" eb="75">
      <t>ム</t>
    </rPh>
    <rPh sb="77" eb="79">
      <t>タイサク</t>
    </rPh>
    <rPh sb="80" eb="82">
      <t>ケントウ</t>
    </rPh>
    <rPh sb="82" eb="83">
      <t>オヨ</t>
    </rPh>
    <rPh sb="91" eb="94">
      <t>コウリツセイ</t>
    </rPh>
    <rPh sb="95" eb="97">
      <t>セイカ</t>
    </rPh>
    <rPh sb="101" eb="103">
      <t>テキセツ</t>
    </rPh>
    <rPh sb="105" eb="107">
      <t>テキカク</t>
    </rPh>
    <rPh sb="111" eb="112">
      <t>ツト</t>
    </rPh>
    <phoneticPr fontId="6"/>
  </si>
  <si>
    <t>-</t>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</si>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</sst>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6">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1" xfId="0" applyFont="1" applyFill="1" applyBorder="1">
      <alignment vertical="center"/>
    </xf>
    <xf numFmtId="0" fontId="21" fillId="5" borderId="14" xfId="0" applyFont="1" applyFill="1" applyBorder="1" applyAlignment="1" applyProtection="1">
      <alignment horizontal="center" vertical="center" wrapText="1"/>
    </xf>
    <xf numFmtId="178" fontId="21"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4" fillId="0" borderId="34" xfId="0" applyNumberFormat="1"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16"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78" fontId="20" fillId="0" borderId="7" xfId="0" applyNumberFormat="1" applyFont="1" applyFill="1" applyBorder="1" applyAlignment="1" applyProtection="1">
      <alignment horizontal="center" vertical="center"/>
      <protection locked="0"/>
    </xf>
    <xf numFmtId="0" fontId="9" fillId="2" borderId="10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4" fillId="2" borderId="11" xfId="0" applyFont="1" applyFill="1" applyBorder="1" applyAlignment="1">
      <alignment horizontal="center" vertical="center"/>
    </xf>
    <xf numFmtId="0" fontId="0" fillId="2" borderId="11"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0"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2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3"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0" fontId="0" fillId="3"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62"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0" fillId="3" borderId="11" xfId="0" applyFill="1" applyBorder="1" applyAlignment="1">
      <alignment horizontal="center" vertical="center" wrapText="1"/>
    </xf>
    <xf numFmtId="177" fontId="0" fillId="5" borderId="11" xfId="0" applyNumberFormat="1" applyFont="1" applyFill="1" applyBorder="1" applyAlignment="1" applyProtection="1">
      <alignment horizontal="center" vertical="center" shrinkToFit="1"/>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0" fontId="12" fillId="0" borderId="42" xfId="0" applyFont="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177" fontId="0" fillId="0" borderId="92"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shrinkToFit="1"/>
      <protection locked="0"/>
    </xf>
    <xf numFmtId="0" fontId="14" fillId="2" borderId="123" xfId="0" applyFont="1" applyFill="1" applyBorder="1" applyAlignment="1">
      <alignment horizontal="center" vertical="center" wrapText="1"/>
    </xf>
    <xf numFmtId="0" fontId="14" fillId="2" borderId="124" xfId="0" applyFont="1" applyFill="1" applyBorder="1" applyAlignment="1">
      <alignment horizontal="center" vertical="center"/>
    </xf>
    <xf numFmtId="0" fontId="14" fillId="2" borderId="134"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4"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0" xfId="0" applyFont="1" applyFill="1" applyBorder="1" applyAlignment="1">
      <alignment horizontal="center" vertical="center"/>
    </xf>
    <xf numFmtId="0" fontId="0" fillId="6" borderId="12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5" xfId="0" applyFont="1" applyFill="1" applyBorder="1" applyAlignment="1">
      <alignment vertical="center" wrapText="1"/>
    </xf>
    <xf numFmtId="0" fontId="0" fillId="5" borderId="121"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0" fillId="3" borderId="130"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29"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6" xfId="0" applyFont="1" applyFill="1" applyBorder="1" applyAlignment="1">
      <alignment horizontal="center"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8" xfId="0" applyFont="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177" fontId="0" fillId="0" borderId="95" xfId="0" applyNumberFormat="1" applyFont="1" applyFill="1" applyBorder="1" applyAlignment="1" applyProtection="1">
      <alignment horizontal="right" vertical="center"/>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49" fontId="0" fillId="0" borderId="118"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21" fillId="5" borderId="72"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94" xfId="0" applyFont="1" applyFill="1" applyBorder="1" applyAlignment="1">
      <alignment horizontal="center" vertical="center" wrapText="1"/>
    </xf>
    <xf numFmtId="0" fontId="21" fillId="5" borderId="107" xfId="0" applyFont="1" applyFill="1" applyBorder="1" applyAlignment="1" applyProtection="1">
      <alignment horizontal="right" vertical="center" wrapText="1"/>
      <protection locked="0"/>
    </xf>
    <xf numFmtId="0" fontId="21" fillId="5" borderId="14" xfId="0" applyFont="1" applyFill="1" applyBorder="1" applyAlignment="1" applyProtection="1">
      <alignment horizontal="right" vertical="center" wrapText="1"/>
      <protection locked="0"/>
    </xf>
    <xf numFmtId="0" fontId="16" fillId="3" borderId="130" xfId="0" applyFont="1" applyFill="1" applyBorder="1" applyAlignment="1">
      <alignment horizontal="center" vertical="center" textRotation="255" wrapText="1"/>
    </xf>
    <xf numFmtId="0" fontId="16" fillId="3" borderId="129"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124" xfId="0" applyFont="1" applyFill="1" applyBorder="1" applyAlignment="1">
      <alignment horizontal="center" vertical="center"/>
    </xf>
    <xf numFmtId="0" fontId="17" fillId="2" borderId="24" xfId="0" applyFont="1" applyFill="1" applyBorder="1" applyAlignment="1">
      <alignment horizontal="center" vertical="center" shrinkToFi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93"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4" fillId="4" borderId="4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1" fillId="5" borderId="107"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179" fontId="21" fillId="5" borderId="14" xfId="0" applyNumberFormat="1" applyFont="1" applyFill="1" applyBorder="1" applyAlignment="1" applyProtection="1">
      <alignment horizontal="center"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21" fillId="5" borderId="72"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94" xfId="0" applyFont="1" applyFill="1" applyBorder="1" applyAlignment="1" applyProtection="1">
      <alignment horizontal="center" vertical="center" wrapText="1"/>
      <protection locked="0"/>
    </xf>
    <xf numFmtId="0" fontId="21" fillId="5" borderId="107" xfId="0" applyFont="1" applyFill="1" applyBorder="1" applyAlignment="1">
      <alignment horizontal="center" vertical="center" wrapText="1"/>
    </xf>
    <xf numFmtId="0" fontId="21" fillId="5" borderId="15" xfId="0" applyFont="1" applyFill="1" applyBorder="1" applyAlignment="1">
      <alignment horizontal="center" vertical="center" wrapText="1"/>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2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85</xdr:row>
      <xdr:rowOff>0</xdr:rowOff>
    </xdr:from>
    <xdr:to>
      <xdr:col>45</xdr:col>
      <xdr:colOff>164528</xdr:colOff>
      <xdr:row>116</xdr:row>
      <xdr:rowOff>83327</xdr:rowOff>
    </xdr:to>
    <xdr:grpSp>
      <xdr:nvGrpSpPr>
        <xdr:cNvPr id="64" name="グループ化 63"/>
        <xdr:cNvGrpSpPr/>
      </xdr:nvGrpSpPr>
      <xdr:grpSpPr>
        <a:xfrm>
          <a:off x="2653393" y="34616571"/>
          <a:ext cx="6695956" cy="7689720"/>
          <a:chOff x="2950276" y="32455509"/>
          <a:chExt cx="6852811" cy="7812734"/>
        </a:xfrm>
      </xdr:grpSpPr>
      <xdr:sp macro="" textlink="">
        <xdr:nvSpPr>
          <xdr:cNvPr id="65" name="Rectangle 32"/>
          <xdr:cNvSpPr>
            <a:spLocks noChangeArrowheads="1"/>
          </xdr:cNvSpPr>
        </xdr:nvSpPr>
        <xdr:spPr bwMode="auto">
          <a:xfrm>
            <a:off x="5071740" y="32455509"/>
            <a:ext cx="1774883" cy="8008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内閣府</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lang="ja-JP" altLang="en-US" sz="1100" b="0" i="0" baseline="0">
                <a:effectLst/>
                <a:latin typeface="+mn-lt"/>
                <a:ea typeface="+mn-ea"/>
                <a:cs typeface="+mn-cs"/>
              </a:rPr>
              <a:t>３</a:t>
            </a:r>
            <a:r>
              <a:rPr lang="ja-JP" altLang="ja-JP" sz="1100" b="0" i="0" baseline="0">
                <a:effectLst/>
                <a:latin typeface="+mn-lt"/>
                <a:ea typeface="+mn-ea"/>
                <a:cs typeface="+mn-cs"/>
              </a:rPr>
              <a:t>，</a:t>
            </a:r>
            <a:r>
              <a:rPr lang="ja-JP" altLang="en-US" sz="1100" b="0" i="0" baseline="0">
                <a:effectLst/>
                <a:latin typeface="+mn-lt"/>
                <a:ea typeface="+mn-ea"/>
                <a:cs typeface="+mn-cs"/>
              </a:rPr>
              <a:t>０９７．８</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sp macro="" textlink="">
        <xdr:nvSpPr>
          <xdr:cNvPr id="66" name="Text Box 33"/>
          <xdr:cNvSpPr txBox="1">
            <a:spLocks noChangeArrowheads="1"/>
          </xdr:cNvSpPr>
        </xdr:nvSpPr>
        <xdr:spPr bwMode="auto">
          <a:xfrm>
            <a:off x="5010887" y="33339324"/>
            <a:ext cx="1975563" cy="4719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予算の移替</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67" name="Line 34"/>
          <xdr:cNvSpPr>
            <a:spLocks noChangeShapeType="1"/>
          </xdr:cNvSpPr>
        </xdr:nvSpPr>
        <xdr:spPr bwMode="auto">
          <a:xfrm>
            <a:off x="5990359" y="33651825"/>
            <a:ext cx="0" cy="4511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8" name="Rectangle 35"/>
          <xdr:cNvSpPr>
            <a:spLocks noChangeArrowheads="1"/>
          </xdr:cNvSpPr>
        </xdr:nvSpPr>
        <xdr:spPr bwMode="auto">
          <a:xfrm>
            <a:off x="5061203" y="34193931"/>
            <a:ext cx="1774883" cy="7476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厚生労働省</a:t>
            </a:r>
          </a:p>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mj-ea"/>
                <a:ea typeface="+mj-ea"/>
                <a:cs typeface="+mn-cs"/>
              </a:rPr>
              <a:t>３，０９７．８</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sp macro="" textlink="">
        <xdr:nvSpPr>
          <xdr:cNvPr id="69" name="Rectangle 37"/>
          <xdr:cNvSpPr>
            <a:spLocks noChangeArrowheads="1"/>
          </xdr:cNvSpPr>
        </xdr:nvSpPr>
        <xdr:spPr bwMode="auto">
          <a:xfrm>
            <a:off x="3011306" y="36760900"/>
            <a:ext cx="2135652" cy="82630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Ａ．沖縄県</a:t>
            </a:r>
          </a:p>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１．２百万円</a:t>
            </a:r>
          </a:p>
        </xdr:txBody>
      </xdr:sp>
      <xdr:sp macro="" textlink="">
        <xdr:nvSpPr>
          <xdr:cNvPr id="70" name="Rectangle 38"/>
          <xdr:cNvSpPr>
            <a:spLocks noChangeArrowheads="1"/>
          </xdr:cNvSpPr>
        </xdr:nvSpPr>
        <xdr:spPr bwMode="auto">
          <a:xfrm>
            <a:off x="7031360" y="36762144"/>
            <a:ext cx="2127612" cy="84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Ｂ．水道事業体</a:t>
            </a: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（３１事業体（採択件数３１件））</a:t>
            </a: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mj-ea"/>
                <a:ea typeface="+mj-ea"/>
                <a:cs typeface="+mn-cs"/>
              </a:rPr>
              <a:t>３，０９６．６</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sp macro="" textlink="">
        <xdr:nvSpPr>
          <xdr:cNvPr id="71" name="Text Box 45"/>
          <xdr:cNvSpPr txBox="1">
            <a:spLocks noChangeArrowheads="1"/>
          </xdr:cNvSpPr>
        </xdr:nvSpPr>
        <xdr:spPr bwMode="auto">
          <a:xfrm>
            <a:off x="3513973" y="36505150"/>
            <a:ext cx="1147227" cy="350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補助</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72" name="Text Box 46"/>
          <xdr:cNvSpPr txBox="1">
            <a:spLocks noChangeArrowheads="1"/>
          </xdr:cNvSpPr>
        </xdr:nvSpPr>
        <xdr:spPr bwMode="auto">
          <a:xfrm>
            <a:off x="7603804" y="36512309"/>
            <a:ext cx="996503" cy="3471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補助</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73" name="Text Box 52"/>
          <xdr:cNvSpPr txBox="1">
            <a:spLocks noChangeArrowheads="1"/>
          </xdr:cNvSpPr>
        </xdr:nvSpPr>
        <xdr:spPr bwMode="auto">
          <a:xfrm>
            <a:off x="4960586" y="35204315"/>
            <a:ext cx="2048192" cy="35362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補助金の交付決定</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74" name="Line 53"/>
          <xdr:cNvSpPr>
            <a:spLocks noChangeShapeType="1"/>
          </xdr:cNvSpPr>
        </xdr:nvSpPr>
        <xdr:spPr bwMode="auto">
          <a:xfrm>
            <a:off x="5980834" y="35555093"/>
            <a:ext cx="0" cy="43555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5" name="Line 55"/>
          <xdr:cNvSpPr>
            <a:spLocks noChangeShapeType="1"/>
          </xdr:cNvSpPr>
        </xdr:nvSpPr>
        <xdr:spPr bwMode="auto">
          <a:xfrm>
            <a:off x="4053320" y="35990645"/>
            <a:ext cx="400569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6" name="Line 57"/>
          <xdr:cNvSpPr>
            <a:spLocks noChangeShapeType="1"/>
          </xdr:cNvSpPr>
        </xdr:nvSpPr>
        <xdr:spPr bwMode="auto">
          <a:xfrm>
            <a:off x="4053320" y="35990645"/>
            <a:ext cx="0" cy="4416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77" name="Line 58"/>
          <xdr:cNvSpPr>
            <a:spLocks noChangeShapeType="1"/>
          </xdr:cNvSpPr>
        </xdr:nvSpPr>
        <xdr:spPr bwMode="auto">
          <a:xfrm>
            <a:off x="8059016" y="35990645"/>
            <a:ext cx="0" cy="4416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78" name="Text Box 49"/>
          <xdr:cNvSpPr txBox="1">
            <a:spLocks noChangeArrowheads="1"/>
          </xdr:cNvSpPr>
        </xdr:nvSpPr>
        <xdr:spPr bwMode="auto">
          <a:xfrm>
            <a:off x="2950276" y="37770701"/>
            <a:ext cx="2307996" cy="21409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補助事業者の指導・監督</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79" name="Text Box 51"/>
          <xdr:cNvSpPr txBox="1">
            <a:spLocks noChangeArrowheads="1"/>
          </xdr:cNvSpPr>
        </xdr:nvSpPr>
        <xdr:spPr bwMode="auto">
          <a:xfrm>
            <a:off x="7011084" y="37743071"/>
            <a:ext cx="2294937" cy="24172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簡易水道等施設整備事業</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80" name="Rectangle 38"/>
          <xdr:cNvSpPr>
            <a:spLocks noChangeArrowheads="1"/>
          </xdr:cNvSpPr>
        </xdr:nvSpPr>
        <xdr:spPr bwMode="auto">
          <a:xfrm>
            <a:off x="6531854" y="38850490"/>
            <a:ext cx="3271233" cy="10027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竹富町</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の例</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C</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．民間企業（７社）へ請負</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mj-ea"/>
                <a:ea typeface="+mj-ea"/>
                <a:cs typeface="+mn-cs"/>
              </a:rPr>
              <a:t>６３５．８</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百万円</a:t>
            </a:r>
            <a:endPar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sp macro="" textlink="">
        <xdr:nvSpPr>
          <xdr:cNvPr id="81" name="Text Box 46"/>
          <xdr:cNvSpPr txBox="1">
            <a:spLocks noChangeArrowheads="1"/>
          </xdr:cNvSpPr>
        </xdr:nvSpPr>
        <xdr:spPr bwMode="auto">
          <a:xfrm>
            <a:off x="7653754" y="38469686"/>
            <a:ext cx="1015553" cy="311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委託</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a:t>
            </a:r>
          </a:p>
        </xdr:txBody>
      </xdr:sp>
      <xdr:sp macro="" textlink="">
        <xdr:nvSpPr>
          <xdr:cNvPr id="82" name="Line 58"/>
          <xdr:cNvSpPr>
            <a:spLocks noChangeShapeType="1"/>
          </xdr:cNvSpPr>
        </xdr:nvSpPr>
        <xdr:spPr bwMode="auto">
          <a:xfrm>
            <a:off x="8123959" y="38040252"/>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3" name="Text Box 51"/>
          <xdr:cNvSpPr txBox="1">
            <a:spLocks noChangeArrowheads="1"/>
          </xdr:cNvSpPr>
        </xdr:nvSpPr>
        <xdr:spPr bwMode="auto">
          <a:xfrm>
            <a:off x="7147959" y="40042222"/>
            <a:ext cx="2294937" cy="2260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施設整備に係る工事等の実施</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9"/>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8" t="s">
        <v>0</v>
      </c>
      <c r="Y2" s="59"/>
      <c r="Z2" s="42"/>
      <c r="AA2" s="42"/>
      <c r="AB2" s="42"/>
      <c r="AC2" s="42"/>
      <c r="AD2" s="150">
        <v>2021</v>
      </c>
      <c r="AE2" s="150"/>
      <c r="AF2" s="150"/>
      <c r="AG2" s="150"/>
      <c r="AH2" s="150"/>
      <c r="AI2" s="70" t="s">
        <v>261</v>
      </c>
      <c r="AJ2" s="150" t="s">
        <v>626</v>
      </c>
      <c r="AK2" s="150"/>
      <c r="AL2" s="150"/>
      <c r="AM2" s="150"/>
      <c r="AN2" s="70" t="s">
        <v>261</v>
      </c>
      <c r="AO2" s="150">
        <v>20</v>
      </c>
      <c r="AP2" s="150"/>
      <c r="AQ2" s="150"/>
      <c r="AR2" s="71" t="s">
        <v>558</v>
      </c>
      <c r="AS2" s="151">
        <v>81</v>
      </c>
      <c r="AT2" s="151"/>
      <c r="AU2" s="151"/>
      <c r="AV2" s="70" t="str">
        <f>IF(AW2="","","-")</f>
        <v/>
      </c>
      <c r="AW2" s="170"/>
      <c r="AX2" s="170"/>
    </row>
    <row r="3" spans="1:50" ht="21" customHeight="1" thickBot="1" x14ac:dyDescent="0.2">
      <c r="A3" s="171" t="s">
        <v>551</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21" t="s">
        <v>58</v>
      </c>
      <c r="AJ3" s="173" t="s">
        <v>559</v>
      </c>
      <c r="AK3" s="173"/>
      <c r="AL3" s="173"/>
      <c r="AM3" s="173"/>
      <c r="AN3" s="173"/>
      <c r="AO3" s="173"/>
      <c r="AP3" s="173"/>
      <c r="AQ3" s="173"/>
      <c r="AR3" s="173"/>
      <c r="AS3" s="173"/>
      <c r="AT3" s="173"/>
      <c r="AU3" s="173"/>
      <c r="AV3" s="173"/>
      <c r="AW3" s="173"/>
      <c r="AX3" s="22" t="s">
        <v>59</v>
      </c>
    </row>
    <row r="4" spans="1:50" ht="24.75" customHeight="1" x14ac:dyDescent="0.15">
      <c r="A4" s="461" t="s">
        <v>24</v>
      </c>
      <c r="B4" s="462"/>
      <c r="C4" s="462"/>
      <c r="D4" s="462"/>
      <c r="E4" s="462"/>
      <c r="F4" s="462"/>
      <c r="G4" s="437" t="s">
        <v>560</v>
      </c>
      <c r="H4" s="438"/>
      <c r="I4" s="438"/>
      <c r="J4" s="438"/>
      <c r="K4" s="438"/>
      <c r="L4" s="438"/>
      <c r="M4" s="438"/>
      <c r="N4" s="438"/>
      <c r="O4" s="438"/>
      <c r="P4" s="438"/>
      <c r="Q4" s="438"/>
      <c r="R4" s="438"/>
      <c r="S4" s="438"/>
      <c r="T4" s="438"/>
      <c r="U4" s="438"/>
      <c r="V4" s="438"/>
      <c r="W4" s="438"/>
      <c r="X4" s="438"/>
      <c r="Y4" s="439" t="s">
        <v>1</v>
      </c>
      <c r="Z4" s="440"/>
      <c r="AA4" s="440"/>
      <c r="AB4" s="440"/>
      <c r="AC4" s="440"/>
      <c r="AD4" s="441"/>
      <c r="AE4" s="442" t="s">
        <v>561</v>
      </c>
      <c r="AF4" s="443"/>
      <c r="AG4" s="443"/>
      <c r="AH4" s="443"/>
      <c r="AI4" s="443"/>
      <c r="AJ4" s="443"/>
      <c r="AK4" s="443"/>
      <c r="AL4" s="443"/>
      <c r="AM4" s="443"/>
      <c r="AN4" s="443"/>
      <c r="AO4" s="443"/>
      <c r="AP4" s="444"/>
      <c r="AQ4" s="445" t="s">
        <v>2</v>
      </c>
      <c r="AR4" s="440"/>
      <c r="AS4" s="440"/>
      <c r="AT4" s="440"/>
      <c r="AU4" s="440"/>
      <c r="AV4" s="440"/>
      <c r="AW4" s="440"/>
      <c r="AX4" s="446"/>
    </row>
    <row r="5" spans="1:50" ht="30" customHeight="1" x14ac:dyDescent="0.15">
      <c r="A5" s="447" t="s">
        <v>61</v>
      </c>
      <c r="B5" s="448"/>
      <c r="C5" s="448"/>
      <c r="D5" s="448"/>
      <c r="E5" s="448"/>
      <c r="F5" s="449"/>
      <c r="G5" s="297" t="s">
        <v>562</v>
      </c>
      <c r="H5" s="298"/>
      <c r="I5" s="298"/>
      <c r="J5" s="298"/>
      <c r="K5" s="298"/>
      <c r="L5" s="298"/>
      <c r="M5" s="299" t="s">
        <v>60</v>
      </c>
      <c r="N5" s="300"/>
      <c r="O5" s="300"/>
      <c r="P5" s="300"/>
      <c r="Q5" s="300"/>
      <c r="R5" s="301"/>
      <c r="S5" s="302" t="s">
        <v>563</v>
      </c>
      <c r="T5" s="298"/>
      <c r="U5" s="298"/>
      <c r="V5" s="298"/>
      <c r="W5" s="298"/>
      <c r="X5" s="303"/>
      <c r="Y5" s="453" t="s">
        <v>3</v>
      </c>
      <c r="Z5" s="454"/>
      <c r="AA5" s="454"/>
      <c r="AB5" s="454"/>
      <c r="AC5" s="454"/>
      <c r="AD5" s="455"/>
      <c r="AE5" s="456" t="s">
        <v>564</v>
      </c>
      <c r="AF5" s="456"/>
      <c r="AG5" s="456"/>
      <c r="AH5" s="456"/>
      <c r="AI5" s="456"/>
      <c r="AJ5" s="456"/>
      <c r="AK5" s="456"/>
      <c r="AL5" s="456"/>
      <c r="AM5" s="456"/>
      <c r="AN5" s="456"/>
      <c r="AO5" s="456"/>
      <c r="AP5" s="457"/>
      <c r="AQ5" s="458" t="s">
        <v>591</v>
      </c>
      <c r="AR5" s="459"/>
      <c r="AS5" s="459"/>
      <c r="AT5" s="459"/>
      <c r="AU5" s="459"/>
      <c r="AV5" s="459"/>
      <c r="AW5" s="459"/>
      <c r="AX5" s="460"/>
    </row>
    <row r="6" spans="1:50" ht="39" customHeight="1" x14ac:dyDescent="0.15">
      <c r="A6" s="463" t="s">
        <v>4</v>
      </c>
      <c r="B6" s="464"/>
      <c r="C6" s="464"/>
      <c r="D6" s="464"/>
      <c r="E6" s="464"/>
      <c r="F6" s="464"/>
      <c r="G6" s="310" t="str">
        <f>入力規則等!F39</f>
        <v>一般会計</v>
      </c>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2"/>
    </row>
    <row r="7" spans="1:50" ht="49.5" customHeight="1" x14ac:dyDescent="0.15">
      <c r="A7" s="560" t="s">
        <v>21</v>
      </c>
      <c r="B7" s="561"/>
      <c r="C7" s="561"/>
      <c r="D7" s="561"/>
      <c r="E7" s="561"/>
      <c r="F7" s="562"/>
      <c r="G7" s="563" t="s">
        <v>565</v>
      </c>
      <c r="H7" s="564"/>
      <c r="I7" s="564"/>
      <c r="J7" s="564"/>
      <c r="K7" s="564"/>
      <c r="L7" s="564"/>
      <c r="M7" s="564"/>
      <c r="N7" s="564"/>
      <c r="O7" s="564"/>
      <c r="P7" s="564"/>
      <c r="Q7" s="564"/>
      <c r="R7" s="564"/>
      <c r="S7" s="564"/>
      <c r="T7" s="564"/>
      <c r="U7" s="564"/>
      <c r="V7" s="564"/>
      <c r="W7" s="564"/>
      <c r="X7" s="565"/>
      <c r="Y7" s="167" t="s">
        <v>247</v>
      </c>
      <c r="Z7" s="168"/>
      <c r="AA7" s="168"/>
      <c r="AB7" s="168"/>
      <c r="AC7" s="168"/>
      <c r="AD7" s="169"/>
      <c r="AE7" s="187" t="s">
        <v>566</v>
      </c>
      <c r="AF7" s="188"/>
      <c r="AG7" s="188"/>
      <c r="AH7" s="188"/>
      <c r="AI7" s="188"/>
      <c r="AJ7" s="188"/>
      <c r="AK7" s="188"/>
      <c r="AL7" s="188"/>
      <c r="AM7" s="188"/>
      <c r="AN7" s="188"/>
      <c r="AO7" s="188"/>
      <c r="AP7" s="188"/>
      <c r="AQ7" s="188"/>
      <c r="AR7" s="188"/>
      <c r="AS7" s="188"/>
      <c r="AT7" s="188"/>
      <c r="AU7" s="188"/>
      <c r="AV7" s="188"/>
      <c r="AW7" s="188"/>
      <c r="AX7" s="189"/>
    </row>
    <row r="8" spans="1:50" ht="53.25" customHeight="1" x14ac:dyDescent="0.15">
      <c r="A8" s="560" t="s">
        <v>177</v>
      </c>
      <c r="B8" s="561"/>
      <c r="C8" s="561"/>
      <c r="D8" s="561"/>
      <c r="E8" s="561"/>
      <c r="F8" s="562"/>
      <c r="G8" s="155" t="str">
        <f>入力規則等!A27</f>
        <v>沖縄振興</v>
      </c>
      <c r="H8" s="156"/>
      <c r="I8" s="156"/>
      <c r="J8" s="156"/>
      <c r="K8" s="156"/>
      <c r="L8" s="156"/>
      <c r="M8" s="156"/>
      <c r="N8" s="156"/>
      <c r="O8" s="156"/>
      <c r="P8" s="156"/>
      <c r="Q8" s="156"/>
      <c r="R8" s="156"/>
      <c r="S8" s="156"/>
      <c r="T8" s="156"/>
      <c r="U8" s="156"/>
      <c r="V8" s="156"/>
      <c r="W8" s="156"/>
      <c r="X8" s="157"/>
      <c r="Y8" s="304" t="s">
        <v>178</v>
      </c>
      <c r="Z8" s="305"/>
      <c r="AA8" s="305"/>
      <c r="AB8" s="305"/>
      <c r="AC8" s="305"/>
      <c r="AD8" s="306"/>
      <c r="AE8" s="473" t="str">
        <f>入力規則等!K13</f>
        <v>公共事業</v>
      </c>
      <c r="AF8" s="156"/>
      <c r="AG8" s="156"/>
      <c r="AH8" s="156"/>
      <c r="AI8" s="156"/>
      <c r="AJ8" s="156"/>
      <c r="AK8" s="156"/>
      <c r="AL8" s="156"/>
      <c r="AM8" s="156"/>
      <c r="AN8" s="156"/>
      <c r="AO8" s="156"/>
      <c r="AP8" s="156"/>
      <c r="AQ8" s="156"/>
      <c r="AR8" s="156"/>
      <c r="AS8" s="156"/>
      <c r="AT8" s="156"/>
      <c r="AU8" s="156"/>
      <c r="AV8" s="156"/>
      <c r="AW8" s="156"/>
      <c r="AX8" s="474"/>
    </row>
    <row r="9" spans="1:50" ht="58.5" customHeight="1" x14ac:dyDescent="0.15">
      <c r="A9" s="122" t="s">
        <v>22</v>
      </c>
      <c r="B9" s="123"/>
      <c r="C9" s="123"/>
      <c r="D9" s="123"/>
      <c r="E9" s="123"/>
      <c r="F9" s="123"/>
      <c r="G9" s="313" t="s">
        <v>567</v>
      </c>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5"/>
    </row>
    <row r="10" spans="1:50" ht="80.25" customHeight="1" x14ac:dyDescent="0.15">
      <c r="A10" s="491" t="s">
        <v>27</v>
      </c>
      <c r="B10" s="492"/>
      <c r="C10" s="492"/>
      <c r="D10" s="492"/>
      <c r="E10" s="492"/>
      <c r="F10" s="492"/>
      <c r="G10" s="337" t="s">
        <v>568</v>
      </c>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338"/>
      <c r="AP10" s="338"/>
      <c r="AQ10" s="338"/>
      <c r="AR10" s="338"/>
      <c r="AS10" s="338"/>
      <c r="AT10" s="338"/>
      <c r="AU10" s="338"/>
      <c r="AV10" s="338"/>
      <c r="AW10" s="338"/>
      <c r="AX10" s="339"/>
    </row>
    <row r="11" spans="1:50" ht="42" customHeight="1" x14ac:dyDescent="0.15">
      <c r="A11" s="491" t="s">
        <v>5</v>
      </c>
      <c r="B11" s="492"/>
      <c r="C11" s="492"/>
      <c r="D11" s="492"/>
      <c r="E11" s="492"/>
      <c r="F11" s="493"/>
      <c r="G11" s="450" t="str">
        <f>入力規則等!P10</f>
        <v>補助</v>
      </c>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1"/>
      <c r="AW11" s="451"/>
      <c r="AX11" s="452"/>
    </row>
    <row r="12" spans="1:50" ht="21" customHeight="1" x14ac:dyDescent="0.15">
      <c r="A12" s="116" t="s">
        <v>23</v>
      </c>
      <c r="B12" s="117"/>
      <c r="C12" s="117"/>
      <c r="D12" s="117"/>
      <c r="E12" s="117"/>
      <c r="F12" s="118"/>
      <c r="G12" s="579"/>
      <c r="H12" s="580"/>
      <c r="I12" s="580"/>
      <c r="J12" s="580"/>
      <c r="K12" s="580"/>
      <c r="L12" s="580"/>
      <c r="M12" s="580"/>
      <c r="N12" s="580"/>
      <c r="O12" s="580"/>
      <c r="P12" s="107" t="s">
        <v>248</v>
      </c>
      <c r="Q12" s="108"/>
      <c r="R12" s="108"/>
      <c r="S12" s="108"/>
      <c r="T12" s="108"/>
      <c r="U12" s="108"/>
      <c r="V12" s="109"/>
      <c r="W12" s="107" t="s">
        <v>265</v>
      </c>
      <c r="X12" s="108"/>
      <c r="Y12" s="108"/>
      <c r="Z12" s="108"/>
      <c r="AA12" s="108"/>
      <c r="AB12" s="108"/>
      <c r="AC12" s="109"/>
      <c r="AD12" s="107" t="s">
        <v>549</v>
      </c>
      <c r="AE12" s="108"/>
      <c r="AF12" s="108"/>
      <c r="AG12" s="108"/>
      <c r="AH12" s="108"/>
      <c r="AI12" s="108"/>
      <c r="AJ12" s="109"/>
      <c r="AK12" s="107" t="s">
        <v>552</v>
      </c>
      <c r="AL12" s="108"/>
      <c r="AM12" s="108"/>
      <c r="AN12" s="108"/>
      <c r="AO12" s="108"/>
      <c r="AP12" s="108"/>
      <c r="AQ12" s="109"/>
      <c r="AR12" s="107" t="s">
        <v>553</v>
      </c>
      <c r="AS12" s="108"/>
      <c r="AT12" s="108"/>
      <c r="AU12" s="108"/>
      <c r="AV12" s="108"/>
      <c r="AW12" s="108"/>
      <c r="AX12" s="475"/>
    </row>
    <row r="13" spans="1:50" ht="21" customHeight="1" x14ac:dyDescent="0.15">
      <c r="A13" s="119"/>
      <c r="B13" s="120"/>
      <c r="C13" s="120"/>
      <c r="D13" s="120"/>
      <c r="E13" s="120"/>
      <c r="F13" s="121"/>
      <c r="G13" s="476" t="s">
        <v>6</v>
      </c>
      <c r="H13" s="477"/>
      <c r="I13" s="332" t="s">
        <v>7</v>
      </c>
      <c r="J13" s="333"/>
      <c r="K13" s="333"/>
      <c r="L13" s="333"/>
      <c r="M13" s="333"/>
      <c r="N13" s="333"/>
      <c r="O13" s="334"/>
      <c r="P13" s="163">
        <v>1808</v>
      </c>
      <c r="Q13" s="164"/>
      <c r="R13" s="164"/>
      <c r="S13" s="164"/>
      <c r="T13" s="164"/>
      <c r="U13" s="164"/>
      <c r="V13" s="165"/>
      <c r="W13" s="163">
        <v>2500</v>
      </c>
      <c r="X13" s="164"/>
      <c r="Y13" s="164"/>
      <c r="Z13" s="164"/>
      <c r="AA13" s="164"/>
      <c r="AB13" s="164"/>
      <c r="AC13" s="165"/>
      <c r="AD13" s="163">
        <v>2800</v>
      </c>
      <c r="AE13" s="164"/>
      <c r="AF13" s="164"/>
      <c r="AG13" s="164"/>
      <c r="AH13" s="164"/>
      <c r="AI13" s="164"/>
      <c r="AJ13" s="165"/>
      <c r="AK13" s="163">
        <v>3300</v>
      </c>
      <c r="AL13" s="164"/>
      <c r="AM13" s="164"/>
      <c r="AN13" s="164"/>
      <c r="AO13" s="164"/>
      <c r="AP13" s="164"/>
      <c r="AQ13" s="165"/>
      <c r="AR13" s="88">
        <v>2800</v>
      </c>
      <c r="AS13" s="89"/>
      <c r="AT13" s="89"/>
      <c r="AU13" s="89"/>
      <c r="AV13" s="89"/>
      <c r="AW13" s="89"/>
      <c r="AX13" s="166"/>
    </row>
    <row r="14" spans="1:50" ht="21" customHeight="1" x14ac:dyDescent="0.15">
      <c r="A14" s="119"/>
      <c r="B14" s="120"/>
      <c r="C14" s="120"/>
      <c r="D14" s="120"/>
      <c r="E14" s="120"/>
      <c r="F14" s="121"/>
      <c r="G14" s="478"/>
      <c r="H14" s="479"/>
      <c r="I14" s="316" t="s">
        <v>8</v>
      </c>
      <c r="J14" s="330"/>
      <c r="K14" s="330"/>
      <c r="L14" s="330"/>
      <c r="M14" s="330"/>
      <c r="N14" s="330"/>
      <c r="O14" s="331"/>
      <c r="P14" s="163">
        <v>248</v>
      </c>
      <c r="Q14" s="164"/>
      <c r="R14" s="164"/>
      <c r="S14" s="164"/>
      <c r="T14" s="164"/>
      <c r="U14" s="164"/>
      <c r="V14" s="165"/>
      <c r="W14" s="163" t="s">
        <v>569</v>
      </c>
      <c r="X14" s="164"/>
      <c r="Y14" s="164"/>
      <c r="Z14" s="164"/>
      <c r="AA14" s="164"/>
      <c r="AB14" s="164"/>
      <c r="AC14" s="165"/>
      <c r="AD14" s="163" t="s">
        <v>569</v>
      </c>
      <c r="AE14" s="164"/>
      <c r="AF14" s="164"/>
      <c r="AG14" s="164"/>
      <c r="AH14" s="164"/>
      <c r="AI14" s="164"/>
      <c r="AJ14" s="165"/>
      <c r="AK14" s="163" t="s">
        <v>661</v>
      </c>
      <c r="AL14" s="164"/>
      <c r="AM14" s="164"/>
      <c r="AN14" s="164"/>
      <c r="AO14" s="164"/>
      <c r="AP14" s="164"/>
      <c r="AQ14" s="165"/>
      <c r="AR14" s="335"/>
      <c r="AS14" s="335"/>
      <c r="AT14" s="335"/>
      <c r="AU14" s="335"/>
      <c r="AV14" s="335"/>
      <c r="AW14" s="335"/>
      <c r="AX14" s="336"/>
    </row>
    <row r="15" spans="1:50" ht="21" customHeight="1" x14ac:dyDescent="0.15">
      <c r="A15" s="119"/>
      <c r="B15" s="120"/>
      <c r="C15" s="120"/>
      <c r="D15" s="120"/>
      <c r="E15" s="120"/>
      <c r="F15" s="121"/>
      <c r="G15" s="478"/>
      <c r="H15" s="479"/>
      <c r="I15" s="316" t="s">
        <v>48</v>
      </c>
      <c r="J15" s="317"/>
      <c r="K15" s="317"/>
      <c r="L15" s="317"/>
      <c r="M15" s="317"/>
      <c r="N15" s="317"/>
      <c r="O15" s="318"/>
      <c r="P15" s="163">
        <v>1363</v>
      </c>
      <c r="Q15" s="164"/>
      <c r="R15" s="164"/>
      <c r="S15" s="164"/>
      <c r="T15" s="164"/>
      <c r="U15" s="164"/>
      <c r="V15" s="165"/>
      <c r="W15" s="163">
        <v>1161</v>
      </c>
      <c r="X15" s="164"/>
      <c r="Y15" s="164"/>
      <c r="Z15" s="164"/>
      <c r="AA15" s="164"/>
      <c r="AB15" s="164"/>
      <c r="AC15" s="165"/>
      <c r="AD15" s="163">
        <v>1143</v>
      </c>
      <c r="AE15" s="164"/>
      <c r="AF15" s="164"/>
      <c r="AG15" s="164"/>
      <c r="AH15" s="164"/>
      <c r="AI15" s="164"/>
      <c r="AJ15" s="165"/>
      <c r="AK15" s="163">
        <v>681</v>
      </c>
      <c r="AL15" s="164"/>
      <c r="AM15" s="164"/>
      <c r="AN15" s="164"/>
      <c r="AO15" s="164"/>
      <c r="AP15" s="164"/>
      <c r="AQ15" s="165"/>
      <c r="AR15" s="163" t="s">
        <v>661</v>
      </c>
      <c r="AS15" s="164"/>
      <c r="AT15" s="164"/>
      <c r="AU15" s="164"/>
      <c r="AV15" s="164"/>
      <c r="AW15" s="164"/>
      <c r="AX15" s="390"/>
    </row>
    <row r="16" spans="1:50" ht="21" customHeight="1" x14ac:dyDescent="0.15">
      <c r="A16" s="119"/>
      <c r="B16" s="120"/>
      <c r="C16" s="120"/>
      <c r="D16" s="120"/>
      <c r="E16" s="120"/>
      <c r="F16" s="121"/>
      <c r="G16" s="478"/>
      <c r="H16" s="479"/>
      <c r="I16" s="316" t="s">
        <v>49</v>
      </c>
      <c r="J16" s="317"/>
      <c r="K16" s="317"/>
      <c r="L16" s="317"/>
      <c r="M16" s="317"/>
      <c r="N16" s="317"/>
      <c r="O16" s="318"/>
      <c r="P16" s="163">
        <v>-1161</v>
      </c>
      <c r="Q16" s="164"/>
      <c r="R16" s="164"/>
      <c r="S16" s="164"/>
      <c r="T16" s="164"/>
      <c r="U16" s="164"/>
      <c r="V16" s="165"/>
      <c r="W16" s="163">
        <v>-1143</v>
      </c>
      <c r="X16" s="164"/>
      <c r="Y16" s="164"/>
      <c r="Z16" s="164"/>
      <c r="AA16" s="164"/>
      <c r="AB16" s="164"/>
      <c r="AC16" s="165"/>
      <c r="AD16" s="163">
        <v>-681</v>
      </c>
      <c r="AE16" s="164"/>
      <c r="AF16" s="164"/>
      <c r="AG16" s="164"/>
      <c r="AH16" s="164"/>
      <c r="AI16" s="164"/>
      <c r="AJ16" s="165"/>
      <c r="AK16" s="163" t="s">
        <v>661</v>
      </c>
      <c r="AL16" s="164"/>
      <c r="AM16" s="164"/>
      <c r="AN16" s="164"/>
      <c r="AO16" s="164"/>
      <c r="AP16" s="164"/>
      <c r="AQ16" s="165"/>
      <c r="AR16" s="307"/>
      <c r="AS16" s="308"/>
      <c r="AT16" s="308"/>
      <c r="AU16" s="308"/>
      <c r="AV16" s="308"/>
      <c r="AW16" s="308"/>
      <c r="AX16" s="309"/>
    </row>
    <row r="17" spans="1:50" ht="24.75" customHeight="1" x14ac:dyDescent="0.15">
      <c r="A17" s="119"/>
      <c r="B17" s="120"/>
      <c r="C17" s="120"/>
      <c r="D17" s="120"/>
      <c r="E17" s="120"/>
      <c r="F17" s="121"/>
      <c r="G17" s="478"/>
      <c r="H17" s="479"/>
      <c r="I17" s="316" t="s">
        <v>47</v>
      </c>
      <c r="J17" s="330"/>
      <c r="K17" s="330"/>
      <c r="L17" s="330"/>
      <c r="M17" s="330"/>
      <c r="N17" s="330"/>
      <c r="O17" s="331"/>
      <c r="P17" s="163" t="s">
        <v>569</v>
      </c>
      <c r="Q17" s="164"/>
      <c r="R17" s="164"/>
      <c r="S17" s="164"/>
      <c r="T17" s="164"/>
      <c r="U17" s="164"/>
      <c r="V17" s="165"/>
      <c r="W17" s="163" t="s">
        <v>569</v>
      </c>
      <c r="X17" s="164"/>
      <c r="Y17" s="164"/>
      <c r="Z17" s="164"/>
      <c r="AA17" s="164"/>
      <c r="AB17" s="164"/>
      <c r="AC17" s="165"/>
      <c r="AD17" s="163" t="s">
        <v>569</v>
      </c>
      <c r="AE17" s="164"/>
      <c r="AF17" s="164"/>
      <c r="AG17" s="164"/>
      <c r="AH17" s="164"/>
      <c r="AI17" s="164"/>
      <c r="AJ17" s="165"/>
      <c r="AK17" s="163" t="s">
        <v>657</v>
      </c>
      <c r="AL17" s="164"/>
      <c r="AM17" s="164"/>
      <c r="AN17" s="164"/>
      <c r="AO17" s="164"/>
      <c r="AP17" s="164"/>
      <c r="AQ17" s="165"/>
      <c r="AR17" s="161"/>
      <c r="AS17" s="161"/>
      <c r="AT17" s="161"/>
      <c r="AU17" s="161"/>
      <c r="AV17" s="161"/>
      <c r="AW17" s="161"/>
      <c r="AX17" s="162"/>
    </row>
    <row r="18" spans="1:50" ht="24.75" customHeight="1" x14ac:dyDescent="0.15">
      <c r="A18" s="119"/>
      <c r="B18" s="120"/>
      <c r="C18" s="120"/>
      <c r="D18" s="120"/>
      <c r="E18" s="120"/>
      <c r="F18" s="121"/>
      <c r="G18" s="480"/>
      <c r="H18" s="481"/>
      <c r="I18" s="470" t="s">
        <v>19</v>
      </c>
      <c r="J18" s="471"/>
      <c r="K18" s="471"/>
      <c r="L18" s="471"/>
      <c r="M18" s="471"/>
      <c r="N18" s="471"/>
      <c r="O18" s="472"/>
      <c r="P18" s="177">
        <f>SUM(P13:V17)</f>
        <v>2258</v>
      </c>
      <c r="Q18" s="178"/>
      <c r="R18" s="178"/>
      <c r="S18" s="178"/>
      <c r="T18" s="178"/>
      <c r="U18" s="178"/>
      <c r="V18" s="179"/>
      <c r="W18" s="177">
        <f>SUM(W13:AC17)</f>
        <v>2518</v>
      </c>
      <c r="X18" s="178"/>
      <c r="Y18" s="178"/>
      <c r="Z18" s="178"/>
      <c r="AA18" s="178"/>
      <c r="AB18" s="178"/>
      <c r="AC18" s="179"/>
      <c r="AD18" s="177">
        <f>SUM(AD13:AJ17)</f>
        <v>3262</v>
      </c>
      <c r="AE18" s="178"/>
      <c r="AF18" s="178"/>
      <c r="AG18" s="178"/>
      <c r="AH18" s="178"/>
      <c r="AI18" s="178"/>
      <c r="AJ18" s="179"/>
      <c r="AK18" s="177">
        <f>SUM(AK13:AQ17)</f>
        <v>3981</v>
      </c>
      <c r="AL18" s="178"/>
      <c r="AM18" s="178"/>
      <c r="AN18" s="178"/>
      <c r="AO18" s="178"/>
      <c r="AP18" s="178"/>
      <c r="AQ18" s="179"/>
      <c r="AR18" s="177">
        <f>SUM(AR13:AX17)</f>
        <v>2800</v>
      </c>
      <c r="AS18" s="178"/>
      <c r="AT18" s="178"/>
      <c r="AU18" s="178"/>
      <c r="AV18" s="178"/>
      <c r="AW18" s="178"/>
      <c r="AX18" s="180"/>
    </row>
    <row r="19" spans="1:50" ht="24.75" customHeight="1" x14ac:dyDescent="0.15">
      <c r="A19" s="119"/>
      <c r="B19" s="120"/>
      <c r="C19" s="120"/>
      <c r="D19" s="120"/>
      <c r="E19" s="120"/>
      <c r="F19" s="121"/>
      <c r="G19" s="174" t="s">
        <v>9</v>
      </c>
      <c r="H19" s="175"/>
      <c r="I19" s="175"/>
      <c r="J19" s="175"/>
      <c r="K19" s="175"/>
      <c r="L19" s="175"/>
      <c r="M19" s="175"/>
      <c r="N19" s="175"/>
      <c r="O19" s="175"/>
      <c r="P19" s="163">
        <v>2257</v>
      </c>
      <c r="Q19" s="164"/>
      <c r="R19" s="164"/>
      <c r="S19" s="164"/>
      <c r="T19" s="164"/>
      <c r="U19" s="164"/>
      <c r="V19" s="165"/>
      <c r="W19" s="163">
        <v>2319.6</v>
      </c>
      <c r="X19" s="164"/>
      <c r="Y19" s="164"/>
      <c r="Z19" s="164"/>
      <c r="AA19" s="164"/>
      <c r="AB19" s="164"/>
      <c r="AC19" s="165"/>
      <c r="AD19" s="163">
        <v>3097.8</v>
      </c>
      <c r="AE19" s="164"/>
      <c r="AF19" s="164"/>
      <c r="AG19" s="164"/>
      <c r="AH19" s="164"/>
      <c r="AI19" s="164"/>
      <c r="AJ19" s="165"/>
      <c r="AK19" s="176"/>
      <c r="AL19" s="176"/>
      <c r="AM19" s="176"/>
      <c r="AN19" s="176"/>
      <c r="AO19" s="176"/>
      <c r="AP19" s="176"/>
      <c r="AQ19" s="176"/>
      <c r="AR19" s="176"/>
      <c r="AS19" s="176"/>
      <c r="AT19" s="176"/>
      <c r="AU19" s="176"/>
      <c r="AV19" s="176"/>
      <c r="AW19" s="176"/>
      <c r="AX19" s="295"/>
    </row>
    <row r="20" spans="1:50" ht="24.75" customHeight="1" x14ac:dyDescent="0.15">
      <c r="A20" s="119"/>
      <c r="B20" s="120"/>
      <c r="C20" s="120"/>
      <c r="D20" s="120"/>
      <c r="E20" s="120"/>
      <c r="F20" s="121"/>
      <c r="G20" s="174" t="s">
        <v>10</v>
      </c>
      <c r="H20" s="175"/>
      <c r="I20" s="175"/>
      <c r="J20" s="175"/>
      <c r="K20" s="175"/>
      <c r="L20" s="175"/>
      <c r="M20" s="175"/>
      <c r="N20" s="175"/>
      <c r="O20" s="175"/>
      <c r="P20" s="296">
        <f>IF(P18=0, "-", SUM(P19)/P18)</f>
        <v>0.99955713020372006</v>
      </c>
      <c r="Q20" s="296"/>
      <c r="R20" s="296"/>
      <c r="S20" s="296"/>
      <c r="T20" s="296"/>
      <c r="U20" s="296"/>
      <c r="V20" s="296"/>
      <c r="W20" s="296">
        <f t="shared" ref="W20" si="0">IF(W18=0, "-", SUM(W19)/W18)</f>
        <v>0.92120730738681489</v>
      </c>
      <c r="X20" s="296"/>
      <c r="Y20" s="296"/>
      <c r="Z20" s="296"/>
      <c r="AA20" s="296"/>
      <c r="AB20" s="296"/>
      <c r="AC20" s="296"/>
      <c r="AD20" s="296">
        <f t="shared" ref="AD20" si="1">IF(AD18=0, "-", SUM(AD19)/AD18)</f>
        <v>0.94966278356836298</v>
      </c>
      <c r="AE20" s="296"/>
      <c r="AF20" s="296"/>
      <c r="AG20" s="296"/>
      <c r="AH20" s="296"/>
      <c r="AI20" s="296"/>
      <c r="AJ20" s="296"/>
      <c r="AK20" s="176"/>
      <c r="AL20" s="176"/>
      <c r="AM20" s="176"/>
      <c r="AN20" s="176"/>
      <c r="AO20" s="176"/>
      <c r="AP20" s="176"/>
      <c r="AQ20" s="260"/>
      <c r="AR20" s="260"/>
      <c r="AS20" s="260"/>
      <c r="AT20" s="260"/>
      <c r="AU20" s="176"/>
      <c r="AV20" s="176"/>
      <c r="AW20" s="176"/>
      <c r="AX20" s="295"/>
    </row>
    <row r="21" spans="1:50" ht="25.5" customHeight="1" x14ac:dyDescent="0.15">
      <c r="A21" s="122"/>
      <c r="B21" s="123"/>
      <c r="C21" s="123"/>
      <c r="D21" s="123"/>
      <c r="E21" s="123"/>
      <c r="F21" s="124"/>
      <c r="G21" s="622" t="s">
        <v>221</v>
      </c>
      <c r="H21" s="623"/>
      <c r="I21" s="623"/>
      <c r="J21" s="623"/>
      <c r="K21" s="623"/>
      <c r="L21" s="623"/>
      <c r="M21" s="623"/>
      <c r="N21" s="623"/>
      <c r="O21" s="623"/>
      <c r="P21" s="296">
        <f>IF(P19=0, "-", SUM(P19)/SUM(P13,P14))</f>
        <v>1.097762645914397</v>
      </c>
      <c r="Q21" s="296"/>
      <c r="R21" s="296"/>
      <c r="S21" s="296"/>
      <c r="T21" s="296"/>
      <c r="U21" s="296"/>
      <c r="V21" s="296"/>
      <c r="W21" s="296">
        <f t="shared" ref="W21" si="2">IF(W19=0, "-", SUM(W19)/SUM(W13,W14))</f>
        <v>0.92784</v>
      </c>
      <c r="X21" s="296"/>
      <c r="Y21" s="296"/>
      <c r="Z21" s="296"/>
      <c r="AA21" s="296"/>
      <c r="AB21" s="296"/>
      <c r="AC21" s="296"/>
      <c r="AD21" s="296">
        <f t="shared" ref="AD21" si="3">IF(AD19=0, "-", SUM(AD19)/SUM(AD13,AD14))</f>
        <v>1.1063571428571428</v>
      </c>
      <c r="AE21" s="296"/>
      <c r="AF21" s="296"/>
      <c r="AG21" s="296"/>
      <c r="AH21" s="296"/>
      <c r="AI21" s="296"/>
      <c r="AJ21" s="296"/>
      <c r="AK21" s="176"/>
      <c r="AL21" s="176"/>
      <c r="AM21" s="176"/>
      <c r="AN21" s="176"/>
      <c r="AO21" s="176"/>
      <c r="AP21" s="176"/>
      <c r="AQ21" s="260"/>
      <c r="AR21" s="260"/>
      <c r="AS21" s="260"/>
      <c r="AT21" s="260"/>
      <c r="AU21" s="176"/>
      <c r="AV21" s="176"/>
      <c r="AW21" s="176"/>
      <c r="AX21" s="295"/>
    </row>
    <row r="22" spans="1:50" ht="18.75" customHeight="1" x14ac:dyDescent="0.15">
      <c r="A22" s="131" t="s">
        <v>556</v>
      </c>
      <c r="B22" s="132"/>
      <c r="C22" s="132"/>
      <c r="D22" s="132"/>
      <c r="E22" s="132"/>
      <c r="F22" s="133"/>
      <c r="G22" s="125" t="s">
        <v>210</v>
      </c>
      <c r="H22" s="126"/>
      <c r="I22" s="126"/>
      <c r="J22" s="126"/>
      <c r="K22" s="126"/>
      <c r="L22" s="126"/>
      <c r="M22" s="126"/>
      <c r="N22" s="126"/>
      <c r="O22" s="127"/>
      <c r="P22" s="140" t="s">
        <v>554</v>
      </c>
      <c r="Q22" s="126"/>
      <c r="R22" s="126"/>
      <c r="S22" s="126"/>
      <c r="T22" s="126"/>
      <c r="U22" s="126"/>
      <c r="V22" s="127"/>
      <c r="W22" s="140" t="s">
        <v>555</v>
      </c>
      <c r="X22" s="126"/>
      <c r="Y22" s="126"/>
      <c r="Z22" s="126"/>
      <c r="AA22" s="126"/>
      <c r="AB22" s="126"/>
      <c r="AC22" s="127"/>
      <c r="AD22" s="140" t="s">
        <v>209</v>
      </c>
      <c r="AE22" s="126"/>
      <c r="AF22" s="126"/>
      <c r="AG22" s="126"/>
      <c r="AH22" s="126"/>
      <c r="AI22" s="126"/>
      <c r="AJ22" s="126"/>
      <c r="AK22" s="126"/>
      <c r="AL22" s="126"/>
      <c r="AM22" s="126"/>
      <c r="AN22" s="126"/>
      <c r="AO22" s="126"/>
      <c r="AP22" s="126"/>
      <c r="AQ22" s="126"/>
      <c r="AR22" s="126"/>
      <c r="AS22" s="126"/>
      <c r="AT22" s="126"/>
      <c r="AU22" s="126"/>
      <c r="AV22" s="126"/>
      <c r="AW22" s="126"/>
      <c r="AX22" s="141"/>
    </row>
    <row r="23" spans="1:50" ht="25.5" customHeight="1" x14ac:dyDescent="0.15">
      <c r="A23" s="134"/>
      <c r="B23" s="135"/>
      <c r="C23" s="135"/>
      <c r="D23" s="135"/>
      <c r="E23" s="135"/>
      <c r="F23" s="136"/>
      <c r="G23" s="128" t="s">
        <v>570</v>
      </c>
      <c r="H23" s="129"/>
      <c r="I23" s="129"/>
      <c r="J23" s="129"/>
      <c r="K23" s="129"/>
      <c r="L23" s="129"/>
      <c r="M23" s="129"/>
      <c r="N23" s="129"/>
      <c r="O23" s="130"/>
      <c r="P23" s="88">
        <v>3300</v>
      </c>
      <c r="Q23" s="89"/>
      <c r="R23" s="89"/>
      <c r="S23" s="89"/>
      <c r="T23" s="89"/>
      <c r="U23" s="89"/>
      <c r="V23" s="90"/>
      <c r="W23" s="88">
        <v>2800</v>
      </c>
      <c r="X23" s="89"/>
      <c r="Y23" s="89"/>
      <c r="Z23" s="89"/>
      <c r="AA23" s="89"/>
      <c r="AB23" s="89"/>
      <c r="AC23" s="90"/>
      <c r="AD23" s="142" t="s">
        <v>657</v>
      </c>
      <c r="AE23" s="143"/>
      <c r="AF23" s="143"/>
      <c r="AG23" s="143"/>
      <c r="AH23" s="143"/>
      <c r="AI23" s="143"/>
      <c r="AJ23" s="143"/>
      <c r="AK23" s="143"/>
      <c r="AL23" s="143"/>
      <c r="AM23" s="143"/>
      <c r="AN23" s="143"/>
      <c r="AO23" s="143"/>
      <c r="AP23" s="143"/>
      <c r="AQ23" s="143"/>
      <c r="AR23" s="143"/>
      <c r="AS23" s="143"/>
      <c r="AT23" s="143"/>
      <c r="AU23" s="143"/>
      <c r="AV23" s="143"/>
      <c r="AW23" s="143"/>
      <c r="AX23" s="144"/>
    </row>
    <row r="24" spans="1:50" ht="25.5" customHeight="1" thickBot="1" x14ac:dyDescent="0.2">
      <c r="A24" s="137"/>
      <c r="B24" s="138"/>
      <c r="C24" s="138"/>
      <c r="D24" s="138"/>
      <c r="E24" s="138"/>
      <c r="F24" s="139"/>
      <c r="G24" s="158" t="s">
        <v>211</v>
      </c>
      <c r="H24" s="159"/>
      <c r="I24" s="159"/>
      <c r="J24" s="159"/>
      <c r="K24" s="159"/>
      <c r="L24" s="159"/>
      <c r="M24" s="159"/>
      <c r="N24" s="159"/>
      <c r="O24" s="160"/>
      <c r="P24" s="152">
        <f>AK13</f>
        <v>3300</v>
      </c>
      <c r="Q24" s="153"/>
      <c r="R24" s="153"/>
      <c r="S24" s="153"/>
      <c r="T24" s="153"/>
      <c r="U24" s="153"/>
      <c r="V24" s="154"/>
      <c r="W24" s="152">
        <f>AR13</f>
        <v>2800</v>
      </c>
      <c r="X24" s="153"/>
      <c r="Y24" s="153"/>
      <c r="Z24" s="153"/>
      <c r="AA24" s="153"/>
      <c r="AB24" s="153"/>
      <c r="AC24" s="154"/>
      <c r="AD24" s="145"/>
      <c r="AE24" s="145"/>
      <c r="AF24" s="145"/>
      <c r="AG24" s="145"/>
      <c r="AH24" s="145"/>
      <c r="AI24" s="145"/>
      <c r="AJ24" s="145"/>
      <c r="AK24" s="145"/>
      <c r="AL24" s="145"/>
      <c r="AM24" s="145"/>
      <c r="AN24" s="145"/>
      <c r="AO24" s="145"/>
      <c r="AP24" s="145"/>
      <c r="AQ24" s="145"/>
      <c r="AR24" s="145"/>
      <c r="AS24" s="145"/>
      <c r="AT24" s="145"/>
      <c r="AU24" s="145"/>
      <c r="AV24" s="145"/>
      <c r="AW24" s="145"/>
      <c r="AX24" s="146"/>
    </row>
    <row r="25" spans="1:50" ht="18.75" customHeight="1" x14ac:dyDescent="0.15">
      <c r="A25" s="262" t="s">
        <v>218</v>
      </c>
      <c r="B25" s="263"/>
      <c r="C25" s="263"/>
      <c r="D25" s="263"/>
      <c r="E25" s="263"/>
      <c r="F25" s="264"/>
      <c r="G25" s="394" t="s">
        <v>138</v>
      </c>
      <c r="H25" s="198"/>
      <c r="I25" s="198"/>
      <c r="J25" s="198"/>
      <c r="K25" s="198"/>
      <c r="L25" s="198"/>
      <c r="M25" s="198"/>
      <c r="N25" s="198"/>
      <c r="O25" s="326"/>
      <c r="P25" s="325" t="s">
        <v>56</v>
      </c>
      <c r="Q25" s="198"/>
      <c r="R25" s="198"/>
      <c r="S25" s="198"/>
      <c r="T25" s="198"/>
      <c r="U25" s="198"/>
      <c r="V25" s="198"/>
      <c r="W25" s="198"/>
      <c r="X25" s="326"/>
      <c r="Y25" s="257"/>
      <c r="Z25" s="258"/>
      <c r="AA25" s="259"/>
      <c r="AB25" s="190" t="s">
        <v>11</v>
      </c>
      <c r="AC25" s="191"/>
      <c r="AD25" s="192"/>
      <c r="AE25" s="190" t="s">
        <v>248</v>
      </c>
      <c r="AF25" s="191"/>
      <c r="AG25" s="191"/>
      <c r="AH25" s="192"/>
      <c r="AI25" s="196" t="s">
        <v>265</v>
      </c>
      <c r="AJ25" s="196"/>
      <c r="AK25" s="196"/>
      <c r="AL25" s="190"/>
      <c r="AM25" s="196" t="s">
        <v>362</v>
      </c>
      <c r="AN25" s="196"/>
      <c r="AO25" s="196"/>
      <c r="AP25" s="190"/>
      <c r="AQ25" s="391" t="s">
        <v>168</v>
      </c>
      <c r="AR25" s="392"/>
      <c r="AS25" s="392"/>
      <c r="AT25" s="393"/>
      <c r="AU25" s="198" t="s">
        <v>128</v>
      </c>
      <c r="AV25" s="198"/>
      <c r="AW25" s="198"/>
      <c r="AX25" s="199"/>
    </row>
    <row r="26" spans="1:50" ht="18.75" customHeight="1" x14ac:dyDescent="0.15">
      <c r="A26" s="265"/>
      <c r="B26" s="266"/>
      <c r="C26" s="266"/>
      <c r="D26" s="266"/>
      <c r="E26" s="266"/>
      <c r="F26" s="267"/>
      <c r="G26" s="395"/>
      <c r="H26" s="184"/>
      <c r="I26" s="184"/>
      <c r="J26" s="184"/>
      <c r="K26" s="184"/>
      <c r="L26" s="184"/>
      <c r="M26" s="184"/>
      <c r="N26" s="184"/>
      <c r="O26" s="328"/>
      <c r="P26" s="327"/>
      <c r="Q26" s="184"/>
      <c r="R26" s="184"/>
      <c r="S26" s="184"/>
      <c r="T26" s="184"/>
      <c r="U26" s="184"/>
      <c r="V26" s="184"/>
      <c r="W26" s="184"/>
      <c r="X26" s="328"/>
      <c r="Y26" s="319"/>
      <c r="Z26" s="320"/>
      <c r="AA26" s="321"/>
      <c r="AB26" s="193"/>
      <c r="AC26" s="194"/>
      <c r="AD26" s="195"/>
      <c r="AE26" s="193"/>
      <c r="AF26" s="194"/>
      <c r="AG26" s="194"/>
      <c r="AH26" s="195"/>
      <c r="AI26" s="197"/>
      <c r="AJ26" s="197"/>
      <c r="AK26" s="197"/>
      <c r="AL26" s="193"/>
      <c r="AM26" s="197"/>
      <c r="AN26" s="197"/>
      <c r="AO26" s="197"/>
      <c r="AP26" s="193"/>
      <c r="AQ26" s="112" t="s">
        <v>627</v>
      </c>
      <c r="AR26" s="113"/>
      <c r="AS26" s="114" t="s">
        <v>169</v>
      </c>
      <c r="AT26" s="115"/>
      <c r="AU26" s="186">
        <v>3</v>
      </c>
      <c r="AV26" s="186"/>
      <c r="AW26" s="184" t="s">
        <v>165</v>
      </c>
      <c r="AX26" s="185"/>
    </row>
    <row r="27" spans="1:50" ht="23.25" customHeight="1" x14ac:dyDescent="0.15">
      <c r="A27" s="268"/>
      <c r="B27" s="266"/>
      <c r="C27" s="266"/>
      <c r="D27" s="266"/>
      <c r="E27" s="266"/>
      <c r="F27" s="267"/>
      <c r="G27" s="482" t="s">
        <v>629</v>
      </c>
      <c r="H27" s="483"/>
      <c r="I27" s="483"/>
      <c r="J27" s="483"/>
      <c r="K27" s="483"/>
      <c r="L27" s="483"/>
      <c r="M27" s="483"/>
      <c r="N27" s="483"/>
      <c r="O27" s="484"/>
      <c r="P27" s="420" t="s">
        <v>571</v>
      </c>
      <c r="Q27" s="420"/>
      <c r="R27" s="420"/>
      <c r="S27" s="420"/>
      <c r="T27" s="420"/>
      <c r="U27" s="420"/>
      <c r="V27" s="420"/>
      <c r="W27" s="420"/>
      <c r="X27" s="518"/>
      <c r="Y27" s="322" t="s">
        <v>12</v>
      </c>
      <c r="Z27" s="323"/>
      <c r="AA27" s="324"/>
      <c r="AB27" s="329" t="s">
        <v>230</v>
      </c>
      <c r="AC27" s="329"/>
      <c r="AD27" s="329"/>
      <c r="AE27" s="110">
        <v>26.8</v>
      </c>
      <c r="AF27" s="111"/>
      <c r="AG27" s="111"/>
      <c r="AH27" s="111"/>
      <c r="AI27" s="110">
        <v>29.3</v>
      </c>
      <c r="AJ27" s="111"/>
      <c r="AK27" s="111"/>
      <c r="AL27" s="111"/>
      <c r="AM27" s="110" t="s">
        <v>627</v>
      </c>
      <c r="AN27" s="111"/>
      <c r="AO27" s="111"/>
      <c r="AP27" s="111"/>
      <c r="AQ27" s="200" t="s">
        <v>569</v>
      </c>
      <c r="AR27" s="201"/>
      <c r="AS27" s="201"/>
      <c r="AT27" s="202"/>
      <c r="AU27" s="111" t="s">
        <v>657</v>
      </c>
      <c r="AV27" s="111"/>
      <c r="AW27" s="111"/>
      <c r="AX27" s="183"/>
    </row>
    <row r="28" spans="1:50" ht="23.25" customHeight="1" x14ac:dyDescent="0.15">
      <c r="A28" s="269"/>
      <c r="B28" s="270"/>
      <c r="C28" s="270"/>
      <c r="D28" s="270"/>
      <c r="E28" s="270"/>
      <c r="F28" s="271"/>
      <c r="G28" s="485"/>
      <c r="H28" s="486"/>
      <c r="I28" s="486"/>
      <c r="J28" s="486"/>
      <c r="K28" s="486"/>
      <c r="L28" s="486"/>
      <c r="M28" s="486"/>
      <c r="N28" s="486"/>
      <c r="O28" s="487"/>
      <c r="P28" s="423"/>
      <c r="Q28" s="423"/>
      <c r="R28" s="423"/>
      <c r="S28" s="423"/>
      <c r="T28" s="423"/>
      <c r="U28" s="423"/>
      <c r="V28" s="423"/>
      <c r="W28" s="423"/>
      <c r="X28" s="519"/>
      <c r="Y28" s="107" t="s">
        <v>51</v>
      </c>
      <c r="Z28" s="108"/>
      <c r="AA28" s="109"/>
      <c r="AB28" s="272" t="s">
        <v>230</v>
      </c>
      <c r="AC28" s="272"/>
      <c r="AD28" s="272"/>
      <c r="AE28" s="110" t="s">
        <v>569</v>
      </c>
      <c r="AF28" s="111"/>
      <c r="AG28" s="111"/>
      <c r="AH28" s="111"/>
      <c r="AI28" s="110" t="s">
        <v>569</v>
      </c>
      <c r="AJ28" s="111"/>
      <c r="AK28" s="111"/>
      <c r="AL28" s="111"/>
      <c r="AM28" s="110" t="s">
        <v>627</v>
      </c>
      <c r="AN28" s="111"/>
      <c r="AO28" s="111"/>
      <c r="AP28" s="111"/>
      <c r="AQ28" s="200" t="s">
        <v>569</v>
      </c>
      <c r="AR28" s="201"/>
      <c r="AS28" s="201"/>
      <c r="AT28" s="202"/>
      <c r="AU28" s="111">
        <v>36</v>
      </c>
      <c r="AV28" s="111"/>
      <c r="AW28" s="111"/>
      <c r="AX28" s="183"/>
    </row>
    <row r="29" spans="1:50" ht="23.25" customHeight="1" x14ac:dyDescent="0.15">
      <c r="A29" s="268"/>
      <c r="B29" s="266"/>
      <c r="C29" s="266"/>
      <c r="D29" s="266"/>
      <c r="E29" s="266"/>
      <c r="F29" s="267"/>
      <c r="G29" s="488"/>
      <c r="H29" s="489"/>
      <c r="I29" s="489"/>
      <c r="J29" s="489"/>
      <c r="K29" s="489"/>
      <c r="L29" s="489"/>
      <c r="M29" s="489"/>
      <c r="N29" s="489"/>
      <c r="O29" s="490"/>
      <c r="P29" s="417"/>
      <c r="Q29" s="417"/>
      <c r="R29" s="417"/>
      <c r="S29" s="417"/>
      <c r="T29" s="417"/>
      <c r="U29" s="417"/>
      <c r="V29" s="417"/>
      <c r="W29" s="417"/>
      <c r="X29" s="520"/>
      <c r="Y29" s="107" t="s">
        <v>13</v>
      </c>
      <c r="Z29" s="108"/>
      <c r="AA29" s="109"/>
      <c r="AB29" s="494" t="s">
        <v>166</v>
      </c>
      <c r="AC29" s="494"/>
      <c r="AD29" s="494"/>
      <c r="AE29" s="110">
        <v>74.400000000000006</v>
      </c>
      <c r="AF29" s="111"/>
      <c r="AG29" s="111"/>
      <c r="AH29" s="111"/>
      <c r="AI29" s="110">
        <v>81.400000000000006</v>
      </c>
      <c r="AJ29" s="111"/>
      <c r="AK29" s="111"/>
      <c r="AL29" s="111"/>
      <c r="AM29" s="110" t="s">
        <v>627</v>
      </c>
      <c r="AN29" s="111"/>
      <c r="AO29" s="111"/>
      <c r="AP29" s="111"/>
      <c r="AQ29" s="200" t="s">
        <v>569</v>
      </c>
      <c r="AR29" s="201"/>
      <c r="AS29" s="201"/>
      <c r="AT29" s="202"/>
      <c r="AU29" s="111" t="s">
        <v>657</v>
      </c>
      <c r="AV29" s="111"/>
      <c r="AW29" s="111"/>
      <c r="AX29" s="183"/>
    </row>
    <row r="30" spans="1:50" ht="23.25" customHeight="1" x14ac:dyDescent="0.15">
      <c r="A30" s="605" t="s">
        <v>239</v>
      </c>
      <c r="B30" s="606"/>
      <c r="C30" s="606"/>
      <c r="D30" s="606"/>
      <c r="E30" s="606"/>
      <c r="F30" s="607"/>
      <c r="G30" s="611" t="s">
        <v>651</v>
      </c>
      <c r="H30" s="612"/>
      <c r="I30" s="612"/>
      <c r="J30" s="612"/>
      <c r="K30" s="612"/>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2"/>
      <c r="AK30" s="612"/>
      <c r="AL30" s="612"/>
      <c r="AM30" s="612"/>
      <c r="AN30" s="612"/>
      <c r="AO30" s="612"/>
      <c r="AP30" s="612"/>
      <c r="AQ30" s="612"/>
      <c r="AR30" s="612"/>
      <c r="AS30" s="612"/>
      <c r="AT30" s="612"/>
      <c r="AU30" s="612"/>
      <c r="AV30" s="612"/>
      <c r="AW30" s="612"/>
      <c r="AX30" s="613"/>
    </row>
    <row r="31" spans="1:50" ht="23.25" customHeight="1" thickBot="1" x14ac:dyDescent="0.2">
      <c r="A31" s="608"/>
      <c r="B31" s="609"/>
      <c r="C31" s="609"/>
      <c r="D31" s="609"/>
      <c r="E31" s="609"/>
      <c r="F31" s="610"/>
      <c r="G31" s="614"/>
      <c r="H31" s="615"/>
      <c r="I31" s="615"/>
      <c r="J31" s="615"/>
      <c r="K31" s="615"/>
      <c r="L31" s="615"/>
      <c r="M31" s="615"/>
      <c r="N31" s="615"/>
      <c r="O31" s="615"/>
      <c r="P31" s="615"/>
      <c r="Q31" s="615"/>
      <c r="R31" s="615"/>
      <c r="S31" s="615"/>
      <c r="T31" s="615"/>
      <c r="U31" s="615"/>
      <c r="V31" s="615"/>
      <c r="W31" s="615"/>
      <c r="X31" s="615"/>
      <c r="Y31" s="615"/>
      <c r="Z31" s="615"/>
      <c r="AA31" s="615"/>
      <c r="AB31" s="615"/>
      <c r="AC31" s="615"/>
      <c r="AD31" s="615"/>
      <c r="AE31" s="616"/>
      <c r="AF31" s="616"/>
      <c r="AG31" s="616"/>
      <c r="AH31" s="616"/>
      <c r="AI31" s="616"/>
      <c r="AJ31" s="616"/>
      <c r="AK31" s="616"/>
      <c r="AL31" s="616"/>
      <c r="AM31" s="616"/>
      <c r="AN31" s="616"/>
      <c r="AO31" s="616"/>
      <c r="AP31" s="616"/>
      <c r="AQ31" s="615"/>
      <c r="AR31" s="615"/>
      <c r="AS31" s="615"/>
      <c r="AT31" s="615"/>
      <c r="AU31" s="615"/>
      <c r="AV31" s="615"/>
      <c r="AW31" s="615"/>
      <c r="AX31" s="617"/>
    </row>
    <row r="32" spans="1:50" ht="31.5" customHeight="1" x14ac:dyDescent="0.15">
      <c r="A32" s="566" t="s">
        <v>219</v>
      </c>
      <c r="B32" s="567"/>
      <c r="C32" s="567"/>
      <c r="D32" s="567"/>
      <c r="E32" s="567"/>
      <c r="F32" s="568"/>
      <c r="G32" s="575" t="s">
        <v>57</v>
      </c>
      <c r="H32" s="575"/>
      <c r="I32" s="575"/>
      <c r="J32" s="575"/>
      <c r="K32" s="575"/>
      <c r="L32" s="575"/>
      <c r="M32" s="575"/>
      <c r="N32" s="575"/>
      <c r="O32" s="575"/>
      <c r="P32" s="575"/>
      <c r="Q32" s="575"/>
      <c r="R32" s="575"/>
      <c r="S32" s="575"/>
      <c r="T32" s="575"/>
      <c r="U32" s="575"/>
      <c r="V32" s="575"/>
      <c r="W32" s="575"/>
      <c r="X32" s="576"/>
      <c r="Y32" s="257"/>
      <c r="Z32" s="258"/>
      <c r="AA32" s="259"/>
      <c r="AB32" s="577" t="s">
        <v>11</v>
      </c>
      <c r="AC32" s="577"/>
      <c r="AD32" s="577"/>
      <c r="AE32" s="557" t="s">
        <v>248</v>
      </c>
      <c r="AF32" s="558"/>
      <c r="AG32" s="558"/>
      <c r="AH32" s="559"/>
      <c r="AI32" s="557" t="s">
        <v>265</v>
      </c>
      <c r="AJ32" s="558"/>
      <c r="AK32" s="558"/>
      <c r="AL32" s="559"/>
      <c r="AM32" s="557" t="s">
        <v>362</v>
      </c>
      <c r="AN32" s="558"/>
      <c r="AO32" s="558"/>
      <c r="AP32" s="559"/>
      <c r="AQ32" s="624" t="s">
        <v>270</v>
      </c>
      <c r="AR32" s="625"/>
      <c r="AS32" s="625"/>
      <c r="AT32" s="626"/>
      <c r="AU32" s="624" t="s">
        <v>394</v>
      </c>
      <c r="AV32" s="625"/>
      <c r="AW32" s="625"/>
      <c r="AX32" s="627"/>
    </row>
    <row r="33" spans="1:51" ht="23.25" customHeight="1" x14ac:dyDescent="0.15">
      <c r="A33" s="569"/>
      <c r="B33" s="570"/>
      <c r="C33" s="570"/>
      <c r="D33" s="570"/>
      <c r="E33" s="570"/>
      <c r="F33" s="571"/>
      <c r="G33" s="420" t="s">
        <v>572</v>
      </c>
      <c r="H33" s="420"/>
      <c r="I33" s="420"/>
      <c r="J33" s="420"/>
      <c r="K33" s="420"/>
      <c r="L33" s="420"/>
      <c r="M33" s="420"/>
      <c r="N33" s="420"/>
      <c r="O33" s="420"/>
      <c r="P33" s="420"/>
      <c r="Q33" s="420"/>
      <c r="R33" s="420"/>
      <c r="S33" s="420"/>
      <c r="T33" s="420"/>
      <c r="U33" s="420"/>
      <c r="V33" s="420"/>
      <c r="W33" s="420"/>
      <c r="X33" s="518"/>
      <c r="Y33" s="529" t="s">
        <v>52</v>
      </c>
      <c r="Z33" s="454"/>
      <c r="AA33" s="455"/>
      <c r="AB33" s="329" t="s">
        <v>573</v>
      </c>
      <c r="AC33" s="329"/>
      <c r="AD33" s="329"/>
      <c r="AE33" s="261">
        <v>31</v>
      </c>
      <c r="AF33" s="261"/>
      <c r="AG33" s="261"/>
      <c r="AH33" s="261"/>
      <c r="AI33" s="261">
        <v>32</v>
      </c>
      <c r="AJ33" s="261"/>
      <c r="AK33" s="261"/>
      <c r="AL33" s="261"/>
      <c r="AM33" s="261">
        <v>31</v>
      </c>
      <c r="AN33" s="261"/>
      <c r="AO33" s="261"/>
      <c r="AP33" s="261"/>
      <c r="AQ33" s="261" t="s">
        <v>627</v>
      </c>
      <c r="AR33" s="261"/>
      <c r="AS33" s="261"/>
      <c r="AT33" s="261"/>
      <c r="AU33" s="110" t="s">
        <v>657</v>
      </c>
      <c r="AV33" s="111"/>
      <c r="AW33" s="111"/>
      <c r="AX33" s="183"/>
    </row>
    <row r="34" spans="1:51" ht="23.25" customHeight="1" x14ac:dyDescent="0.15">
      <c r="A34" s="572"/>
      <c r="B34" s="573"/>
      <c r="C34" s="573"/>
      <c r="D34" s="573"/>
      <c r="E34" s="573"/>
      <c r="F34" s="574"/>
      <c r="G34" s="417"/>
      <c r="H34" s="417"/>
      <c r="I34" s="417"/>
      <c r="J34" s="417"/>
      <c r="K34" s="417"/>
      <c r="L34" s="417"/>
      <c r="M34" s="417"/>
      <c r="N34" s="417"/>
      <c r="O34" s="417"/>
      <c r="P34" s="417"/>
      <c r="Q34" s="417"/>
      <c r="R34" s="417"/>
      <c r="S34" s="417"/>
      <c r="T34" s="417"/>
      <c r="U34" s="417"/>
      <c r="V34" s="417"/>
      <c r="W34" s="417"/>
      <c r="X34" s="520"/>
      <c r="Y34" s="578" t="s">
        <v>53</v>
      </c>
      <c r="Z34" s="533"/>
      <c r="AA34" s="534"/>
      <c r="AB34" s="329" t="s">
        <v>573</v>
      </c>
      <c r="AC34" s="329"/>
      <c r="AD34" s="329"/>
      <c r="AE34" s="261">
        <v>32</v>
      </c>
      <c r="AF34" s="261"/>
      <c r="AG34" s="261"/>
      <c r="AH34" s="261"/>
      <c r="AI34" s="261">
        <v>32</v>
      </c>
      <c r="AJ34" s="261"/>
      <c r="AK34" s="261"/>
      <c r="AL34" s="261"/>
      <c r="AM34" s="261">
        <v>31</v>
      </c>
      <c r="AN34" s="261"/>
      <c r="AO34" s="261"/>
      <c r="AP34" s="261"/>
      <c r="AQ34" s="261">
        <v>31</v>
      </c>
      <c r="AR34" s="261"/>
      <c r="AS34" s="261"/>
      <c r="AT34" s="261"/>
      <c r="AU34" s="628">
        <v>32</v>
      </c>
      <c r="AV34" s="629"/>
      <c r="AW34" s="629"/>
      <c r="AX34" s="630"/>
    </row>
    <row r="35" spans="1:51" ht="23.25" customHeight="1" x14ac:dyDescent="0.15">
      <c r="A35" s="538" t="s">
        <v>14</v>
      </c>
      <c r="B35" s="539"/>
      <c r="C35" s="539"/>
      <c r="D35" s="539"/>
      <c r="E35" s="539"/>
      <c r="F35" s="540"/>
      <c r="G35" s="108" t="s">
        <v>15</v>
      </c>
      <c r="H35" s="108"/>
      <c r="I35" s="108"/>
      <c r="J35" s="108"/>
      <c r="K35" s="108"/>
      <c r="L35" s="108"/>
      <c r="M35" s="108"/>
      <c r="N35" s="108"/>
      <c r="O35" s="108"/>
      <c r="P35" s="108"/>
      <c r="Q35" s="108"/>
      <c r="R35" s="108"/>
      <c r="S35" s="108"/>
      <c r="T35" s="108"/>
      <c r="U35" s="108"/>
      <c r="V35" s="108"/>
      <c r="W35" s="108"/>
      <c r="X35" s="109"/>
      <c r="Y35" s="400"/>
      <c r="Z35" s="401"/>
      <c r="AA35" s="402"/>
      <c r="AB35" s="107" t="s">
        <v>11</v>
      </c>
      <c r="AC35" s="108"/>
      <c r="AD35" s="109"/>
      <c r="AE35" s="182" t="s">
        <v>248</v>
      </c>
      <c r="AF35" s="182"/>
      <c r="AG35" s="182"/>
      <c r="AH35" s="182"/>
      <c r="AI35" s="182" t="s">
        <v>265</v>
      </c>
      <c r="AJ35" s="182"/>
      <c r="AK35" s="182"/>
      <c r="AL35" s="182"/>
      <c r="AM35" s="182" t="s">
        <v>362</v>
      </c>
      <c r="AN35" s="182"/>
      <c r="AO35" s="182"/>
      <c r="AP35" s="182"/>
      <c r="AQ35" s="522" t="s">
        <v>395</v>
      </c>
      <c r="AR35" s="523"/>
      <c r="AS35" s="523"/>
      <c r="AT35" s="523"/>
      <c r="AU35" s="523"/>
      <c r="AV35" s="523"/>
      <c r="AW35" s="523"/>
      <c r="AX35" s="524"/>
    </row>
    <row r="36" spans="1:51" ht="23.25" customHeight="1" x14ac:dyDescent="0.15">
      <c r="A36" s="541"/>
      <c r="B36" s="542"/>
      <c r="C36" s="542"/>
      <c r="D36" s="542"/>
      <c r="E36" s="542"/>
      <c r="F36" s="543"/>
      <c r="G36" s="403" t="s">
        <v>574</v>
      </c>
      <c r="H36" s="403"/>
      <c r="I36" s="403"/>
      <c r="J36" s="403"/>
      <c r="K36" s="403"/>
      <c r="L36" s="403"/>
      <c r="M36" s="403"/>
      <c r="N36" s="403"/>
      <c r="O36" s="403"/>
      <c r="P36" s="403"/>
      <c r="Q36" s="403"/>
      <c r="R36" s="403"/>
      <c r="S36" s="403"/>
      <c r="T36" s="403"/>
      <c r="U36" s="403"/>
      <c r="V36" s="403"/>
      <c r="W36" s="403"/>
      <c r="X36" s="403"/>
      <c r="Y36" s="405" t="s">
        <v>14</v>
      </c>
      <c r="Z36" s="406"/>
      <c r="AA36" s="407"/>
      <c r="AB36" s="530" t="s">
        <v>575</v>
      </c>
      <c r="AC36" s="531"/>
      <c r="AD36" s="532"/>
      <c r="AE36" s="261">
        <v>72</v>
      </c>
      <c r="AF36" s="261"/>
      <c r="AG36" s="261"/>
      <c r="AH36" s="261"/>
      <c r="AI36" s="261">
        <v>72</v>
      </c>
      <c r="AJ36" s="261"/>
      <c r="AK36" s="261"/>
      <c r="AL36" s="261"/>
      <c r="AM36" s="261">
        <v>100</v>
      </c>
      <c r="AN36" s="261"/>
      <c r="AO36" s="261"/>
      <c r="AP36" s="261"/>
      <c r="AQ36" s="110">
        <v>118</v>
      </c>
      <c r="AR36" s="111"/>
      <c r="AS36" s="111"/>
      <c r="AT36" s="111"/>
      <c r="AU36" s="111"/>
      <c r="AV36" s="111"/>
      <c r="AW36" s="111"/>
      <c r="AX36" s="183"/>
    </row>
    <row r="37" spans="1:51" ht="46.5" customHeight="1" thickBot="1" x14ac:dyDescent="0.2">
      <c r="A37" s="544"/>
      <c r="B37" s="168"/>
      <c r="C37" s="168"/>
      <c r="D37" s="168"/>
      <c r="E37" s="168"/>
      <c r="F37" s="545"/>
      <c r="G37" s="404"/>
      <c r="H37" s="404"/>
      <c r="I37" s="404"/>
      <c r="J37" s="404"/>
      <c r="K37" s="404"/>
      <c r="L37" s="404"/>
      <c r="M37" s="404"/>
      <c r="N37" s="404"/>
      <c r="O37" s="404"/>
      <c r="P37" s="404"/>
      <c r="Q37" s="404"/>
      <c r="R37" s="404"/>
      <c r="S37" s="404"/>
      <c r="T37" s="404"/>
      <c r="U37" s="404"/>
      <c r="V37" s="404"/>
      <c r="W37" s="404"/>
      <c r="X37" s="404"/>
      <c r="Y37" s="322" t="s">
        <v>46</v>
      </c>
      <c r="Z37" s="533"/>
      <c r="AA37" s="534"/>
      <c r="AB37" s="535" t="s">
        <v>576</v>
      </c>
      <c r="AC37" s="536"/>
      <c r="AD37" s="537"/>
      <c r="AE37" s="433" t="s">
        <v>577</v>
      </c>
      <c r="AF37" s="433"/>
      <c r="AG37" s="433"/>
      <c r="AH37" s="433"/>
      <c r="AI37" s="433" t="s">
        <v>578</v>
      </c>
      <c r="AJ37" s="433"/>
      <c r="AK37" s="433"/>
      <c r="AL37" s="433"/>
      <c r="AM37" s="433" t="s">
        <v>652</v>
      </c>
      <c r="AN37" s="433"/>
      <c r="AO37" s="433"/>
      <c r="AP37" s="433"/>
      <c r="AQ37" s="433" t="s">
        <v>628</v>
      </c>
      <c r="AR37" s="433"/>
      <c r="AS37" s="433"/>
      <c r="AT37" s="433"/>
      <c r="AU37" s="433"/>
      <c r="AV37" s="433"/>
      <c r="AW37" s="433"/>
      <c r="AX37" s="521"/>
    </row>
    <row r="38" spans="1:51" ht="88.5" customHeight="1" x14ac:dyDescent="0.15">
      <c r="A38" s="555" t="s">
        <v>260</v>
      </c>
      <c r="B38" s="552"/>
      <c r="C38" s="551" t="s">
        <v>170</v>
      </c>
      <c r="D38" s="552"/>
      <c r="E38" s="102" t="s">
        <v>183</v>
      </c>
      <c r="F38" s="103"/>
      <c r="G38" s="104" t="s">
        <v>653</v>
      </c>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6"/>
      <c r="AY38">
        <f>COUNTA($G$38)</f>
        <v>1</v>
      </c>
    </row>
    <row r="39" spans="1:51" ht="88.5" customHeight="1" thickBot="1" x14ac:dyDescent="0.2">
      <c r="A39" s="556"/>
      <c r="B39" s="554"/>
      <c r="C39" s="553"/>
      <c r="D39" s="554"/>
      <c r="E39" s="97" t="s">
        <v>182</v>
      </c>
      <c r="F39" s="98"/>
      <c r="G39" s="99" t="s">
        <v>654</v>
      </c>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1"/>
      <c r="AY39">
        <f>$AY$38</f>
        <v>1</v>
      </c>
    </row>
    <row r="40" spans="1:51" ht="27" customHeight="1" x14ac:dyDescent="0.15">
      <c r="A40" s="434" t="s">
        <v>44</v>
      </c>
      <c r="B40" s="435"/>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435"/>
      <c r="AN40" s="435"/>
      <c r="AO40" s="435"/>
      <c r="AP40" s="435"/>
      <c r="AQ40" s="435"/>
      <c r="AR40" s="435"/>
      <c r="AS40" s="435"/>
      <c r="AT40" s="435"/>
      <c r="AU40" s="435"/>
      <c r="AV40" s="435"/>
      <c r="AW40" s="435"/>
      <c r="AX40" s="436"/>
    </row>
    <row r="41" spans="1:51" ht="27" customHeight="1" x14ac:dyDescent="0.15">
      <c r="A41" s="5"/>
      <c r="B41" s="6"/>
      <c r="C41" s="581" t="s">
        <v>29</v>
      </c>
      <c r="D41" s="431"/>
      <c r="E41" s="431"/>
      <c r="F41" s="431"/>
      <c r="G41" s="431"/>
      <c r="H41" s="431"/>
      <c r="I41" s="431"/>
      <c r="J41" s="431"/>
      <c r="K41" s="431"/>
      <c r="L41" s="431"/>
      <c r="M41" s="431"/>
      <c r="N41" s="431"/>
      <c r="O41" s="431"/>
      <c r="P41" s="431"/>
      <c r="Q41" s="431"/>
      <c r="R41" s="431"/>
      <c r="S41" s="431"/>
      <c r="T41" s="431"/>
      <c r="U41" s="431"/>
      <c r="V41" s="431"/>
      <c r="W41" s="431"/>
      <c r="X41" s="431"/>
      <c r="Y41" s="431"/>
      <c r="Z41" s="431"/>
      <c r="AA41" s="431"/>
      <c r="AB41" s="431"/>
      <c r="AC41" s="582"/>
      <c r="AD41" s="431" t="s">
        <v>33</v>
      </c>
      <c r="AE41" s="431"/>
      <c r="AF41" s="431"/>
      <c r="AG41" s="430" t="s">
        <v>28</v>
      </c>
      <c r="AH41" s="431"/>
      <c r="AI41" s="431"/>
      <c r="AJ41" s="431"/>
      <c r="AK41" s="431"/>
      <c r="AL41" s="431"/>
      <c r="AM41" s="431"/>
      <c r="AN41" s="431"/>
      <c r="AO41" s="431"/>
      <c r="AP41" s="431"/>
      <c r="AQ41" s="431"/>
      <c r="AR41" s="431"/>
      <c r="AS41" s="431"/>
      <c r="AT41" s="431"/>
      <c r="AU41" s="431"/>
      <c r="AV41" s="431"/>
      <c r="AW41" s="431"/>
      <c r="AX41" s="432"/>
    </row>
    <row r="42" spans="1:51" ht="27" customHeight="1" x14ac:dyDescent="0.15">
      <c r="A42" s="276" t="s">
        <v>133</v>
      </c>
      <c r="B42" s="277"/>
      <c r="C42" s="465" t="s">
        <v>134</v>
      </c>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67"/>
      <c r="AD42" s="603" t="s">
        <v>590</v>
      </c>
      <c r="AE42" s="604"/>
      <c r="AF42" s="604"/>
      <c r="AG42" s="583" t="s">
        <v>630</v>
      </c>
      <c r="AH42" s="584"/>
      <c r="AI42" s="584"/>
      <c r="AJ42" s="584"/>
      <c r="AK42" s="584"/>
      <c r="AL42" s="584"/>
      <c r="AM42" s="584"/>
      <c r="AN42" s="584"/>
      <c r="AO42" s="584"/>
      <c r="AP42" s="584"/>
      <c r="AQ42" s="584"/>
      <c r="AR42" s="584"/>
      <c r="AS42" s="584"/>
      <c r="AT42" s="584"/>
      <c r="AU42" s="584"/>
      <c r="AV42" s="584"/>
      <c r="AW42" s="584"/>
      <c r="AX42" s="585"/>
    </row>
    <row r="43" spans="1:51" ht="27" customHeight="1" x14ac:dyDescent="0.15">
      <c r="A43" s="278"/>
      <c r="B43" s="279"/>
      <c r="C43" s="351" t="s">
        <v>34</v>
      </c>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41"/>
      <c r="AD43" s="94" t="s">
        <v>590</v>
      </c>
      <c r="AE43" s="95"/>
      <c r="AF43" s="95"/>
      <c r="AG43" s="368" t="s">
        <v>631</v>
      </c>
      <c r="AH43" s="369"/>
      <c r="AI43" s="369"/>
      <c r="AJ43" s="369"/>
      <c r="AK43" s="369"/>
      <c r="AL43" s="369"/>
      <c r="AM43" s="369"/>
      <c r="AN43" s="369"/>
      <c r="AO43" s="369"/>
      <c r="AP43" s="369"/>
      <c r="AQ43" s="369"/>
      <c r="AR43" s="369"/>
      <c r="AS43" s="369"/>
      <c r="AT43" s="369"/>
      <c r="AU43" s="369"/>
      <c r="AV43" s="369"/>
      <c r="AW43" s="369"/>
      <c r="AX43" s="370"/>
    </row>
    <row r="44" spans="1:51" ht="27" customHeight="1" x14ac:dyDescent="0.15">
      <c r="A44" s="280"/>
      <c r="B44" s="281"/>
      <c r="C44" s="353" t="s">
        <v>135</v>
      </c>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5"/>
      <c r="AD44" s="371" t="s">
        <v>590</v>
      </c>
      <c r="AE44" s="372"/>
      <c r="AF44" s="372"/>
      <c r="AG44" s="422" t="s">
        <v>632</v>
      </c>
      <c r="AH44" s="423"/>
      <c r="AI44" s="423"/>
      <c r="AJ44" s="423"/>
      <c r="AK44" s="423"/>
      <c r="AL44" s="423"/>
      <c r="AM44" s="423"/>
      <c r="AN44" s="423"/>
      <c r="AO44" s="423"/>
      <c r="AP44" s="423"/>
      <c r="AQ44" s="423"/>
      <c r="AR44" s="423"/>
      <c r="AS44" s="423"/>
      <c r="AT44" s="423"/>
      <c r="AU44" s="423"/>
      <c r="AV44" s="423"/>
      <c r="AW44" s="423"/>
      <c r="AX44" s="424"/>
    </row>
    <row r="45" spans="1:51" ht="27" customHeight="1" x14ac:dyDescent="0.15">
      <c r="A45" s="383" t="s">
        <v>36</v>
      </c>
      <c r="B45" s="509"/>
      <c r="C45" s="356" t="s">
        <v>38</v>
      </c>
      <c r="D45" s="357"/>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9"/>
      <c r="AD45" s="468" t="s">
        <v>590</v>
      </c>
      <c r="AE45" s="469"/>
      <c r="AF45" s="469"/>
      <c r="AG45" s="419" t="s">
        <v>634</v>
      </c>
      <c r="AH45" s="420"/>
      <c r="AI45" s="420"/>
      <c r="AJ45" s="420"/>
      <c r="AK45" s="420"/>
      <c r="AL45" s="420"/>
      <c r="AM45" s="420"/>
      <c r="AN45" s="420"/>
      <c r="AO45" s="420"/>
      <c r="AP45" s="420"/>
      <c r="AQ45" s="420"/>
      <c r="AR45" s="420"/>
      <c r="AS45" s="420"/>
      <c r="AT45" s="420"/>
      <c r="AU45" s="420"/>
      <c r="AV45" s="420"/>
      <c r="AW45" s="420"/>
      <c r="AX45" s="421"/>
    </row>
    <row r="46" spans="1:51" ht="35.25" customHeight="1" x14ac:dyDescent="0.15">
      <c r="A46" s="409"/>
      <c r="B46" s="510"/>
      <c r="C46" s="376"/>
      <c r="D46" s="377"/>
      <c r="E46" s="587" t="s">
        <v>240</v>
      </c>
      <c r="F46" s="588"/>
      <c r="G46" s="588"/>
      <c r="H46" s="588"/>
      <c r="I46" s="588"/>
      <c r="J46" s="588"/>
      <c r="K46" s="588"/>
      <c r="L46" s="588"/>
      <c r="M46" s="588"/>
      <c r="N46" s="588"/>
      <c r="O46" s="588"/>
      <c r="P46" s="588"/>
      <c r="Q46" s="588"/>
      <c r="R46" s="588"/>
      <c r="S46" s="588"/>
      <c r="T46" s="588"/>
      <c r="U46" s="588"/>
      <c r="V46" s="588"/>
      <c r="W46" s="588"/>
      <c r="X46" s="588"/>
      <c r="Y46" s="588"/>
      <c r="Z46" s="588"/>
      <c r="AA46" s="588"/>
      <c r="AB46" s="588"/>
      <c r="AC46" s="589"/>
      <c r="AD46" s="94" t="s">
        <v>633</v>
      </c>
      <c r="AE46" s="95"/>
      <c r="AF46" s="96"/>
      <c r="AG46" s="422"/>
      <c r="AH46" s="423"/>
      <c r="AI46" s="423"/>
      <c r="AJ46" s="423"/>
      <c r="AK46" s="423"/>
      <c r="AL46" s="423"/>
      <c r="AM46" s="423"/>
      <c r="AN46" s="423"/>
      <c r="AO46" s="423"/>
      <c r="AP46" s="423"/>
      <c r="AQ46" s="423"/>
      <c r="AR46" s="423"/>
      <c r="AS46" s="423"/>
      <c r="AT46" s="423"/>
      <c r="AU46" s="423"/>
      <c r="AV46" s="423"/>
      <c r="AW46" s="423"/>
      <c r="AX46" s="424"/>
    </row>
    <row r="47" spans="1:51" ht="26.25" customHeight="1" x14ac:dyDescent="0.15">
      <c r="A47" s="409"/>
      <c r="B47" s="510"/>
      <c r="C47" s="378"/>
      <c r="D47" s="379"/>
      <c r="E47" s="590" t="s">
        <v>202</v>
      </c>
      <c r="F47" s="591"/>
      <c r="G47" s="591"/>
      <c r="H47" s="591"/>
      <c r="I47" s="591"/>
      <c r="J47" s="591"/>
      <c r="K47" s="591"/>
      <c r="L47" s="591"/>
      <c r="M47" s="591"/>
      <c r="N47" s="591"/>
      <c r="O47" s="591"/>
      <c r="P47" s="591"/>
      <c r="Q47" s="591"/>
      <c r="R47" s="591"/>
      <c r="S47" s="591"/>
      <c r="T47" s="591"/>
      <c r="U47" s="591"/>
      <c r="V47" s="591"/>
      <c r="W47" s="591"/>
      <c r="X47" s="591"/>
      <c r="Y47" s="591"/>
      <c r="Z47" s="591"/>
      <c r="AA47" s="591"/>
      <c r="AB47" s="591"/>
      <c r="AC47" s="592"/>
      <c r="AD47" s="236" t="s">
        <v>633</v>
      </c>
      <c r="AE47" s="237"/>
      <c r="AF47" s="237"/>
      <c r="AG47" s="422"/>
      <c r="AH47" s="423"/>
      <c r="AI47" s="423"/>
      <c r="AJ47" s="423"/>
      <c r="AK47" s="423"/>
      <c r="AL47" s="423"/>
      <c r="AM47" s="423"/>
      <c r="AN47" s="423"/>
      <c r="AO47" s="423"/>
      <c r="AP47" s="423"/>
      <c r="AQ47" s="423"/>
      <c r="AR47" s="423"/>
      <c r="AS47" s="423"/>
      <c r="AT47" s="423"/>
      <c r="AU47" s="423"/>
      <c r="AV47" s="423"/>
      <c r="AW47" s="423"/>
      <c r="AX47" s="424"/>
    </row>
    <row r="48" spans="1:51" ht="36.75" customHeight="1" x14ac:dyDescent="0.15">
      <c r="A48" s="409"/>
      <c r="B48" s="410"/>
      <c r="C48" s="349" t="s">
        <v>39</v>
      </c>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60" t="s">
        <v>590</v>
      </c>
      <c r="AE48" s="361"/>
      <c r="AF48" s="361"/>
      <c r="AG48" s="273" t="s">
        <v>636</v>
      </c>
      <c r="AH48" s="274"/>
      <c r="AI48" s="274"/>
      <c r="AJ48" s="274"/>
      <c r="AK48" s="274"/>
      <c r="AL48" s="274"/>
      <c r="AM48" s="274"/>
      <c r="AN48" s="274"/>
      <c r="AO48" s="274"/>
      <c r="AP48" s="274"/>
      <c r="AQ48" s="274"/>
      <c r="AR48" s="274"/>
      <c r="AS48" s="274"/>
      <c r="AT48" s="274"/>
      <c r="AU48" s="274"/>
      <c r="AV48" s="274"/>
      <c r="AW48" s="274"/>
      <c r="AX48" s="275"/>
    </row>
    <row r="49" spans="1:50" ht="26.25" customHeight="1" x14ac:dyDescent="0.15">
      <c r="A49" s="409"/>
      <c r="B49" s="410"/>
      <c r="C49" s="340" t="s">
        <v>136</v>
      </c>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94" t="s">
        <v>590</v>
      </c>
      <c r="AE49" s="95"/>
      <c r="AF49" s="95"/>
      <c r="AG49" s="368" t="s">
        <v>637</v>
      </c>
      <c r="AH49" s="369"/>
      <c r="AI49" s="369"/>
      <c r="AJ49" s="369"/>
      <c r="AK49" s="369"/>
      <c r="AL49" s="369"/>
      <c r="AM49" s="369"/>
      <c r="AN49" s="369"/>
      <c r="AO49" s="369"/>
      <c r="AP49" s="369"/>
      <c r="AQ49" s="369"/>
      <c r="AR49" s="369"/>
      <c r="AS49" s="369"/>
      <c r="AT49" s="369"/>
      <c r="AU49" s="369"/>
      <c r="AV49" s="369"/>
      <c r="AW49" s="369"/>
      <c r="AX49" s="370"/>
    </row>
    <row r="50" spans="1:50" ht="26.25" customHeight="1" x14ac:dyDescent="0.15">
      <c r="A50" s="409"/>
      <c r="B50" s="410"/>
      <c r="C50" s="340" t="s">
        <v>35</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94" t="s">
        <v>635</v>
      </c>
      <c r="AE50" s="95"/>
      <c r="AF50" s="95"/>
      <c r="AG50" s="368" t="s">
        <v>569</v>
      </c>
      <c r="AH50" s="369"/>
      <c r="AI50" s="369"/>
      <c r="AJ50" s="369"/>
      <c r="AK50" s="369"/>
      <c r="AL50" s="369"/>
      <c r="AM50" s="369"/>
      <c r="AN50" s="369"/>
      <c r="AO50" s="369"/>
      <c r="AP50" s="369"/>
      <c r="AQ50" s="369"/>
      <c r="AR50" s="369"/>
      <c r="AS50" s="369"/>
      <c r="AT50" s="369"/>
      <c r="AU50" s="369"/>
      <c r="AV50" s="369"/>
      <c r="AW50" s="369"/>
      <c r="AX50" s="370"/>
    </row>
    <row r="51" spans="1:50" ht="26.25" customHeight="1" x14ac:dyDescent="0.15">
      <c r="A51" s="409"/>
      <c r="B51" s="410"/>
      <c r="C51" s="340" t="s">
        <v>40</v>
      </c>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2"/>
      <c r="AD51" s="94" t="s">
        <v>590</v>
      </c>
      <c r="AE51" s="95"/>
      <c r="AF51" s="95"/>
      <c r="AG51" s="368" t="s">
        <v>638</v>
      </c>
      <c r="AH51" s="369"/>
      <c r="AI51" s="369"/>
      <c r="AJ51" s="369"/>
      <c r="AK51" s="369"/>
      <c r="AL51" s="369"/>
      <c r="AM51" s="369"/>
      <c r="AN51" s="369"/>
      <c r="AO51" s="369"/>
      <c r="AP51" s="369"/>
      <c r="AQ51" s="369"/>
      <c r="AR51" s="369"/>
      <c r="AS51" s="369"/>
      <c r="AT51" s="369"/>
      <c r="AU51" s="369"/>
      <c r="AV51" s="369"/>
      <c r="AW51" s="369"/>
      <c r="AX51" s="370"/>
    </row>
    <row r="52" spans="1:50" ht="26.25" customHeight="1" x14ac:dyDescent="0.15">
      <c r="A52" s="409"/>
      <c r="B52" s="410"/>
      <c r="C52" s="340" t="s">
        <v>216</v>
      </c>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2"/>
      <c r="AD52" s="371" t="s">
        <v>635</v>
      </c>
      <c r="AE52" s="372"/>
      <c r="AF52" s="372"/>
      <c r="AG52" s="346" t="s">
        <v>569</v>
      </c>
      <c r="AH52" s="347"/>
      <c r="AI52" s="347"/>
      <c r="AJ52" s="347"/>
      <c r="AK52" s="347"/>
      <c r="AL52" s="347"/>
      <c r="AM52" s="347"/>
      <c r="AN52" s="347"/>
      <c r="AO52" s="347"/>
      <c r="AP52" s="347"/>
      <c r="AQ52" s="347"/>
      <c r="AR52" s="347"/>
      <c r="AS52" s="347"/>
      <c r="AT52" s="347"/>
      <c r="AU52" s="347"/>
      <c r="AV52" s="347"/>
      <c r="AW52" s="347"/>
      <c r="AX52" s="348"/>
    </row>
    <row r="53" spans="1:50" ht="26.25" customHeight="1" x14ac:dyDescent="0.15">
      <c r="A53" s="409"/>
      <c r="B53" s="410"/>
      <c r="C53" s="91" t="s">
        <v>217</v>
      </c>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3"/>
      <c r="AD53" s="94" t="s">
        <v>590</v>
      </c>
      <c r="AE53" s="95"/>
      <c r="AF53" s="96"/>
      <c r="AG53" s="368" t="s">
        <v>640</v>
      </c>
      <c r="AH53" s="369"/>
      <c r="AI53" s="369"/>
      <c r="AJ53" s="369"/>
      <c r="AK53" s="369"/>
      <c r="AL53" s="369"/>
      <c r="AM53" s="369"/>
      <c r="AN53" s="369"/>
      <c r="AO53" s="369"/>
      <c r="AP53" s="369"/>
      <c r="AQ53" s="369"/>
      <c r="AR53" s="369"/>
      <c r="AS53" s="369"/>
      <c r="AT53" s="369"/>
      <c r="AU53" s="369"/>
      <c r="AV53" s="369"/>
      <c r="AW53" s="369"/>
      <c r="AX53" s="370"/>
    </row>
    <row r="54" spans="1:50" ht="26.25" customHeight="1" x14ac:dyDescent="0.15">
      <c r="A54" s="411"/>
      <c r="B54" s="412"/>
      <c r="C54" s="511" t="s">
        <v>205</v>
      </c>
      <c r="D54" s="512"/>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3"/>
      <c r="AD54" s="343" t="s">
        <v>590</v>
      </c>
      <c r="AE54" s="344"/>
      <c r="AF54" s="345"/>
      <c r="AG54" s="593" t="s">
        <v>639</v>
      </c>
      <c r="AH54" s="594"/>
      <c r="AI54" s="594"/>
      <c r="AJ54" s="594"/>
      <c r="AK54" s="594"/>
      <c r="AL54" s="594"/>
      <c r="AM54" s="594"/>
      <c r="AN54" s="594"/>
      <c r="AO54" s="594"/>
      <c r="AP54" s="594"/>
      <c r="AQ54" s="594"/>
      <c r="AR54" s="594"/>
      <c r="AS54" s="594"/>
      <c r="AT54" s="594"/>
      <c r="AU54" s="594"/>
      <c r="AV54" s="594"/>
      <c r="AW54" s="594"/>
      <c r="AX54" s="595"/>
    </row>
    <row r="55" spans="1:50" ht="27" customHeight="1" x14ac:dyDescent="0.15">
      <c r="A55" s="383" t="s">
        <v>37</v>
      </c>
      <c r="B55" s="408"/>
      <c r="C55" s="413" t="s">
        <v>206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5"/>
      <c r="AD55" s="360" t="s">
        <v>590</v>
      </c>
      <c r="AE55" s="361"/>
      <c r="AF55" s="602"/>
      <c r="AG55" s="273" t="s">
        <v>641</v>
      </c>
      <c r="AH55" s="274"/>
      <c r="AI55" s="274"/>
      <c r="AJ55" s="274"/>
      <c r="AK55" s="274"/>
      <c r="AL55" s="274"/>
      <c r="AM55" s="274"/>
      <c r="AN55" s="274"/>
      <c r="AO55" s="274"/>
      <c r="AP55" s="274"/>
      <c r="AQ55" s="274"/>
      <c r="AR55" s="274"/>
      <c r="AS55" s="274"/>
      <c r="AT55" s="274"/>
      <c r="AU55" s="274"/>
      <c r="AV55" s="274"/>
      <c r="AW55" s="274"/>
      <c r="AX55" s="275"/>
    </row>
    <row r="56" spans="1:50" ht="35.25" customHeight="1" x14ac:dyDescent="0.15">
      <c r="A56" s="409"/>
      <c r="B56" s="410"/>
      <c r="C56" s="425" t="s">
        <v>42</v>
      </c>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7"/>
      <c r="AD56" s="495" t="s">
        <v>635</v>
      </c>
      <c r="AE56" s="496"/>
      <c r="AF56" s="496"/>
      <c r="AG56" s="368" t="s">
        <v>569</v>
      </c>
      <c r="AH56" s="369"/>
      <c r="AI56" s="369"/>
      <c r="AJ56" s="369"/>
      <c r="AK56" s="369"/>
      <c r="AL56" s="369"/>
      <c r="AM56" s="369"/>
      <c r="AN56" s="369"/>
      <c r="AO56" s="369"/>
      <c r="AP56" s="369"/>
      <c r="AQ56" s="369"/>
      <c r="AR56" s="369"/>
      <c r="AS56" s="369"/>
      <c r="AT56" s="369"/>
      <c r="AU56" s="369"/>
      <c r="AV56" s="369"/>
      <c r="AW56" s="369"/>
      <c r="AX56" s="370"/>
    </row>
    <row r="57" spans="1:50" ht="27" customHeight="1" x14ac:dyDescent="0.15">
      <c r="A57" s="409"/>
      <c r="B57" s="410"/>
      <c r="C57" s="340" t="s">
        <v>171</v>
      </c>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94" t="s">
        <v>590</v>
      </c>
      <c r="AE57" s="95"/>
      <c r="AF57" s="95"/>
      <c r="AG57" s="368" t="s">
        <v>642</v>
      </c>
      <c r="AH57" s="369"/>
      <c r="AI57" s="369"/>
      <c r="AJ57" s="369"/>
      <c r="AK57" s="369"/>
      <c r="AL57" s="369"/>
      <c r="AM57" s="369"/>
      <c r="AN57" s="369"/>
      <c r="AO57" s="369"/>
      <c r="AP57" s="369"/>
      <c r="AQ57" s="369"/>
      <c r="AR57" s="369"/>
      <c r="AS57" s="369"/>
      <c r="AT57" s="369"/>
      <c r="AU57" s="369"/>
      <c r="AV57" s="369"/>
      <c r="AW57" s="369"/>
      <c r="AX57" s="370"/>
    </row>
    <row r="58" spans="1:50" ht="27" customHeight="1" x14ac:dyDescent="0.15">
      <c r="A58" s="411"/>
      <c r="B58" s="412"/>
      <c r="C58" s="340" t="s">
        <v>41</v>
      </c>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94" t="s">
        <v>590</v>
      </c>
      <c r="AE58" s="95"/>
      <c r="AF58" s="95"/>
      <c r="AG58" s="416" t="s">
        <v>643</v>
      </c>
      <c r="AH58" s="417"/>
      <c r="AI58" s="417"/>
      <c r="AJ58" s="417"/>
      <c r="AK58" s="417"/>
      <c r="AL58" s="417"/>
      <c r="AM58" s="417"/>
      <c r="AN58" s="417"/>
      <c r="AO58" s="417"/>
      <c r="AP58" s="417"/>
      <c r="AQ58" s="417"/>
      <c r="AR58" s="417"/>
      <c r="AS58" s="417"/>
      <c r="AT58" s="417"/>
      <c r="AU58" s="417"/>
      <c r="AV58" s="417"/>
      <c r="AW58" s="417"/>
      <c r="AX58" s="418"/>
    </row>
    <row r="59" spans="1:50" ht="41.25" customHeight="1" x14ac:dyDescent="0.15">
      <c r="A59" s="396" t="s">
        <v>55</v>
      </c>
      <c r="B59" s="397"/>
      <c r="C59" s="428" t="s">
        <v>137</v>
      </c>
      <c r="D59" s="429"/>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358"/>
      <c r="AD59" s="360" t="s">
        <v>590</v>
      </c>
      <c r="AE59" s="361"/>
      <c r="AF59" s="361"/>
      <c r="AG59" s="419" t="s">
        <v>644</v>
      </c>
      <c r="AH59" s="420"/>
      <c r="AI59" s="420"/>
      <c r="AJ59" s="420"/>
      <c r="AK59" s="420"/>
      <c r="AL59" s="420"/>
      <c r="AM59" s="420"/>
      <c r="AN59" s="420"/>
      <c r="AO59" s="420"/>
      <c r="AP59" s="420"/>
      <c r="AQ59" s="420"/>
      <c r="AR59" s="420"/>
      <c r="AS59" s="420"/>
      <c r="AT59" s="420"/>
      <c r="AU59" s="420"/>
      <c r="AV59" s="420"/>
      <c r="AW59" s="420"/>
      <c r="AX59" s="421"/>
    </row>
    <row r="60" spans="1:50" ht="19.7" customHeight="1" x14ac:dyDescent="0.15">
      <c r="A60" s="398"/>
      <c r="B60" s="399"/>
      <c r="C60" s="546" t="s">
        <v>213</v>
      </c>
      <c r="D60" s="547"/>
      <c r="E60" s="547"/>
      <c r="F60" s="548"/>
      <c r="G60" s="634" t="s">
        <v>214</v>
      </c>
      <c r="H60" s="547"/>
      <c r="I60" s="547"/>
      <c r="J60" s="547"/>
      <c r="K60" s="547"/>
      <c r="L60" s="547"/>
      <c r="M60" s="547"/>
      <c r="N60" s="634" t="s">
        <v>215</v>
      </c>
      <c r="O60" s="547"/>
      <c r="P60" s="547"/>
      <c r="Q60" s="547"/>
      <c r="R60" s="547"/>
      <c r="S60" s="547"/>
      <c r="T60" s="547"/>
      <c r="U60" s="547"/>
      <c r="V60" s="547"/>
      <c r="W60" s="547"/>
      <c r="X60" s="547"/>
      <c r="Y60" s="547"/>
      <c r="Z60" s="547"/>
      <c r="AA60" s="547"/>
      <c r="AB60" s="547"/>
      <c r="AC60" s="547"/>
      <c r="AD60" s="547"/>
      <c r="AE60" s="547"/>
      <c r="AF60" s="635"/>
      <c r="AG60" s="422"/>
      <c r="AH60" s="423"/>
      <c r="AI60" s="423"/>
      <c r="AJ60" s="423"/>
      <c r="AK60" s="423"/>
      <c r="AL60" s="423"/>
      <c r="AM60" s="423"/>
      <c r="AN60" s="423"/>
      <c r="AO60" s="423"/>
      <c r="AP60" s="423"/>
      <c r="AQ60" s="423"/>
      <c r="AR60" s="423"/>
      <c r="AS60" s="423"/>
      <c r="AT60" s="423"/>
      <c r="AU60" s="423"/>
      <c r="AV60" s="423"/>
      <c r="AW60" s="423"/>
      <c r="AX60" s="424"/>
    </row>
    <row r="61" spans="1:50" ht="24.75" customHeight="1" x14ac:dyDescent="0.15">
      <c r="A61" s="398"/>
      <c r="B61" s="399"/>
      <c r="C61" s="631" t="s">
        <v>579</v>
      </c>
      <c r="D61" s="632"/>
      <c r="E61" s="632"/>
      <c r="F61" s="633"/>
      <c r="G61" s="549"/>
      <c r="H61" s="550"/>
      <c r="I61" s="54" t="str">
        <f>IF(OR(G61="　", G61=""), "", "-")</f>
        <v/>
      </c>
      <c r="J61" s="621">
        <v>431</v>
      </c>
      <c r="K61" s="621"/>
      <c r="L61" s="54" t="str">
        <f>IF(M61="","","-")</f>
        <v/>
      </c>
      <c r="M61" s="55"/>
      <c r="N61" s="618" t="s">
        <v>580</v>
      </c>
      <c r="O61" s="619"/>
      <c r="P61" s="619"/>
      <c r="Q61" s="619"/>
      <c r="R61" s="619"/>
      <c r="S61" s="619"/>
      <c r="T61" s="619"/>
      <c r="U61" s="619"/>
      <c r="V61" s="619"/>
      <c r="W61" s="619"/>
      <c r="X61" s="619"/>
      <c r="Y61" s="619"/>
      <c r="Z61" s="619"/>
      <c r="AA61" s="619"/>
      <c r="AB61" s="619"/>
      <c r="AC61" s="619"/>
      <c r="AD61" s="619"/>
      <c r="AE61" s="619"/>
      <c r="AF61" s="620"/>
      <c r="AG61" s="422"/>
      <c r="AH61" s="423"/>
      <c r="AI61" s="423"/>
      <c r="AJ61" s="423"/>
      <c r="AK61" s="423"/>
      <c r="AL61" s="423"/>
      <c r="AM61" s="423"/>
      <c r="AN61" s="423"/>
      <c r="AO61" s="423"/>
      <c r="AP61" s="423"/>
      <c r="AQ61" s="423"/>
      <c r="AR61" s="423"/>
      <c r="AS61" s="423"/>
      <c r="AT61" s="423"/>
      <c r="AU61" s="423"/>
      <c r="AV61" s="423"/>
      <c r="AW61" s="423"/>
      <c r="AX61" s="424"/>
    </row>
    <row r="62" spans="1:50" ht="67.5" customHeight="1" x14ac:dyDescent="0.15">
      <c r="A62" s="383" t="s">
        <v>45</v>
      </c>
      <c r="B62" s="384"/>
      <c r="C62" s="241" t="s">
        <v>50</v>
      </c>
      <c r="D62" s="242"/>
      <c r="E62" s="242"/>
      <c r="F62" s="243"/>
      <c r="G62" s="527" t="s">
        <v>645</v>
      </c>
      <c r="H62" s="527"/>
      <c r="I62" s="527"/>
      <c r="J62" s="527"/>
      <c r="K62" s="527"/>
      <c r="L62" s="527"/>
      <c r="M62" s="527"/>
      <c r="N62" s="527"/>
      <c r="O62" s="527"/>
      <c r="P62" s="527"/>
      <c r="Q62" s="527"/>
      <c r="R62" s="527"/>
      <c r="S62" s="527"/>
      <c r="T62" s="527"/>
      <c r="U62" s="527"/>
      <c r="V62" s="527"/>
      <c r="W62" s="527"/>
      <c r="X62" s="527"/>
      <c r="Y62" s="527"/>
      <c r="Z62" s="527"/>
      <c r="AA62" s="527"/>
      <c r="AB62" s="527"/>
      <c r="AC62" s="527"/>
      <c r="AD62" s="527"/>
      <c r="AE62" s="527"/>
      <c r="AF62" s="527"/>
      <c r="AG62" s="527"/>
      <c r="AH62" s="527"/>
      <c r="AI62" s="527"/>
      <c r="AJ62" s="527"/>
      <c r="AK62" s="527"/>
      <c r="AL62" s="527"/>
      <c r="AM62" s="527"/>
      <c r="AN62" s="527"/>
      <c r="AO62" s="527"/>
      <c r="AP62" s="527"/>
      <c r="AQ62" s="527"/>
      <c r="AR62" s="527"/>
      <c r="AS62" s="527"/>
      <c r="AT62" s="527"/>
      <c r="AU62" s="527"/>
      <c r="AV62" s="527"/>
      <c r="AW62" s="527"/>
      <c r="AX62" s="528"/>
    </row>
    <row r="63" spans="1:50" ht="67.5" customHeight="1" thickBot="1" x14ac:dyDescent="0.2">
      <c r="A63" s="385"/>
      <c r="B63" s="386"/>
      <c r="C63" s="599" t="s">
        <v>54</v>
      </c>
      <c r="D63" s="600"/>
      <c r="E63" s="600"/>
      <c r="F63" s="601"/>
      <c r="G63" s="525" t="s">
        <v>646</v>
      </c>
      <c r="H63" s="525"/>
      <c r="I63" s="525"/>
      <c r="J63" s="525"/>
      <c r="K63" s="525"/>
      <c r="L63" s="525"/>
      <c r="M63" s="525"/>
      <c r="N63" s="525"/>
      <c r="O63" s="525"/>
      <c r="P63" s="525"/>
      <c r="Q63" s="525"/>
      <c r="R63" s="525"/>
      <c r="S63" s="525"/>
      <c r="T63" s="525"/>
      <c r="U63" s="525"/>
      <c r="V63" s="525"/>
      <c r="W63" s="525"/>
      <c r="X63" s="525"/>
      <c r="Y63" s="525"/>
      <c r="Z63" s="525"/>
      <c r="AA63" s="525"/>
      <c r="AB63" s="525"/>
      <c r="AC63" s="525"/>
      <c r="AD63" s="525"/>
      <c r="AE63" s="525"/>
      <c r="AF63" s="525"/>
      <c r="AG63" s="525"/>
      <c r="AH63" s="525"/>
      <c r="AI63" s="525"/>
      <c r="AJ63" s="525"/>
      <c r="AK63" s="525"/>
      <c r="AL63" s="525"/>
      <c r="AM63" s="525"/>
      <c r="AN63" s="525"/>
      <c r="AO63" s="525"/>
      <c r="AP63" s="525"/>
      <c r="AQ63" s="525"/>
      <c r="AR63" s="525"/>
      <c r="AS63" s="525"/>
      <c r="AT63" s="525"/>
      <c r="AU63" s="525"/>
      <c r="AV63" s="525"/>
      <c r="AW63" s="525"/>
      <c r="AX63" s="526"/>
    </row>
    <row r="64" spans="1:50" ht="24" customHeight="1" x14ac:dyDescent="0.15">
      <c r="A64" s="596" t="s">
        <v>30</v>
      </c>
      <c r="B64" s="597"/>
      <c r="C64" s="597"/>
      <c r="D64" s="597"/>
      <c r="E64" s="597"/>
      <c r="F64" s="597"/>
      <c r="G64" s="597"/>
      <c r="H64" s="597"/>
      <c r="I64" s="597"/>
      <c r="J64" s="597"/>
      <c r="K64" s="597"/>
      <c r="L64" s="597"/>
      <c r="M64" s="597"/>
      <c r="N64" s="597"/>
      <c r="O64" s="597"/>
      <c r="P64" s="597"/>
      <c r="Q64" s="597"/>
      <c r="R64" s="597"/>
      <c r="S64" s="597"/>
      <c r="T64" s="597"/>
      <c r="U64" s="597"/>
      <c r="V64" s="597"/>
      <c r="W64" s="597"/>
      <c r="X64" s="597"/>
      <c r="Y64" s="597"/>
      <c r="Z64" s="597"/>
      <c r="AA64" s="597"/>
      <c r="AB64" s="597"/>
      <c r="AC64" s="597"/>
      <c r="AD64" s="597"/>
      <c r="AE64" s="597"/>
      <c r="AF64" s="597"/>
      <c r="AG64" s="597"/>
      <c r="AH64" s="597"/>
      <c r="AI64" s="597"/>
      <c r="AJ64" s="597"/>
      <c r="AK64" s="597"/>
      <c r="AL64" s="597"/>
      <c r="AM64" s="597"/>
      <c r="AN64" s="597"/>
      <c r="AO64" s="597"/>
      <c r="AP64" s="597"/>
      <c r="AQ64" s="597"/>
      <c r="AR64" s="597"/>
      <c r="AS64" s="597"/>
      <c r="AT64" s="597"/>
      <c r="AU64" s="597"/>
      <c r="AV64" s="597"/>
      <c r="AW64" s="597"/>
      <c r="AX64" s="598"/>
    </row>
    <row r="65" spans="1:52" ht="67.5" customHeight="1" thickBot="1" x14ac:dyDescent="0.2">
      <c r="A65" s="503" t="s">
        <v>655</v>
      </c>
      <c r="B65" s="504"/>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4"/>
      <c r="AC65" s="504"/>
      <c r="AD65" s="504"/>
      <c r="AE65" s="504"/>
      <c r="AF65" s="504"/>
      <c r="AG65" s="504"/>
      <c r="AH65" s="504"/>
      <c r="AI65" s="504"/>
      <c r="AJ65" s="504"/>
      <c r="AK65" s="504"/>
      <c r="AL65" s="504"/>
      <c r="AM65" s="504"/>
      <c r="AN65" s="504"/>
      <c r="AO65" s="504"/>
      <c r="AP65" s="504"/>
      <c r="AQ65" s="504"/>
      <c r="AR65" s="504"/>
      <c r="AS65" s="504"/>
      <c r="AT65" s="504"/>
      <c r="AU65" s="504"/>
      <c r="AV65" s="504"/>
      <c r="AW65" s="504"/>
      <c r="AX65" s="505"/>
    </row>
    <row r="66" spans="1:52" ht="24.75" customHeight="1" x14ac:dyDescent="0.15">
      <c r="A66" s="387" t="s">
        <v>31</v>
      </c>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9"/>
    </row>
    <row r="67" spans="1:52" ht="67.5" customHeight="1" thickBot="1" x14ac:dyDescent="0.2">
      <c r="A67" s="380" t="s">
        <v>132</v>
      </c>
      <c r="B67" s="381"/>
      <c r="C67" s="381"/>
      <c r="D67" s="381"/>
      <c r="E67" s="382"/>
      <c r="F67" s="586" t="s">
        <v>656</v>
      </c>
      <c r="G67" s="504"/>
      <c r="H67" s="504"/>
      <c r="I67" s="504"/>
      <c r="J67" s="504"/>
      <c r="K67" s="504"/>
      <c r="L67" s="504"/>
      <c r="M67" s="504"/>
      <c r="N67" s="504"/>
      <c r="O67" s="504"/>
      <c r="P67" s="504"/>
      <c r="Q67" s="504"/>
      <c r="R67" s="504"/>
      <c r="S67" s="504"/>
      <c r="T67" s="504"/>
      <c r="U67" s="504"/>
      <c r="V67" s="504"/>
      <c r="W67" s="504"/>
      <c r="X67" s="504"/>
      <c r="Y67" s="504"/>
      <c r="Z67" s="504"/>
      <c r="AA67" s="504"/>
      <c r="AB67" s="504"/>
      <c r="AC67" s="504"/>
      <c r="AD67" s="504"/>
      <c r="AE67" s="504"/>
      <c r="AF67" s="504"/>
      <c r="AG67" s="504"/>
      <c r="AH67" s="504"/>
      <c r="AI67" s="504"/>
      <c r="AJ67" s="504"/>
      <c r="AK67" s="504"/>
      <c r="AL67" s="504"/>
      <c r="AM67" s="504"/>
      <c r="AN67" s="504"/>
      <c r="AO67" s="504"/>
      <c r="AP67" s="504"/>
      <c r="AQ67" s="504"/>
      <c r="AR67" s="504"/>
      <c r="AS67" s="504"/>
      <c r="AT67" s="504"/>
      <c r="AU67" s="504"/>
      <c r="AV67" s="504"/>
      <c r="AW67" s="504"/>
      <c r="AX67" s="505"/>
    </row>
    <row r="68" spans="1:52" ht="24.75" customHeight="1" x14ac:dyDescent="0.15">
      <c r="A68" s="387" t="s">
        <v>43</v>
      </c>
      <c r="B68" s="388"/>
      <c r="C68" s="388"/>
      <c r="D68" s="388"/>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8"/>
      <c r="AL68" s="388"/>
      <c r="AM68" s="388"/>
      <c r="AN68" s="388"/>
      <c r="AO68" s="388"/>
      <c r="AP68" s="388"/>
      <c r="AQ68" s="388"/>
      <c r="AR68" s="388"/>
      <c r="AS68" s="388"/>
      <c r="AT68" s="388"/>
      <c r="AU68" s="388"/>
      <c r="AV68" s="388"/>
      <c r="AW68" s="388"/>
      <c r="AX68" s="389"/>
    </row>
    <row r="69" spans="1:52" ht="66" customHeight="1" thickBot="1" x14ac:dyDescent="0.2">
      <c r="A69" s="380" t="s">
        <v>132</v>
      </c>
      <c r="B69" s="381"/>
      <c r="C69" s="381"/>
      <c r="D69" s="381"/>
      <c r="E69" s="382"/>
      <c r="F69" s="506" t="s">
        <v>658</v>
      </c>
      <c r="G69" s="507"/>
      <c r="H69" s="507"/>
      <c r="I69" s="507"/>
      <c r="J69" s="507"/>
      <c r="K69" s="507"/>
      <c r="L69" s="507"/>
      <c r="M69" s="507"/>
      <c r="N69" s="507"/>
      <c r="O69" s="507"/>
      <c r="P69" s="507"/>
      <c r="Q69" s="507"/>
      <c r="R69" s="507"/>
      <c r="S69" s="507"/>
      <c r="T69" s="507"/>
      <c r="U69" s="507"/>
      <c r="V69" s="507"/>
      <c r="W69" s="507"/>
      <c r="X69" s="507"/>
      <c r="Y69" s="507"/>
      <c r="Z69" s="507"/>
      <c r="AA69" s="507"/>
      <c r="AB69" s="507"/>
      <c r="AC69" s="507"/>
      <c r="AD69" s="507"/>
      <c r="AE69" s="507"/>
      <c r="AF69" s="507"/>
      <c r="AG69" s="507"/>
      <c r="AH69" s="507"/>
      <c r="AI69" s="507"/>
      <c r="AJ69" s="507"/>
      <c r="AK69" s="507"/>
      <c r="AL69" s="507"/>
      <c r="AM69" s="507"/>
      <c r="AN69" s="507"/>
      <c r="AO69" s="507"/>
      <c r="AP69" s="507"/>
      <c r="AQ69" s="507"/>
      <c r="AR69" s="507"/>
      <c r="AS69" s="507"/>
      <c r="AT69" s="507"/>
      <c r="AU69" s="507"/>
      <c r="AV69" s="507"/>
      <c r="AW69" s="507"/>
      <c r="AX69" s="508"/>
    </row>
    <row r="70" spans="1:52" ht="24.75" customHeight="1" x14ac:dyDescent="0.15">
      <c r="A70" s="362" t="s">
        <v>32</v>
      </c>
      <c r="B70" s="363"/>
      <c r="C70" s="363"/>
      <c r="D70" s="363"/>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363"/>
      <c r="AH70" s="363"/>
      <c r="AI70" s="363"/>
      <c r="AJ70" s="363"/>
      <c r="AK70" s="363"/>
      <c r="AL70" s="363"/>
      <c r="AM70" s="363"/>
      <c r="AN70" s="363"/>
      <c r="AO70" s="363"/>
      <c r="AP70" s="363"/>
      <c r="AQ70" s="363"/>
      <c r="AR70" s="363"/>
      <c r="AS70" s="363"/>
      <c r="AT70" s="363"/>
      <c r="AU70" s="363"/>
      <c r="AV70" s="363"/>
      <c r="AW70" s="363"/>
      <c r="AX70" s="364"/>
    </row>
    <row r="71" spans="1:52" ht="67.5" customHeight="1" thickBot="1" x14ac:dyDescent="0.2">
      <c r="A71" s="373" t="s">
        <v>657</v>
      </c>
      <c r="B71" s="374"/>
      <c r="C71" s="374"/>
      <c r="D71" s="374"/>
      <c r="E71" s="374"/>
      <c r="F71" s="374"/>
      <c r="G71" s="374"/>
      <c r="H71" s="374"/>
      <c r="I71" s="374"/>
      <c r="J71" s="374"/>
      <c r="K71" s="374"/>
      <c r="L71" s="374"/>
      <c r="M71" s="374"/>
      <c r="N71" s="374"/>
      <c r="O71" s="374"/>
      <c r="P71" s="374"/>
      <c r="Q71" s="374"/>
      <c r="R71" s="374"/>
      <c r="S71" s="374"/>
      <c r="T71" s="374"/>
      <c r="U71" s="374"/>
      <c r="V71" s="374"/>
      <c r="W71" s="374"/>
      <c r="X71" s="374"/>
      <c r="Y71" s="374"/>
      <c r="Z71" s="374"/>
      <c r="AA71" s="374"/>
      <c r="AB71" s="374"/>
      <c r="AC71" s="374"/>
      <c r="AD71" s="374"/>
      <c r="AE71" s="374"/>
      <c r="AF71" s="374"/>
      <c r="AG71" s="374"/>
      <c r="AH71" s="374"/>
      <c r="AI71" s="374"/>
      <c r="AJ71" s="374"/>
      <c r="AK71" s="374"/>
      <c r="AL71" s="374"/>
      <c r="AM71" s="374"/>
      <c r="AN71" s="374"/>
      <c r="AO71" s="374"/>
      <c r="AP71" s="374"/>
      <c r="AQ71" s="374"/>
      <c r="AR71" s="374"/>
      <c r="AS71" s="374"/>
      <c r="AT71" s="374"/>
      <c r="AU71" s="374"/>
      <c r="AV71" s="374"/>
      <c r="AW71" s="374"/>
      <c r="AX71" s="375"/>
    </row>
    <row r="72" spans="1:52" ht="24.75" customHeight="1" x14ac:dyDescent="0.15">
      <c r="A72" s="514" t="s">
        <v>220</v>
      </c>
      <c r="B72" s="515"/>
      <c r="C72" s="515"/>
      <c r="D72" s="515"/>
      <c r="E72" s="515"/>
      <c r="F72" s="515"/>
      <c r="G72" s="515"/>
      <c r="H72" s="515"/>
      <c r="I72" s="515"/>
      <c r="J72" s="515"/>
      <c r="K72" s="515"/>
      <c r="L72" s="515"/>
      <c r="M72" s="515"/>
      <c r="N72" s="515"/>
      <c r="O72" s="515"/>
      <c r="P72" s="515"/>
      <c r="Q72" s="515"/>
      <c r="R72" s="515"/>
      <c r="S72" s="515"/>
      <c r="T72" s="515"/>
      <c r="U72" s="515"/>
      <c r="V72" s="515"/>
      <c r="W72" s="515"/>
      <c r="X72" s="515"/>
      <c r="Y72" s="515"/>
      <c r="Z72" s="515"/>
      <c r="AA72" s="515"/>
      <c r="AB72" s="515"/>
      <c r="AC72" s="515"/>
      <c r="AD72" s="515"/>
      <c r="AE72" s="515"/>
      <c r="AF72" s="515"/>
      <c r="AG72" s="515"/>
      <c r="AH72" s="515"/>
      <c r="AI72" s="515"/>
      <c r="AJ72" s="515"/>
      <c r="AK72" s="515"/>
      <c r="AL72" s="515"/>
      <c r="AM72" s="515"/>
      <c r="AN72" s="515"/>
      <c r="AO72" s="515"/>
      <c r="AP72" s="515"/>
      <c r="AQ72" s="515"/>
      <c r="AR72" s="515"/>
      <c r="AS72" s="515"/>
      <c r="AT72" s="515"/>
      <c r="AU72" s="515"/>
      <c r="AV72" s="515"/>
      <c r="AW72" s="515"/>
      <c r="AX72" s="516"/>
      <c r="AZ72" s="10"/>
    </row>
    <row r="73" spans="1:52" ht="24.75" customHeight="1" x14ac:dyDescent="0.15">
      <c r="A73" s="147" t="s">
        <v>522</v>
      </c>
      <c r="B73" s="148"/>
      <c r="C73" s="148"/>
      <c r="D73" s="149"/>
      <c r="E73" s="76" t="s">
        <v>581</v>
      </c>
      <c r="F73" s="77"/>
      <c r="G73" s="77"/>
      <c r="H73" s="77"/>
      <c r="I73" s="77"/>
      <c r="J73" s="77"/>
      <c r="K73" s="77"/>
      <c r="L73" s="77"/>
      <c r="M73" s="77"/>
      <c r="N73" s="77"/>
      <c r="O73" s="77"/>
      <c r="P73" s="78"/>
      <c r="Q73" s="76"/>
      <c r="R73" s="77"/>
      <c r="S73" s="77"/>
      <c r="T73" s="77"/>
      <c r="U73" s="77"/>
      <c r="V73" s="77"/>
      <c r="W73" s="77"/>
      <c r="X73" s="77"/>
      <c r="Y73" s="77"/>
      <c r="Z73" s="77"/>
      <c r="AA73" s="77"/>
      <c r="AB73" s="78"/>
      <c r="AC73" s="76"/>
      <c r="AD73" s="77"/>
      <c r="AE73" s="77"/>
      <c r="AF73" s="77"/>
      <c r="AG73" s="77"/>
      <c r="AH73" s="77"/>
      <c r="AI73" s="77"/>
      <c r="AJ73" s="77"/>
      <c r="AK73" s="77"/>
      <c r="AL73" s="77"/>
      <c r="AM73" s="77"/>
      <c r="AN73" s="78"/>
      <c r="AO73" s="76"/>
      <c r="AP73" s="77"/>
      <c r="AQ73" s="77"/>
      <c r="AR73" s="77"/>
      <c r="AS73" s="77"/>
      <c r="AT73" s="77"/>
      <c r="AU73" s="77"/>
      <c r="AV73" s="77"/>
      <c r="AW73" s="77"/>
      <c r="AX73" s="79"/>
      <c r="AY73" s="69"/>
    </row>
    <row r="74" spans="1:52" ht="24.75" customHeight="1" x14ac:dyDescent="0.15">
      <c r="A74" s="84" t="s">
        <v>255</v>
      </c>
      <c r="B74" s="84"/>
      <c r="C74" s="84"/>
      <c r="D74" s="84"/>
      <c r="E74" s="76" t="s">
        <v>582</v>
      </c>
      <c r="F74" s="77"/>
      <c r="G74" s="77"/>
      <c r="H74" s="77"/>
      <c r="I74" s="77"/>
      <c r="J74" s="77"/>
      <c r="K74" s="77"/>
      <c r="L74" s="77"/>
      <c r="M74" s="77"/>
      <c r="N74" s="77"/>
      <c r="O74" s="77"/>
      <c r="P74" s="78"/>
      <c r="Q74" s="76"/>
      <c r="R74" s="77"/>
      <c r="S74" s="77"/>
      <c r="T74" s="77"/>
      <c r="U74" s="77"/>
      <c r="V74" s="77"/>
      <c r="W74" s="77"/>
      <c r="X74" s="77"/>
      <c r="Y74" s="77"/>
      <c r="Z74" s="77"/>
      <c r="AA74" s="77"/>
      <c r="AB74" s="78"/>
      <c r="AC74" s="76"/>
      <c r="AD74" s="77"/>
      <c r="AE74" s="77"/>
      <c r="AF74" s="77"/>
      <c r="AG74" s="77"/>
      <c r="AH74" s="77"/>
      <c r="AI74" s="77"/>
      <c r="AJ74" s="77"/>
      <c r="AK74" s="77"/>
      <c r="AL74" s="77"/>
      <c r="AM74" s="77"/>
      <c r="AN74" s="78"/>
      <c r="AO74" s="76"/>
      <c r="AP74" s="77"/>
      <c r="AQ74" s="77"/>
      <c r="AR74" s="77"/>
      <c r="AS74" s="77"/>
      <c r="AT74" s="77"/>
      <c r="AU74" s="77"/>
      <c r="AV74" s="77"/>
      <c r="AW74" s="77"/>
      <c r="AX74" s="79"/>
    </row>
    <row r="75" spans="1:52" ht="24.75" customHeight="1" x14ac:dyDescent="0.15">
      <c r="A75" s="84" t="s">
        <v>254</v>
      </c>
      <c r="B75" s="84"/>
      <c r="C75" s="84"/>
      <c r="D75" s="84"/>
      <c r="E75" s="76" t="s">
        <v>583</v>
      </c>
      <c r="F75" s="77"/>
      <c r="G75" s="77"/>
      <c r="H75" s="77"/>
      <c r="I75" s="77"/>
      <c r="J75" s="77"/>
      <c r="K75" s="77"/>
      <c r="L75" s="77"/>
      <c r="M75" s="77"/>
      <c r="N75" s="77"/>
      <c r="O75" s="77"/>
      <c r="P75" s="78"/>
      <c r="Q75" s="76"/>
      <c r="R75" s="77"/>
      <c r="S75" s="77"/>
      <c r="T75" s="77"/>
      <c r="U75" s="77"/>
      <c r="V75" s="77"/>
      <c r="W75" s="77"/>
      <c r="X75" s="77"/>
      <c r="Y75" s="77"/>
      <c r="Z75" s="77"/>
      <c r="AA75" s="77"/>
      <c r="AB75" s="78"/>
      <c r="AC75" s="76"/>
      <c r="AD75" s="77"/>
      <c r="AE75" s="77"/>
      <c r="AF75" s="77"/>
      <c r="AG75" s="77"/>
      <c r="AH75" s="77"/>
      <c r="AI75" s="77"/>
      <c r="AJ75" s="77"/>
      <c r="AK75" s="77"/>
      <c r="AL75" s="77"/>
      <c r="AM75" s="77"/>
      <c r="AN75" s="78"/>
      <c r="AO75" s="76"/>
      <c r="AP75" s="77"/>
      <c r="AQ75" s="77"/>
      <c r="AR75" s="77"/>
      <c r="AS75" s="77"/>
      <c r="AT75" s="77"/>
      <c r="AU75" s="77"/>
      <c r="AV75" s="77"/>
      <c r="AW75" s="77"/>
      <c r="AX75" s="79"/>
    </row>
    <row r="76" spans="1:52" ht="24.75" customHeight="1" x14ac:dyDescent="0.15">
      <c r="A76" s="84" t="s">
        <v>253</v>
      </c>
      <c r="B76" s="84"/>
      <c r="C76" s="84"/>
      <c r="D76" s="84"/>
      <c r="E76" s="76" t="s">
        <v>584</v>
      </c>
      <c r="F76" s="77"/>
      <c r="G76" s="77"/>
      <c r="H76" s="77"/>
      <c r="I76" s="77"/>
      <c r="J76" s="77"/>
      <c r="K76" s="77"/>
      <c r="L76" s="77"/>
      <c r="M76" s="77"/>
      <c r="N76" s="77"/>
      <c r="O76" s="77"/>
      <c r="P76" s="78"/>
      <c r="Q76" s="76"/>
      <c r="R76" s="77"/>
      <c r="S76" s="77"/>
      <c r="T76" s="77"/>
      <c r="U76" s="77"/>
      <c r="V76" s="77"/>
      <c r="W76" s="77"/>
      <c r="X76" s="77"/>
      <c r="Y76" s="77"/>
      <c r="Z76" s="77"/>
      <c r="AA76" s="77"/>
      <c r="AB76" s="78"/>
      <c r="AC76" s="76"/>
      <c r="AD76" s="77"/>
      <c r="AE76" s="77"/>
      <c r="AF76" s="77"/>
      <c r="AG76" s="77"/>
      <c r="AH76" s="77"/>
      <c r="AI76" s="77"/>
      <c r="AJ76" s="77"/>
      <c r="AK76" s="77"/>
      <c r="AL76" s="77"/>
      <c r="AM76" s="77"/>
      <c r="AN76" s="78"/>
      <c r="AO76" s="76"/>
      <c r="AP76" s="77"/>
      <c r="AQ76" s="77"/>
      <c r="AR76" s="77"/>
      <c r="AS76" s="77"/>
      <c r="AT76" s="77"/>
      <c r="AU76" s="77"/>
      <c r="AV76" s="77"/>
      <c r="AW76" s="77"/>
      <c r="AX76" s="79"/>
    </row>
    <row r="77" spans="1:52" ht="24.75" customHeight="1" x14ac:dyDescent="0.15">
      <c r="A77" s="84" t="s">
        <v>252</v>
      </c>
      <c r="B77" s="84"/>
      <c r="C77" s="84"/>
      <c r="D77" s="84"/>
      <c r="E77" s="76" t="s">
        <v>585</v>
      </c>
      <c r="F77" s="77"/>
      <c r="G77" s="77"/>
      <c r="H77" s="77"/>
      <c r="I77" s="77"/>
      <c r="J77" s="77"/>
      <c r="K77" s="77"/>
      <c r="L77" s="77"/>
      <c r="M77" s="77"/>
      <c r="N77" s="77"/>
      <c r="O77" s="77"/>
      <c r="P77" s="78"/>
      <c r="Q77" s="76"/>
      <c r="R77" s="77"/>
      <c r="S77" s="77"/>
      <c r="T77" s="77"/>
      <c r="U77" s="77"/>
      <c r="V77" s="77"/>
      <c r="W77" s="77"/>
      <c r="X77" s="77"/>
      <c r="Y77" s="77"/>
      <c r="Z77" s="77"/>
      <c r="AA77" s="77"/>
      <c r="AB77" s="78"/>
      <c r="AC77" s="76"/>
      <c r="AD77" s="77"/>
      <c r="AE77" s="77"/>
      <c r="AF77" s="77"/>
      <c r="AG77" s="77"/>
      <c r="AH77" s="77"/>
      <c r="AI77" s="77"/>
      <c r="AJ77" s="77"/>
      <c r="AK77" s="77"/>
      <c r="AL77" s="77"/>
      <c r="AM77" s="77"/>
      <c r="AN77" s="78"/>
      <c r="AO77" s="76"/>
      <c r="AP77" s="77"/>
      <c r="AQ77" s="77"/>
      <c r="AR77" s="77"/>
      <c r="AS77" s="77"/>
      <c r="AT77" s="77"/>
      <c r="AU77" s="77"/>
      <c r="AV77" s="77"/>
      <c r="AW77" s="77"/>
      <c r="AX77" s="79"/>
    </row>
    <row r="78" spans="1:52" ht="24.75" customHeight="1" x14ac:dyDescent="0.15">
      <c r="A78" s="84" t="s">
        <v>251</v>
      </c>
      <c r="B78" s="84"/>
      <c r="C78" s="84"/>
      <c r="D78" s="84"/>
      <c r="E78" s="76" t="s">
        <v>586</v>
      </c>
      <c r="F78" s="77"/>
      <c r="G78" s="77"/>
      <c r="H78" s="77"/>
      <c r="I78" s="77"/>
      <c r="J78" s="77"/>
      <c r="K78" s="77"/>
      <c r="L78" s="77"/>
      <c r="M78" s="77"/>
      <c r="N78" s="77"/>
      <c r="O78" s="77"/>
      <c r="P78" s="78"/>
      <c r="Q78" s="76"/>
      <c r="R78" s="77"/>
      <c r="S78" s="77"/>
      <c r="T78" s="77"/>
      <c r="U78" s="77"/>
      <c r="V78" s="77"/>
      <c r="W78" s="77"/>
      <c r="X78" s="77"/>
      <c r="Y78" s="77"/>
      <c r="Z78" s="77"/>
      <c r="AA78" s="77"/>
      <c r="AB78" s="78"/>
      <c r="AC78" s="76"/>
      <c r="AD78" s="77"/>
      <c r="AE78" s="77"/>
      <c r="AF78" s="77"/>
      <c r="AG78" s="77"/>
      <c r="AH78" s="77"/>
      <c r="AI78" s="77"/>
      <c r="AJ78" s="77"/>
      <c r="AK78" s="77"/>
      <c r="AL78" s="77"/>
      <c r="AM78" s="77"/>
      <c r="AN78" s="78"/>
      <c r="AO78" s="76"/>
      <c r="AP78" s="77"/>
      <c r="AQ78" s="77"/>
      <c r="AR78" s="77"/>
      <c r="AS78" s="77"/>
      <c r="AT78" s="77"/>
      <c r="AU78" s="77"/>
      <c r="AV78" s="77"/>
      <c r="AW78" s="77"/>
      <c r="AX78" s="79"/>
    </row>
    <row r="79" spans="1:52" ht="24.75" customHeight="1" x14ac:dyDescent="0.15">
      <c r="A79" s="84" t="s">
        <v>250</v>
      </c>
      <c r="B79" s="84"/>
      <c r="C79" s="84"/>
      <c r="D79" s="84"/>
      <c r="E79" s="76" t="s">
        <v>587</v>
      </c>
      <c r="F79" s="77"/>
      <c r="G79" s="77"/>
      <c r="H79" s="77"/>
      <c r="I79" s="77"/>
      <c r="J79" s="77"/>
      <c r="K79" s="77"/>
      <c r="L79" s="77"/>
      <c r="M79" s="77"/>
      <c r="N79" s="77"/>
      <c r="O79" s="77"/>
      <c r="P79" s="78"/>
      <c r="Q79" s="76"/>
      <c r="R79" s="77"/>
      <c r="S79" s="77"/>
      <c r="T79" s="77"/>
      <c r="U79" s="77"/>
      <c r="V79" s="77"/>
      <c r="W79" s="77"/>
      <c r="X79" s="77"/>
      <c r="Y79" s="77"/>
      <c r="Z79" s="77"/>
      <c r="AA79" s="77"/>
      <c r="AB79" s="78"/>
      <c r="AC79" s="76"/>
      <c r="AD79" s="77"/>
      <c r="AE79" s="77"/>
      <c r="AF79" s="77"/>
      <c r="AG79" s="77"/>
      <c r="AH79" s="77"/>
      <c r="AI79" s="77"/>
      <c r="AJ79" s="77"/>
      <c r="AK79" s="77"/>
      <c r="AL79" s="77"/>
      <c r="AM79" s="77"/>
      <c r="AN79" s="78"/>
      <c r="AO79" s="76"/>
      <c r="AP79" s="77"/>
      <c r="AQ79" s="77"/>
      <c r="AR79" s="77"/>
      <c r="AS79" s="77"/>
      <c r="AT79" s="77"/>
      <c r="AU79" s="77"/>
      <c r="AV79" s="77"/>
      <c r="AW79" s="77"/>
      <c r="AX79" s="79"/>
    </row>
    <row r="80" spans="1:52" ht="24.75" customHeight="1" x14ac:dyDescent="0.15">
      <c r="A80" s="84" t="s">
        <v>249</v>
      </c>
      <c r="B80" s="84"/>
      <c r="C80" s="84"/>
      <c r="D80" s="84"/>
      <c r="E80" s="76" t="s">
        <v>588</v>
      </c>
      <c r="F80" s="77"/>
      <c r="G80" s="77"/>
      <c r="H80" s="77"/>
      <c r="I80" s="77"/>
      <c r="J80" s="77"/>
      <c r="K80" s="77"/>
      <c r="L80" s="77"/>
      <c r="M80" s="77"/>
      <c r="N80" s="77"/>
      <c r="O80" s="77"/>
      <c r="P80" s="78"/>
      <c r="Q80" s="76"/>
      <c r="R80" s="77"/>
      <c r="S80" s="77"/>
      <c r="T80" s="77"/>
      <c r="U80" s="77"/>
      <c r="V80" s="77"/>
      <c r="W80" s="77"/>
      <c r="X80" s="77"/>
      <c r="Y80" s="77"/>
      <c r="Z80" s="77"/>
      <c r="AA80" s="77"/>
      <c r="AB80" s="78"/>
      <c r="AC80" s="76"/>
      <c r="AD80" s="77"/>
      <c r="AE80" s="77"/>
      <c r="AF80" s="77"/>
      <c r="AG80" s="77"/>
      <c r="AH80" s="77"/>
      <c r="AI80" s="77"/>
      <c r="AJ80" s="77"/>
      <c r="AK80" s="77"/>
      <c r="AL80" s="77"/>
      <c r="AM80" s="77"/>
      <c r="AN80" s="78"/>
      <c r="AO80" s="76"/>
      <c r="AP80" s="77"/>
      <c r="AQ80" s="77"/>
      <c r="AR80" s="77"/>
      <c r="AS80" s="77"/>
      <c r="AT80" s="77"/>
      <c r="AU80" s="77"/>
      <c r="AV80" s="77"/>
      <c r="AW80" s="77"/>
      <c r="AX80" s="79"/>
    </row>
    <row r="81" spans="1:50" ht="24.75" customHeight="1" x14ac:dyDescent="0.15">
      <c r="A81" s="84" t="s">
        <v>248</v>
      </c>
      <c r="B81" s="84"/>
      <c r="C81" s="84"/>
      <c r="D81" s="84"/>
      <c r="E81" s="85" t="s">
        <v>589</v>
      </c>
      <c r="F81" s="86"/>
      <c r="G81" s="86"/>
      <c r="H81" s="86"/>
      <c r="I81" s="86"/>
      <c r="J81" s="86"/>
      <c r="K81" s="86"/>
      <c r="L81" s="86"/>
      <c r="M81" s="86"/>
      <c r="N81" s="86"/>
      <c r="O81" s="86"/>
      <c r="P81" s="87"/>
      <c r="Q81" s="85"/>
      <c r="R81" s="86"/>
      <c r="S81" s="86"/>
      <c r="T81" s="86"/>
      <c r="U81" s="86"/>
      <c r="V81" s="86"/>
      <c r="W81" s="86"/>
      <c r="X81" s="86"/>
      <c r="Y81" s="86"/>
      <c r="Z81" s="86"/>
      <c r="AA81" s="86"/>
      <c r="AB81" s="87"/>
      <c r="AC81" s="85"/>
      <c r="AD81" s="86"/>
      <c r="AE81" s="86"/>
      <c r="AF81" s="86"/>
      <c r="AG81" s="86"/>
      <c r="AH81" s="86"/>
      <c r="AI81" s="86"/>
      <c r="AJ81" s="86"/>
      <c r="AK81" s="86"/>
      <c r="AL81" s="86"/>
      <c r="AM81" s="86"/>
      <c r="AN81" s="87"/>
      <c r="AO81" s="76"/>
      <c r="AP81" s="77"/>
      <c r="AQ81" s="77"/>
      <c r="AR81" s="77"/>
      <c r="AS81" s="77"/>
      <c r="AT81" s="77"/>
      <c r="AU81" s="77"/>
      <c r="AV81" s="77"/>
      <c r="AW81" s="77"/>
      <c r="AX81" s="79"/>
    </row>
    <row r="82" spans="1:50" ht="24.75" customHeight="1" x14ac:dyDescent="0.15">
      <c r="A82" s="84" t="s">
        <v>396</v>
      </c>
      <c r="B82" s="84"/>
      <c r="C82" s="84"/>
      <c r="D82" s="84"/>
      <c r="E82" s="82" t="s">
        <v>559</v>
      </c>
      <c r="F82" s="83"/>
      <c r="G82" s="83"/>
      <c r="H82" s="72" t="str">
        <f>IF(E82="","","-")</f>
        <v>-</v>
      </c>
      <c r="I82" s="83"/>
      <c r="J82" s="83"/>
      <c r="K82" s="72" t="str">
        <f>IF(I82="","","-")</f>
        <v/>
      </c>
      <c r="L82" s="75">
        <v>71</v>
      </c>
      <c r="M82" s="75"/>
      <c r="N82" s="72" t="str">
        <f>IF(O82="","","-")</f>
        <v/>
      </c>
      <c r="O82" s="80"/>
      <c r="P82" s="81"/>
      <c r="Q82" s="82"/>
      <c r="R82" s="83"/>
      <c r="S82" s="83"/>
      <c r="T82" s="72" t="str">
        <f>IF(Q82="","","-")</f>
        <v/>
      </c>
      <c r="U82" s="83"/>
      <c r="V82" s="83"/>
      <c r="W82" s="72" t="str">
        <f>IF(U82="","","-")</f>
        <v/>
      </c>
      <c r="X82" s="75"/>
      <c r="Y82" s="75"/>
      <c r="Z82" s="72" t="str">
        <f>IF(AA82="","","-")</f>
        <v/>
      </c>
      <c r="AA82" s="80"/>
      <c r="AB82" s="81"/>
      <c r="AC82" s="82"/>
      <c r="AD82" s="83"/>
      <c r="AE82" s="83"/>
      <c r="AF82" s="72" t="str">
        <f>IF(AC82="","","-")</f>
        <v/>
      </c>
      <c r="AG82" s="83"/>
      <c r="AH82" s="83"/>
      <c r="AI82" s="72" t="str">
        <f>IF(AG82="","","-")</f>
        <v/>
      </c>
      <c r="AJ82" s="75"/>
      <c r="AK82" s="75"/>
      <c r="AL82" s="72" t="str">
        <f>IF(AM82="","","-")</f>
        <v/>
      </c>
      <c r="AM82" s="80"/>
      <c r="AN82" s="81"/>
      <c r="AO82" s="82"/>
      <c r="AP82" s="83"/>
      <c r="AQ82" s="72" t="str">
        <f>IF(AO82="","","-")</f>
        <v/>
      </c>
      <c r="AR82" s="83"/>
      <c r="AS82" s="83"/>
      <c r="AT82" s="72" t="str">
        <f>IF(AR82="","","-")</f>
        <v/>
      </c>
      <c r="AU82" s="75"/>
      <c r="AV82" s="75"/>
      <c r="AW82" s="72" t="str">
        <f>IF(AX82="","","-")</f>
        <v/>
      </c>
      <c r="AX82" s="74"/>
    </row>
    <row r="83" spans="1:50" ht="24.75" customHeight="1" x14ac:dyDescent="0.15">
      <c r="A83" s="84" t="s">
        <v>362</v>
      </c>
      <c r="B83" s="84"/>
      <c r="C83" s="84"/>
      <c r="D83" s="84"/>
      <c r="E83" s="82" t="s">
        <v>559</v>
      </c>
      <c r="F83" s="83"/>
      <c r="G83" s="83"/>
      <c r="H83" s="72" t="str">
        <f>IF(E83="","","-")</f>
        <v>-</v>
      </c>
      <c r="I83" s="83"/>
      <c r="J83" s="83"/>
      <c r="K83" s="72" t="str">
        <f>IF(I83="","","-")</f>
        <v/>
      </c>
      <c r="L83" s="75">
        <v>70</v>
      </c>
      <c r="M83" s="75"/>
      <c r="N83" s="72" t="str">
        <f>IF(O83="","","-")</f>
        <v/>
      </c>
      <c r="O83" s="80"/>
      <c r="P83" s="81"/>
      <c r="Q83" s="82"/>
      <c r="R83" s="83"/>
      <c r="S83" s="83"/>
      <c r="T83" s="72" t="str">
        <f>IF(Q83="","","-")</f>
        <v/>
      </c>
      <c r="U83" s="83"/>
      <c r="V83" s="83"/>
      <c r="W83" s="72" t="str">
        <f>IF(U83="","","-")</f>
        <v/>
      </c>
      <c r="X83" s="75"/>
      <c r="Y83" s="75"/>
      <c r="Z83" s="72" t="str">
        <f>IF(AA83="","","-")</f>
        <v/>
      </c>
      <c r="AA83" s="80"/>
      <c r="AB83" s="81"/>
      <c r="AC83" s="82"/>
      <c r="AD83" s="83"/>
      <c r="AE83" s="83"/>
      <c r="AF83" s="72" t="str">
        <f>IF(AC83="","","-")</f>
        <v/>
      </c>
      <c r="AG83" s="83"/>
      <c r="AH83" s="83"/>
      <c r="AI83" s="72" t="str">
        <f>IF(AG83="","","-")</f>
        <v/>
      </c>
      <c r="AJ83" s="75"/>
      <c r="AK83" s="75"/>
      <c r="AL83" s="72" t="str">
        <f>IF(AM83="","","-")</f>
        <v/>
      </c>
      <c r="AM83" s="80"/>
      <c r="AN83" s="81"/>
      <c r="AO83" s="82"/>
      <c r="AP83" s="83"/>
      <c r="AQ83" s="72" t="str">
        <f>IF(AO83="","","-")</f>
        <v/>
      </c>
      <c r="AR83" s="83"/>
      <c r="AS83" s="83"/>
      <c r="AT83" s="72" t="str">
        <f>IF(AR83="","","-")</f>
        <v/>
      </c>
      <c r="AU83" s="75"/>
      <c r="AV83" s="75"/>
      <c r="AW83" s="72" t="str">
        <f>IF(AX83="","","-")</f>
        <v/>
      </c>
      <c r="AX83" s="74"/>
    </row>
    <row r="84" spans="1:50" ht="28.35" customHeight="1" x14ac:dyDescent="0.15">
      <c r="A84" s="119" t="s">
        <v>242</v>
      </c>
      <c r="B84" s="120"/>
      <c r="C84" s="120"/>
      <c r="D84" s="120"/>
      <c r="E84" s="120"/>
      <c r="F84" s="121"/>
      <c r="G84" s="58" t="s">
        <v>557</v>
      </c>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119"/>
      <c r="B85" s="120"/>
      <c r="C85" s="120"/>
      <c r="D85" s="120"/>
      <c r="E85" s="120"/>
      <c r="F85" s="121"/>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7.75" customHeight="1" x14ac:dyDescent="0.15">
      <c r="A86" s="119"/>
      <c r="B86" s="120"/>
      <c r="C86" s="120"/>
      <c r="D86" s="120"/>
      <c r="E86" s="120"/>
      <c r="F86" s="121"/>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19"/>
      <c r="B87" s="120"/>
      <c r="C87" s="120"/>
      <c r="D87" s="120"/>
      <c r="E87" s="120"/>
      <c r="F87" s="121"/>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7.75" customHeight="1" x14ac:dyDescent="0.15">
      <c r="A88" s="119"/>
      <c r="B88" s="120"/>
      <c r="C88" s="120"/>
      <c r="D88" s="120"/>
      <c r="E88" s="120"/>
      <c r="F88" s="121"/>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19"/>
      <c r="B89" s="120"/>
      <c r="C89" s="120"/>
      <c r="D89" s="120"/>
      <c r="E89" s="120"/>
      <c r="F89" s="121"/>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19"/>
      <c r="B90" s="120"/>
      <c r="C90" s="120"/>
      <c r="D90" s="120"/>
      <c r="E90" s="120"/>
      <c r="F90" s="121"/>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7.75" customHeight="1" x14ac:dyDescent="0.15">
      <c r="A91" s="119"/>
      <c r="B91" s="120"/>
      <c r="C91" s="120"/>
      <c r="D91" s="120"/>
      <c r="E91" s="120"/>
      <c r="F91" s="121"/>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19"/>
      <c r="B92" s="120"/>
      <c r="C92" s="120"/>
      <c r="D92" s="120"/>
      <c r="E92" s="120"/>
      <c r="F92" s="121"/>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19"/>
      <c r="B93" s="120"/>
      <c r="C93" s="120"/>
      <c r="D93" s="120"/>
      <c r="E93" s="120"/>
      <c r="F93" s="121"/>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19"/>
      <c r="B94" s="120"/>
      <c r="C94" s="120"/>
      <c r="D94" s="120"/>
      <c r="E94" s="120"/>
      <c r="F94" s="121"/>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119"/>
      <c r="B95" s="120"/>
      <c r="C95" s="120"/>
      <c r="D95" s="120"/>
      <c r="E95" s="120"/>
      <c r="F95" s="121"/>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19"/>
      <c r="B96" s="120"/>
      <c r="C96" s="120"/>
      <c r="D96" s="120"/>
      <c r="E96" s="120"/>
      <c r="F96" s="121"/>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119"/>
      <c r="B97" s="120"/>
      <c r="C97" s="120"/>
      <c r="D97" s="120"/>
      <c r="E97" s="120"/>
      <c r="F97" s="121"/>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x14ac:dyDescent="0.15">
      <c r="A98" s="119"/>
      <c r="B98" s="120"/>
      <c r="C98" s="120"/>
      <c r="D98" s="120"/>
      <c r="E98" s="120"/>
      <c r="F98" s="121"/>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x14ac:dyDescent="0.15">
      <c r="A99" s="119"/>
      <c r="B99" s="120"/>
      <c r="C99" s="120"/>
      <c r="D99" s="120"/>
      <c r="E99" s="120"/>
      <c r="F99" s="121"/>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x14ac:dyDescent="0.15">
      <c r="A100" s="119"/>
      <c r="B100" s="120"/>
      <c r="C100" s="120"/>
      <c r="D100" s="120"/>
      <c r="E100" s="120"/>
      <c r="F100" s="121"/>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x14ac:dyDescent="0.15">
      <c r="A101" s="119"/>
      <c r="B101" s="120"/>
      <c r="C101" s="120"/>
      <c r="D101" s="120"/>
      <c r="E101" s="120"/>
      <c r="F101" s="121"/>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x14ac:dyDescent="0.15">
      <c r="A102" s="119"/>
      <c r="B102" s="120"/>
      <c r="C102" s="120"/>
      <c r="D102" s="120"/>
      <c r="E102" s="120"/>
      <c r="F102" s="121"/>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x14ac:dyDescent="0.15">
      <c r="A103" s="119"/>
      <c r="B103" s="120"/>
      <c r="C103" s="120"/>
      <c r="D103" s="120"/>
      <c r="E103" s="120"/>
      <c r="F103" s="121"/>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x14ac:dyDescent="0.15">
      <c r="A104" s="119"/>
      <c r="B104" s="120"/>
      <c r="C104" s="120"/>
      <c r="D104" s="120"/>
      <c r="E104" s="120"/>
      <c r="F104" s="121"/>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x14ac:dyDescent="0.15">
      <c r="A105" s="119"/>
      <c r="B105" s="120"/>
      <c r="C105" s="120"/>
      <c r="D105" s="120"/>
      <c r="E105" s="120"/>
      <c r="F105" s="121"/>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x14ac:dyDescent="0.15">
      <c r="A106" s="119"/>
      <c r="B106" s="120"/>
      <c r="C106" s="120"/>
      <c r="D106" s="120"/>
      <c r="E106" s="120"/>
      <c r="F106" s="121"/>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x14ac:dyDescent="0.15">
      <c r="A107" s="119"/>
      <c r="B107" s="120"/>
      <c r="C107" s="120"/>
      <c r="D107" s="120"/>
      <c r="E107" s="120"/>
      <c r="F107" s="121"/>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x14ac:dyDescent="0.15">
      <c r="A108" s="119"/>
      <c r="B108" s="120"/>
      <c r="C108" s="120"/>
      <c r="D108" s="120"/>
      <c r="E108" s="120"/>
      <c r="F108" s="121"/>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x14ac:dyDescent="0.15">
      <c r="A109" s="119"/>
      <c r="B109" s="120"/>
      <c r="C109" s="120"/>
      <c r="D109" s="120"/>
      <c r="E109" s="120"/>
      <c r="F109" s="121"/>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x14ac:dyDescent="0.15">
      <c r="A110" s="119"/>
      <c r="B110" s="120"/>
      <c r="C110" s="120"/>
      <c r="D110" s="120"/>
      <c r="E110" s="120"/>
      <c r="F110" s="121"/>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x14ac:dyDescent="0.15">
      <c r="A111" s="119"/>
      <c r="B111" s="120"/>
      <c r="C111" s="120"/>
      <c r="D111" s="120"/>
      <c r="E111" s="120"/>
      <c r="F111" s="121"/>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x14ac:dyDescent="0.15">
      <c r="A112" s="119"/>
      <c r="B112" s="120"/>
      <c r="C112" s="120"/>
      <c r="D112" s="120"/>
      <c r="E112" s="120"/>
      <c r="F112" s="121"/>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x14ac:dyDescent="0.15">
      <c r="A113" s="119"/>
      <c r="B113" s="120"/>
      <c r="C113" s="120"/>
      <c r="D113" s="120"/>
      <c r="E113" s="120"/>
      <c r="F113" s="121"/>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x14ac:dyDescent="0.15">
      <c r="A114" s="119"/>
      <c r="B114" s="120"/>
      <c r="C114" s="120"/>
      <c r="D114" s="120"/>
      <c r="E114" s="120"/>
      <c r="F114" s="121"/>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x14ac:dyDescent="0.15">
      <c r="A115" s="119"/>
      <c r="B115" s="120"/>
      <c r="C115" s="120"/>
      <c r="D115" s="120"/>
      <c r="E115" s="120"/>
      <c r="F115" s="121"/>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x14ac:dyDescent="0.15">
      <c r="A116" s="119"/>
      <c r="B116" s="120"/>
      <c r="C116" s="120"/>
      <c r="D116" s="120"/>
      <c r="E116" s="120"/>
      <c r="F116" s="121"/>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x14ac:dyDescent="0.15">
      <c r="A117" s="119"/>
      <c r="B117" s="120"/>
      <c r="C117" s="120"/>
      <c r="D117" s="120"/>
      <c r="E117" s="120"/>
      <c r="F117" s="121"/>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1" x14ac:dyDescent="0.15">
      <c r="A118" s="119"/>
      <c r="B118" s="120"/>
      <c r="C118" s="120"/>
      <c r="D118" s="120"/>
      <c r="E118" s="120"/>
      <c r="F118" s="121"/>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1" ht="14.25" thickBot="1" x14ac:dyDescent="0.2">
      <c r="A119" s="365"/>
      <c r="B119" s="366"/>
      <c r="C119" s="366"/>
      <c r="D119" s="366"/>
      <c r="E119" s="366"/>
      <c r="F119" s="367"/>
      <c r="G119" s="36"/>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8"/>
    </row>
    <row r="120" spans="1:51" ht="17.25" x14ac:dyDescent="0.15">
      <c r="A120" s="497" t="s">
        <v>244</v>
      </c>
      <c r="B120" s="498"/>
      <c r="C120" s="498"/>
      <c r="D120" s="498"/>
      <c r="E120" s="498"/>
      <c r="F120" s="499"/>
      <c r="G120" s="291" t="s">
        <v>595</v>
      </c>
      <c r="H120" s="292"/>
      <c r="I120" s="292"/>
      <c r="J120" s="292"/>
      <c r="K120" s="292"/>
      <c r="L120" s="292"/>
      <c r="M120" s="292"/>
      <c r="N120" s="292"/>
      <c r="O120" s="292"/>
      <c r="P120" s="292"/>
      <c r="Q120" s="292"/>
      <c r="R120" s="292"/>
      <c r="S120" s="292"/>
      <c r="T120" s="292"/>
      <c r="U120" s="292"/>
      <c r="V120" s="292"/>
      <c r="W120" s="292"/>
      <c r="X120" s="292"/>
      <c r="Y120" s="292"/>
      <c r="Z120" s="292"/>
      <c r="AA120" s="292"/>
      <c r="AB120" s="293"/>
      <c r="AC120" s="291" t="s">
        <v>647</v>
      </c>
      <c r="AD120" s="292"/>
      <c r="AE120" s="292"/>
      <c r="AF120" s="292"/>
      <c r="AG120" s="292"/>
      <c r="AH120" s="292"/>
      <c r="AI120" s="292"/>
      <c r="AJ120" s="292"/>
      <c r="AK120" s="292"/>
      <c r="AL120" s="292"/>
      <c r="AM120" s="292"/>
      <c r="AN120" s="292"/>
      <c r="AO120" s="292"/>
      <c r="AP120" s="292"/>
      <c r="AQ120" s="292"/>
      <c r="AR120" s="292"/>
      <c r="AS120" s="292"/>
      <c r="AT120" s="292"/>
      <c r="AU120" s="292"/>
      <c r="AV120" s="292"/>
      <c r="AW120" s="292"/>
      <c r="AX120" s="294"/>
    </row>
    <row r="121" spans="1:51" ht="24.75" customHeight="1" x14ac:dyDescent="0.15">
      <c r="A121" s="500"/>
      <c r="B121" s="501"/>
      <c r="C121" s="501"/>
      <c r="D121" s="501"/>
      <c r="E121" s="501"/>
      <c r="F121" s="502"/>
      <c r="G121" s="241" t="s">
        <v>16</v>
      </c>
      <c r="H121" s="254"/>
      <c r="I121" s="254"/>
      <c r="J121" s="254"/>
      <c r="K121" s="254"/>
      <c r="L121" s="255" t="s">
        <v>17</v>
      </c>
      <c r="M121" s="254"/>
      <c r="N121" s="254"/>
      <c r="O121" s="254"/>
      <c r="P121" s="254"/>
      <c r="Q121" s="254"/>
      <c r="R121" s="254"/>
      <c r="S121" s="254"/>
      <c r="T121" s="254"/>
      <c r="U121" s="254"/>
      <c r="V121" s="254"/>
      <c r="W121" s="254"/>
      <c r="X121" s="256"/>
      <c r="Y121" s="233" t="s">
        <v>18</v>
      </c>
      <c r="Z121" s="234"/>
      <c r="AA121" s="234"/>
      <c r="AB121" s="253"/>
      <c r="AC121" s="241" t="s">
        <v>16</v>
      </c>
      <c r="AD121" s="254"/>
      <c r="AE121" s="254"/>
      <c r="AF121" s="254"/>
      <c r="AG121" s="254"/>
      <c r="AH121" s="255" t="s">
        <v>17</v>
      </c>
      <c r="AI121" s="254"/>
      <c r="AJ121" s="254"/>
      <c r="AK121" s="254"/>
      <c r="AL121" s="254"/>
      <c r="AM121" s="254"/>
      <c r="AN121" s="254"/>
      <c r="AO121" s="254"/>
      <c r="AP121" s="254"/>
      <c r="AQ121" s="254"/>
      <c r="AR121" s="254"/>
      <c r="AS121" s="254"/>
      <c r="AT121" s="256"/>
      <c r="AU121" s="233" t="s">
        <v>18</v>
      </c>
      <c r="AV121" s="234"/>
      <c r="AW121" s="234"/>
      <c r="AX121" s="235"/>
    </row>
    <row r="122" spans="1:51" ht="24.75" customHeight="1" x14ac:dyDescent="0.15">
      <c r="A122" s="500"/>
      <c r="B122" s="501"/>
      <c r="C122" s="501"/>
      <c r="D122" s="501"/>
      <c r="E122" s="501"/>
      <c r="F122" s="502"/>
      <c r="G122" s="244" t="s">
        <v>74</v>
      </c>
      <c r="H122" s="245"/>
      <c r="I122" s="245"/>
      <c r="J122" s="245"/>
      <c r="K122" s="246"/>
      <c r="L122" s="247" t="s">
        <v>592</v>
      </c>
      <c r="M122" s="248"/>
      <c r="N122" s="248"/>
      <c r="O122" s="248"/>
      <c r="P122" s="248"/>
      <c r="Q122" s="248"/>
      <c r="R122" s="248"/>
      <c r="S122" s="248"/>
      <c r="T122" s="248"/>
      <c r="U122" s="248"/>
      <c r="V122" s="248"/>
      <c r="W122" s="248"/>
      <c r="X122" s="249"/>
      <c r="Y122" s="250">
        <v>1.2</v>
      </c>
      <c r="Z122" s="251"/>
      <c r="AA122" s="251"/>
      <c r="AB122" s="252"/>
      <c r="AC122" s="244" t="s">
        <v>593</v>
      </c>
      <c r="AD122" s="245"/>
      <c r="AE122" s="245"/>
      <c r="AF122" s="245"/>
      <c r="AG122" s="246"/>
      <c r="AH122" s="247" t="s">
        <v>594</v>
      </c>
      <c r="AI122" s="248"/>
      <c r="AJ122" s="248"/>
      <c r="AK122" s="248"/>
      <c r="AL122" s="248"/>
      <c r="AM122" s="248"/>
      <c r="AN122" s="248"/>
      <c r="AO122" s="248"/>
      <c r="AP122" s="248"/>
      <c r="AQ122" s="248"/>
      <c r="AR122" s="248"/>
      <c r="AS122" s="248"/>
      <c r="AT122" s="249"/>
      <c r="AU122" s="250">
        <v>635.79999999999995</v>
      </c>
      <c r="AV122" s="251"/>
      <c r="AW122" s="251"/>
      <c r="AX122" s="517"/>
    </row>
    <row r="123" spans="1:51" ht="24.75" customHeight="1" thickBot="1" x14ac:dyDescent="0.2">
      <c r="A123" s="500"/>
      <c r="B123" s="501"/>
      <c r="C123" s="501"/>
      <c r="D123" s="501"/>
      <c r="E123" s="501"/>
      <c r="F123" s="502"/>
      <c r="G123" s="282" t="s">
        <v>19</v>
      </c>
      <c r="H123" s="283"/>
      <c r="I123" s="283"/>
      <c r="J123" s="283"/>
      <c r="K123" s="283"/>
      <c r="L123" s="284"/>
      <c r="M123" s="285"/>
      <c r="N123" s="285"/>
      <c r="O123" s="285"/>
      <c r="P123" s="285"/>
      <c r="Q123" s="285"/>
      <c r="R123" s="285"/>
      <c r="S123" s="285"/>
      <c r="T123" s="285"/>
      <c r="U123" s="285"/>
      <c r="V123" s="285"/>
      <c r="W123" s="285"/>
      <c r="X123" s="286"/>
      <c r="Y123" s="287">
        <f>SUM(Y122:AB122)</f>
        <v>1.2</v>
      </c>
      <c r="Z123" s="288"/>
      <c r="AA123" s="288"/>
      <c r="AB123" s="289"/>
      <c r="AC123" s="282" t="s">
        <v>19</v>
      </c>
      <c r="AD123" s="283"/>
      <c r="AE123" s="283"/>
      <c r="AF123" s="283"/>
      <c r="AG123" s="283"/>
      <c r="AH123" s="284"/>
      <c r="AI123" s="285"/>
      <c r="AJ123" s="285"/>
      <c r="AK123" s="285"/>
      <c r="AL123" s="285"/>
      <c r="AM123" s="285"/>
      <c r="AN123" s="285"/>
      <c r="AO123" s="285"/>
      <c r="AP123" s="285"/>
      <c r="AQ123" s="285"/>
      <c r="AR123" s="285"/>
      <c r="AS123" s="285"/>
      <c r="AT123" s="286"/>
      <c r="AU123" s="287">
        <f>SUM(AU122:AX122)</f>
        <v>635.79999999999995</v>
      </c>
      <c r="AV123" s="288"/>
      <c r="AW123" s="288"/>
      <c r="AX123" s="290"/>
    </row>
    <row r="124" spans="1:51" ht="24.75" customHeight="1" x14ac:dyDescent="0.15">
      <c r="A124" s="500"/>
      <c r="B124" s="501"/>
      <c r="C124" s="501"/>
      <c r="D124" s="501"/>
      <c r="E124" s="501"/>
      <c r="F124" s="502"/>
      <c r="G124" s="291" t="s">
        <v>650</v>
      </c>
      <c r="H124" s="292"/>
      <c r="I124" s="292"/>
      <c r="J124" s="292"/>
      <c r="K124" s="292"/>
      <c r="L124" s="292"/>
      <c r="M124" s="292"/>
      <c r="N124" s="292"/>
      <c r="O124" s="292"/>
      <c r="P124" s="292"/>
      <c r="Q124" s="292"/>
      <c r="R124" s="292"/>
      <c r="S124" s="292"/>
      <c r="T124" s="292"/>
      <c r="U124" s="292"/>
      <c r="V124" s="292"/>
      <c r="W124" s="292"/>
      <c r="X124" s="292"/>
      <c r="Y124" s="292"/>
      <c r="Z124" s="292"/>
      <c r="AA124" s="292"/>
      <c r="AB124" s="293"/>
      <c r="AC124" s="291" t="s">
        <v>203</v>
      </c>
      <c r="AD124" s="292"/>
      <c r="AE124" s="292"/>
      <c r="AF124" s="292"/>
      <c r="AG124" s="292"/>
      <c r="AH124" s="292"/>
      <c r="AI124" s="292"/>
      <c r="AJ124" s="292"/>
      <c r="AK124" s="292"/>
      <c r="AL124" s="292"/>
      <c r="AM124" s="292"/>
      <c r="AN124" s="292"/>
      <c r="AO124" s="292"/>
      <c r="AP124" s="292"/>
      <c r="AQ124" s="292"/>
      <c r="AR124" s="292"/>
      <c r="AS124" s="292"/>
      <c r="AT124" s="292"/>
      <c r="AU124" s="292"/>
      <c r="AV124" s="292"/>
      <c r="AW124" s="292"/>
      <c r="AX124" s="294"/>
      <c r="AY124">
        <f>COUNTA($G$126,$AC$126)</f>
        <v>2</v>
      </c>
    </row>
    <row r="125" spans="1:51" ht="24.75" customHeight="1" x14ac:dyDescent="0.15">
      <c r="A125" s="500"/>
      <c r="B125" s="501"/>
      <c r="C125" s="501"/>
      <c r="D125" s="501"/>
      <c r="E125" s="501"/>
      <c r="F125" s="502"/>
      <c r="G125" s="241" t="s">
        <v>16</v>
      </c>
      <c r="H125" s="254"/>
      <c r="I125" s="254"/>
      <c r="J125" s="254"/>
      <c r="K125" s="254"/>
      <c r="L125" s="255" t="s">
        <v>17</v>
      </c>
      <c r="M125" s="254"/>
      <c r="N125" s="254"/>
      <c r="O125" s="254"/>
      <c r="P125" s="254"/>
      <c r="Q125" s="254"/>
      <c r="R125" s="254"/>
      <c r="S125" s="254"/>
      <c r="T125" s="254"/>
      <c r="U125" s="254"/>
      <c r="V125" s="254"/>
      <c r="W125" s="254"/>
      <c r="X125" s="256"/>
      <c r="Y125" s="233" t="s">
        <v>18</v>
      </c>
      <c r="Z125" s="234"/>
      <c r="AA125" s="234"/>
      <c r="AB125" s="253"/>
      <c r="AC125" s="241" t="s">
        <v>16</v>
      </c>
      <c r="AD125" s="254"/>
      <c r="AE125" s="254"/>
      <c r="AF125" s="254"/>
      <c r="AG125" s="254"/>
      <c r="AH125" s="255" t="s">
        <v>17</v>
      </c>
      <c r="AI125" s="254"/>
      <c r="AJ125" s="254"/>
      <c r="AK125" s="254"/>
      <c r="AL125" s="254"/>
      <c r="AM125" s="254"/>
      <c r="AN125" s="254"/>
      <c r="AO125" s="254"/>
      <c r="AP125" s="254"/>
      <c r="AQ125" s="254"/>
      <c r="AR125" s="254"/>
      <c r="AS125" s="254"/>
      <c r="AT125" s="256"/>
      <c r="AU125" s="233" t="s">
        <v>18</v>
      </c>
      <c r="AV125" s="234"/>
      <c r="AW125" s="234"/>
      <c r="AX125" s="235"/>
      <c r="AY125">
        <f>$AY$124</f>
        <v>2</v>
      </c>
    </row>
    <row r="126" spans="1:51" ht="24.75" customHeight="1" x14ac:dyDescent="0.15">
      <c r="A126" s="500"/>
      <c r="B126" s="501"/>
      <c r="C126" s="501"/>
      <c r="D126" s="501"/>
      <c r="E126" s="501"/>
      <c r="F126" s="502"/>
      <c r="G126" s="244" t="s">
        <v>648</v>
      </c>
      <c r="H126" s="245"/>
      <c r="I126" s="245"/>
      <c r="J126" s="245"/>
      <c r="K126" s="246"/>
      <c r="L126" s="247" t="s">
        <v>649</v>
      </c>
      <c r="M126" s="248"/>
      <c r="N126" s="248"/>
      <c r="O126" s="248"/>
      <c r="P126" s="248"/>
      <c r="Q126" s="248"/>
      <c r="R126" s="248"/>
      <c r="S126" s="248"/>
      <c r="T126" s="248"/>
      <c r="U126" s="248"/>
      <c r="V126" s="248"/>
      <c r="W126" s="248"/>
      <c r="X126" s="249"/>
      <c r="Y126" s="250">
        <v>499.8</v>
      </c>
      <c r="Z126" s="251"/>
      <c r="AA126" s="251"/>
      <c r="AB126" s="252"/>
      <c r="AC126" s="244" t="s">
        <v>659</v>
      </c>
      <c r="AD126" s="245"/>
      <c r="AE126" s="245"/>
      <c r="AF126" s="245"/>
      <c r="AG126" s="246"/>
      <c r="AH126" s="247" t="s">
        <v>659</v>
      </c>
      <c r="AI126" s="248"/>
      <c r="AJ126" s="248"/>
      <c r="AK126" s="248"/>
      <c r="AL126" s="248"/>
      <c r="AM126" s="248"/>
      <c r="AN126" s="248"/>
      <c r="AO126" s="248"/>
      <c r="AP126" s="248"/>
      <c r="AQ126" s="248"/>
      <c r="AR126" s="248"/>
      <c r="AS126" s="248"/>
      <c r="AT126" s="249"/>
      <c r="AU126" s="250" t="s">
        <v>659</v>
      </c>
      <c r="AV126" s="251"/>
      <c r="AW126" s="251"/>
      <c r="AX126" s="517"/>
      <c r="AY126">
        <f>$AY$124</f>
        <v>2</v>
      </c>
    </row>
    <row r="127" spans="1:51" ht="24.75" customHeight="1" x14ac:dyDescent="0.15">
      <c r="A127" s="500"/>
      <c r="B127" s="501"/>
      <c r="C127" s="501"/>
      <c r="D127" s="501"/>
      <c r="E127" s="501"/>
      <c r="F127" s="502"/>
      <c r="G127" s="282" t="s">
        <v>19</v>
      </c>
      <c r="H127" s="283"/>
      <c r="I127" s="283"/>
      <c r="J127" s="283"/>
      <c r="K127" s="283"/>
      <c r="L127" s="284"/>
      <c r="M127" s="285"/>
      <c r="N127" s="285"/>
      <c r="O127" s="285"/>
      <c r="P127" s="285"/>
      <c r="Q127" s="285"/>
      <c r="R127" s="285"/>
      <c r="S127" s="285"/>
      <c r="T127" s="285"/>
      <c r="U127" s="285"/>
      <c r="V127" s="285"/>
      <c r="W127" s="285"/>
      <c r="X127" s="286"/>
      <c r="Y127" s="287">
        <f>SUM(Y126:AB126)</f>
        <v>499.8</v>
      </c>
      <c r="Z127" s="288"/>
      <c r="AA127" s="288"/>
      <c r="AB127" s="289"/>
      <c r="AC127" s="282" t="s">
        <v>19</v>
      </c>
      <c r="AD127" s="283"/>
      <c r="AE127" s="283"/>
      <c r="AF127" s="283"/>
      <c r="AG127" s="283"/>
      <c r="AH127" s="284"/>
      <c r="AI127" s="285"/>
      <c r="AJ127" s="285"/>
      <c r="AK127" s="285"/>
      <c r="AL127" s="285"/>
      <c r="AM127" s="285"/>
      <c r="AN127" s="285"/>
      <c r="AO127" s="285"/>
      <c r="AP127" s="285"/>
      <c r="AQ127" s="285"/>
      <c r="AR127" s="285"/>
      <c r="AS127" s="285"/>
      <c r="AT127" s="286"/>
      <c r="AU127" s="287">
        <f>SUM(AU126:AX126)</f>
        <v>0</v>
      </c>
      <c r="AV127" s="288"/>
      <c r="AW127" s="288"/>
      <c r="AX127" s="290"/>
      <c r="AY127">
        <f>$AY$124</f>
        <v>2</v>
      </c>
    </row>
    <row r="128" spans="1:51" ht="24.75" customHeight="1" x14ac:dyDescent="0.15">
      <c r="A128" s="4"/>
      <c r="B128" s="4"/>
      <c r="C128" s="4"/>
      <c r="D128" s="4"/>
      <c r="E128" s="4"/>
      <c r="F128" s="4"/>
      <c r="G128" s="7"/>
      <c r="H128" s="7"/>
      <c r="I128" s="7"/>
      <c r="J128" s="7"/>
      <c r="K128" s="7"/>
      <c r="L128" s="3"/>
      <c r="M128" s="7"/>
      <c r="N128" s="7"/>
      <c r="O128" s="7"/>
      <c r="P128" s="7"/>
      <c r="Q128" s="7"/>
      <c r="R128" s="7"/>
      <c r="S128" s="7"/>
      <c r="T128" s="7"/>
      <c r="U128" s="7"/>
      <c r="V128" s="7"/>
      <c r="W128" s="7"/>
      <c r="X128" s="7"/>
      <c r="Y128" s="8"/>
      <c r="Z128" s="8"/>
      <c r="AA128" s="8"/>
      <c r="AB128" s="8"/>
      <c r="AC128" s="7"/>
      <c r="AD128" s="7"/>
      <c r="AE128" s="7"/>
      <c r="AF128" s="7"/>
      <c r="AG128" s="7"/>
      <c r="AH128" s="3"/>
      <c r="AI128" s="7"/>
      <c r="AJ128" s="7"/>
      <c r="AK128" s="7"/>
      <c r="AL128" s="7"/>
      <c r="AM128" s="7"/>
      <c r="AN128" s="7"/>
      <c r="AO128" s="7"/>
      <c r="AP128" s="7"/>
      <c r="AQ128" s="7"/>
      <c r="AR128" s="7"/>
      <c r="AS128" s="7"/>
      <c r="AT128" s="7"/>
      <c r="AU128" s="8"/>
      <c r="AV128" s="8"/>
      <c r="AW128" s="8"/>
      <c r="AX128" s="8"/>
    </row>
    <row r="129" spans="1:51" ht="24.75" customHeight="1" x14ac:dyDescent="0.15"/>
    <row r="130" spans="1:51" ht="24.75" customHeight="1" x14ac:dyDescent="0.15">
      <c r="A130" s="9"/>
      <c r="B130" s="1" t="s">
        <v>26</v>
      </c>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row>
    <row r="131" spans="1:51" ht="24.75" customHeight="1" x14ac:dyDescent="0.15">
      <c r="A131" s="9"/>
      <c r="B131" s="39" t="s">
        <v>224</v>
      </c>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row>
    <row r="132" spans="1:51" ht="59.25" customHeight="1" x14ac:dyDescent="0.15">
      <c r="A132" s="181"/>
      <c r="B132" s="181"/>
      <c r="C132" s="181" t="s">
        <v>25</v>
      </c>
      <c r="D132" s="181"/>
      <c r="E132" s="181"/>
      <c r="F132" s="181"/>
      <c r="G132" s="181"/>
      <c r="H132" s="181"/>
      <c r="I132" s="181"/>
      <c r="J132" s="228" t="s">
        <v>185</v>
      </c>
      <c r="K132" s="84"/>
      <c r="L132" s="84"/>
      <c r="M132" s="84"/>
      <c r="N132" s="84"/>
      <c r="O132" s="84"/>
      <c r="P132" s="182" t="s">
        <v>172</v>
      </c>
      <c r="Q132" s="182"/>
      <c r="R132" s="182"/>
      <c r="S132" s="182"/>
      <c r="T132" s="182"/>
      <c r="U132" s="182"/>
      <c r="V132" s="182"/>
      <c r="W132" s="182"/>
      <c r="X132" s="182"/>
      <c r="Y132" s="229" t="s">
        <v>184</v>
      </c>
      <c r="Z132" s="230"/>
      <c r="AA132" s="230"/>
      <c r="AB132" s="230"/>
      <c r="AC132" s="228" t="s">
        <v>212</v>
      </c>
      <c r="AD132" s="228"/>
      <c r="AE132" s="228"/>
      <c r="AF132" s="228"/>
      <c r="AG132" s="228"/>
      <c r="AH132" s="229" t="s">
        <v>229</v>
      </c>
      <c r="AI132" s="181"/>
      <c r="AJ132" s="181"/>
      <c r="AK132" s="181"/>
      <c r="AL132" s="181" t="s">
        <v>20</v>
      </c>
      <c r="AM132" s="181"/>
      <c r="AN132" s="181"/>
      <c r="AO132" s="238"/>
      <c r="AP132" s="239" t="s">
        <v>186</v>
      </c>
      <c r="AQ132" s="239"/>
      <c r="AR132" s="239"/>
      <c r="AS132" s="239"/>
      <c r="AT132" s="239"/>
      <c r="AU132" s="239"/>
      <c r="AV132" s="239"/>
      <c r="AW132" s="239"/>
      <c r="AX132" s="239"/>
    </row>
    <row r="133" spans="1:51" ht="30" customHeight="1" x14ac:dyDescent="0.15">
      <c r="A133" s="203">
        <v>1</v>
      </c>
      <c r="B133" s="203">
        <v>1</v>
      </c>
      <c r="C133" s="205" t="s">
        <v>596</v>
      </c>
      <c r="D133" s="205"/>
      <c r="E133" s="205"/>
      <c r="F133" s="205"/>
      <c r="G133" s="205"/>
      <c r="H133" s="205"/>
      <c r="I133" s="205"/>
      <c r="J133" s="206">
        <v>1000020470007</v>
      </c>
      <c r="K133" s="207"/>
      <c r="L133" s="207"/>
      <c r="M133" s="207"/>
      <c r="N133" s="207"/>
      <c r="O133" s="207"/>
      <c r="P133" s="225" t="s">
        <v>597</v>
      </c>
      <c r="Q133" s="225"/>
      <c r="R133" s="225"/>
      <c r="S133" s="225"/>
      <c r="T133" s="225"/>
      <c r="U133" s="225"/>
      <c r="V133" s="225"/>
      <c r="W133" s="225"/>
      <c r="X133" s="225"/>
      <c r="Y133" s="210">
        <v>1.2</v>
      </c>
      <c r="Z133" s="211"/>
      <c r="AA133" s="211"/>
      <c r="AB133" s="212"/>
      <c r="AC133" s="227" t="s">
        <v>598</v>
      </c>
      <c r="AD133" s="240"/>
      <c r="AE133" s="240"/>
      <c r="AF133" s="240"/>
      <c r="AG133" s="240"/>
      <c r="AH133" s="231" t="s">
        <v>599</v>
      </c>
      <c r="AI133" s="232"/>
      <c r="AJ133" s="232"/>
      <c r="AK133" s="232"/>
      <c r="AL133" s="217" t="s">
        <v>599</v>
      </c>
      <c r="AM133" s="218"/>
      <c r="AN133" s="218"/>
      <c r="AO133" s="219"/>
      <c r="AP133" s="220" t="s">
        <v>599</v>
      </c>
      <c r="AQ133" s="220"/>
      <c r="AR133" s="220"/>
      <c r="AS133" s="220"/>
      <c r="AT133" s="220"/>
      <c r="AU133" s="220"/>
      <c r="AV133" s="220"/>
      <c r="AW133" s="220"/>
      <c r="AX133" s="220"/>
    </row>
    <row r="134" spans="1:51" ht="24.75" customHeight="1" x14ac:dyDescent="0.15">
      <c r="A134" s="43"/>
      <c r="B134" s="43"/>
      <c r="C134" s="43"/>
      <c r="D134" s="43"/>
      <c r="E134" s="43"/>
      <c r="F134" s="43"/>
      <c r="G134" s="43"/>
      <c r="H134" s="43"/>
      <c r="I134" s="43"/>
      <c r="J134" s="44"/>
      <c r="K134" s="44"/>
      <c r="L134" s="44"/>
      <c r="M134" s="44"/>
      <c r="N134" s="44"/>
      <c r="O134" s="44"/>
      <c r="P134" s="45"/>
      <c r="Q134" s="45"/>
      <c r="R134" s="45"/>
      <c r="S134" s="45"/>
      <c r="T134" s="45"/>
      <c r="U134" s="45"/>
      <c r="V134" s="45"/>
      <c r="W134" s="45"/>
      <c r="X134" s="45"/>
      <c r="Y134" s="46"/>
      <c r="Z134" s="46"/>
      <c r="AA134" s="46"/>
      <c r="AB134" s="46"/>
      <c r="AC134" s="46"/>
      <c r="AD134" s="46"/>
      <c r="AE134" s="46"/>
      <c r="AF134" s="46"/>
      <c r="AG134" s="46"/>
      <c r="AH134" s="46"/>
      <c r="AI134" s="46"/>
      <c r="AJ134" s="46"/>
      <c r="AK134" s="46"/>
      <c r="AL134" s="46"/>
      <c r="AM134" s="46"/>
      <c r="AN134" s="46"/>
      <c r="AO134" s="46"/>
      <c r="AP134" s="45"/>
      <c r="AQ134" s="45"/>
      <c r="AR134" s="45"/>
      <c r="AS134" s="45"/>
      <c r="AT134" s="45"/>
      <c r="AU134" s="45"/>
      <c r="AV134" s="45"/>
      <c r="AW134" s="45"/>
      <c r="AX134" s="45"/>
      <c r="AY134">
        <f>COUNTA($C$137)</f>
        <v>1</v>
      </c>
    </row>
    <row r="135" spans="1:51" ht="24.75" customHeight="1" x14ac:dyDescent="0.15">
      <c r="A135" s="43"/>
      <c r="B135" s="47" t="s">
        <v>167</v>
      </c>
      <c r="C135" s="43"/>
      <c r="D135" s="43"/>
      <c r="E135" s="43"/>
      <c r="F135" s="43"/>
      <c r="G135" s="43"/>
      <c r="H135" s="43"/>
      <c r="I135" s="43"/>
      <c r="J135" s="43"/>
      <c r="K135" s="43"/>
      <c r="L135" s="43"/>
      <c r="M135" s="43"/>
      <c r="N135" s="43"/>
      <c r="O135" s="43"/>
      <c r="P135" s="48"/>
      <c r="Q135" s="48"/>
      <c r="R135" s="48"/>
      <c r="S135" s="48"/>
      <c r="T135" s="48"/>
      <c r="U135" s="48"/>
      <c r="V135" s="48"/>
      <c r="W135" s="48"/>
      <c r="X135" s="48"/>
      <c r="Y135" s="49"/>
      <c r="Z135" s="49"/>
      <c r="AA135" s="49"/>
      <c r="AB135" s="49"/>
      <c r="AC135" s="49"/>
      <c r="AD135" s="49"/>
      <c r="AE135" s="49"/>
      <c r="AF135" s="49"/>
      <c r="AG135" s="49"/>
      <c r="AH135" s="49"/>
      <c r="AI135" s="49"/>
      <c r="AJ135" s="49"/>
      <c r="AK135" s="49"/>
      <c r="AL135" s="49"/>
      <c r="AM135" s="49"/>
      <c r="AN135" s="49"/>
      <c r="AO135" s="49"/>
      <c r="AP135" s="48"/>
      <c r="AQ135" s="48"/>
      <c r="AR135" s="48"/>
      <c r="AS135" s="48"/>
      <c r="AT135" s="48"/>
      <c r="AU135" s="48"/>
      <c r="AV135" s="48"/>
      <c r="AW135" s="48"/>
      <c r="AX135" s="48"/>
      <c r="AY135">
        <f>$AY$134</f>
        <v>1</v>
      </c>
    </row>
    <row r="136" spans="1:51" ht="59.25" customHeight="1" x14ac:dyDescent="0.15">
      <c r="A136" s="181"/>
      <c r="B136" s="181"/>
      <c r="C136" s="181" t="s">
        <v>25</v>
      </c>
      <c r="D136" s="181"/>
      <c r="E136" s="181"/>
      <c r="F136" s="181"/>
      <c r="G136" s="181"/>
      <c r="H136" s="181"/>
      <c r="I136" s="181"/>
      <c r="J136" s="228" t="s">
        <v>185</v>
      </c>
      <c r="K136" s="84"/>
      <c r="L136" s="84"/>
      <c r="M136" s="84"/>
      <c r="N136" s="84"/>
      <c r="O136" s="84"/>
      <c r="P136" s="182" t="s">
        <v>172</v>
      </c>
      <c r="Q136" s="182"/>
      <c r="R136" s="182"/>
      <c r="S136" s="182"/>
      <c r="T136" s="182"/>
      <c r="U136" s="182"/>
      <c r="V136" s="182"/>
      <c r="W136" s="182"/>
      <c r="X136" s="182"/>
      <c r="Y136" s="229" t="s">
        <v>184</v>
      </c>
      <c r="Z136" s="230"/>
      <c r="AA136" s="230"/>
      <c r="AB136" s="230"/>
      <c r="AC136" s="228" t="s">
        <v>212</v>
      </c>
      <c r="AD136" s="228"/>
      <c r="AE136" s="228"/>
      <c r="AF136" s="228"/>
      <c r="AG136" s="228"/>
      <c r="AH136" s="229" t="s">
        <v>229</v>
      </c>
      <c r="AI136" s="181"/>
      <c r="AJ136" s="181"/>
      <c r="AK136" s="181"/>
      <c r="AL136" s="181" t="s">
        <v>20</v>
      </c>
      <c r="AM136" s="181"/>
      <c r="AN136" s="181"/>
      <c r="AO136" s="238"/>
      <c r="AP136" s="239" t="s">
        <v>186</v>
      </c>
      <c r="AQ136" s="239"/>
      <c r="AR136" s="239"/>
      <c r="AS136" s="239"/>
      <c r="AT136" s="239"/>
      <c r="AU136" s="239"/>
      <c r="AV136" s="239"/>
      <c r="AW136" s="239"/>
      <c r="AX136" s="239"/>
      <c r="AY136">
        <f t="shared" ref="AY136:AY137" si="4">$AY$134</f>
        <v>1</v>
      </c>
    </row>
    <row r="137" spans="1:51" ht="30" customHeight="1" x14ac:dyDescent="0.15">
      <c r="A137" s="203">
        <v>1</v>
      </c>
      <c r="B137" s="203">
        <v>1</v>
      </c>
      <c r="C137" s="205" t="s">
        <v>600</v>
      </c>
      <c r="D137" s="205"/>
      <c r="E137" s="205"/>
      <c r="F137" s="205"/>
      <c r="G137" s="205"/>
      <c r="H137" s="205"/>
      <c r="I137" s="205"/>
      <c r="J137" s="206">
        <v>8000020473812</v>
      </c>
      <c r="K137" s="207"/>
      <c r="L137" s="207"/>
      <c r="M137" s="207"/>
      <c r="N137" s="207"/>
      <c r="O137" s="207"/>
      <c r="P137" s="224" t="s">
        <v>611</v>
      </c>
      <c r="Q137" s="225"/>
      <c r="R137" s="225"/>
      <c r="S137" s="225"/>
      <c r="T137" s="225"/>
      <c r="U137" s="225"/>
      <c r="V137" s="225"/>
      <c r="W137" s="225"/>
      <c r="X137" s="225"/>
      <c r="Y137" s="210">
        <v>635.79999999999995</v>
      </c>
      <c r="Z137" s="211"/>
      <c r="AA137" s="211"/>
      <c r="AB137" s="212"/>
      <c r="AC137" s="227" t="s">
        <v>598</v>
      </c>
      <c r="AD137" s="240"/>
      <c r="AE137" s="240"/>
      <c r="AF137" s="240"/>
      <c r="AG137" s="240"/>
      <c r="AH137" s="231" t="s">
        <v>599</v>
      </c>
      <c r="AI137" s="232"/>
      <c r="AJ137" s="232"/>
      <c r="AK137" s="232"/>
      <c r="AL137" s="217" t="s">
        <v>599</v>
      </c>
      <c r="AM137" s="218"/>
      <c r="AN137" s="218"/>
      <c r="AO137" s="219"/>
      <c r="AP137" s="220" t="s">
        <v>599</v>
      </c>
      <c r="AQ137" s="220"/>
      <c r="AR137" s="220"/>
      <c r="AS137" s="220"/>
      <c r="AT137" s="220"/>
      <c r="AU137" s="220"/>
      <c r="AV137" s="220"/>
      <c r="AW137" s="220"/>
      <c r="AX137" s="220"/>
      <c r="AY137">
        <f t="shared" si="4"/>
        <v>1</v>
      </c>
    </row>
    <row r="138" spans="1:51" ht="30" customHeight="1" x14ac:dyDescent="0.15">
      <c r="A138" s="203">
        <v>2</v>
      </c>
      <c r="B138" s="203">
        <v>1</v>
      </c>
      <c r="C138" s="204" t="s">
        <v>601</v>
      </c>
      <c r="D138" s="205"/>
      <c r="E138" s="205"/>
      <c r="F138" s="205"/>
      <c r="G138" s="205"/>
      <c r="H138" s="205"/>
      <c r="I138" s="205"/>
      <c r="J138" s="206">
        <v>5000020472115</v>
      </c>
      <c r="K138" s="207"/>
      <c r="L138" s="207"/>
      <c r="M138" s="207"/>
      <c r="N138" s="207"/>
      <c r="O138" s="207"/>
      <c r="P138" s="224" t="s">
        <v>610</v>
      </c>
      <c r="Q138" s="225"/>
      <c r="R138" s="225"/>
      <c r="S138" s="225"/>
      <c r="T138" s="225"/>
      <c r="U138" s="225"/>
      <c r="V138" s="225"/>
      <c r="W138" s="225"/>
      <c r="X138" s="225"/>
      <c r="Y138" s="210">
        <v>230.1</v>
      </c>
      <c r="Z138" s="211"/>
      <c r="AA138" s="211"/>
      <c r="AB138" s="212"/>
      <c r="AC138" s="227" t="s">
        <v>598</v>
      </c>
      <c r="AD138" s="227"/>
      <c r="AE138" s="227"/>
      <c r="AF138" s="227"/>
      <c r="AG138" s="227"/>
      <c r="AH138" s="231" t="s">
        <v>599</v>
      </c>
      <c r="AI138" s="232"/>
      <c r="AJ138" s="232"/>
      <c r="AK138" s="232"/>
      <c r="AL138" s="217" t="s">
        <v>599</v>
      </c>
      <c r="AM138" s="218"/>
      <c r="AN138" s="218"/>
      <c r="AO138" s="219"/>
      <c r="AP138" s="220" t="s">
        <v>599</v>
      </c>
      <c r="AQ138" s="220"/>
      <c r="AR138" s="220"/>
      <c r="AS138" s="220"/>
      <c r="AT138" s="220"/>
      <c r="AU138" s="220"/>
      <c r="AV138" s="220"/>
      <c r="AW138" s="220"/>
      <c r="AX138" s="220"/>
      <c r="AY138">
        <f>COUNTA($C$138)</f>
        <v>1</v>
      </c>
    </row>
    <row r="139" spans="1:51" ht="30" customHeight="1" x14ac:dyDescent="0.15">
      <c r="A139" s="203">
        <v>3</v>
      </c>
      <c r="B139" s="203">
        <v>1</v>
      </c>
      <c r="C139" s="204" t="s">
        <v>602</v>
      </c>
      <c r="D139" s="205"/>
      <c r="E139" s="205"/>
      <c r="F139" s="205"/>
      <c r="G139" s="205"/>
      <c r="H139" s="205"/>
      <c r="I139" s="205"/>
      <c r="J139" s="206">
        <v>4000020472140</v>
      </c>
      <c r="K139" s="207"/>
      <c r="L139" s="207"/>
      <c r="M139" s="207"/>
      <c r="N139" s="207"/>
      <c r="O139" s="207"/>
      <c r="P139" s="224" t="s">
        <v>610</v>
      </c>
      <c r="Q139" s="225"/>
      <c r="R139" s="225"/>
      <c r="S139" s="225"/>
      <c r="T139" s="225"/>
      <c r="U139" s="225"/>
      <c r="V139" s="225"/>
      <c r="W139" s="225"/>
      <c r="X139" s="225"/>
      <c r="Y139" s="210">
        <v>174.9</v>
      </c>
      <c r="Z139" s="211"/>
      <c r="AA139" s="211"/>
      <c r="AB139" s="212"/>
      <c r="AC139" s="227" t="s">
        <v>598</v>
      </c>
      <c r="AD139" s="227"/>
      <c r="AE139" s="227"/>
      <c r="AF139" s="227"/>
      <c r="AG139" s="227"/>
      <c r="AH139" s="215" t="s">
        <v>599</v>
      </c>
      <c r="AI139" s="216"/>
      <c r="AJ139" s="216"/>
      <c r="AK139" s="216"/>
      <c r="AL139" s="217" t="s">
        <v>599</v>
      </c>
      <c r="AM139" s="218"/>
      <c r="AN139" s="218"/>
      <c r="AO139" s="219"/>
      <c r="AP139" s="220" t="s">
        <v>599</v>
      </c>
      <c r="AQ139" s="220"/>
      <c r="AR139" s="220"/>
      <c r="AS139" s="220"/>
      <c r="AT139" s="220"/>
      <c r="AU139" s="220"/>
      <c r="AV139" s="220"/>
      <c r="AW139" s="220"/>
      <c r="AX139" s="220"/>
      <c r="AY139">
        <f>COUNTA($C$139)</f>
        <v>1</v>
      </c>
    </row>
    <row r="140" spans="1:51" ht="30" customHeight="1" x14ac:dyDescent="0.15">
      <c r="A140" s="203">
        <v>4</v>
      </c>
      <c r="B140" s="203">
        <v>1</v>
      </c>
      <c r="C140" s="204" t="s">
        <v>603</v>
      </c>
      <c r="D140" s="205"/>
      <c r="E140" s="205"/>
      <c r="F140" s="205"/>
      <c r="G140" s="205"/>
      <c r="H140" s="205"/>
      <c r="I140" s="205"/>
      <c r="J140" s="206">
        <v>1000020472093</v>
      </c>
      <c r="K140" s="207"/>
      <c r="L140" s="207"/>
      <c r="M140" s="207"/>
      <c r="N140" s="207"/>
      <c r="O140" s="207"/>
      <c r="P140" s="224" t="s">
        <v>610</v>
      </c>
      <c r="Q140" s="225"/>
      <c r="R140" s="225"/>
      <c r="S140" s="225"/>
      <c r="T140" s="225"/>
      <c r="U140" s="225"/>
      <c r="V140" s="225"/>
      <c r="W140" s="225"/>
      <c r="X140" s="225"/>
      <c r="Y140" s="210">
        <v>158.30000000000001</v>
      </c>
      <c r="Z140" s="211"/>
      <c r="AA140" s="211"/>
      <c r="AB140" s="212"/>
      <c r="AC140" s="227" t="s">
        <v>598</v>
      </c>
      <c r="AD140" s="227"/>
      <c r="AE140" s="227"/>
      <c r="AF140" s="227"/>
      <c r="AG140" s="227"/>
      <c r="AH140" s="215" t="s">
        <v>599</v>
      </c>
      <c r="AI140" s="216"/>
      <c r="AJ140" s="216"/>
      <c r="AK140" s="216"/>
      <c r="AL140" s="217" t="s">
        <v>599</v>
      </c>
      <c r="AM140" s="218"/>
      <c r="AN140" s="218"/>
      <c r="AO140" s="219"/>
      <c r="AP140" s="220" t="s">
        <v>599</v>
      </c>
      <c r="AQ140" s="220"/>
      <c r="AR140" s="220"/>
      <c r="AS140" s="220"/>
      <c r="AT140" s="220"/>
      <c r="AU140" s="220"/>
      <c r="AV140" s="220"/>
      <c r="AW140" s="220"/>
      <c r="AX140" s="220"/>
      <c r="AY140">
        <f>COUNTA($C$140)</f>
        <v>1</v>
      </c>
    </row>
    <row r="141" spans="1:51" ht="30" customHeight="1" x14ac:dyDescent="0.15">
      <c r="A141" s="203">
        <v>5</v>
      </c>
      <c r="B141" s="203">
        <v>1</v>
      </c>
      <c r="C141" s="205" t="s">
        <v>604</v>
      </c>
      <c r="D141" s="205"/>
      <c r="E141" s="205"/>
      <c r="F141" s="205"/>
      <c r="G141" s="205"/>
      <c r="H141" s="205"/>
      <c r="I141" s="205"/>
      <c r="J141" s="206">
        <v>7000020473111</v>
      </c>
      <c r="K141" s="207"/>
      <c r="L141" s="207"/>
      <c r="M141" s="207"/>
      <c r="N141" s="207"/>
      <c r="O141" s="207"/>
      <c r="P141" s="224" t="s">
        <v>610</v>
      </c>
      <c r="Q141" s="225"/>
      <c r="R141" s="225"/>
      <c r="S141" s="225"/>
      <c r="T141" s="225"/>
      <c r="U141" s="225"/>
      <c r="V141" s="225"/>
      <c r="W141" s="225"/>
      <c r="X141" s="225"/>
      <c r="Y141" s="210">
        <v>148</v>
      </c>
      <c r="Z141" s="211"/>
      <c r="AA141" s="211"/>
      <c r="AB141" s="212"/>
      <c r="AC141" s="226" t="s">
        <v>598</v>
      </c>
      <c r="AD141" s="226"/>
      <c r="AE141" s="226"/>
      <c r="AF141" s="226"/>
      <c r="AG141" s="226"/>
      <c r="AH141" s="215" t="s">
        <v>599</v>
      </c>
      <c r="AI141" s="216"/>
      <c r="AJ141" s="216"/>
      <c r="AK141" s="216"/>
      <c r="AL141" s="217" t="s">
        <v>599</v>
      </c>
      <c r="AM141" s="218"/>
      <c r="AN141" s="218"/>
      <c r="AO141" s="219"/>
      <c r="AP141" s="220" t="s">
        <v>599</v>
      </c>
      <c r="AQ141" s="220"/>
      <c r="AR141" s="220"/>
      <c r="AS141" s="220"/>
      <c r="AT141" s="220"/>
      <c r="AU141" s="220"/>
      <c r="AV141" s="220"/>
      <c r="AW141" s="220"/>
      <c r="AX141" s="220"/>
      <c r="AY141">
        <f>COUNTA($C$141)</f>
        <v>1</v>
      </c>
    </row>
    <row r="142" spans="1:51" ht="30" customHeight="1" x14ac:dyDescent="0.15">
      <c r="A142" s="203">
        <v>6</v>
      </c>
      <c r="B142" s="203">
        <v>1</v>
      </c>
      <c r="C142" s="205" t="s">
        <v>605</v>
      </c>
      <c r="D142" s="205"/>
      <c r="E142" s="205"/>
      <c r="F142" s="205"/>
      <c r="G142" s="205"/>
      <c r="H142" s="205"/>
      <c r="I142" s="205"/>
      <c r="J142" s="206">
        <v>1000020472085</v>
      </c>
      <c r="K142" s="207"/>
      <c r="L142" s="207"/>
      <c r="M142" s="207"/>
      <c r="N142" s="207"/>
      <c r="O142" s="207"/>
      <c r="P142" s="224" t="s">
        <v>610</v>
      </c>
      <c r="Q142" s="225"/>
      <c r="R142" s="225"/>
      <c r="S142" s="225"/>
      <c r="T142" s="225"/>
      <c r="U142" s="225"/>
      <c r="V142" s="225"/>
      <c r="W142" s="225"/>
      <c r="X142" s="225"/>
      <c r="Y142" s="210">
        <v>148</v>
      </c>
      <c r="Z142" s="211"/>
      <c r="AA142" s="211"/>
      <c r="AB142" s="212"/>
      <c r="AC142" s="226" t="s">
        <v>598</v>
      </c>
      <c r="AD142" s="226"/>
      <c r="AE142" s="226"/>
      <c r="AF142" s="226"/>
      <c r="AG142" s="226"/>
      <c r="AH142" s="215" t="s">
        <v>599</v>
      </c>
      <c r="AI142" s="216"/>
      <c r="AJ142" s="216"/>
      <c r="AK142" s="216"/>
      <c r="AL142" s="217" t="s">
        <v>599</v>
      </c>
      <c r="AM142" s="218"/>
      <c r="AN142" s="218"/>
      <c r="AO142" s="219"/>
      <c r="AP142" s="220" t="s">
        <v>599</v>
      </c>
      <c r="AQ142" s="220"/>
      <c r="AR142" s="220"/>
      <c r="AS142" s="220"/>
      <c r="AT142" s="220"/>
      <c r="AU142" s="220"/>
      <c r="AV142" s="220"/>
      <c r="AW142" s="220"/>
      <c r="AX142" s="220"/>
      <c r="AY142">
        <f>COUNTA($C$142)</f>
        <v>1</v>
      </c>
    </row>
    <row r="143" spans="1:51" ht="30" customHeight="1" x14ac:dyDescent="0.15">
      <c r="A143" s="203">
        <v>7</v>
      </c>
      <c r="B143" s="203">
        <v>1</v>
      </c>
      <c r="C143" s="205" t="s">
        <v>606</v>
      </c>
      <c r="D143" s="205"/>
      <c r="E143" s="205"/>
      <c r="F143" s="205"/>
      <c r="G143" s="205"/>
      <c r="H143" s="205"/>
      <c r="I143" s="205"/>
      <c r="J143" s="206">
        <v>7000020473821</v>
      </c>
      <c r="K143" s="207"/>
      <c r="L143" s="207"/>
      <c r="M143" s="207"/>
      <c r="N143" s="207"/>
      <c r="O143" s="207"/>
      <c r="P143" s="224" t="s">
        <v>611</v>
      </c>
      <c r="Q143" s="225"/>
      <c r="R143" s="225"/>
      <c r="S143" s="225"/>
      <c r="T143" s="225"/>
      <c r="U143" s="225"/>
      <c r="V143" s="225"/>
      <c r="W143" s="225"/>
      <c r="X143" s="225"/>
      <c r="Y143" s="210">
        <v>142.19999999999999</v>
      </c>
      <c r="Z143" s="211"/>
      <c r="AA143" s="211"/>
      <c r="AB143" s="212"/>
      <c r="AC143" s="226" t="s">
        <v>598</v>
      </c>
      <c r="AD143" s="226"/>
      <c r="AE143" s="226"/>
      <c r="AF143" s="226"/>
      <c r="AG143" s="226"/>
      <c r="AH143" s="215" t="s">
        <v>599</v>
      </c>
      <c r="AI143" s="216"/>
      <c r="AJ143" s="216"/>
      <c r="AK143" s="216"/>
      <c r="AL143" s="217" t="s">
        <v>599</v>
      </c>
      <c r="AM143" s="218"/>
      <c r="AN143" s="218"/>
      <c r="AO143" s="219"/>
      <c r="AP143" s="220" t="s">
        <v>599</v>
      </c>
      <c r="AQ143" s="220"/>
      <c r="AR143" s="220"/>
      <c r="AS143" s="220"/>
      <c r="AT143" s="220"/>
      <c r="AU143" s="220"/>
      <c r="AV143" s="220"/>
      <c r="AW143" s="220"/>
      <c r="AX143" s="220"/>
      <c r="AY143">
        <f>COUNTA($C$143)</f>
        <v>1</v>
      </c>
    </row>
    <row r="144" spans="1:51" ht="30" customHeight="1" x14ac:dyDescent="0.15">
      <c r="A144" s="203">
        <v>8</v>
      </c>
      <c r="B144" s="203">
        <v>1</v>
      </c>
      <c r="C144" s="205" t="s">
        <v>607</v>
      </c>
      <c r="D144" s="205"/>
      <c r="E144" s="205"/>
      <c r="F144" s="205"/>
      <c r="G144" s="205"/>
      <c r="H144" s="205"/>
      <c r="I144" s="205"/>
      <c r="J144" s="221">
        <v>5000020472107</v>
      </c>
      <c r="K144" s="222"/>
      <c r="L144" s="222"/>
      <c r="M144" s="222"/>
      <c r="N144" s="222"/>
      <c r="O144" s="223"/>
      <c r="P144" s="224" t="s">
        <v>610</v>
      </c>
      <c r="Q144" s="225"/>
      <c r="R144" s="225"/>
      <c r="S144" s="225"/>
      <c r="T144" s="225"/>
      <c r="U144" s="225"/>
      <c r="V144" s="225"/>
      <c r="W144" s="225"/>
      <c r="X144" s="225"/>
      <c r="Y144" s="210">
        <v>106</v>
      </c>
      <c r="Z144" s="211"/>
      <c r="AA144" s="211"/>
      <c r="AB144" s="212"/>
      <c r="AC144" s="226" t="s">
        <v>598</v>
      </c>
      <c r="AD144" s="226"/>
      <c r="AE144" s="226"/>
      <c r="AF144" s="226"/>
      <c r="AG144" s="226"/>
      <c r="AH144" s="215" t="s">
        <v>599</v>
      </c>
      <c r="AI144" s="216"/>
      <c r="AJ144" s="216"/>
      <c r="AK144" s="216"/>
      <c r="AL144" s="217" t="s">
        <v>599</v>
      </c>
      <c r="AM144" s="218"/>
      <c r="AN144" s="218"/>
      <c r="AO144" s="219"/>
      <c r="AP144" s="220" t="s">
        <v>599</v>
      </c>
      <c r="AQ144" s="220"/>
      <c r="AR144" s="220"/>
      <c r="AS144" s="220"/>
      <c r="AT144" s="220"/>
      <c r="AU144" s="220"/>
      <c r="AV144" s="220"/>
      <c r="AW144" s="220"/>
      <c r="AX144" s="220"/>
      <c r="AY144">
        <f>COUNTA($C$144)</f>
        <v>1</v>
      </c>
    </row>
    <row r="145" spans="1:51" ht="30" customHeight="1" x14ac:dyDescent="0.15">
      <c r="A145" s="203">
        <v>9</v>
      </c>
      <c r="B145" s="203">
        <v>1</v>
      </c>
      <c r="C145" s="205" t="s">
        <v>608</v>
      </c>
      <c r="D145" s="205"/>
      <c r="E145" s="205"/>
      <c r="F145" s="205"/>
      <c r="G145" s="205"/>
      <c r="H145" s="205"/>
      <c r="I145" s="205"/>
      <c r="J145" s="206">
        <v>3000020472018</v>
      </c>
      <c r="K145" s="207"/>
      <c r="L145" s="207"/>
      <c r="M145" s="207"/>
      <c r="N145" s="207"/>
      <c r="O145" s="207"/>
      <c r="P145" s="224" t="s">
        <v>610</v>
      </c>
      <c r="Q145" s="225"/>
      <c r="R145" s="225"/>
      <c r="S145" s="225"/>
      <c r="T145" s="225"/>
      <c r="U145" s="225"/>
      <c r="V145" s="225"/>
      <c r="W145" s="225"/>
      <c r="X145" s="225"/>
      <c r="Y145" s="210">
        <v>102.5</v>
      </c>
      <c r="Z145" s="211"/>
      <c r="AA145" s="211"/>
      <c r="AB145" s="212"/>
      <c r="AC145" s="226" t="s">
        <v>598</v>
      </c>
      <c r="AD145" s="226"/>
      <c r="AE145" s="226"/>
      <c r="AF145" s="226"/>
      <c r="AG145" s="226"/>
      <c r="AH145" s="215" t="s">
        <v>599</v>
      </c>
      <c r="AI145" s="216"/>
      <c r="AJ145" s="216"/>
      <c r="AK145" s="216"/>
      <c r="AL145" s="217" t="s">
        <v>599</v>
      </c>
      <c r="AM145" s="218"/>
      <c r="AN145" s="218"/>
      <c r="AO145" s="219"/>
      <c r="AP145" s="220" t="s">
        <v>599</v>
      </c>
      <c r="AQ145" s="220"/>
      <c r="AR145" s="220"/>
      <c r="AS145" s="220"/>
      <c r="AT145" s="220"/>
      <c r="AU145" s="220"/>
      <c r="AV145" s="220"/>
      <c r="AW145" s="220"/>
      <c r="AX145" s="220"/>
      <c r="AY145">
        <f>COUNTA($C$145)</f>
        <v>1</v>
      </c>
    </row>
    <row r="146" spans="1:51" ht="30" customHeight="1" x14ac:dyDescent="0.15">
      <c r="A146" s="203">
        <v>10</v>
      </c>
      <c r="B146" s="203">
        <v>1</v>
      </c>
      <c r="C146" s="205" t="s">
        <v>609</v>
      </c>
      <c r="D146" s="205"/>
      <c r="E146" s="205"/>
      <c r="F146" s="205"/>
      <c r="G146" s="205"/>
      <c r="H146" s="205"/>
      <c r="I146" s="205"/>
      <c r="J146" s="206">
        <v>2000020472051</v>
      </c>
      <c r="K146" s="207"/>
      <c r="L146" s="207"/>
      <c r="M146" s="207"/>
      <c r="N146" s="207"/>
      <c r="O146" s="207"/>
      <c r="P146" s="224" t="s">
        <v>610</v>
      </c>
      <c r="Q146" s="225"/>
      <c r="R146" s="225"/>
      <c r="S146" s="225"/>
      <c r="T146" s="225"/>
      <c r="U146" s="225"/>
      <c r="V146" s="225"/>
      <c r="W146" s="225"/>
      <c r="X146" s="225"/>
      <c r="Y146" s="210">
        <v>99</v>
      </c>
      <c r="Z146" s="211"/>
      <c r="AA146" s="211"/>
      <c r="AB146" s="212"/>
      <c r="AC146" s="226" t="s">
        <v>598</v>
      </c>
      <c r="AD146" s="226"/>
      <c r="AE146" s="226"/>
      <c r="AF146" s="226"/>
      <c r="AG146" s="226"/>
      <c r="AH146" s="215" t="s">
        <v>599</v>
      </c>
      <c r="AI146" s="216"/>
      <c r="AJ146" s="216"/>
      <c r="AK146" s="216"/>
      <c r="AL146" s="217" t="s">
        <v>599</v>
      </c>
      <c r="AM146" s="218"/>
      <c r="AN146" s="218"/>
      <c r="AO146" s="219"/>
      <c r="AP146" s="220" t="s">
        <v>599</v>
      </c>
      <c r="AQ146" s="220"/>
      <c r="AR146" s="220"/>
      <c r="AS146" s="220"/>
      <c r="AT146" s="220"/>
      <c r="AU146" s="220"/>
      <c r="AV146" s="220"/>
      <c r="AW146" s="220"/>
      <c r="AX146" s="220"/>
      <c r="AY146">
        <f>COUNTA($C$146)</f>
        <v>1</v>
      </c>
    </row>
    <row r="147" spans="1:51" ht="24.75" customHeight="1" x14ac:dyDescent="0.15">
      <c r="A147" s="50"/>
      <c r="B147" s="50"/>
      <c r="C147" s="50"/>
      <c r="D147" s="50"/>
      <c r="E147" s="50"/>
      <c r="F147" s="50"/>
      <c r="G147" s="50"/>
      <c r="H147" s="50"/>
      <c r="I147" s="50"/>
      <c r="J147" s="50"/>
      <c r="K147" s="50"/>
      <c r="L147" s="50"/>
      <c r="M147" s="50"/>
      <c r="N147" s="50"/>
      <c r="O147" s="50"/>
      <c r="P147" s="51"/>
      <c r="Q147" s="51"/>
      <c r="R147" s="51"/>
      <c r="S147" s="51"/>
      <c r="T147" s="51"/>
      <c r="U147" s="51"/>
      <c r="V147" s="51"/>
      <c r="W147" s="51"/>
      <c r="X147" s="51"/>
      <c r="Y147" s="52"/>
      <c r="Z147" s="52"/>
      <c r="AA147" s="52"/>
      <c r="AB147" s="52"/>
      <c r="AC147" s="52"/>
      <c r="AD147" s="52"/>
      <c r="AE147" s="52"/>
      <c r="AF147" s="52"/>
      <c r="AG147" s="52"/>
      <c r="AH147" s="52"/>
      <c r="AI147" s="52"/>
      <c r="AJ147" s="52"/>
      <c r="AK147" s="52"/>
      <c r="AL147" s="52"/>
      <c r="AM147" s="52"/>
      <c r="AN147" s="52"/>
      <c r="AO147" s="52"/>
      <c r="AP147" s="51"/>
      <c r="AQ147" s="51"/>
      <c r="AR147" s="51"/>
      <c r="AS147" s="51"/>
      <c r="AT147" s="51"/>
      <c r="AU147" s="51"/>
      <c r="AV147" s="51"/>
      <c r="AW147" s="51"/>
      <c r="AX147" s="51"/>
      <c r="AY147">
        <f>COUNTA($C$150)</f>
        <v>1</v>
      </c>
    </row>
    <row r="148" spans="1:51" ht="24.75" customHeight="1" x14ac:dyDescent="0.15">
      <c r="A148" s="43"/>
      <c r="B148" s="47" t="s">
        <v>204</v>
      </c>
      <c r="C148" s="43"/>
      <c r="D148" s="43"/>
      <c r="E148" s="43"/>
      <c r="F148" s="43"/>
      <c r="G148" s="43"/>
      <c r="H148" s="43"/>
      <c r="I148" s="43"/>
      <c r="J148" s="43"/>
      <c r="K148" s="43"/>
      <c r="L148" s="43"/>
      <c r="M148" s="43"/>
      <c r="N148" s="43"/>
      <c r="O148" s="43"/>
      <c r="P148" s="48"/>
      <c r="Q148" s="48"/>
      <c r="R148" s="48"/>
      <c r="S148" s="48"/>
      <c r="T148" s="48"/>
      <c r="U148" s="48"/>
      <c r="V148" s="48"/>
      <c r="W148" s="48"/>
      <c r="X148" s="48"/>
      <c r="Y148" s="49"/>
      <c r="Z148" s="49"/>
      <c r="AA148" s="49"/>
      <c r="AB148" s="49"/>
      <c r="AC148" s="49"/>
      <c r="AD148" s="49"/>
      <c r="AE148" s="49"/>
      <c r="AF148" s="49"/>
      <c r="AG148" s="49"/>
      <c r="AH148" s="49"/>
      <c r="AI148" s="49"/>
      <c r="AJ148" s="49"/>
      <c r="AK148" s="49"/>
      <c r="AL148" s="49"/>
      <c r="AM148" s="49"/>
      <c r="AN148" s="49"/>
      <c r="AO148" s="49"/>
      <c r="AP148" s="48"/>
      <c r="AQ148" s="48"/>
      <c r="AR148" s="48"/>
      <c r="AS148" s="48"/>
      <c r="AT148" s="48"/>
      <c r="AU148" s="48"/>
      <c r="AV148" s="48"/>
      <c r="AW148" s="48"/>
      <c r="AX148" s="48"/>
      <c r="AY148">
        <f>$AY$147</f>
        <v>1</v>
      </c>
    </row>
    <row r="149" spans="1:51" ht="59.25" customHeight="1" x14ac:dyDescent="0.15">
      <c r="A149" s="181"/>
      <c r="B149" s="181"/>
      <c r="C149" s="181" t="s">
        <v>25</v>
      </c>
      <c r="D149" s="181"/>
      <c r="E149" s="181"/>
      <c r="F149" s="181"/>
      <c r="G149" s="181"/>
      <c r="H149" s="181"/>
      <c r="I149" s="181"/>
      <c r="J149" s="228" t="s">
        <v>185</v>
      </c>
      <c r="K149" s="84"/>
      <c r="L149" s="84"/>
      <c r="M149" s="84"/>
      <c r="N149" s="84"/>
      <c r="O149" s="84"/>
      <c r="P149" s="182" t="s">
        <v>172</v>
      </c>
      <c r="Q149" s="182"/>
      <c r="R149" s="182"/>
      <c r="S149" s="182"/>
      <c r="T149" s="182"/>
      <c r="U149" s="182"/>
      <c r="V149" s="182"/>
      <c r="W149" s="182"/>
      <c r="X149" s="182"/>
      <c r="Y149" s="229" t="s">
        <v>184</v>
      </c>
      <c r="Z149" s="230"/>
      <c r="AA149" s="230"/>
      <c r="AB149" s="230"/>
      <c r="AC149" s="228" t="s">
        <v>212</v>
      </c>
      <c r="AD149" s="228"/>
      <c r="AE149" s="228"/>
      <c r="AF149" s="228"/>
      <c r="AG149" s="228"/>
      <c r="AH149" s="229" t="s">
        <v>229</v>
      </c>
      <c r="AI149" s="181"/>
      <c r="AJ149" s="181"/>
      <c r="AK149" s="181"/>
      <c r="AL149" s="181" t="s">
        <v>20</v>
      </c>
      <c r="AM149" s="181"/>
      <c r="AN149" s="181"/>
      <c r="AO149" s="238"/>
      <c r="AP149" s="239" t="s">
        <v>186</v>
      </c>
      <c r="AQ149" s="239"/>
      <c r="AR149" s="239"/>
      <c r="AS149" s="239"/>
      <c r="AT149" s="239"/>
      <c r="AU149" s="239"/>
      <c r="AV149" s="239"/>
      <c r="AW149" s="239"/>
      <c r="AX149" s="239"/>
      <c r="AY149">
        <f t="shared" ref="AY149:AY150" si="5">$AY$147</f>
        <v>1</v>
      </c>
    </row>
    <row r="150" spans="1:51" ht="30" customHeight="1" x14ac:dyDescent="0.15">
      <c r="A150" s="203">
        <v>1</v>
      </c>
      <c r="B150" s="203">
        <v>1</v>
      </c>
      <c r="C150" s="204" t="s">
        <v>625</v>
      </c>
      <c r="D150" s="205"/>
      <c r="E150" s="205"/>
      <c r="F150" s="205"/>
      <c r="G150" s="205"/>
      <c r="H150" s="205"/>
      <c r="I150" s="205"/>
      <c r="J150" s="206">
        <v>8010001008843</v>
      </c>
      <c r="K150" s="207"/>
      <c r="L150" s="207"/>
      <c r="M150" s="207"/>
      <c r="N150" s="207"/>
      <c r="O150" s="207"/>
      <c r="P150" s="208" t="s">
        <v>614</v>
      </c>
      <c r="Q150" s="209"/>
      <c r="R150" s="209"/>
      <c r="S150" s="209"/>
      <c r="T150" s="209"/>
      <c r="U150" s="209"/>
      <c r="V150" s="209"/>
      <c r="W150" s="209"/>
      <c r="X150" s="209"/>
      <c r="Y150" s="210">
        <v>499.8</v>
      </c>
      <c r="Z150" s="211"/>
      <c r="AA150" s="211"/>
      <c r="AB150" s="212"/>
      <c r="AC150" s="213" t="s">
        <v>233</v>
      </c>
      <c r="AD150" s="214"/>
      <c r="AE150" s="214"/>
      <c r="AF150" s="214"/>
      <c r="AG150" s="214"/>
      <c r="AH150" s="231">
        <v>8</v>
      </c>
      <c r="AI150" s="232"/>
      <c r="AJ150" s="232"/>
      <c r="AK150" s="232"/>
      <c r="AL150" s="217">
        <v>91.3</v>
      </c>
      <c r="AM150" s="218"/>
      <c r="AN150" s="218"/>
      <c r="AO150" s="219"/>
      <c r="AP150" s="220" t="s">
        <v>659</v>
      </c>
      <c r="AQ150" s="220"/>
      <c r="AR150" s="220"/>
      <c r="AS150" s="220"/>
      <c r="AT150" s="220"/>
      <c r="AU150" s="220"/>
      <c r="AV150" s="220"/>
      <c r="AW150" s="220"/>
      <c r="AX150" s="220"/>
      <c r="AY150">
        <f t="shared" si="5"/>
        <v>1</v>
      </c>
    </row>
    <row r="151" spans="1:51" ht="30" customHeight="1" x14ac:dyDescent="0.15">
      <c r="A151" s="203">
        <v>2</v>
      </c>
      <c r="B151" s="203">
        <v>1</v>
      </c>
      <c r="C151" s="204" t="s">
        <v>622</v>
      </c>
      <c r="D151" s="205"/>
      <c r="E151" s="205"/>
      <c r="F151" s="205"/>
      <c r="G151" s="205"/>
      <c r="H151" s="205"/>
      <c r="I151" s="205"/>
      <c r="J151" s="206">
        <v>8360001013148</v>
      </c>
      <c r="K151" s="207"/>
      <c r="L151" s="207"/>
      <c r="M151" s="207"/>
      <c r="N151" s="207"/>
      <c r="O151" s="207"/>
      <c r="P151" s="208" t="s">
        <v>623</v>
      </c>
      <c r="Q151" s="209"/>
      <c r="R151" s="209"/>
      <c r="S151" s="209"/>
      <c r="T151" s="209"/>
      <c r="U151" s="209"/>
      <c r="V151" s="209"/>
      <c r="W151" s="209"/>
      <c r="X151" s="209"/>
      <c r="Y151" s="210">
        <v>58.4</v>
      </c>
      <c r="Z151" s="211"/>
      <c r="AA151" s="211"/>
      <c r="AB151" s="212"/>
      <c r="AC151" s="213" t="s">
        <v>233</v>
      </c>
      <c r="AD151" s="214"/>
      <c r="AE151" s="214"/>
      <c r="AF151" s="214"/>
      <c r="AG151" s="214"/>
      <c r="AH151" s="231">
        <v>9</v>
      </c>
      <c r="AI151" s="232"/>
      <c r="AJ151" s="232"/>
      <c r="AK151" s="232"/>
      <c r="AL151" s="217">
        <v>99.2</v>
      </c>
      <c r="AM151" s="218"/>
      <c r="AN151" s="218"/>
      <c r="AO151" s="219"/>
      <c r="AP151" s="220" t="s">
        <v>659</v>
      </c>
      <c r="AQ151" s="220"/>
      <c r="AR151" s="220"/>
      <c r="AS151" s="220"/>
      <c r="AT151" s="220"/>
      <c r="AU151" s="220"/>
      <c r="AV151" s="220"/>
      <c r="AW151" s="220"/>
      <c r="AX151" s="220"/>
      <c r="AY151">
        <f>COUNTA($C$151)</f>
        <v>1</v>
      </c>
    </row>
    <row r="152" spans="1:51" ht="30" customHeight="1" x14ac:dyDescent="0.15">
      <c r="A152" s="203">
        <v>3</v>
      </c>
      <c r="B152" s="203">
        <v>1</v>
      </c>
      <c r="C152" s="204" t="s">
        <v>613</v>
      </c>
      <c r="D152" s="205"/>
      <c r="E152" s="205"/>
      <c r="F152" s="205"/>
      <c r="G152" s="205"/>
      <c r="H152" s="205"/>
      <c r="I152" s="205"/>
      <c r="J152" s="206"/>
      <c r="K152" s="207"/>
      <c r="L152" s="207"/>
      <c r="M152" s="207"/>
      <c r="N152" s="207"/>
      <c r="O152" s="207"/>
      <c r="P152" s="208" t="s">
        <v>612</v>
      </c>
      <c r="Q152" s="209"/>
      <c r="R152" s="209"/>
      <c r="S152" s="209"/>
      <c r="T152" s="209"/>
      <c r="U152" s="209"/>
      <c r="V152" s="209"/>
      <c r="W152" s="209"/>
      <c r="X152" s="209"/>
      <c r="Y152" s="210">
        <v>31.2</v>
      </c>
      <c r="Z152" s="211"/>
      <c r="AA152" s="211"/>
      <c r="AB152" s="212"/>
      <c r="AC152" s="213" t="s">
        <v>233</v>
      </c>
      <c r="AD152" s="214"/>
      <c r="AE152" s="214"/>
      <c r="AF152" s="214"/>
      <c r="AG152" s="214"/>
      <c r="AH152" s="215">
        <v>10</v>
      </c>
      <c r="AI152" s="216"/>
      <c r="AJ152" s="216"/>
      <c r="AK152" s="216"/>
      <c r="AL152" s="217">
        <v>97.9</v>
      </c>
      <c r="AM152" s="218"/>
      <c r="AN152" s="218"/>
      <c r="AO152" s="219"/>
      <c r="AP152" s="220" t="s">
        <v>659</v>
      </c>
      <c r="AQ152" s="220"/>
      <c r="AR152" s="220"/>
      <c r="AS152" s="220"/>
      <c r="AT152" s="220"/>
      <c r="AU152" s="220"/>
      <c r="AV152" s="220"/>
      <c r="AW152" s="220"/>
      <c r="AX152" s="220"/>
      <c r="AY152">
        <f>COUNTA($C$152)</f>
        <v>1</v>
      </c>
    </row>
    <row r="153" spans="1:51" ht="30" customHeight="1" x14ac:dyDescent="0.15">
      <c r="A153" s="203">
        <v>4</v>
      </c>
      <c r="B153" s="203">
        <v>1</v>
      </c>
      <c r="C153" s="204" t="s">
        <v>615</v>
      </c>
      <c r="D153" s="205"/>
      <c r="E153" s="205"/>
      <c r="F153" s="205"/>
      <c r="G153" s="205"/>
      <c r="H153" s="205"/>
      <c r="I153" s="205"/>
      <c r="J153" s="206">
        <v>7360002021282</v>
      </c>
      <c r="K153" s="207"/>
      <c r="L153" s="207"/>
      <c r="M153" s="207"/>
      <c r="N153" s="207"/>
      <c r="O153" s="207"/>
      <c r="P153" s="208" t="s">
        <v>616</v>
      </c>
      <c r="Q153" s="209"/>
      <c r="R153" s="209"/>
      <c r="S153" s="209"/>
      <c r="T153" s="209"/>
      <c r="U153" s="209"/>
      <c r="V153" s="209"/>
      <c r="W153" s="209"/>
      <c r="X153" s="209"/>
      <c r="Y153" s="210">
        <v>22.4</v>
      </c>
      <c r="Z153" s="211"/>
      <c r="AA153" s="211"/>
      <c r="AB153" s="212"/>
      <c r="AC153" s="213" t="s">
        <v>233</v>
      </c>
      <c r="AD153" s="214"/>
      <c r="AE153" s="214"/>
      <c r="AF153" s="214"/>
      <c r="AG153" s="214"/>
      <c r="AH153" s="215">
        <v>10</v>
      </c>
      <c r="AI153" s="216"/>
      <c r="AJ153" s="216"/>
      <c r="AK153" s="216"/>
      <c r="AL153" s="217">
        <v>97.2</v>
      </c>
      <c r="AM153" s="218"/>
      <c r="AN153" s="218"/>
      <c r="AO153" s="219"/>
      <c r="AP153" s="220" t="s">
        <v>659</v>
      </c>
      <c r="AQ153" s="220"/>
      <c r="AR153" s="220"/>
      <c r="AS153" s="220"/>
      <c r="AT153" s="220"/>
      <c r="AU153" s="220"/>
      <c r="AV153" s="220"/>
      <c r="AW153" s="220"/>
      <c r="AX153" s="220"/>
      <c r="AY153">
        <f>COUNTA($C$153)</f>
        <v>1</v>
      </c>
    </row>
    <row r="154" spans="1:51" ht="30" customHeight="1" x14ac:dyDescent="0.15">
      <c r="A154" s="203">
        <v>5</v>
      </c>
      <c r="B154" s="203">
        <v>1</v>
      </c>
      <c r="C154" s="204" t="s">
        <v>617</v>
      </c>
      <c r="D154" s="205"/>
      <c r="E154" s="205"/>
      <c r="F154" s="205"/>
      <c r="G154" s="205"/>
      <c r="H154" s="205"/>
      <c r="I154" s="205"/>
      <c r="J154" s="206">
        <v>7360001009320</v>
      </c>
      <c r="K154" s="207"/>
      <c r="L154" s="207"/>
      <c r="M154" s="207"/>
      <c r="N154" s="207"/>
      <c r="O154" s="207"/>
      <c r="P154" s="208" t="s">
        <v>618</v>
      </c>
      <c r="Q154" s="209"/>
      <c r="R154" s="209"/>
      <c r="S154" s="209"/>
      <c r="T154" s="209"/>
      <c r="U154" s="209"/>
      <c r="V154" s="209"/>
      <c r="W154" s="209"/>
      <c r="X154" s="209"/>
      <c r="Y154" s="210">
        <v>15</v>
      </c>
      <c r="Z154" s="211"/>
      <c r="AA154" s="211"/>
      <c r="AB154" s="212"/>
      <c r="AC154" s="213" t="s">
        <v>233</v>
      </c>
      <c r="AD154" s="214"/>
      <c r="AE154" s="214"/>
      <c r="AF154" s="214"/>
      <c r="AG154" s="214"/>
      <c r="AH154" s="215">
        <v>10</v>
      </c>
      <c r="AI154" s="216"/>
      <c r="AJ154" s="216"/>
      <c r="AK154" s="216"/>
      <c r="AL154" s="217">
        <v>95.9</v>
      </c>
      <c r="AM154" s="218"/>
      <c r="AN154" s="218"/>
      <c r="AO154" s="219"/>
      <c r="AP154" s="220" t="s">
        <v>659</v>
      </c>
      <c r="AQ154" s="220"/>
      <c r="AR154" s="220"/>
      <c r="AS154" s="220"/>
      <c r="AT154" s="220"/>
      <c r="AU154" s="220"/>
      <c r="AV154" s="220"/>
      <c r="AW154" s="220"/>
      <c r="AX154" s="220"/>
      <c r="AY154">
        <f>COUNTA($C$154)</f>
        <v>1</v>
      </c>
    </row>
    <row r="155" spans="1:51" ht="30" customHeight="1" x14ac:dyDescent="0.15">
      <c r="A155" s="203">
        <v>6</v>
      </c>
      <c r="B155" s="203">
        <v>1</v>
      </c>
      <c r="C155" s="204" t="s">
        <v>619</v>
      </c>
      <c r="D155" s="205"/>
      <c r="E155" s="205"/>
      <c r="F155" s="205"/>
      <c r="G155" s="205"/>
      <c r="H155" s="205"/>
      <c r="I155" s="205"/>
      <c r="J155" s="206">
        <v>5360001013514</v>
      </c>
      <c r="K155" s="207"/>
      <c r="L155" s="207"/>
      <c r="M155" s="207"/>
      <c r="N155" s="207"/>
      <c r="O155" s="207"/>
      <c r="P155" s="208" t="s">
        <v>620</v>
      </c>
      <c r="Q155" s="209"/>
      <c r="R155" s="209"/>
      <c r="S155" s="209"/>
      <c r="T155" s="209"/>
      <c r="U155" s="209"/>
      <c r="V155" s="209"/>
      <c r="W155" s="209"/>
      <c r="X155" s="209"/>
      <c r="Y155" s="210">
        <v>5.5</v>
      </c>
      <c r="Z155" s="211"/>
      <c r="AA155" s="211"/>
      <c r="AB155" s="212"/>
      <c r="AC155" s="213" t="s">
        <v>233</v>
      </c>
      <c r="AD155" s="214"/>
      <c r="AE155" s="214"/>
      <c r="AF155" s="214"/>
      <c r="AG155" s="214"/>
      <c r="AH155" s="215">
        <v>7</v>
      </c>
      <c r="AI155" s="216"/>
      <c r="AJ155" s="216"/>
      <c r="AK155" s="216"/>
      <c r="AL155" s="217">
        <v>97.1</v>
      </c>
      <c r="AM155" s="218"/>
      <c r="AN155" s="218"/>
      <c r="AO155" s="219"/>
      <c r="AP155" s="220" t="s">
        <v>659</v>
      </c>
      <c r="AQ155" s="220"/>
      <c r="AR155" s="220"/>
      <c r="AS155" s="220"/>
      <c r="AT155" s="220"/>
      <c r="AU155" s="220"/>
      <c r="AV155" s="220"/>
      <c r="AW155" s="220"/>
      <c r="AX155" s="220"/>
      <c r="AY155">
        <f>COUNTA($C$155)</f>
        <v>1</v>
      </c>
    </row>
    <row r="156" spans="1:51" ht="30" customHeight="1" x14ac:dyDescent="0.15">
      <c r="A156" s="203">
        <v>7</v>
      </c>
      <c r="B156" s="203">
        <v>1</v>
      </c>
      <c r="C156" s="204" t="s">
        <v>619</v>
      </c>
      <c r="D156" s="205"/>
      <c r="E156" s="205"/>
      <c r="F156" s="205"/>
      <c r="G156" s="205"/>
      <c r="H156" s="205"/>
      <c r="I156" s="205"/>
      <c r="J156" s="206">
        <v>5360001013514</v>
      </c>
      <c r="K156" s="207"/>
      <c r="L156" s="207"/>
      <c r="M156" s="207"/>
      <c r="N156" s="207"/>
      <c r="O156" s="207"/>
      <c r="P156" s="208" t="s">
        <v>621</v>
      </c>
      <c r="Q156" s="209"/>
      <c r="R156" s="209"/>
      <c r="S156" s="209"/>
      <c r="T156" s="209"/>
      <c r="U156" s="209"/>
      <c r="V156" s="209"/>
      <c r="W156" s="209"/>
      <c r="X156" s="209"/>
      <c r="Y156" s="210">
        <v>2.5</v>
      </c>
      <c r="Z156" s="211"/>
      <c r="AA156" s="211"/>
      <c r="AB156" s="212"/>
      <c r="AC156" s="213" t="s">
        <v>233</v>
      </c>
      <c r="AD156" s="214"/>
      <c r="AE156" s="214"/>
      <c r="AF156" s="214"/>
      <c r="AG156" s="214"/>
      <c r="AH156" s="215">
        <v>5</v>
      </c>
      <c r="AI156" s="216"/>
      <c r="AJ156" s="216"/>
      <c r="AK156" s="216"/>
      <c r="AL156" s="217">
        <v>97.7</v>
      </c>
      <c r="AM156" s="218"/>
      <c r="AN156" s="218"/>
      <c r="AO156" s="219"/>
      <c r="AP156" s="220" t="s">
        <v>659</v>
      </c>
      <c r="AQ156" s="220"/>
      <c r="AR156" s="220"/>
      <c r="AS156" s="220"/>
      <c r="AT156" s="220"/>
      <c r="AU156" s="220"/>
      <c r="AV156" s="220"/>
      <c r="AW156" s="220"/>
      <c r="AX156" s="220"/>
      <c r="AY156">
        <f>COUNTA($C$156)</f>
        <v>1</v>
      </c>
    </row>
    <row r="157" spans="1:51" ht="30" customHeight="1" x14ac:dyDescent="0.15">
      <c r="A157" s="203">
        <v>8</v>
      </c>
      <c r="B157" s="203">
        <v>1</v>
      </c>
      <c r="C157" s="204" t="s">
        <v>624</v>
      </c>
      <c r="D157" s="205"/>
      <c r="E157" s="205"/>
      <c r="F157" s="205"/>
      <c r="G157" s="205"/>
      <c r="H157" s="205"/>
      <c r="I157" s="205"/>
      <c r="J157" s="206">
        <v>4360002004257</v>
      </c>
      <c r="K157" s="207"/>
      <c r="L157" s="207"/>
      <c r="M157" s="207"/>
      <c r="N157" s="207"/>
      <c r="O157" s="207"/>
      <c r="P157" s="208" t="s">
        <v>621</v>
      </c>
      <c r="Q157" s="209"/>
      <c r="R157" s="209"/>
      <c r="S157" s="209"/>
      <c r="T157" s="209"/>
      <c r="U157" s="209"/>
      <c r="V157" s="209"/>
      <c r="W157" s="209"/>
      <c r="X157" s="209"/>
      <c r="Y157" s="210">
        <v>1.4</v>
      </c>
      <c r="Z157" s="211"/>
      <c r="AA157" s="211"/>
      <c r="AB157" s="212"/>
      <c r="AC157" s="213" t="s">
        <v>233</v>
      </c>
      <c r="AD157" s="214"/>
      <c r="AE157" s="214"/>
      <c r="AF157" s="214"/>
      <c r="AG157" s="214"/>
      <c r="AH157" s="215">
        <v>7</v>
      </c>
      <c r="AI157" s="216"/>
      <c r="AJ157" s="216"/>
      <c r="AK157" s="216"/>
      <c r="AL157" s="217">
        <v>96</v>
      </c>
      <c r="AM157" s="218"/>
      <c r="AN157" s="218"/>
      <c r="AO157" s="219"/>
      <c r="AP157" s="220" t="s">
        <v>659</v>
      </c>
      <c r="AQ157" s="220"/>
      <c r="AR157" s="220"/>
      <c r="AS157" s="220"/>
      <c r="AT157" s="220"/>
      <c r="AU157" s="220"/>
      <c r="AV157" s="220"/>
      <c r="AW157" s="220"/>
      <c r="AX157" s="220"/>
      <c r="AY157">
        <f>COUNTA($C$157)</f>
        <v>1</v>
      </c>
    </row>
    <row r="158" spans="1:51" ht="30" customHeight="1" x14ac:dyDescent="0.15">
      <c r="A158" s="203">
        <v>9</v>
      </c>
      <c r="B158" s="203">
        <v>1</v>
      </c>
      <c r="C158" s="204" t="s">
        <v>660</v>
      </c>
      <c r="D158" s="205"/>
      <c r="E158" s="205"/>
      <c r="F158" s="205"/>
      <c r="G158" s="205"/>
      <c r="H158" s="205"/>
      <c r="I158" s="205"/>
      <c r="J158" s="206"/>
      <c r="K158" s="207"/>
      <c r="L158" s="207"/>
      <c r="M158" s="207"/>
      <c r="N158" s="207"/>
      <c r="O158" s="207"/>
      <c r="P158" s="209"/>
      <c r="Q158" s="209"/>
      <c r="R158" s="209"/>
      <c r="S158" s="209"/>
      <c r="T158" s="209"/>
      <c r="U158" s="209"/>
      <c r="V158" s="209"/>
      <c r="W158" s="209"/>
      <c r="X158" s="209"/>
      <c r="Y158" s="210"/>
      <c r="Z158" s="211"/>
      <c r="AA158" s="211"/>
      <c r="AB158" s="212"/>
      <c r="AC158" s="213"/>
      <c r="AD158" s="214"/>
      <c r="AE158" s="214"/>
      <c r="AF158" s="214"/>
      <c r="AG158" s="214"/>
      <c r="AH158" s="215"/>
      <c r="AI158" s="216"/>
      <c r="AJ158" s="216"/>
      <c r="AK158" s="216"/>
      <c r="AL158" s="217"/>
      <c r="AM158" s="218"/>
      <c r="AN158" s="218"/>
      <c r="AO158" s="219"/>
      <c r="AP158" s="220"/>
      <c r="AQ158" s="220"/>
      <c r="AR158" s="220"/>
      <c r="AS158" s="220"/>
      <c r="AT158" s="220"/>
      <c r="AU158" s="220"/>
      <c r="AV158" s="220"/>
      <c r="AW158" s="220"/>
      <c r="AX158" s="220"/>
      <c r="AY158">
        <f>COUNTA($C$158)</f>
        <v>1</v>
      </c>
    </row>
    <row r="159" spans="1:51" ht="30" customHeight="1" x14ac:dyDescent="0.15">
      <c r="A159" s="203">
        <v>10</v>
      </c>
      <c r="B159" s="203">
        <v>1</v>
      </c>
      <c r="C159" s="204" t="s">
        <v>660</v>
      </c>
      <c r="D159" s="205"/>
      <c r="E159" s="205"/>
      <c r="F159" s="205"/>
      <c r="G159" s="205"/>
      <c r="H159" s="205"/>
      <c r="I159" s="205"/>
      <c r="J159" s="206"/>
      <c r="K159" s="207"/>
      <c r="L159" s="207"/>
      <c r="M159" s="207"/>
      <c r="N159" s="207"/>
      <c r="O159" s="207"/>
      <c r="P159" s="209"/>
      <c r="Q159" s="209"/>
      <c r="R159" s="209"/>
      <c r="S159" s="209"/>
      <c r="T159" s="209"/>
      <c r="U159" s="209"/>
      <c r="V159" s="209"/>
      <c r="W159" s="209"/>
      <c r="X159" s="209"/>
      <c r="Y159" s="210"/>
      <c r="Z159" s="211"/>
      <c r="AA159" s="211"/>
      <c r="AB159" s="212"/>
      <c r="AC159" s="213"/>
      <c r="AD159" s="214"/>
      <c r="AE159" s="214"/>
      <c r="AF159" s="214"/>
      <c r="AG159" s="214"/>
      <c r="AH159" s="215"/>
      <c r="AI159" s="216"/>
      <c r="AJ159" s="216"/>
      <c r="AK159" s="216"/>
      <c r="AL159" s="217"/>
      <c r="AM159" s="218"/>
      <c r="AN159" s="218"/>
      <c r="AO159" s="219"/>
      <c r="AP159" s="220"/>
      <c r="AQ159" s="220"/>
      <c r="AR159" s="220"/>
      <c r="AS159" s="220"/>
      <c r="AT159" s="220"/>
      <c r="AU159" s="220"/>
      <c r="AV159" s="220"/>
      <c r="AW159" s="220"/>
      <c r="AX159" s="220"/>
      <c r="AY159">
        <f>COUNTA($C$159)</f>
        <v>1</v>
      </c>
    </row>
  </sheetData>
  <sheetProtection formatRows="0"/>
  <dataConsolidate/>
  <mergeCells count="618">
    <mergeCell ref="AP159:AX159"/>
    <mergeCell ref="AG43:AX43"/>
    <mergeCell ref="AD42:AF42"/>
    <mergeCell ref="AK21:AQ21"/>
    <mergeCell ref="AR21:AX21"/>
    <mergeCell ref="A30:F31"/>
    <mergeCell ref="G30:AX31"/>
    <mergeCell ref="N61:AF61"/>
    <mergeCell ref="J61:K61"/>
    <mergeCell ref="AD51:AF51"/>
    <mergeCell ref="AG50:AX50"/>
    <mergeCell ref="G21:O21"/>
    <mergeCell ref="P21:V21"/>
    <mergeCell ref="W21:AC21"/>
    <mergeCell ref="AD21:AJ21"/>
    <mergeCell ref="AQ32:AT32"/>
    <mergeCell ref="AU32:AX32"/>
    <mergeCell ref="AQ33:AT33"/>
    <mergeCell ref="AQ34:AT34"/>
    <mergeCell ref="AU33:AX33"/>
    <mergeCell ref="AU34:AX34"/>
    <mergeCell ref="C61:F61"/>
    <mergeCell ref="G60:M60"/>
    <mergeCell ref="N60:AF60"/>
    <mergeCell ref="C153:I153"/>
    <mergeCell ref="J153:O153"/>
    <mergeCell ref="P153:X153"/>
    <mergeCell ref="Y153:AB153"/>
    <mergeCell ref="AC153:AG153"/>
    <mergeCell ref="AH153:AK153"/>
    <mergeCell ref="AL153:AO153"/>
    <mergeCell ref="AP153:AX153"/>
    <mergeCell ref="C155:I155"/>
    <mergeCell ref="J155:O155"/>
    <mergeCell ref="P155:X155"/>
    <mergeCell ref="Y155:AB155"/>
    <mergeCell ref="AC155:AG155"/>
    <mergeCell ref="AH155:AK155"/>
    <mergeCell ref="AL155:AO155"/>
    <mergeCell ref="AP155:AX155"/>
    <mergeCell ref="AC151:AG151"/>
    <mergeCell ref="AH151:AK151"/>
    <mergeCell ref="AL151:AO151"/>
    <mergeCell ref="AP151:AX151"/>
    <mergeCell ref="AC150:AG150"/>
    <mergeCell ref="AH150:AK150"/>
    <mergeCell ref="AL150:AO150"/>
    <mergeCell ref="AP150:AX150"/>
    <mergeCell ref="C152:I152"/>
    <mergeCell ref="J152:O152"/>
    <mergeCell ref="P152:X152"/>
    <mergeCell ref="Y152:AB152"/>
    <mergeCell ref="AC152:AG152"/>
    <mergeCell ref="AH152:AK152"/>
    <mergeCell ref="AL152:AO152"/>
    <mergeCell ref="AP152:AX152"/>
    <mergeCell ref="C146:I146"/>
    <mergeCell ref="C145:I145"/>
    <mergeCell ref="J145:O145"/>
    <mergeCell ref="P145:X145"/>
    <mergeCell ref="Y145:AB145"/>
    <mergeCell ref="AH145:AK145"/>
    <mergeCell ref="AL145:AO145"/>
    <mergeCell ref="AP145:AX145"/>
    <mergeCell ref="C133:I133"/>
    <mergeCell ref="J146:O146"/>
    <mergeCell ref="P146:X146"/>
    <mergeCell ref="Y146:AB146"/>
    <mergeCell ref="AC146:AG146"/>
    <mergeCell ref="AH146:AK146"/>
    <mergeCell ref="AL146:AO146"/>
    <mergeCell ref="AP146:AX146"/>
    <mergeCell ref="C143:I143"/>
    <mergeCell ref="J143:O143"/>
    <mergeCell ref="AC145:AG145"/>
    <mergeCell ref="P143:X143"/>
    <mergeCell ref="Y143:AB143"/>
    <mergeCell ref="AP137:AX137"/>
    <mergeCell ref="AL137:AO137"/>
    <mergeCell ref="AH144:AK144"/>
    <mergeCell ref="F67:AX67"/>
    <mergeCell ref="E46:AC46"/>
    <mergeCell ref="E47:AC47"/>
    <mergeCell ref="AG54:AX54"/>
    <mergeCell ref="A66:AX66"/>
    <mergeCell ref="AG55:AX55"/>
    <mergeCell ref="AD43:AF43"/>
    <mergeCell ref="AG51:AX51"/>
    <mergeCell ref="A64:AX64"/>
    <mergeCell ref="C63:F63"/>
    <mergeCell ref="AD55:AF55"/>
    <mergeCell ref="AD59:AF59"/>
    <mergeCell ref="C142:I142"/>
    <mergeCell ref="J142:O142"/>
    <mergeCell ref="P142:X142"/>
    <mergeCell ref="Y142:AB142"/>
    <mergeCell ref="AC142:AG142"/>
    <mergeCell ref="AH142:AK142"/>
    <mergeCell ref="AL142:AO142"/>
    <mergeCell ref="AP142:AX142"/>
    <mergeCell ref="AU122:AX122"/>
    <mergeCell ref="AE32:AH32"/>
    <mergeCell ref="AI32:AL32"/>
    <mergeCell ref="AM32:AP32"/>
    <mergeCell ref="A7:F7"/>
    <mergeCell ref="G7:X7"/>
    <mergeCell ref="A8:F8"/>
    <mergeCell ref="A32:F34"/>
    <mergeCell ref="G32:X32"/>
    <mergeCell ref="AB33:AD33"/>
    <mergeCell ref="AB32:AD32"/>
    <mergeCell ref="Y34:AA34"/>
    <mergeCell ref="A10:F10"/>
    <mergeCell ref="G12:O12"/>
    <mergeCell ref="P14:V14"/>
    <mergeCell ref="AD15:AJ15"/>
    <mergeCell ref="P19:V19"/>
    <mergeCell ref="P13:V13"/>
    <mergeCell ref="G63:AX63"/>
    <mergeCell ref="G62:AX62"/>
    <mergeCell ref="G33:X34"/>
    <mergeCell ref="AM36:AP36"/>
    <mergeCell ref="Y33:AA33"/>
    <mergeCell ref="AM35:AP35"/>
    <mergeCell ref="AB36:AD36"/>
    <mergeCell ref="AE33:AH33"/>
    <mergeCell ref="AI33:AL33"/>
    <mergeCell ref="AM33:AP33"/>
    <mergeCell ref="Y37:AA37"/>
    <mergeCell ref="AB37:AD37"/>
    <mergeCell ref="C57:AC57"/>
    <mergeCell ref="A35:F37"/>
    <mergeCell ref="G35:X35"/>
    <mergeCell ref="C60:F60"/>
    <mergeCell ref="G61:H61"/>
    <mergeCell ref="C38:D39"/>
    <mergeCell ref="A38:B39"/>
    <mergeCell ref="AD41:AF41"/>
    <mergeCell ref="C41:AC41"/>
    <mergeCell ref="AG42:AX42"/>
    <mergeCell ref="A11:F11"/>
    <mergeCell ref="AD46:AF46"/>
    <mergeCell ref="AH122:AT122"/>
    <mergeCell ref="AH121:AT121"/>
    <mergeCell ref="G122:K122"/>
    <mergeCell ref="A69:E69"/>
    <mergeCell ref="P12:V12"/>
    <mergeCell ref="AB29:AD29"/>
    <mergeCell ref="AD56:AF56"/>
    <mergeCell ref="A120:F127"/>
    <mergeCell ref="A65:AX65"/>
    <mergeCell ref="F69:AX69"/>
    <mergeCell ref="A45:B54"/>
    <mergeCell ref="C54:AC54"/>
    <mergeCell ref="A72:AX72"/>
    <mergeCell ref="AD58:AF58"/>
    <mergeCell ref="AG45:AX47"/>
    <mergeCell ref="AU126:AX126"/>
    <mergeCell ref="C50:AC50"/>
    <mergeCell ref="P27:X29"/>
    <mergeCell ref="AI37:AL37"/>
    <mergeCell ref="AQ37:AX37"/>
    <mergeCell ref="AQ35:AX35"/>
    <mergeCell ref="AE36:AH36"/>
    <mergeCell ref="G4:X4"/>
    <mergeCell ref="Y4:AD4"/>
    <mergeCell ref="AE4:AP4"/>
    <mergeCell ref="AQ4:AX4"/>
    <mergeCell ref="A5:F5"/>
    <mergeCell ref="C49:AC49"/>
    <mergeCell ref="G11:AX11"/>
    <mergeCell ref="Y5:AD5"/>
    <mergeCell ref="AE5:AP5"/>
    <mergeCell ref="AQ5:AX5"/>
    <mergeCell ref="A4:F4"/>
    <mergeCell ref="A6:F6"/>
    <mergeCell ref="AK12:AQ12"/>
    <mergeCell ref="W14:AC14"/>
    <mergeCell ref="AG44:AX44"/>
    <mergeCell ref="AG49:AX49"/>
    <mergeCell ref="C42:AC42"/>
    <mergeCell ref="I16:O16"/>
    <mergeCell ref="P16:V16"/>
    <mergeCell ref="AD45:AF45"/>
    <mergeCell ref="I18:O18"/>
    <mergeCell ref="AD12:AJ12"/>
    <mergeCell ref="AE8:AX8"/>
    <mergeCell ref="W16:AC16"/>
    <mergeCell ref="C59:AC59"/>
    <mergeCell ref="AD57:AF57"/>
    <mergeCell ref="AD49:AF49"/>
    <mergeCell ref="AB34:AD34"/>
    <mergeCell ref="AG41:AX41"/>
    <mergeCell ref="AE37:AH37"/>
    <mergeCell ref="AI35:AL35"/>
    <mergeCell ref="AM37:AP37"/>
    <mergeCell ref="A40:AX40"/>
    <mergeCell ref="AI36:AL36"/>
    <mergeCell ref="A62:B63"/>
    <mergeCell ref="A68:AX68"/>
    <mergeCell ref="AR15:AX15"/>
    <mergeCell ref="I17:O17"/>
    <mergeCell ref="AQ25:AT25"/>
    <mergeCell ref="G25:O26"/>
    <mergeCell ref="A59:B61"/>
    <mergeCell ref="AD52:AF52"/>
    <mergeCell ref="Y35:AA35"/>
    <mergeCell ref="AB35:AD35"/>
    <mergeCell ref="G36:X37"/>
    <mergeCell ref="Y36:AA36"/>
    <mergeCell ref="A55:B58"/>
    <mergeCell ref="C55:AC55"/>
    <mergeCell ref="AK15:AQ15"/>
    <mergeCell ref="AG57:AX57"/>
    <mergeCell ref="P17:V17"/>
    <mergeCell ref="W17:AC17"/>
    <mergeCell ref="AD16:AJ16"/>
    <mergeCell ref="AG58:AX58"/>
    <mergeCell ref="C52:AC52"/>
    <mergeCell ref="AG59:AX61"/>
    <mergeCell ref="C56:AC56"/>
    <mergeCell ref="AG56:AX56"/>
    <mergeCell ref="C51:AC51"/>
    <mergeCell ref="AD54:AF54"/>
    <mergeCell ref="AG52:AX52"/>
    <mergeCell ref="C48:AC48"/>
    <mergeCell ref="G121:K121"/>
    <mergeCell ref="L121:X121"/>
    <mergeCell ref="C43:AC43"/>
    <mergeCell ref="C44:AC44"/>
    <mergeCell ref="C45:AC45"/>
    <mergeCell ref="AD48:AF48"/>
    <mergeCell ref="A70:AX70"/>
    <mergeCell ref="AD50:AF50"/>
    <mergeCell ref="C58:AC58"/>
    <mergeCell ref="AU121:AX121"/>
    <mergeCell ref="G120:AB120"/>
    <mergeCell ref="A84:F119"/>
    <mergeCell ref="AG53:AX53"/>
    <mergeCell ref="AD44:AF44"/>
    <mergeCell ref="AC121:AG121"/>
    <mergeCell ref="A71:AX71"/>
    <mergeCell ref="AC120:AX120"/>
    <mergeCell ref="C46:D47"/>
    <mergeCell ref="Y121:AB121"/>
    <mergeCell ref="A67:E67"/>
    <mergeCell ref="A9:F9"/>
    <mergeCell ref="G9:AX9"/>
    <mergeCell ref="I15:O15"/>
    <mergeCell ref="P15:V15"/>
    <mergeCell ref="W15:AC15"/>
    <mergeCell ref="Y25:AA26"/>
    <mergeCell ref="Y27:AA27"/>
    <mergeCell ref="Y28:AA28"/>
    <mergeCell ref="P25:X26"/>
    <mergeCell ref="AB25:AD26"/>
    <mergeCell ref="AB27:AD27"/>
    <mergeCell ref="I14:O14"/>
    <mergeCell ref="I13:O13"/>
    <mergeCell ref="AD13:AJ13"/>
    <mergeCell ref="AR14:AX14"/>
    <mergeCell ref="W12:AC12"/>
    <mergeCell ref="AR20:AX20"/>
    <mergeCell ref="G10:AX10"/>
    <mergeCell ref="AD14:AJ14"/>
    <mergeCell ref="AK14:AQ14"/>
    <mergeCell ref="AR12:AX12"/>
    <mergeCell ref="G13:H18"/>
    <mergeCell ref="W13:AC13"/>
    <mergeCell ref="G27:O29"/>
    <mergeCell ref="W20:AC20"/>
    <mergeCell ref="AD20:AJ20"/>
    <mergeCell ref="G5:L5"/>
    <mergeCell ref="M5:R5"/>
    <mergeCell ref="S5:X5"/>
    <mergeCell ref="Y8:AD8"/>
    <mergeCell ref="AR16:AX16"/>
    <mergeCell ref="AK16:AQ16"/>
    <mergeCell ref="G6:AX6"/>
    <mergeCell ref="A133:B133"/>
    <mergeCell ref="A132:B132"/>
    <mergeCell ref="Y32:AA32"/>
    <mergeCell ref="AK20:AQ20"/>
    <mergeCell ref="AE34:AH34"/>
    <mergeCell ref="AI34:AL34"/>
    <mergeCell ref="AM34:AP34"/>
    <mergeCell ref="A25:F29"/>
    <mergeCell ref="AB28:AD28"/>
    <mergeCell ref="AG48:AX48"/>
    <mergeCell ref="A42:B44"/>
    <mergeCell ref="G127:K127"/>
    <mergeCell ref="L127:X127"/>
    <mergeCell ref="Y127:AB127"/>
    <mergeCell ref="AC127:AG127"/>
    <mergeCell ref="AH127:AT127"/>
    <mergeCell ref="AU127:AX127"/>
    <mergeCell ref="G124:AB124"/>
    <mergeCell ref="AC124:AX124"/>
    <mergeCell ref="G125:K125"/>
    <mergeCell ref="L125:X125"/>
    <mergeCell ref="AP132:AX132"/>
    <mergeCell ref="AP133:AX133"/>
    <mergeCell ref="P133:X133"/>
    <mergeCell ref="AC77:AN77"/>
    <mergeCell ref="AO77:AX77"/>
    <mergeCell ref="AC132:AG132"/>
    <mergeCell ref="AC133:AG133"/>
    <mergeCell ref="AH133:AK133"/>
    <mergeCell ref="AL133:AO133"/>
    <mergeCell ref="J132:O132"/>
    <mergeCell ref="J133:O133"/>
    <mergeCell ref="Y133:AB133"/>
    <mergeCell ref="AH132:AK132"/>
    <mergeCell ref="AL132:AO132"/>
    <mergeCell ref="Y132:AB132"/>
    <mergeCell ref="L123:X123"/>
    <mergeCell ref="Y123:AB123"/>
    <mergeCell ref="AC123:AG123"/>
    <mergeCell ref="AH123:AT123"/>
    <mergeCell ref="AU123:AX123"/>
    <mergeCell ref="Y122:AB122"/>
    <mergeCell ref="AC122:AG122"/>
    <mergeCell ref="L122:X122"/>
    <mergeCell ref="G123:K123"/>
    <mergeCell ref="A78:D78"/>
    <mergeCell ref="A77:D77"/>
    <mergeCell ref="A83:D83"/>
    <mergeCell ref="E83:G83"/>
    <mergeCell ref="I83:J83"/>
    <mergeCell ref="L83:M83"/>
    <mergeCell ref="Q83:S83"/>
    <mergeCell ref="U83:V83"/>
    <mergeCell ref="X83:Y83"/>
    <mergeCell ref="E77:P77"/>
    <mergeCell ref="Q77:AB77"/>
    <mergeCell ref="G126:K126"/>
    <mergeCell ref="L126:X126"/>
    <mergeCell ref="Y126:AB126"/>
    <mergeCell ref="AC126:AG126"/>
    <mergeCell ref="AH126:AT126"/>
    <mergeCell ref="Y125:AB125"/>
    <mergeCell ref="AC125:AG125"/>
    <mergeCell ref="AH125:AT125"/>
    <mergeCell ref="AJ83:AK83"/>
    <mergeCell ref="AC83:AE83"/>
    <mergeCell ref="AU125:AX125"/>
    <mergeCell ref="AD47:AF47"/>
    <mergeCell ref="AL138:AO138"/>
    <mergeCell ref="AP138:AX138"/>
    <mergeCell ref="C139:I139"/>
    <mergeCell ref="J139:O139"/>
    <mergeCell ref="P139:X139"/>
    <mergeCell ref="Y139:AB139"/>
    <mergeCell ref="AC139:AG139"/>
    <mergeCell ref="AH139:AK139"/>
    <mergeCell ref="AL139:AO139"/>
    <mergeCell ref="AP139:AX139"/>
    <mergeCell ref="C138:I138"/>
    <mergeCell ref="J138:O138"/>
    <mergeCell ref="P138:X138"/>
    <mergeCell ref="Y138:AB138"/>
    <mergeCell ref="AL136:AO136"/>
    <mergeCell ref="AP136:AX136"/>
    <mergeCell ref="C137:I137"/>
    <mergeCell ref="J137:O137"/>
    <mergeCell ref="P137:X137"/>
    <mergeCell ref="Y137:AB137"/>
    <mergeCell ref="AC137:AG137"/>
    <mergeCell ref="AH137:AK137"/>
    <mergeCell ref="A139:B139"/>
    <mergeCell ref="A136:B136"/>
    <mergeCell ref="A137:B137"/>
    <mergeCell ref="C136:I136"/>
    <mergeCell ref="J136:O136"/>
    <mergeCell ref="P136:X136"/>
    <mergeCell ref="Y136:AB136"/>
    <mergeCell ref="AC136:AG136"/>
    <mergeCell ref="AH136:AK136"/>
    <mergeCell ref="AC138:AG138"/>
    <mergeCell ref="AH138:AK138"/>
    <mergeCell ref="A138:B138"/>
    <mergeCell ref="P141:X141"/>
    <mergeCell ref="Y141:AB141"/>
    <mergeCell ref="AC141:AG141"/>
    <mergeCell ref="AH141:AK141"/>
    <mergeCell ref="AL141:AO141"/>
    <mergeCell ref="AP141:AX141"/>
    <mergeCell ref="AC143:AG143"/>
    <mergeCell ref="AH143:AK143"/>
    <mergeCell ref="AL143:AO143"/>
    <mergeCell ref="AP143:AX143"/>
    <mergeCell ref="AH140:AK140"/>
    <mergeCell ref="AL140:AO140"/>
    <mergeCell ref="AP140:AX140"/>
    <mergeCell ref="A146:B146"/>
    <mergeCell ref="A144:B144"/>
    <mergeCell ref="A145:B145"/>
    <mergeCell ref="C144:I144"/>
    <mergeCell ref="J144:O144"/>
    <mergeCell ref="P144:X144"/>
    <mergeCell ref="Y144:AB144"/>
    <mergeCell ref="AC144:AG144"/>
    <mergeCell ref="A142:B142"/>
    <mergeCell ref="A143:B143"/>
    <mergeCell ref="A140:B140"/>
    <mergeCell ref="A141:B141"/>
    <mergeCell ref="C140:I140"/>
    <mergeCell ref="J140:O140"/>
    <mergeCell ref="P140:X140"/>
    <mergeCell ref="Y140:AB140"/>
    <mergeCell ref="AC140:AG140"/>
    <mergeCell ref="AL144:AO144"/>
    <mergeCell ref="AP144:AX144"/>
    <mergeCell ref="C141:I141"/>
    <mergeCell ref="J141:O141"/>
    <mergeCell ref="AP158:AX158"/>
    <mergeCell ref="C156:I156"/>
    <mergeCell ref="J156:O156"/>
    <mergeCell ref="P156:X156"/>
    <mergeCell ref="Y156:AB156"/>
    <mergeCell ref="AC156:AG156"/>
    <mergeCell ref="AH156:AK156"/>
    <mergeCell ref="AL156:AO156"/>
    <mergeCell ref="AP156:AX156"/>
    <mergeCell ref="C157:I157"/>
    <mergeCell ref="J157:O157"/>
    <mergeCell ref="P157:X157"/>
    <mergeCell ref="Y157:AB157"/>
    <mergeCell ref="AC157:AG157"/>
    <mergeCell ref="AH157:AK157"/>
    <mergeCell ref="AL157:AO157"/>
    <mergeCell ref="AP157:AX157"/>
    <mergeCell ref="A158:B158"/>
    <mergeCell ref="A159:B159"/>
    <mergeCell ref="C158:I158"/>
    <mergeCell ref="J158:O158"/>
    <mergeCell ref="P158:X158"/>
    <mergeCell ref="Y158:AB158"/>
    <mergeCell ref="AC158:AG158"/>
    <mergeCell ref="AH158:AK158"/>
    <mergeCell ref="AL158:AO158"/>
    <mergeCell ref="C159:I159"/>
    <mergeCell ref="J159:O159"/>
    <mergeCell ref="P159:X159"/>
    <mergeCell ref="Y159:AB159"/>
    <mergeCell ref="AC159:AG159"/>
    <mergeCell ref="AH159:AK159"/>
    <mergeCell ref="AL159:AO159"/>
    <mergeCell ref="AH154:AK154"/>
    <mergeCell ref="AL154:AO154"/>
    <mergeCell ref="AP154:AX154"/>
    <mergeCell ref="A149:B149"/>
    <mergeCell ref="A152:B152"/>
    <mergeCell ref="A153:B153"/>
    <mergeCell ref="A150:B150"/>
    <mergeCell ref="A151:B151"/>
    <mergeCell ref="C150:I150"/>
    <mergeCell ref="J150:O150"/>
    <mergeCell ref="P150:X150"/>
    <mergeCell ref="Y150:AB150"/>
    <mergeCell ref="C149:I149"/>
    <mergeCell ref="J149:O149"/>
    <mergeCell ref="P149:X149"/>
    <mergeCell ref="Y149:AB149"/>
    <mergeCell ref="AC149:AG149"/>
    <mergeCell ref="AH149:AK149"/>
    <mergeCell ref="AL149:AO149"/>
    <mergeCell ref="AP149:AX149"/>
    <mergeCell ref="C151:I151"/>
    <mergeCell ref="J151:O151"/>
    <mergeCell ref="P151:X151"/>
    <mergeCell ref="Y151:AB151"/>
    <mergeCell ref="A156:B156"/>
    <mergeCell ref="A157:B157"/>
    <mergeCell ref="A154:B154"/>
    <mergeCell ref="A155:B155"/>
    <mergeCell ref="C154:I154"/>
    <mergeCell ref="J154:O154"/>
    <mergeCell ref="P154:X154"/>
    <mergeCell ref="Y154:AB154"/>
    <mergeCell ref="AC154:AG154"/>
    <mergeCell ref="C132:I132"/>
    <mergeCell ref="P132:X132"/>
    <mergeCell ref="AQ36:AX36"/>
    <mergeCell ref="AE35:AH35"/>
    <mergeCell ref="AW26:AX26"/>
    <mergeCell ref="AU26:AV26"/>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G83:AH83"/>
    <mergeCell ref="Q74:AB74"/>
    <mergeCell ref="AC74:AN74"/>
    <mergeCell ref="AO74:AX74"/>
    <mergeCell ref="AO2:AQ2"/>
    <mergeCell ref="AS2:AU2"/>
    <mergeCell ref="P24:V24"/>
    <mergeCell ref="W24:AC24"/>
    <mergeCell ref="AD2:AH2"/>
    <mergeCell ref="AJ2:AM2"/>
    <mergeCell ref="G8:X8"/>
    <mergeCell ref="P22:V22"/>
    <mergeCell ref="P23:V23"/>
    <mergeCell ref="G24:O24"/>
    <mergeCell ref="AR17:AX17"/>
    <mergeCell ref="AK13:AQ13"/>
    <mergeCell ref="AR13:AX13"/>
    <mergeCell ref="Y7:AD7"/>
    <mergeCell ref="AW2:AX2"/>
    <mergeCell ref="A3:AH3"/>
    <mergeCell ref="AJ3:AW3"/>
    <mergeCell ref="G19:O19"/>
    <mergeCell ref="AK19:AQ19"/>
    <mergeCell ref="P18:V18"/>
    <mergeCell ref="W18:AC18"/>
    <mergeCell ref="A12:F21"/>
    <mergeCell ref="G22:O22"/>
    <mergeCell ref="G23:O23"/>
    <mergeCell ref="A22:F24"/>
    <mergeCell ref="AD22:AX22"/>
    <mergeCell ref="AD23:AX24"/>
    <mergeCell ref="W22:AC22"/>
    <mergeCell ref="A73:D73"/>
    <mergeCell ref="E73:P73"/>
    <mergeCell ref="Q73:AB73"/>
    <mergeCell ref="AC73:AN73"/>
    <mergeCell ref="AO73:AX73"/>
    <mergeCell ref="AD18:AJ18"/>
    <mergeCell ref="AK18:AQ18"/>
    <mergeCell ref="AR18:AX18"/>
    <mergeCell ref="AU27:AX27"/>
    <mergeCell ref="AU28:AX28"/>
    <mergeCell ref="AU29:AX29"/>
    <mergeCell ref="C62:F62"/>
    <mergeCell ref="AR19:AX19"/>
    <mergeCell ref="W19:AC19"/>
    <mergeCell ref="AD19:AJ19"/>
    <mergeCell ref="G20:O20"/>
    <mergeCell ref="P20:V20"/>
    <mergeCell ref="A76:D76"/>
    <mergeCell ref="E76:P76"/>
    <mergeCell ref="Q76:AB76"/>
    <mergeCell ref="AC76:AN76"/>
    <mergeCell ref="AO76:AX76"/>
    <mergeCell ref="W23:AC23"/>
    <mergeCell ref="C53:AC53"/>
    <mergeCell ref="AD53:AF53"/>
    <mergeCell ref="E39:F39"/>
    <mergeCell ref="G39:AX39"/>
    <mergeCell ref="E38:F38"/>
    <mergeCell ref="G38:AX38"/>
    <mergeCell ref="Y29:AA29"/>
    <mergeCell ref="AE27:AH27"/>
    <mergeCell ref="AQ26:AR26"/>
    <mergeCell ref="AE28:AH28"/>
    <mergeCell ref="AS26:AT26"/>
    <mergeCell ref="A75:D75"/>
    <mergeCell ref="E75:P75"/>
    <mergeCell ref="Q75:AB75"/>
    <mergeCell ref="AC75:AN75"/>
    <mergeCell ref="AO75:AX75"/>
    <mergeCell ref="A74:D74"/>
    <mergeCell ref="E74:P74"/>
    <mergeCell ref="A79:D79"/>
    <mergeCell ref="O83:P83"/>
    <mergeCell ref="AA83:AB83"/>
    <mergeCell ref="AM83:AN83"/>
    <mergeCell ref="AO83:AP83"/>
    <mergeCell ref="AR83:AS83"/>
    <mergeCell ref="AU83:AV83"/>
    <mergeCell ref="A80:D80"/>
    <mergeCell ref="E80:P80"/>
    <mergeCell ref="Q80:AB80"/>
    <mergeCell ref="AC80:AN80"/>
    <mergeCell ref="AO80:AX80"/>
    <mergeCell ref="A81:D81"/>
    <mergeCell ref="E81:P81"/>
    <mergeCell ref="Q81:AB81"/>
    <mergeCell ref="AC81:AN81"/>
    <mergeCell ref="AO81:AX81"/>
    <mergeCell ref="A82:D82"/>
    <mergeCell ref="E82:G82"/>
    <mergeCell ref="I82:J82"/>
    <mergeCell ref="L82:M82"/>
    <mergeCell ref="O82:P82"/>
    <mergeCell ref="Q82:S82"/>
    <mergeCell ref="U82:V82"/>
    <mergeCell ref="AU82:AV82"/>
    <mergeCell ref="E78:P78"/>
    <mergeCell ref="Q78:AB78"/>
    <mergeCell ref="AC78:AN78"/>
    <mergeCell ref="AO78:AX78"/>
    <mergeCell ref="E79:P79"/>
    <mergeCell ref="Q79:AB79"/>
    <mergeCell ref="AC79:AN79"/>
    <mergeCell ref="AO79:AX79"/>
    <mergeCell ref="X82:Y82"/>
    <mergeCell ref="AA82:AB82"/>
    <mergeCell ref="AC82:AE82"/>
    <mergeCell ref="AG82:AH82"/>
    <mergeCell ref="AJ82:AK82"/>
    <mergeCell ref="AM82:AN82"/>
    <mergeCell ref="AO82:AP82"/>
    <mergeCell ref="AR82:AS82"/>
  </mergeCells>
  <phoneticPr fontId="6"/>
  <conditionalFormatting sqref="P14:AQ14">
    <cfRule type="expression" dxfId="121" priority="14027">
      <formula>IF(RIGHT(TEXT(P14,"0.#"),1)=".",FALSE,TRUE)</formula>
    </cfRule>
    <cfRule type="expression" dxfId="120" priority="14028">
      <formula>IF(RIGHT(TEXT(P14,"0.#"),1)=".",TRUE,FALSE)</formula>
    </cfRule>
  </conditionalFormatting>
  <conditionalFormatting sqref="AE27">
    <cfRule type="expression" dxfId="119" priority="14017">
      <formula>IF(RIGHT(TEXT(AE27,"0.#"),1)=".",FALSE,TRUE)</formula>
    </cfRule>
    <cfRule type="expression" dxfId="118" priority="14018">
      <formula>IF(RIGHT(TEXT(AE27,"0.#"),1)=".",TRUE,FALSE)</formula>
    </cfRule>
  </conditionalFormatting>
  <conditionalFormatting sqref="P18:AX18">
    <cfRule type="expression" dxfId="117" priority="13903">
      <formula>IF(RIGHT(TEXT(P18,"0.#"),1)=".",FALSE,TRUE)</formula>
    </cfRule>
    <cfRule type="expression" dxfId="116" priority="13904">
      <formula>IF(RIGHT(TEXT(P18,"0.#"),1)=".",TRUE,FALSE)</formula>
    </cfRule>
  </conditionalFormatting>
  <conditionalFormatting sqref="Y123">
    <cfRule type="expression" dxfId="115" priority="13895">
      <formula>IF(RIGHT(TEXT(Y123,"0.#"),1)=".",FALSE,TRUE)</formula>
    </cfRule>
    <cfRule type="expression" dxfId="114" priority="13896">
      <formula>IF(RIGHT(TEXT(Y123,"0.#"),1)=".",TRUE,FALSE)</formula>
    </cfRule>
  </conditionalFormatting>
  <conditionalFormatting sqref="Y126">
    <cfRule type="expression" dxfId="113" priority="13677">
      <formula>IF(RIGHT(TEXT(Y126,"0.#"),1)=".",FALSE,TRUE)</formula>
    </cfRule>
    <cfRule type="expression" dxfId="112" priority="13678">
      <formula>IF(RIGHT(TEXT(Y126,"0.#"),1)=".",TRUE,FALSE)</formula>
    </cfRule>
  </conditionalFormatting>
  <conditionalFormatting sqref="P16:AQ17 P15:AX15 P13:AX13">
    <cfRule type="expression" dxfId="111" priority="13725">
      <formula>IF(RIGHT(TEXT(P13,"0.#"),1)=".",FALSE,TRUE)</formula>
    </cfRule>
    <cfRule type="expression" dxfId="110" priority="13726">
      <formula>IF(RIGHT(TEXT(P13,"0.#"),1)=".",TRUE,FALSE)</formula>
    </cfRule>
  </conditionalFormatting>
  <conditionalFormatting sqref="P19:AJ19">
    <cfRule type="expression" dxfId="109" priority="13723">
      <formula>IF(RIGHT(TEXT(P19,"0.#"),1)=".",FALSE,TRUE)</formula>
    </cfRule>
    <cfRule type="expression" dxfId="108" priority="13724">
      <formula>IF(RIGHT(TEXT(P19,"0.#"),1)=".",TRUE,FALSE)</formula>
    </cfRule>
  </conditionalFormatting>
  <conditionalFormatting sqref="AE33 AQ33">
    <cfRule type="expression" dxfId="107" priority="13715">
      <formula>IF(RIGHT(TEXT(AE33,"0.#"),1)=".",FALSE,TRUE)</formula>
    </cfRule>
    <cfRule type="expression" dxfId="106" priority="13716">
      <formula>IF(RIGHT(TEXT(AE33,"0.#"),1)=".",TRUE,FALSE)</formula>
    </cfRule>
  </conditionalFormatting>
  <conditionalFormatting sqref="Y122">
    <cfRule type="expression" dxfId="105" priority="13701">
      <formula>IF(RIGHT(TEXT(Y122,"0.#"),1)=".",FALSE,TRUE)</formula>
    </cfRule>
    <cfRule type="expression" dxfId="104" priority="13702">
      <formula>IF(RIGHT(TEXT(Y122,"0.#"),1)=".",TRUE,FALSE)</formula>
    </cfRule>
  </conditionalFormatting>
  <conditionalFormatting sqref="AU123">
    <cfRule type="expression" dxfId="103" priority="13697">
      <formula>IF(RIGHT(TEXT(AU123,"0.#"),1)=".",FALSE,TRUE)</formula>
    </cfRule>
    <cfRule type="expression" dxfId="102" priority="13698">
      <formula>IF(RIGHT(TEXT(AU123,"0.#"),1)=".",TRUE,FALSE)</formula>
    </cfRule>
  </conditionalFormatting>
  <conditionalFormatting sqref="AU122">
    <cfRule type="expression" dxfId="101" priority="13695">
      <formula>IF(RIGHT(TEXT(AU122,"0.#"),1)=".",FALSE,TRUE)</formula>
    </cfRule>
    <cfRule type="expression" dxfId="100" priority="13696">
      <formula>IF(RIGHT(TEXT(AU122,"0.#"),1)=".",TRUE,FALSE)</formula>
    </cfRule>
  </conditionalFormatting>
  <conditionalFormatting sqref="Y127">
    <cfRule type="expression" dxfId="99" priority="13679">
      <formula>IF(RIGHT(TEXT(Y127,"0.#"),1)=".",FALSE,TRUE)</formula>
    </cfRule>
    <cfRule type="expression" dxfId="98" priority="13680">
      <formula>IF(RIGHT(TEXT(Y127,"0.#"),1)=".",TRUE,FALSE)</formula>
    </cfRule>
  </conditionalFormatting>
  <conditionalFormatting sqref="AU127">
    <cfRule type="expression" dxfId="97" priority="13673">
      <formula>IF(RIGHT(TEXT(AU127,"0.#"),1)=".",FALSE,TRUE)</formula>
    </cfRule>
    <cfRule type="expression" dxfId="96" priority="13674">
      <formula>IF(RIGHT(TEXT(AU127,"0.#"),1)=".",TRUE,FALSE)</formula>
    </cfRule>
  </conditionalFormatting>
  <conditionalFormatting sqref="AU126">
    <cfRule type="expression" dxfId="95" priority="13671">
      <formula>IF(RIGHT(TEXT(AU126,"0.#"),1)=".",FALSE,TRUE)</formula>
    </cfRule>
    <cfRule type="expression" dxfId="94" priority="13672">
      <formula>IF(RIGHT(TEXT(AU126,"0.#"),1)=".",TRUE,FALSE)</formula>
    </cfRule>
  </conditionalFormatting>
  <conditionalFormatting sqref="AM29">
    <cfRule type="expression" dxfId="93" priority="13471">
      <formula>IF(RIGHT(TEXT(AM29,"0.#"),1)=".",FALSE,TRUE)</formula>
    </cfRule>
    <cfRule type="expression" dxfId="92" priority="13472">
      <formula>IF(RIGHT(TEXT(AM29,"0.#"),1)=".",TRUE,FALSE)</formula>
    </cfRule>
  </conditionalFormatting>
  <conditionalFormatting sqref="AE28">
    <cfRule type="expression" dxfId="91" priority="13485">
      <formula>IF(RIGHT(TEXT(AE28,"0.#"),1)=".",FALSE,TRUE)</formula>
    </cfRule>
    <cfRule type="expression" dxfId="90" priority="13486">
      <formula>IF(RIGHT(TEXT(AE28,"0.#"),1)=".",TRUE,FALSE)</formula>
    </cfRule>
  </conditionalFormatting>
  <conditionalFormatting sqref="AE29">
    <cfRule type="expression" dxfId="89" priority="13483">
      <formula>IF(RIGHT(TEXT(AE29,"0.#"),1)=".",FALSE,TRUE)</formula>
    </cfRule>
    <cfRule type="expression" dxfId="88" priority="13484">
      <formula>IF(RIGHT(TEXT(AE29,"0.#"),1)=".",TRUE,FALSE)</formula>
    </cfRule>
  </conditionalFormatting>
  <conditionalFormatting sqref="AI29">
    <cfRule type="expression" dxfId="87" priority="13481">
      <formula>IF(RIGHT(TEXT(AI29,"0.#"),1)=".",FALSE,TRUE)</formula>
    </cfRule>
    <cfRule type="expression" dxfId="86" priority="13482">
      <formula>IF(RIGHT(TEXT(AI29,"0.#"),1)=".",TRUE,FALSE)</formula>
    </cfRule>
  </conditionalFormatting>
  <conditionalFormatting sqref="AI28">
    <cfRule type="expression" dxfId="85" priority="13479">
      <formula>IF(RIGHT(TEXT(AI28,"0.#"),1)=".",FALSE,TRUE)</formula>
    </cfRule>
    <cfRule type="expression" dxfId="84" priority="13480">
      <formula>IF(RIGHT(TEXT(AI28,"0.#"),1)=".",TRUE,FALSE)</formula>
    </cfRule>
  </conditionalFormatting>
  <conditionalFormatting sqref="AI27">
    <cfRule type="expression" dxfId="83" priority="13477">
      <formula>IF(RIGHT(TEXT(AI27,"0.#"),1)=".",FALSE,TRUE)</formula>
    </cfRule>
    <cfRule type="expression" dxfId="82" priority="13478">
      <formula>IF(RIGHT(TEXT(AI27,"0.#"),1)=".",TRUE,FALSE)</formula>
    </cfRule>
  </conditionalFormatting>
  <conditionalFormatting sqref="AM27">
    <cfRule type="expression" dxfId="81" priority="13475">
      <formula>IF(RIGHT(TEXT(AM27,"0.#"),1)=".",FALSE,TRUE)</formula>
    </cfRule>
    <cfRule type="expression" dxfId="80" priority="13476">
      <formula>IF(RIGHT(TEXT(AM27,"0.#"),1)=".",TRUE,FALSE)</formula>
    </cfRule>
  </conditionalFormatting>
  <conditionalFormatting sqref="AM28">
    <cfRule type="expression" dxfId="79" priority="13473">
      <formula>IF(RIGHT(TEXT(AM28,"0.#"),1)=".",FALSE,TRUE)</formula>
    </cfRule>
    <cfRule type="expression" dxfId="78" priority="13474">
      <formula>IF(RIGHT(TEXT(AM28,"0.#"),1)=".",TRUE,FALSE)</formula>
    </cfRule>
  </conditionalFormatting>
  <conditionalFormatting sqref="AQ27:AQ29">
    <cfRule type="expression" dxfId="77" priority="13465">
      <formula>IF(RIGHT(TEXT(AQ27,"0.#"),1)=".",FALSE,TRUE)</formula>
    </cfRule>
    <cfRule type="expression" dxfId="76" priority="13466">
      <formula>IF(RIGHT(TEXT(AQ27,"0.#"),1)=".",TRUE,FALSE)</formula>
    </cfRule>
  </conditionalFormatting>
  <conditionalFormatting sqref="AU27:AU29">
    <cfRule type="expression" dxfId="75" priority="13463">
      <formula>IF(RIGHT(TEXT(AU27,"0.#"),1)=".",FALSE,TRUE)</formula>
    </cfRule>
    <cfRule type="expression" dxfId="74" priority="13464">
      <formula>IF(RIGHT(TEXT(AU27,"0.#"),1)=".",TRUE,FALSE)</formula>
    </cfRule>
  </conditionalFormatting>
  <conditionalFormatting sqref="AI33">
    <cfRule type="expression" dxfId="73" priority="13247">
      <formula>IF(RIGHT(TEXT(AI33,"0.#"),1)=".",FALSE,TRUE)</formula>
    </cfRule>
    <cfRule type="expression" dxfId="72" priority="13248">
      <formula>IF(RIGHT(TEXT(AI33,"0.#"),1)=".",TRUE,FALSE)</formula>
    </cfRule>
  </conditionalFormatting>
  <conditionalFormatting sqref="AM33">
    <cfRule type="expression" dxfId="71" priority="13245">
      <formula>IF(RIGHT(TEXT(AM33,"0.#"),1)=".",FALSE,TRUE)</formula>
    </cfRule>
    <cfRule type="expression" dxfId="70" priority="13246">
      <formula>IF(RIGHT(TEXT(AM33,"0.#"),1)=".",TRUE,FALSE)</formula>
    </cfRule>
  </conditionalFormatting>
  <conditionalFormatting sqref="AE34">
    <cfRule type="expression" dxfId="69" priority="13243">
      <formula>IF(RIGHT(TEXT(AE34,"0.#"),1)=".",FALSE,TRUE)</formula>
    </cfRule>
    <cfRule type="expression" dxfId="68" priority="13244">
      <formula>IF(RIGHT(TEXT(AE34,"0.#"),1)=".",TRUE,FALSE)</formula>
    </cfRule>
  </conditionalFormatting>
  <conditionalFormatting sqref="AI34">
    <cfRule type="expression" dxfId="67" priority="13241">
      <formula>IF(RIGHT(TEXT(AI34,"0.#"),1)=".",FALSE,TRUE)</formula>
    </cfRule>
    <cfRule type="expression" dxfId="66" priority="13242">
      <formula>IF(RIGHT(TEXT(AI34,"0.#"),1)=".",TRUE,FALSE)</formula>
    </cfRule>
  </conditionalFormatting>
  <conditionalFormatting sqref="AM34">
    <cfRule type="expression" dxfId="65" priority="13239">
      <formula>IF(RIGHT(TEXT(AM34,"0.#"),1)=".",FALSE,TRUE)</formula>
    </cfRule>
    <cfRule type="expression" dxfId="64" priority="13240">
      <formula>IF(RIGHT(TEXT(AM34,"0.#"),1)=".",TRUE,FALSE)</formula>
    </cfRule>
  </conditionalFormatting>
  <conditionalFormatting sqref="AQ34">
    <cfRule type="expression" dxfId="63" priority="13237">
      <formula>IF(RIGHT(TEXT(AQ34,"0.#"),1)=".",FALSE,TRUE)</formula>
    </cfRule>
    <cfRule type="expression" dxfId="62" priority="13238">
      <formula>IF(RIGHT(TEXT(AQ34,"0.#"),1)=".",TRUE,FALSE)</formula>
    </cfRule>
  </conditionalFormatting>
  <conditionalFormatting sqref="AE36 AQ36">
    <cfRule type="expression" dxfId="61" priority="13179">
      <formula>IF(RIGHT(TEXT(AE36,"0.#"),1)=".",FALSE,TRUE)</formula>
    </cfRule>
    <cfRule type="expression" dxfId="60" priority="13180">
      <formula>IF(RIGHT(TEXT(AE36,"0.#"),1)=".",TRUE,FALSE)</formula>
    </cfRule>
  </conditionalFormatting>
  <conditionalFormatting sqref="AI36">
    <cfRule type="expression" dxfId="59" priority="13177">
      <formula>IF(RIGHT(TEXT(AI36,"0.#"),1)=".",FALSE,TRUE)</formula>
    </cfRule>
    <cfRule type="expression" dxfId="58" priority="13178">
      <formula>IF(RIGHT(TEXT(AI36,"0.#"),1)=".",TRUE,FALSE)</formula>
    </cfRule>
  </conditionalFormatting>
  <conditionalFormatting sqref="AM36">
    <cfRule type="expression" dxfId="57" priority="13175">
      <formula>IF(RIGHT(TEXT(AM36,"0.#"),1)=".",FALSE,TRUE)</formula>
    </cfRule>
    <cfRule type="expression" dxfId="56" priority="13176">
      <formula>IF(RIGHT(TEXT(AM36,"0.#"),1)=".",TRUE,FALSE)</formula>
    </cfRule>
  </conditionalFormatting>
  <conditionalFormatting sqref="AE37 AM37">
    <cfRule type="expression" dxfId="55" priority="13173">
      <formula>IF(RIGHT(TEXT(AE37,"0.#"),1)=".",FALSE,TRUE)</formula>
    </cfRule>
    <cfRule type="expression" dxfId="54" priority="13174">
      <formula>IF(RIGHT(TEXT(AE37,"0.#"),1)=".",TRUE,FALSE)</formula>
    </cfRule>
  </conditionalFormatting>
  <conditionalFormatting sqref="AI37">
    <cfRule type="expression" dxfId="53" priority="13171">
      <formula>IF(RIGHT(TEXT(AI37,"0.#"),1)=".",FALSE,TRUE)</formula>
    </cfRule>
    <cfRule type="expression" dxfId="52" priority="13172">
      <formula>IF(RIGHT(TEXT(AI37,"0.#"),1)=".",TRUE,FALSE)</formula>
    </cfRule>
  </conditionalFormatting>
  <conditionalFormatting sqref="AQ37">
    <cfRule type="expression" dxfId="51" priority="13167">
      <formula>IF(RIGHT(TEXT(AQ37,"0.#"),1)=".",FALSE,TRUE)</formula>
    </cfRule>
    <cfRule type="expression" dxfId="50" priority="13168">
      <formula>IF(RIGHT(TEXT(AQ37,"0.#"),1)=".",TRUE,FALSE)</formula>
    </cfRule>
  </conditionalFormatting>
  <conditionalFormatting sqref="Y139:Y146">
    <cfRule type="expression" dxfId="49" priority="2093">
      <formula>IF(RIGHT(TEXT(Y139,"0.#"),1)=".",FALSE,TRUE)</formula>
    </cfRule>
    <cfRule type="expression" dxfId="48" priority="2094">
      <formula>IF(RIGHT(TEXT(Y139,"0.#"),1)=".",TRUE,FALSE)</formula>
    </cfRule>
  </conditionalFormatting>
  <conditionalFormatting sqref="Y137:Y138">
    <cfRule type="expression" dxfId="47" priority="2087">
      <formula>IF(RIGHT(TEXT(Y137,"0.#"),1)=".",FALSE,TRUE)</formula>
    </cfRule>
    <cfRule type="expression" dxfId="46" priority="2088">
      <formula>IF(RIGHT(TEXT(Y137,"0.#"),1)=".",TRUE,FALSE)</formula>
    </cfRule>
  </conditionalFormatting>
  <conditionalFormatting sqref="Y157:Y159">
    <cfRule type="expression" dxfId="45" priority="2081">
      <formula>IF(RIGHT(TEXT(Y157,"0.#"),1)=".",FALSE,TRUE)</formula>
    </cfRule>
    <cfRule type="expression" dxfId="44" priority="2082">
      <formula>IF(RIGHT(TEXT(Y157,"0.#"),1)=".",TRUE,FALSE)</formula>
    </cfRule>
  </conditionalFormatting>
  <conditionalFormatting sqref="Y150:Y151">
    <cfRule type="expression" dxfId="43" priority="2075">
      <formula>IF(RIGHT(TEXT(Y150,"0.#"),1)=".",FALSE,TRUE)</formula>
    </cfRule>
    <cfRule type="expression" dxfId="42" priority="2076">
      <formula>IF(RIGHT(TEXT(Y150,"0.#"),1)=".",TRUE,FALSE)</formula>
    </cfRule>
  </conditionalFormatting>
  <conditionalFormatting sqref="W23">
    <cfRule type="expression" dxfId="41" priority="2329">
      <formula>IF(RIGHT(TEXT(W23,"0.#"),1)=".",FALSE,TRUE)</formula>
    </cfRule>
    <cfRule type="expression" dxfId="40" priority="2330">
      <formula>IF(RIGHT(TEXT(W23,"0.#"),1)=".",TRUE,FALSE)</formula>
    </cfRule>
  </conditionalFormatting>
  <conditionalFormatting sqref="P23">
    <cfRule type="expression" dxfId="39" priority="2317">
      <formula>IF(RIGHT(TEXT(P23,"0.#"),1)=".",FALSE,TRUE)</formula>
    </cfRule>
    <cfRule type="expression" dxfId="38" priority="2318">
      <formula>IF(RIGHT(TEXT(P23,"0.#"),1)=".",TRUE,FALSE)</formula>
    </cfRule>
  </conditionalFormatting>
  <conditionalFormatting sqref="AL152:AO159">
    <cfRule type="expression" dxfId="37" priority="2083">
      <formula>IF(AND(AL152&gt;=0, RIGHT(TEXT(AL152,"0.#"),1)&lt;&gt;"."),TRUE,FALSE)</formula>
    </cfRule>
    <cfRule type="expression" dxfId="36" priority="2084">
      <formula>IF(AND(AL152&gt;=0, RIGHT(TEXT(AL152,"0.#"),1)="."),TRUE,FALSE)</formula>
    </cfRule>
    <cfRule type="expression" dxfId="35" priority="2085">
      <formula>IF(AND(AL152&lt;0, RIGHT(TEXT(AL152,"0.#"),1)&lt;&gt;"."),TRUE,FALSE)</formula>
    </cfRule>
    <cfRule type="expression" dxfId="34" priority="2086">
      <formula>IF(AND(AL152&lt;0, RIGHT(TEXT(AL152,"0.#"),1)="."),TRUE,FALSE)</formula>
    </cfRule>
  </conditionalFormatting>
  <conditionalFormatting sqref="AL150:AO151">
    <cfRule type="expression" dxfId="33" priority="2077">
      <formula>IF(AND(AL150&gt;=0, RIGHT(TEXT(AL150,"0.#"),1)&lt;&gt;"."),TRUE,FALSE)</formula>
    </cfRule>
    <cfRule type="expression" dxfId="32" priority="2078">
      <formula>IF(AND(AL150&gt;=0, RIGHT(TEXT(AL150,"0.#"),1)="."),TRUE,FALSE)</formula>
    </cfRule>
    <cfRule type="expression" dxfId="31" priority="2079">
      <formula>IF(AND(AL150&lt;0, RIGHT(TEXT(AL150,"0.#"),1)&lt;&gt;"."),TRUE,FALSE)</formula>
    </cfRule>
    <cfRule type="expression" dxfId="30" priority="2080">
      <formula>IF(AND(AL150&lt;0, RIGHT(TEXT(AL150,"0.#"),1)="."),TRUE,FALSE)</formula>
    </cfRule>
  </conditionalFormatting>
  <conditionalFormatting sqref="AU33">
    <cfRule type="expression" dxfId="29" priority="481">
      <formula>IF(RIGHT(TEXT(AU33,"0.#"),1)=".",FALSE,TRUE)</formula>
    </cfRule>
    <cfRule type="expression" dxfId="28" priority="482">
      <formula>IF(RIGHT(TEXT(AU33,"0.#"),1)=".",TRUE,FALSE)</formula>
    </cfRule>
  </conditionalFormatting>
  <conditionalFormatting sqref="AU34">
    <cfRule type="expression" dxfId="27" priority="479">
      <formula>IF(RIGHT(TEXT(AU34,"0.#"),1)=".",FALSE,TRUE)</formula>
    </cfRule>
    <cfRule type="expression" dxfId="26" priority="480">
      <formula>IF(RIGHT(TEXT(AU34,"0.#"),1)=".",TRUE,FALSE)</formula>
    </cfRule>
  </conditionalFormatting>
  <conditionalFormatting sqref="P24:AC24">
    <cfRule type="expression" dxfId="25" priority="25">
      <formula>IF(RIGHT(TEXT(P24,"0.#"),1)=".",FALSE,TRUE)</formula>
    </cfRule>
    <cfRule type="expression" dxfId="24" priority="26">
      <formula>IF(RIGHT(TEXT(P24,"0.#"),1)=".",TRUE,FALSE)</formula>
    </cfRule>
  </conditionalFormatting>
  <conditionalFormatting sqref="AL133:AO133">
    <cfRule type="expression" dxfId="23" priority="21">
      <formula>IF(AND(AL133&gt;=0, RIGHT(TEXT(AL133,"0.#"),1)&lt;&gt;"."),TRUE,FALSE)</formula>
    </cfRule>
    <cfRule type="expression" dxfId="22" priority="22">
      <formula>IF(AND(AL133&gt;=0, RIGHT(TEXT(AL133,"0.#"),1)="."),TRUE,FALSE)</formula>
    </cfRule>
    <cfRule type="expression" dxfId="21" priority="23">
      <formula>IF(AND(AL133&lt;0, RIGHT(TEXT(AL133,"0.#"),1)&lt;&gt;"."),TRUE,FALSE)</formula>
    </cfRule>
    <cfRule type="expression" dxfId="20" priority="24">
      <formula>IF(AND(AL133&lt;0, RIGHT(TEXT(AL133,"0.#"),1)="."),TRUE,FALSE)</formula>
    </cfRule>
  </conditionalFormatting>
  <conditionalFormatting sqref="Y133">
    <cfRule type="expression" dxfId="19" priority="19">
      <formula>IF(RIGHT(TEXT(Y133,"0.#"),1)=".",FALSE,TRUE)</formula>
    </cfRule>
    <cfRule type="expression" dxfId="18" priority="20">
      <formula>IF(RIGHT(TEXT(Y133,"0.#"),1)=".",TRUE,FALSE)</formula>
    </cfRule>
  </conditionalFormatting>
  <conditionalFormatting sqref="AL139:AO146">
    <cfRule type="expression" dxfId="17" priority="15">
      <formula>IF(AND(AL139&gt;=0, RIGHT(TEXT(AL139,"0.#"),1)&lt;&gt;"."),TRUE,FALSE)</formula>
    </cfRule>
    <cfRule type="expression" dxfId="16" priority="16">
      <formula>IF(AND(AL139&gt;=0, RIGHT(TEXT(AL139,"0.#"),1)="."),TRUE,FALSE)</formula>
    </cfRule>
    <cfRule type="expression" dxfId="15" priority="17">
      <formula>IF(AND(AL139&lt;0, RIGHT(TEXT(AL139,"0.#"),1)&lt;&gt;"."),TRUE,FALSE)</formula>
    </cfRule>
    <cfRule type="expression" dxfId="14" priority="18">
      <formula>IF(AND(AL139&lt;0, RIGHT(TEXT(AL139,"0.#"),1)="."),TRUE,FALSE)</formula>
    </cfRule>
  </conditionalFormatting>
  <conditionalFormatting sqref="AL137:AO138">
    <cfRule type="expression" dxfId="13" priority="11">
      <formula>IF(AND(AL137&gt;=0, RIGHT(TEXT(AL137,"0.#"),1)&lt;&gt;"."),TRUE,FALSE)</formula>
    </cfRule>
    <cfRule type="expression" dxfId="12" priority="12">
      <formula>IF(AND(AL137&gt;=0, RIGHT(TEXT(AL137,"0.#"),1)="."),TRUE,FALSE)</formula>
    </cfRule>
    <cfRule type="expression" dxfId="11" priority="13">
      <formula>IF(AND(AL137&lt;0, RIGHT(TEXT(AL137,"0.#"),1)&lt;&gt;"."),TRUE,FALSE)</formula>
    </cfRule>
    <cfRule type="expression" dxfId="10" priority="14">
      <formula>IF(AND(AL137&lt;0, RIGHT(TEXT(AL137,"0.#"),1)="."),TRUE,FALSE)</formula>
    </cfRule>
  </conditionalFormatting>
  <conditionalFormatting sqref="Y156">
    <cfRule type="expression" dxfId="9" priority="9">
      <formula>IF(RIGHT(TEXT(Y156,"0.#"),1)=".",FALSE,TRUE)</formula>
    </cfRule>
    <cfRule type="expression" dxfId="8" priority="10">
      <formula>IF(RIGHT(TEXT(Y156,"0.#"),1)=".",TRUE,FALSE)</formula>
    </cfRule>
  </conditionalFormatting>
  <conditionalFormatting sqref="Y155">
    <cfRule type="expression" dxfId="7" priority="7">
      <formula>IF(RIGHT(TEXT(Y155,"0.#"),1)=".",FALSE,TRUE)</formula>
    </cfRule>
    <cfRule type="expression" dxfId="6" priority="8">
      <formula>IF(RIGHT(TEXT(Y155,"0.#"),1)=".",TRUE,FALSE)</formula>
    </cfRule>
  </conditionalFormatting>
  <conditionalFormatting sqref="Y154">
    <cfRule type="expression" dxfId="5" priority="5">
      <formula>IF(RIGHT(TEXT(Y154,"0.#"),1)=".",FALSE,TRUE)</formula>
    </cfRule>
    <cfRule type="expression" dxfId="4" priority="6">
      <formula>IF(RIGHT(TEXT(Y154,"0.#"),1)=".",TRUE,FALSE)</formula>
    </cfRule>
  </conditionalFormatting>
  <conditionalFormatting sqref="Y153">
    <cfRule type="expression" dxfId="3" priority="3">
      <formula>IF(RIGHT(TEXT(Y153,"0.#"),1)=".",FALSE,TRUE)</formula>
    </cfRule>
    <cfRule type="expression" dxfId="2" priority="4">
      <formula>IF(RIGHT(TEXT(Y153,"0.#"),1)=".",TRUE,FALSE)</formula>
    </cfRule>
  </conditionalFormatting>
  <conditionalFormatting sqref="Y152">
    <cfRule type="expression" dxfId="1" priority="1">
      <formula>IF(RIGHT(TEXT(Y152,"0.#"),1)=".",FALSE,TRUE)</formula>
    </cfRule>
    <cfRule type="expression" dxfId="0" priority="2">
      <formula>IF(RIGHT(TEXT(Y152,"0.#"),1)=".",TRUE,FALSE)</formula>
    </cfRule>
  </conditionalFormatting>
  <dataValidations count="17">
    <dataValidation type="custom" imeMode="disabled" allowBlank="1" showInputMessage="1" showErrorMessage="1" sqref="AY23 J61:K61 P13:AX13 AR15:AX15 P14:AQ18 AR18:AX18 P19:AJ19 AQ26:AR26 AU26:AX26 AE27:AX29 AE33:AX34 AE36:AX36 Y122:AB122 AU122:AX122 Y126:AB126 AU126:AX126 Y133:AB133 AL133:AO133 Y137:AB146 AL137:AO146 Y150:AB159 AL150:AO159 P23:AC24">
      <formula1>OR(ISNUMBER(J13), J13="-")</formula1>
    </dataValidation>
    <dataValidation type="list" allowBlank="1" showInputMessage="1" showErrorMessage="1" sqref="G61:H61">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list" allowBlank="1" showInputMessage="1" showErrorMessage="1" sqref="A69:E69">
      <formula1>T所見を踏まえた改善点</formula1>
    </dataValidation>
    <dataValidation imeMode="disabled" allowBlank="1" showInputMessage="1" showErrorMessage="1" sqref="L61"/>
    <dataValidation type="whole" imeMode="disabled" allowBlank="1" showInputMessage="1" showErrorMessage="1" sqref="M61 AW2:AX2">
      <formula1>0</formula1>
      <formula2>99</formula2>
    </dataValidation>
    <dataValidation type="custom" imeMode="off" allowBlank="1" showInputMessage="1" showErrorMessage="1" sqref="J133:O133 J137:O146 J150:O159">
      <formula1>OR(ISNUMBER(J133), J133="-")</formula1>
    </dataValidation>
    <dataValidation type="custom" imeMode="disabled" allowBlank="1" showInputMessage="1" showErrorMessage="1" sqref="AH133:AK133 AH137:AK146 AH150:AK159">
      <formula1>OR(AND(MOD(IF(ISNUMBER(AH133), AH133, 0.5),1)=0, 0&lt;=AH133), AH133="-")</formula1>
    </dataValidation>
    <dataValidation type="list" allowBlank="1" showInputMessage="1" showErrorMessage="1" sqref="A67:E6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1:F61">
      <formula1>T省庁</formula1>
    </dataValidation>
    <dataValidation type="whole" imeMode="disabled" allowBlank="1" showInputMessage="1" showErrorMessage="1" sqref="AS2:AU2">
      <formula1>0</formula1>
      <formula2>9999</formula2>
    </dataValidation>
    <dataValidation type="whole" allowBlank="1" showInputMessage="1" showErrorMessage="1" sqref="L82:M83 X82:Y83 AJ82:AK83 AU82:AV83">
      <formula1>0</formula1>
      <formula2>9999</formula2>
    </dataValidation>
    <dataValidation type="whole" allowBlank="1" showInputMessage="1" showErrorMessage="1" sqref="O82:P83 AA82:AB83 AM82:AN83 AX82:AX8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49" man="1"/>
    <brk id="69" max="49" man="1"/>
    <brk id="119"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AO83 E82:G83 Q82:S83 AC82:AE83 AO82:AP82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AC133:AG133 AC137:AG146 AC150:AG159</xm:sqref>
        </x14:dataValidation>
        <x14:dataValidation type="list" allowBlank="1" showInputMessage="1" showErrorMessage="1">
          <x14:formula1>
            <xm:f>入力規則等!$U$37:$U$39</xm:f>
          </x14:formula1>
          <xm:sqref>I82:J82 U82:V82 AG82:AH82 AR82:AS82</xm:sqref>
        </x14:dataValidation>
        <x14:dataValidation type="list" allowBlank="1" showInputMessage="1" showErrorMessage="1">
          <x14:formula1>
            <xm:f>入力規則等!$U$7:$U$9</xm:f>
          </x14:formula1>
          <xm:sqref>I83:J83 U83:V83 AG83:AH83 AR83:AS83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77</v>
      </c>
      <c r="B1" s="23" t="s">
        <v>78</v>
      </c>
      <c r="F1" s="24" t="s">
        <v>4</v>
      </c>
      <c r="G1" s="24" t="s">
        <v>67</v>
      </c>
      <c r="K1" s="25" t="s">
        <v>96</v>
      </c>
      <c r="L1" s="23" t="s">
        <v>78</v>
      </c>
      <c r="O1" s="13"/>
      <c r="P1" s="24" t="s">
        <v>5</v>
      </c>
      <c r="Q1" s="24" t="s">
        <v>67</v>
      </c>
      <c r="T1" s="13"/>
      <c r="U1" s="27" t="s">
        <v>159</v>
      </c>
      <c r="W1" s="27" t="s">
        <v>158</v>
      </c>
      <c r="Y1" s="27" t="s">
        <v>75</v>
      </c>
      <c r="Z1" s="27" t="s">
        <v>397</v>
      </c>
      <c r="AA1" s="27" t="s">
        <v>76</v>
      </c>
      <c r="AB1" s="27" t="s">
        <v>398</v>
      </c>
      <c r="AC1" s="27" t="s">
        <v>31</v>
      </c>
      <c r="AD1" s="26"/>
      <c r="AE1" s="27" t="s">
        <v>43</v>
      </c>
      <c r="AF1" s="28"/>
      <c r="AG1" s="40" t="s">
        <v>173</v>
      </c>
      <c r="AI1" s="40" t="s">
        <v>175</v>
      </c>
      <c r="AK1" s="40" t="s">
        <v>179</v>
      </c>
      <c r="AM1" s="57"/>
      <c r="AN1" s="57"/>
      <c r="AP1" s="26" t="s">
        <v>222</v>
      </c>
    </row>
    <row r="2" spans="1:42" ht="13.5" customHeight="1" x14ac:dyDescent="0.15">
      <c r="A2" s="14" t="s">
        <v>79</v>
      </c>
      <c r="B2" s="15"/>
      <c r="C2" s="13" t="str">
        <f>IF(B2="","",A2)</f>
        <v/>
      </c>
      <c r="D2" s="13" t="str">
        <f>IF(C2="","",IF(D1&lt;&gt;"",CONCATENATE(D1,"、",C2),C2))</f>
        <v/>
      </c>
      <c r="F2" s="12" t="s">
        <v>66</v>
      </c>
      <c r="G2" s="17" t="s">
        <v>590</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73">
        <v>20</v>
      </c>
      <c r="W2" s="30" t="s">
        <v>164</v>
      </c>
      <c r="Y2" s="30" t="s">
        <v>62</v>
      </c>
      <c r="Z2" s="30" t="s">
        <v>62</v>
      </c>
      <c r="AA2" s="66" t="s">
        <v>264</v>
      </c>
      <c r="AB2" s="66" t="s">
        <v>492</v>
      </c>
      <c r="AC2" s="67" t="s">
        <v>129</v>
      </c>
      <c r="AD2" s="26"/>
      <c r="AE2" s="32" t="s">
        <v>160</v>
      </c>
      <c r="AF2" s="28"/>
      <c r="AG2" s="41" t="s">
        <v>231</v>
      </c>
      <c r="AI2" s="40" t="s">
        <v>261</v>
      </c>
      <c r="AK2" s="40" t="s">
        <v>180</v>
      </c>
      <c r="AM2" s="57"/>
      <c r="AN2" s="57"/>
      <c r="AP2" s="41" t="s">
        <v>231</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0" t="s">
        <v>523</v>
      </c>
      <c r="W3" s="30" t="s">
        <v>139</v>
      </c>
      <c r="Y3" s="30" t="s">
        <v>63</v>
      </c>
      <c r="Z3" s="30" t="s">
        <v>399</v>
      </c>
      <c r="AA3" s="66" t="s">
        <v>364</v>
      </c>
      <c r="AB3" s="66" t="s">
        <v>493</v>
      </c>
      <c r="AC3" s="67" t="s">
        <v>130</v>
      </c>
      <c r="AD3" s="26"/>
      <c r="AE3" s="32" t="s">
        <v>161</v>
      </c>
      <c r="AF3" s="28"/>
      <c r="AG3" s="41" t="s">
        <v>232</v>
      </c>
      <c r="AI3" s="40" t="s">
        <v>174</v>
      </c>
      <c r="AK3" s="40" t="str">
        <f>CHAR(CODE(AK2)+1)</f>
        <v>B</v>
      </c>
      <c r="AM3" s="57"/>
      <c r="AN3" s="57"/>
      <c r="AP3" s="41" t="s">
        <v>232</v>
      </c>
    </row>
    <row r="4" spans="1:42" ht="13.5" customHeight="1" x14ac:dyDescent="0.15">
      <c r="A4" s="14" t="s">
        <v>81</v>
      </c>
      <c r="B4" s="15" t="s">
        <v>590</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590</v>
      </c>
      <c r="R4" s="13" t="str">
        <f t="shared" si="3"/>
        <v>補助</v>
      </c>
      <c r="S4" s="13" t="str">
        <f t="shared" si="4"/>
        <v>補助</v>
      </c>
      <c r="T4" s="13"/>
      <c r="U4" s="30" t="s">
        <v>524</v>
      </c>
      <c r="W4" s="30" t="s">
        <v>140</v>
      </c>
      <c r="Y4" s="30" t="s">
        <v>271</v>
      </c>
      <c r="Z4" s="30" t="s">
        <v>400</v>
      </c>
      <c r="AA4" s="66" t="s">
        <v>365</v>
      </c>
      <c r="AB4" s="66" t="s">
        <v>494</v>
      </c>
      <c r="AC4" s="66" t="s">
        <v>131</v>
      </c>
      <c r="AD4" s="26"/>
      <c r="AE4" s="32" t="s">
        <v>162</v>
      </c>
      <c r="AF4" s="28"/>
      <c r="AG4" s="41" t="s">
        <v>233</v>
      </c>
      <c r="AI4" s="40" t="s">
        <v>176</v>
      </c>
      <c r="AK4" s="40" t="str">
        <f t="shared" ref="AK4:AK49" si="7">CHAR(CODE(AK3)+1)</f>
        <v>C</v>
      </c>
      <c r="AM4" s="57"/>
      <c r="AN4" s="57"/>
      <c r="AP4" s="41" t="s">
        <v>233</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補助</v>
      </c>
      <c r="T5" s="13"/>
      <c r="W5" s="30" t="s">
        <v>548</v>
      </c>
      <c r="Y5" s="30" t="s">
        <v>272</v>
      </c>
      <c r="Z5" s="30" t="s">
        <v>401</v>
      </c>
      <c r="AA5" s="66" t="s">
        <v>366</v>
      </c>
      <c r="AB5" s="66" t="s">
        <v>495</v>
      </c>
      <c r="AC5" s="66" t="s">
        <v>163</v>
      </c>
      <c r="AD5" s="29"/>
      <c r="AE5" s="32" t="s">
        <v>243</v>
      </c>
      <c r="AF5" s="28"/>
      <c r="AG5" s="41" t="s">
        <v>234</v>
      </c>
      <c r="AI5" s="40" t="s">
        <v>268</v>
      </c>
      <c r="AK5" s="40" t="str">
        <f t="shared" si="7"/>
        <v>D</v>
      </c>
      <c r="AP5" s="41" t="s">
        <v>234</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t="s">
        <v>590</v>
      </c>
      <c r="M6" s="13" t="str">
        <f t="shared" si="2"/>
        <v>公共事業</v>
      </c>
      <c r="N6" s="13" t="str">
        <f t="shared" si="6"/>
        <v>公共事業</v>
      </c>
      <c r="O6" s="13"/>
      <c r="P6" s="12" t="s">
        <v>72</v>
      </c>
      <c r="Q6" s="17"/>
      <c r="R6" s="13" t="str">
        <f t="shared" si="3"/>
        <v/>
      </c>
      <c r="S6" s="13" t="str">
        <f t="shared" si="4"/>
        <v>補助</v>
      </c>
      <c r="T6" s="13"/>
      <c r="U6" s="30" t="s">
        <v>245</v>
      </c>
      <c r="W6" s="30" t="s">
        <v>141</v>
      </c>
      <c r="Y6" s="30" t="s">
        <v>273</v>
      </c>
      <c r="Z6" s="30" t="s">
        <v>402</v>
      </c>
      <c r="AA6" s="66" t="s">
        <v>367</v>
      </c>
      <c r="AB6" s="66" t="s">
        <v>496</v>
      </c>
      <c r="AC6" s="66" t="s">
        <v>132</v>
      </c>
      <c r="AD6" s="29"/>
      <c r="AE6" s="32" t="s">
        <v>241</v>
      </c>
      <c r="AF6" s="28"/>
      <c r="AG6" s="41" t="s">
        <v>235</v>
      </c>
      <c r="AI6" s="40" t="s">
        <v>269</v>
      </c>
      <c r="AK6" s="40" t="str">
        <f>CHAR(CODE(AK5)+1)</f>
        <v>E</v>
      </c>
      <c r="AP6" s="41" t="s">
        <v>235</v>
      </c>
    </row>
    <row r="7" spans="1:42" ht="13.5" customHeight="1" x14ac:dyDescent="0.15">
      <c r="A7" s="14" t="s">
        <v>84</v>
      </c>
      <c r="B7" s="15"/>
      <c r="C7" s="13" t="str">
        <f t="shared" si="0"/>
        <v/>
      </c>
      <c r="D7" s="13" t="str">
        <f t="shared" si="8"/>
        <v>沖縄振興</v>
      </c>
      <c r="F7" s="18" t="s">
        <v>187</v>
      </c>
      <c r="G7" s="17"/>
      <c r="H7" s="13" t="str">
        <f t="shared" si="1"/>
        <v/>
      </c>
      <c r="I7" s="13" t="str">
        <f t="shared" si="5"/>
        <v>一般会計</v>
      </c>
      <c r="K7" s="14" t="s">
        <v>102</v>
      </c>
      <c r="L7" s="15"/>
      <c r="M7" s="13" t="str">
        <f t="shared" si="2"/>
        <v/>
      </c>
      <c r="N7" s="13" t="str">
        <f t="shared" si="6"/>
        <v>公共事業</v>
      </c>
      <c r="O7" s="13"/>
      <c r="P7" s="12" t="s">
        <v>73</v>
      </c>
      <c r="Q7" s="17"/>
      <c r="R7" s="13" t="str">
        <f t="shared" si="3"/>
        <v/>
      </c>
      <c r="S7" s="13" t="str">
        <f t="shared" si="4"/>
        <v>補助</v>
      </c>
      <c r="T7" s="13"/>
      <c r="U7" s="30"/>
      <c r="W7" s="30" t="s">
        <v>142</v>
      </c>
      <c r="Y7" s="30" t="s">
        <v>274</v>
      </c>
      <c r="Z7" s="30" t="s">
        <v>403</v>
      </c>
      <c r="AA7" s="66" t="s">
        <v>368</v>
      </c>
      <c r="AB7" s="66" t="s">
        <v>497</v>
      </c>
      <c r="AC7" s="29"/>
      <c r="AD7" s="29"/>
      <c r="AE7" s="30" t="s">
        <v>132</v>
      </c>
      <c r="AF7" s="28"/>
      <c r="AG7" s="41" t="s">
        <v>236</v>
      </c>
      <c r="AH7" s="60"/>
      <c r="AI7" s="41" t="s">
        <v>257</v>
      </c>
      <c r="AK7" s="40" t="str">
        <f>CHAR(CODE(AK6)+1)</f>
        <v>F</v>
      </c>
      <c r="AP7" s="41" t="s">
        <v>236</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公共事業</v>
      </c>
      <c r="O8" s="13"/>
      <c r="P8" s="12" t="s">
        <v>74</v>
      </c>
      <c r="Q8" s="17"/>
      <c r="R8" s="13" t="str">
        <f t="shared" si="3"/>
        <v/>
      </c>
      <c r="S8" s="13" t="str">
        <f t="shared" si="4"/>
        <v>補助</v>
      </c>
      <c r="T8" s="13"/>
      <c r="U8" s="30" t="s">
        <v>266</v>
      </c>
      <c r="W8" s="30" t="s">
        <v>143</v>
      </c>
      <c r="Y8" s="30" t="s">
        <v>275</v>
      </c>
      <c r="Z8" s="30" t="s">
        <v>404</v>
      </c>
      <c r="AA8" s="66" t="s">
        <v>369</v>
      </c>
      <c r="AB8" s="66" t="s">
        <v>498</v>
      </c>
      <c r="AC8" s="29"/>
      <c r="AD8" s="29"/>
      <c r="AE8" s="29"/>
      <c r="AF8" s="28"/>
      <c r="AG8" s="41" t="s">
        <v>237</v>
      </c>
      <c r="AI8" s="40" t="s">
        <v>258</v>
      </c>
      <c r="AK8" s="40" t="str">
        <f t="shared" si="7"/>
        <v>G</v>
      </c>
      <c r="AP8" s="41" t="s">
        <v>237</v>
      </c>
    </row>
    <row r="9" spans="1:42" ht="13.5" customHeight="1" x14ac:dyDescent="0.15">
      <c r="A9" s="14" t="s">
        <v>86</v>
      </c>
      <c r="B9" s="15"/>
      <c r="C9" s="13" t="str">
        <f t="shared" si="0"/>
        <v/>
      </c>
      <c r="D9" s="13" t="str">
        <f t="shared" si="8"/>
        <v>沖縄振興</v>
      </c>
      <c r="F9" s="18" t="s">
        <v>188</v>
      </c>
      <c r="G9" s="17"/>
      <c r="H9" s="13" t="str">
        <f t="shared" si="1"/>
        <v/>
      </c>
      <c r="I9" s="13" t="str">
        <f t="shared" si="5"/>
        <v>一般会計</v>
      </c>
      <c r="K9" s="14" t="s">
        <v>104</v>
      </c>
      <c r="L9" s="15"/>
      <c r="M9" s="13" t="str">
        <f t="shared" si="2"/>
        <v/>
      </c>
      <c r="N9" s="13" t="str">
        <f t="shared" si="6"/>
        <v>公共事業</v>
      </c>
      <c r="O9" s="13"/>
      <c r="P9" s="13"/>
      <c r="Q9" s="19"/>
      <c r="T9" s="13"/>
      <c r="U9" s="30" t="s">
        <v>267</v>
      </c>
      <c r="W9" s="30" t="s">
        <v>144</v>
      </c>
      <c r="Y9" s="30" t="s">
        <v>276</v>
      </c>
      <c r="Z9" s="30" t="s">
        <v>405</v>
      </c>
      <c r="AA9" s="66" t="s">
        <v>370</v>
      </c>
      <c r="AB9" s="66" t="s">
        <v>499</v>
      </c>
      <c r="AC9" s="29"/>
      <c r="AD9" s="29"/>
      <c r="AE9" s="29"/>
      <c r="AF9" s="28"/>
      <c r="AG9" s="41" t="s">
        <v>238</v>
      </c>
      <c r="AI9" s="56"/>
      <c r="AK9" s="40" t="str">
        <f t="shared" si="7"/>
        <v>H</v>
      </c>
      <c r="AP9" s="41" t="s">
        <v>238</v>
      </c>
    </row>
    <row r="10" spans="1:42" ht="13.5" customHeight="1" x14ac:dyDescent="0.15">
      <c r="A10" s="14" t="s">
        <v>207</v>
      </c>
      <c r="B10" s="15"/>
      <c r="C10" s="13" t="str">
        <f t="shared" si="0"/>
        <v/>
      </c>
      <c r="D10" s="13" t="str">
        <f t="shared" si="8"/>
        <v>沖縄振興</v>
      </c>
      <c r="F10" s="18" t="s">
        <v>111</v>
      </c>
      <c r="G10" s="17"/>
      <c r="H10" s="13" t="str">
        <f t="shared" si="1"/>
        <v/>
      </c>
      <c r="I10" s="13" t="str">
        <f t="shared" si="5"/>
        <v>一般会計</v>
      </c>
      <c r="K10" s="14" t="s">
        <v>208</v>
      </c>
      <c r="L10" s="15"/>
      <c r="M10" s="13" t="str">
        <f t="shared" si="2"/>
        <v/>
      </c>
      <c r="N10" s="13" t="str">
        <f t="shared" si="6"/>
        <v>公共事業</v>
      </c>
      <c r="O10" s="13"/>
      <c r="P10" s="13" t="str">
        <f>S8</f>
        <v>補助</v>
      </c>
      <c r="Q10" s="19"/>
      <c r="T10" s="13"/>
      <c r="W10" s="30" t="s">
        <v>145</v>
      </c>
      <c r="Y10" s="30" t="s">
        <v>277</v>
      </c>
      <c r="Z10" s="30" t="s">
        <v>406</v>
      </c>
      <c r="AA10" s="66" t="s">
        <v>371</v>
      </c>
      <c r="AB10" s="66" t="s">
        <v>500</v>
      </c>
      <c r="AC10" s="29"/>
      <c r="AD10" s="29"/>
      <c r="AE10" s="29"/>
      <c r="AF10" s="28"/>
      <c r="AG10" s="41" t="s">
        <v>225</v>
      </c>
      <c r="AK10" s="40" t="str">
        <f t="shared" si="7"/>
        <v>I</v>
      </c>
      <c r="AP10" s="40" t="s">
        <v>223</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c r="M11" s="13" t="str">
        <f t="shared" si="2"/>
        <v/>
      </c>
      <c r="N11" s="13" t="str">
        <f t="shared" si="6"/>
        <v>公共事業</v>
      </c>
      <c r="O11" s="13"/>
      <c r="P11" s="13"/>
      <c r="Q11" s="19"/>
      <c r="T11" s="13"/>
      <c r="W11" s="30" t="s">
        <v>146</v>
      </c>
      <c r="Y11" s="30" t="s">
        <v>278</v>
      </c>
      <c r="Z11" s="30" t="s">
        <v>407</v>
      </c>
      <c r="AA11" s="66" t="s">
        <v>372</v>
      </c>
      <c r="AB11" s="66" t="s">
        <v>501</v>
      </c>
      <c r="AC11" s="29"/>
      <c r="AD11" s="29"/>
      <c r="AE11" s="29"/>
      <c r="AF11" s="28"/>
      <c r="AG11" s="40" t="s">
        <v>228</v>
      </c>
      <c r="AK11" s="40"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7" t="s">
        <v>525</v>
      </c>
      <c r="W12" s="30" t="s">
        <v>147</v>
      </c>
      <c r="Y12" s="30" t="s">
        <v>279</v>
      </c>
      <c r="Z12" s="30" t="s">
        <v>408</v>
      </c>
      <c r="AA12" s="66" t="s">
        <v>373</v>
      </c>
      <c r="AB12" s="66" t="s">
        <v>502</v>
      </c>
      <c r="AC12" s="29"/>
      <c r="AD12" s="29"/>
      <c r="AE12" s="29"/>
      <c r="AF12" s="28"/>
      <c r="AG12" s="40" t="s">
        <v>226</v>
      </c>
      <c r="AK12" s="40"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公共事業</v>
      </c>
      <c r="L13" s="13"/>
      <c r="O13" s="13"/>
      <c r="P13" s="13"/>
      <c r="Q13" s="19"/>
      <c r="T13" s="13"/>
      <c r="U13" s="30" t="s">
        <v>164</v>
      </c>
      <c r="W13" s="30" t="s">
        <v>148</v>
      </c>
      <c r="Y13" s="30" t="s">
        <v>280</v>
      </c>
      <c r="Z13" s="30" t="s">
        <v>409</v>
      </c>
      <c r="AA13" s="66" t="s">
        <v>374</v>
      </c>
      <c r="AB13" s="66" t="s">
        <v>503</v>
      </c>
      <c r="AC13" s="29"/>
      <c r="AD13" s="29"/>
      <c r="AE13" s="29"/>
      <c r="AF13" s="28"/>
      <c r="AG13" s="40" t="s">
        <v>227</v>
      </c>
      <c r="AK13" s="40"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0" t="s">
        <v>526</v>
      </c>
      <c r="W14" s="30" t="s">
        <v>149</v>
      </c>
      <c r="Y14" s="30" t="s">
        <v>281</v>
      </c>
      <c r="Z14" s="30" t="s">
        <v>410</v>
      </c>
      <c r="AA14" s="66" t="s">
        <v>375</v>
      </c>
      <c r="AB14" s="66" t="s">
        <v>504</v>
      </c>
      <c r="AC14" s="29"/>
      <c r="AD14" s="29"/>
      <c r="AE14" s="29"/>
      <c r="AF14" s="28"/>
      <c r="AG14" s="56"/>
      <c r="AK14" s="40"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0" t="s">
        <v>527</v>
      </c>
      <c r="W15" s="30" t="s">
        <v>150</v>
      </c>
      <c r="Y15" s="30" t="s">
        <v>282</v>
      </c>
      <c r="Z15" s="30" t="s">
        <v>411</v>
      </c>
      <c r="AA15" s="66" t="s">
        <v>376</v>
      </c>
      <c r="AB15" s="66" t="s">
        <v>505</v>
      </c>
      <c r="AC15" s="29"/>
      <c r="AD15" s="29"/>
      <c r="AE15" s="29"/>
      <c r="AF15" s="28"/>
      <c r="AG15" s="57"/>
      <c r="AK15" s="40"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0" t="s">
        <v>528</v>
      </c>
      <c r="W16" s="30" t="s">
        <v>151</v>
      </c>
      <c r="Y16" s="30" t="s">
        <v>283</v>
      </c>
      <c r="Z16" s="30" t="s">
        <v>412</v>
      </c>
      <c r="AA16" s="66" t="s">
        <v>377</v>
      </c>
      <c r="AB16" s="66" t="s">
        <v>506</v>
      </c>
      <c r="AC16" s="29"/>
      <c r="AD16" s="29"/>
      <c r="AE16" s="29"/>
      <c r="AF16" s="28"/>
      <c r="AG16" s="57"/>
      <c r="AK16" s="40"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0" t="s">
        <v>529</v>
      </c>
      <c r="W17" s="30" t="s">
        <v>152</v>
      </c>
      <c r="Y17" s="30" t="s">
        <v>284</v>
      </c>
      <c r="Z17" s="30" t="s">
        <v>413</v>
      </c>
      <c r="AA17" s="66" t="s">
        <v>378</v>
      </c>
      <c r="AB17" s="66" t="s">
        <v>507</v>
      </c>
      <c r="AC17" s="29"/>
      <c r="AD17" s="29"/>
      <c r="AE17" s="29"/>
      <c r="AF17" s="28"/>
      <c r="AG17" s="57"/>
      <c r="AK17" s="40"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0" t="s">
        <v>530</v>
      </c>
      <c r="W18" s="30" t="s">
        <v>153</v>
      </c>
      <c r="Y18" s="30" t="s">
        <v>285</v>
      </c>
      <c r="Z18" s="30" t="s">
        <v>414</v>
      </c>
      <c r="AA18" s="66" t="s">
        <v>379</v>
      </c>
      <c r="AB18" s="66" t="s">
        <v>508</v>
      </c>
      <c r="AC18" s="29"/>
      <c r="AD18" s="29"/>
      <c r="AE18" s="29"/>
      <c r="AF18" s="28"/>
      <c r="AK18" s="40"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0" t="s">
        <v>531</v>
      </c>
      <c r="W19" s="30" t="s">
        <v>154</v>
      </c>
      <c r="Y19" s="30" t="s">
        <v>286</v>
      </c>
      <c r="Z19" s="30" t="s">
        <v>415</v>
      </c>
      <c r="AA19" s="66" t="s">
        <v>380</v>
      </c>
      <c r="AB19" s="66" t="s">
        <v>509</v>
      </c>
      <c r="AC19" s="29"/>
      <c r="AD19" s="29"/>
      <c r="AE19" s="29"/>
      <c r="AF19" s="28"/>
      <c r="AK19" s="40" t="str">
        <f t="shared" si="7"/>
        <v>R</v>
      </c>
    </row>
    <row r="20" spans="1:37" ht="13.5" customHeight="1" x14ac:dyDescent="0.15">
      <c r="A20" s="14" t="s">
        <v>198</v>
      </c>
      <c r="B20" s="15"/>
      <c r="C20" s="13" t="str">
        <f t="shared" si="9"/>
        <v/>
      </c>
      <c r="D20" s="13" t="str">
        <f t="shared" si="8"/>
        <v>沖縄振興</v>
      </c>
      <c r="F20" s="18" t="s">
        <v>197</v>
      </c>
      <c r="G20" s="17"/>
      <c r="H20" s="13" t="str">
        <f t="shared" si="1"/>
        <v/>
      </c>
      <c r="I20" s="13" t="str">
        <f t="shared" si="5"/>
        <v>一般会計</v>
      </c>
      <c r="K20" s="13"/>
      <c r="L20" s="13"/>
      <c r="O20" s="13"/>
      <c r="P20" s="13"/>
      <c r="Q20" s="19"/>
      <c r="T20" s="13"/>
      <c r="U20" s="30" t="s">
        <v>532</v>
      </c>
      <c r="W20" s="30" t="s">
        <v>155</v>
      </c>
      <c r="Y20" s="30" t="s">
        <v>287</v>
      </c>
      <c r="Z20" s="30" t="s">
        <v>416</v>
      </c>
      <c r="AA20" s="66" t="s">
        <v>381</v>
      </c>
      <c r="AB20" s="66" t="s">
        <v>510</v>
      </c>
      <c r="AC20" s="29"/>
      <c r="AD20" s="29"/>
      <c r="AE20" s="29"/>
      <c r="AF20" s="28"/>
      <c r="AK20" s="40" t="str">
        <f t="shared" si="7"/>
        <v>S</v>
      </c>
    </row>
    <row r="21" spans="1:37" ht="13.5" customHeight="1" x14ac:dyDescent="0.15">
      <c r="A21" s="14" t="s">
        <v>199</v>
      </c>
      <c r="B21" s="15"/>
      <c r="C21" s="13" t="str">
        <f t="shared" si="9"/>
        <v/>
      </c>
      <c r="D21" s="13" t="str">
        <f t="shared" si="8"/>
        <v>沖縄振興</v>
      </c>
      <c r="F21" s="18" t="s">
        <v>121</v>
      </c>
      <c r="G21" s="17"/>
      <c r="H21" s="13" t="str">
        <f t="shared" si="1"/>
        <v/>
      </c>
      <c r="I21" s="13" t="str">
        <f t="shared" si="5"/>
        <v>一般会計</v>
      </c>
      <c r="K21" s="13"/>
      <c r="L21" s="13"/>
      <c r="O21" s="13"/>
      <c r="P21" s="13"/>
      <c r="Q21" s="19"/>
      <c r="T21" s="13"/>
      <c r="U21" s="30" t="s">
        <v>533</v>
      </c>
      <c r="W21" s="30" t="s">
        <v>156</v>
      </c>
      <c r="Y21" s="30" t="s">
        <v>288</v>
      </c>
      <c r="Z21" s="30" t="s">
        <v>417</v>
      </c>
      <c r="AA21" s="66" t="s">
        <v>382</v>
      </c>
      <c r="AB21" s="66" t="s">
        <v>511</v>
      </c>
      <c r="AC21" s="29"/>
      <c r="AD21" s="29"/>
      <c r="AE21" s="29"/>
      <c r="AF21" s="28"/>
      <c r="AK21" s="40" t="str">
        <f t="shared" si="7"/>
        <v>T</v>
      </c>
    </row>
    <row r="22" spans="1:37" ht="13.5" customHeight="1" x14ac:dyDescent="0.15">
      <c r="A22" s="14" t="s">
        <v>200</v>
      </c>
      <c r="B22" s="15"/>
      <c r="C22" s="13" t="str">
        <f t="shared" si="9"/>
        <v/>
      </c>
      <c r="D22" s="13" t="str">
        <f>IF(C22="",D21,IF(D21&lt;&gt;"",CONCATENATE(D21,"、",C22),C22))</f>
        <v>沖縄振興</v>
      </c>
      <c r="F22" s="18" t="s">
        <v>122</v>
      </c>
      <c r="G22" s="17"/>
      <c r="H22" s="13" t="str">
        <f t="shared" si="1"/>
        <v/>
      </c>
      <c r="I22" s="13" t="str">
        <f t="shared" si="5"/>
        <v>一般会計</v>
      </c>
      <c r="K22" s="13"/>
      <c r="L22" s="13"/>
      <c r="O22" s="13"/>
      <c r="P22" s="13"/>
      <c r="Q22" s="19"/>
      <c r="T22" s="13"/>
      <c r="U22" s="30" t="s">
        <v>534</v>
      </c>
      <c r="W22" s="30" t="s">
        <v>157</v>
      </c>
      <c r="Y22" s="30" t="s">
        <v>289</v>
      </c>
      <c r="Z22" s="30" t="s">
        <v>418</v>
      </c>
      <c r="AA22" s="66" t="s">
        <v>383</v>
      </c>
      <c r="AB22" s="66" t="s">
        <v>512</v>
      </c>
      <c r="AC22" s="29"/>
      <c r="AD22" s="29"/>
      <c r="AE22" s="29"/>
      <c r="AF22" s="28"/>
      <c r="AK22" s="40" t="str">
        <f t="shared" si="7"/>
        <v>U</v>
      </c>
    </row>
    <row r="23" spans="1:37" ht="13.5" customHeight="1" x14ac:dyDescent="0.15">
      <c r="A23" s="14" t="s">
        <v>201</v>
      </c>
      <c r="B23" s="15"/>
      <c r="C23" s="13" t="str">
        <f t="shared" si="9"/>
        <v/>
      </c>
      <c r="D23" s="13" t="str">
        <f>IF(C23="",D22,IF(D22&lt;&gt;"",CONCATENATE(D22,"、",C23),C23))</f>
        <v>沖縄振興</v>
      </c>
      <c r="F23" s="18" t="s">
        <v>123</v>
      </c>
      <c r="G23" s="17"/>
      <c r="H23" s="13" t="str">
        <f t="shared" si="1"/>
        <v/>
      </c>
      <c r="I23" s="13" t="str">
        <f t="shared" si="5"/>
        <v>一般会計</v>
      </c>
      <c r="K23" s="13"/>
      <c r="L23" s="13"/>
      <c r="O23" s="13"/>
      <c r="P23" s="13"/>
      <c r="Q23" s="19"/>
      <c r="T23" s="13"/>
      <c r="U23" s="30" t="s">
        <v>535</v>
      </c>
      <c r="W23" s="30" t="s">
        <v>550</v>
      </c>
      <c r="Y23" s="30" t="s">
        <v>290</v>
      </c>
      <c r="Z23" s="30" t="s">
        <v>419</v>
      </c>
      <c r="AA23" s="66" t="s">
        <v>384</v>
      </c>
      <c r="AB23" s="66" t="s">
        <v>513</v>
      </c>
      <c r="AC23" s="29"/>
      <c r="AD23" s="29"/>
      <c r="AE23" s="29"/>
      <c r="AF23" s="28"/>
      <c r="AK23" s="40" t="str">
        <f t="shared" si="7"/>
        <v>V</v>
      </c>
    </row>
    <row r="24" spans="1:37" ht="13.5" customHeight="1" x14ac:dyDescent="0.15">
      <c r="A24" s="63" t="s">
        <v>259</v>
      </c>
      <c r="B24" s="15"/>
      <c r="C24" s="13" t="str">
        <f t="shared" si="9"/>
        <v/>
      </c>
      <c r="D24" s="13" t="str">
        <f>IF(C24="",D23,IF(D23&lt;&gt;"",CONCATENATE(D23,"、",C24),C24))</f>
        <v>沖縄振興</v>
      </c>
      <c r="F24" s="18" t="s">
        <v>262</v>
      </c>
      <c r="G24" s="17"/>
      <c r="H24" s="13" t="str">
        <f t="shared" si="1"/>
        <v/>
      </c>
      <c r="I24" s="13" t="str">
        <f t="shared" si="5"/>
        <v>一般会計</v>
      </c>
      <c r="K24" s="13"/>
      <c r="L24" s="13"/>
      <c r="O24" s="13"/>
      <c r="P24" s="13"/>
      <c r="Q24" s="19"/>
      <c r="T24" s="13"/>
      <c r="U24" s="30" t="s">
        <v>536</v>
      </c>
      <c r="Y24" s="30" t="s">
        <v>291</v>
      </c>
      <c r="Z24" s="30" t="s">
        <v>420</v>
      </c>
      <c r="AA24" s="66" t="s">
        <v>385</v>
      </c>
      <c r="AB24" s="66" t="s">
        <v>514</v>
      </c>
      <c r="AC24" s="29"/>
      <c r="AD24" s="29"/>
      <c r="AE24" s="29"/>
      <c r="AF24" s="28"/>
      <c r="AK24" s="40" t="str">
        <f>CHAR(CODE(AK23)+1)</f>
        <v>W</v>
      </c>
    </row>
    <row r="25" spans="1:37" ht="13.5" customHeight="1" x14ac:dyDescent="0.15">
      <c r="A25" s="65"/>
      <c r="B25" s="64"/>
      <c r="F25" s="18" t="s">
        <v>124</v>
      </c>
      <c r="G25" s="17"/>
      <c r="H25" s="13" t="str">
        <f t="shared" si="1"/>
        <v/>
      </c>
      <c r="I25" s="13" t="str">
        <f t="shared" si="5"/>
        <v>一般会計</v>
      </c>
      <c r="K25" s="13"/>
      <c r="L25" s="13"/>
      <c r="O25" s="13"/>
      <c r="P25" s="13"/>
      <c r="Q25" s="19"/>
      <c r="T25" s="13"/>
      <c r="U25" s="30" t="s">
        <v>537</v>
      </c>
      <c r="Y25" s="30" t="s">
        <v>292</v>
      </c>
      <c r="Z25" s="30" t="s">
        <v>421</v>
      </c>
      <c r="AA25" s="66" t="s">
        <v>386</v>
      </c>
      <c r="AB25" s="66" t="s">
        <v>515</v>
      </c>
      <c r="AC25" s="29"/>
      <c r="AD25" s="29"/>
      <c r="AE25" s="29"/>
      <c r="AF25" s="28"/>
      <c r="AK25" s="40" t="str">
        <f t="shared" si="7"/>
        <v>X</v>
      </c>
    </row>
    <row r="26" spans="1:37" ht="13.5" customHeight="1" x14ac:dyDescent="0.15">
      <c r="A26" s="62"/>
      <c r="B26" s="61"/>
      <c r="F26" s="18" t="s">
        <v>125</v>
      </c>
      <c r="G26" s="17"/>
      <c r="H26" s="13" t="str">
        <f t="shared" si="1"/>
        <v/>
      </c>
      <c r="I26" s="13" t="str">
        <f t="shared" si="5"/>
        <v>一般会計</v>
      </c>
      <c r="K26" s="13"/>
      <c r="L26" s="13"/>
      <c r="O26" s="13"/>
      <c r="P26" s="13"/>
      <c r="Q26" s="19"/>
      <c r="T26" s="13"/>
      <c r="U26" s="30" t="s">
        <v>538</v>
      </c>
      <c r="Y26" s="30" t="s">
        <v>293</v>
      </c>
      <c r="Z26" s="30" t="s">
        <v>422</v>
      </c>
      <c r="AA26" s="66" t="s">
        <v>387</v>
      </c>
      <c r="AB26" s="66" t="s">
        <v>516</v>
      </c>
      <c r="AC26" s="29"/>
      <c r="AD26" s="29"/>
      <c r="AE26" s="29"/>
      <c r="AF26" s="28"/>
      <c r="AK26" s="40" t="str">
        <f t="shared" si="7"/>
        <v>Y</v>
      </c>
    </row>
    <row r="27" spans="1:37" ht="13.5" customHeight="1" x14ac:dyDescent="0.15">
      <c r="A27" s="13" t="str">
        <f>IF(D24="", "-", D24)</f>
        <v>沖縄振興</v>
      </c>
      <c r="B27" s="13"/>
      <c r="F27" s="18" t="s">
        <v>126</v>
      </c>
      <c r="G27" s="17"/>
      <c r="H27" s="13" t="str">
        <f t="shared" si="1"/>
        <v/>
      </c>
      <c r="I27" s="13" t="str">
        <f t="shared" si="5"/>
        <v>一般会計</v>
      </c>
      <c r="K27" s="13"/>
      <c r="L27" s="13"/>
      <c r="O27" s="13"/>
      <c r="P27" s="13"/>
      <c r="Q27" s="19"/>
      <c r="T27" s="13"/>
      <c r="U27" s="30" t="s">
        <v>539</v>
      </c>
      <c r="Y27" s="30" t="s">
        <v>294</v>
      </c>
      <c r="Z27" s="30" t="s">
        <v>423</v>
      </c>
      <c r="AA27" s="66" t="s">
        <v>388</v>
      </c>
      <c r="AB27" s="66" t="s">
        <v>517</v>
      </c>
      <c r="AC27" s="29"/>
      <c r="AD27" s="29"/>
      <c r="AE27" s="29"/>
      <c r="AF27" s="28"/>
      <c r="AK27" s="40"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540</v>
      </c>
      <c r="Y28" s="30" t="s">
        <v>295</v>
      </c>
      <c r="Z28" s="30" t="s">
        <v>424</v>
      </c>
      <c r="AA28" s="66" t="s">
        <v>389</v>
      </c>
      <c r="AB28" s="66" t="s">
        <v>518</v>
      </c>
      <c r="AC28" s="29"/>
      <c r="AD28" s="29"/>
      <c r="AE28" s="29"/>
      <c r="AF28" s="28"/>
      <c r="AK28" s="40"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0" t="s">
        <v>541</v>
      </c>
      <c r="Y29" s="30" t="s">
        <v>296</v>
      </c>
      <c r="Z29" s="30" t="s">
        <v>425</v>
      </c>
      <c r="AA29" s="66" t="s">
        <v>390</v>
      </c>
      <c r="AB29" s="66" t="s">
        <v>519</v>
      </c>
      <c r="AC29" s="29"/>
      <c r="AD29" s="29"/>
      <c r="AE29" s="29"/>
      <c r="AF29" s="28"/>
      <c r="AK29" s="40"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0" t="s">
        <v>542</v>
      </c>
      <c r="Y30" s="30" t="s">
        <v>297</v>
      </c>
      <c r="Z30" s="30" t="s">
        <v>426</v>
      </c>
      <c r="AA30" s="66" t="s">
        <v>391</v>
      </c>
      <c r="AB30" s="66" t="s">
        <v>520</v>
      </c>
      <c r="AC30" s="29"/>
      <c r="AD30" s="29"/>
      <c r="AE30" s="29"/>
      <c r="AF30" s="28"/>
      <c r="AK30" s="40"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0" t="s">
        <v>543</v>
      </c>
      <c r="Y31" s="30" t="s">
        <v>298</v>
      </c>
      <c r="Z31" s="30" t="s">
        <v>427</v>
      </c>
      <c r="AA31" s="66" t="s">
        <v>392</v>
      </c>
      <c r="AB31" s="66" t="s">
        <v>521</v>
      </c>
      <c r="AC31" s="29"/>
      <c r="AD31" s="29"/>
      <c r="AE31" s="29"/>
      <c r="AF31" s="28"/>
      <c r="AK31" s="40"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0" t="s">
        <v>544</v>
      </c>
      <c r="Y32" s="30" t="s">
        <v>299</v>
      </c>
      <c r="Z32" s="30" t="s">
        <v>428</v>
      </c>
      <c r="AA32" s="66" t="s">
        <v>64</v>
      </c>
      <c r="AB32" s="66" t="s">
        <v>64</v>
      </c>
      <c r="AC32" s="29"/>
      <c r="AD32" s="29"/>
      <c r="AE32" s="29"/>
      <c r="AF32" s="28"/>
      <c r="AK32" s="40"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0" t="s">
        <v>545</v>
      </c>
      <c r="Y33" s="30" t="s">
        <v>300</v>
      </c>
      <c r="Z33" s="30" t="s">
        <v>429</v>
      </c>
      <c r="AA33" s="53"/>
      <c r="AB33" s="29"/>
      <c r="AC33" s="29"/>
      <c r="AD33" s="29"/>
      <c r="AE33" s="29"/>
      <c r="AF33" s="28"/>
      <c r="AK33" s="40"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0" t="s">
        <v>546</v>
      </c>
      <c r="Y34" s="30" t="s">
        <v>301</v>
      </c>
      <c r="Z34" s="30" t="s">
        <v>430</v>
      </c>
      <c r="AB34" s="29"/>
      <c r="AC34" s="29"/>
      <c r="AD34" s="29"/>
      <c r="AE34" s="29"/>
      <c r="AF34" s="28"/>
      <c r="AK34" s="40"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Y35" s="30" t="s">
        <v>302</v>
      </c>
      <c r="Z35" s="30" t="s">
        <v>431</v>
      </c>
      <c r="AC35" s="29"/>
      <c r="AF35" s="28"/>
      <c r="AK35" s="40"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U36" s="30" t="s">
        <v>547</v>
      </c>
      <c r="Y36" s="30" t="s">
        <v>303</v>
      </c>
      <c r="Z36" s="30" t="s">
        <v>432</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304</v>
      </c>
      <c r="Z37" s="30" t="s">
        <v>433</v>
      </c>
      <c r="AF37" s="28"/>
      <c r="AK37" s="40" t="str">
        <f t="shared" si="7"/>
        <v>j</v>
      </c>
    </row>
    <row r="38" spans="1:37" x14ac:dyDescent="0.15">
      <c r="A38" s="13"/>
      <c r="B38" s="13"/>
      <c r="F38" s="13"/>
      <c r="G38" s="19"/>
      <c r="K38" s="13"/>
      <c r="L38" s="13"/>
      <c r="O38" s="13"/>
      <c r="P38" s="13"/>
      <c r="Q38" s="19"/>
      <c r="T38" s="13"/>
      <c r="U38" s="30" t="s">
        <v>246</v>
      </c>
      <c r="Y38" s="30" t="s">
        <v>305</v>
      </c>
      <c r="Z38" s="30" t="s">
        <v>434</v>
      </c>
      <c r="AF38" s="28"/>
      <c r="AK38" s="40" t="str">
        <f t="shared" si="7"/>
        <v>k</v>
      </c>
    </row>
    <row r="39" spans="1:37" x14ac:dyDescent="0.15">
      <c r="A39" s="13"/>
      <c r="B39" s="13"/>
      <c r="F39" s="13" t="str">
        <f>I37</f>
        <v>一般会計</v>
      </c>
      <c r="G39" s="19"/>
      <c r="K39" s="13"/>
      <c r="L39" s="13"/>
      <c r="O39" s="13"/>
      <c r="P39" s="13"/>
      <c r="Q39" s="19"/>
      <c r="T39" s="13"/>
      <c r="U39" s="30" t="s">
        <v>256</v>
      </c>
      <c r="Y39" s="30" t="s">
        <v>306</v>
      </c>
      <c r="Z39" s="30" t="s">
        <v>435</v>
      </c>
      <c r="AF39" s="28"/>
      <c r="AK39" s="40" t="str">
        <f t="shared" si="7"/>
        <v>l</v>
      </c>
    </row>
    <row r="40" spans="1:37" x14ac:dyDescent="0.15">
      <c r="A40" s="13"/>
      <c r="B40" s="13"/>
      <c r="F40" s="13"/>
      <c r="G40" s="19"/>
      <c r="K40" s="13"/>
      <c r="L40" s="13"/>
      <c r="O40" s="13"/>
      <c r="P40" s="13"/>
      <c r="Q40" s="19"/>
      <c r="T40" s="13"/>
      <c r="Y40" s="30" t="s">
        <v>307</v>
      </c>
      <c r="Z40" s="30" t="s">
        <v>436</v>
      </c>
      <c r="AF40" s="28"/>
      <c r="AK40" s="40" t="str">
        <f t="shared" si="7"/>
        <v>m</v>
      </c>
    </row>
    <row r="41" spans="1:37" x14ac:dyDescent="0.15">
      <c r="A41" s="13"/>
      <c r="B41" s="13"/>
      <c r="F41" s="13"/>
      <c r="G41" s="19"/>
      <c r="K41" s="13"/>
      <c r="L41" s="13"/>
      <c r="O41" s="13"/>
      <c r="P41" s="13"/>
      <c r="Q41" s="19"/>
      <c r="T41" s="13"/>
      <c r="Y41" s="30" t="s">
        <v>308</v>
      </c>
      <c r="Z41" s="30" t="s">
        <v>437</v>
      </c>
      <c r="AF41" s="28"/>
      <c r="AK41" s="40" t="str">
        <f t="shared" si="7"/>
        <v>n</v>
      </c>
    </row>
    <row r="42" spans="1:37" x14ac:dyDescent="0.15">
      <c r="A42" s="13"/>
      <c r="B42" s="13"/>
      <c r="F42" s="13"/>
      <c r="G42" s="19"/>
      <c r="K42" s="13"/>
      <c r="L42" s="13"/>
      <c r="O42" s="13"/>
      <c r="P42" s="13"/>
      <c r="Q42" s="19"/>
      <c r="T42" s="13"/>
      <c r="Y42" s="30" t="s">
        <v>309</v>
      </c>
      <c r="Z42" s="30" t="s">
        <v>438</v>
      </c>
      <c r="AF42" s="28"/>
      <c r="AK42" s="40" t="str">
        <f t="shared" si="7"/>
        <v>o</v>
      </c>
    </row>
    <row r="43" spans="1:37" x14ac:dyDescent="0.15">
      <c r="A43" s="13"/>
      <c r="B43" s="13"/>
      <c r="F43" s="13"/>
      <c r="G43" s="19"/>
      <c r="K43" s="13"/>
      <c r="L43" s="13"/>
      <c r="O43" s="13"/>
      <c r="P43" s="13"/>
      <c r="Q43" s="19"/>
      <c r="T43" s="13"/>
      <c r="Y43" s="30" t="s">
        <v>310</v>
      </c>
      <c r="Z43" s="30" t="s">
        <v>439</v>
      </c>
      <c r="AF43" s="28"/>
      <c r="AK43" s="40" t="str">
        <f t="shared" si="7"/>
        <v>p</v>
      </c>
    </row>
    <row r="44" spans="1:37" x14ac:dyDescent="0.15">
      <c r="A44" s="13"/>
      <c r="B44" s="13"/>
      <c r="F44" s="13"/>
      <c r="G44" s="19"/>
      <c r="K44" s="13"/>
      <c r="L44" s="13"/>
      <c r="O44" s="13"/>
      <c r="P44" s="13"/>
      <c r="Q44" s="19"/>
      <c r="T44" s="13"/>
      <c r="Y44" s="30" t="s">
        <v>311</v>
      </c>
      <c r="Z44" s="30" t="s">
        <v>440</v>
      </c>
      <c r="AF44" s="28"/>
      <c r="AK44" s="40" t="str">
        <f t="shared" si="7"/>
        <v>q</v>
      </c>
    </row>
    <row r="45" spans="1:37" x14ac:dyDescent="0.15">
      <c r="A45" s="13"/>
      <c r="B45" s="13"/>
      <c r="F45" s="13"/>
      <c r="G45" s="19"/>
      <c r="K45" s="13"/>
      <c r="L45" s="13"/>
      <c r="O45" s="13"/>
      <c r="P45" s="13"/>
      <c r="Q45" s="19"/>
      <c r="T45" s="13"/>
      <c r="Y45" s="30" t="s">
        <v>312</v>
      </c>
      <c r="Z45" s="30" t="s">
        <v>441</v>
      </c>
      <c r="AF45" s="28"/>
      <c r="AK45" s="40" t="str">
        <f t="shared" si="7"/>
        <v>r</v>
      </c>
    </row>
    <row r="46" spans="1:37" x14ac:dyDescent="0.15">
      <c r="A46" s="13"/>
      <c r="B46" s="13"/>
      <c r="F46" s="13"/>
      <c r="G46" s="19"/>
      <c r="K46" s="13"/>
      <c r="L46" s="13"/>
      <c r="O46" s="13"/>
      <c r="P46" s="13"/>
      <c r="Q46" s="19"/>
      <c r="T46" s="13"/>
      <c r="Y46" s="30" t="s">
        <v>313</v>
      </c>
      <c r="Z46" s="30" t="s">
        <v>442</v>
      </c>
      <c r="AF46" s="28"/>
      <c r="AK46" s="40" t="str">
        <f t="shared" si="7"/>
        <v>s</v>
      </c>
    </row>
    <row r="47" spans="1:37" x14ac:dyDescent="0.15">
      <c r="A47" s="13"/>
      <c r="B47" s="13"/>
      <c r="F47" s="13"/>
      <c r="G47" s="19"/>
      <c r="K47" s="13"/>
      <c r="L47" s="13"/>
      <c r="O47" s="13"/>
      <c r="P47" s="13"/>
      <c r="Q47" s="19"/>
      <c r="T47" s="13"/>
      <c r="Y47" s="30" t="s">
        <v>314</v>
      </c>
      <c r="Z47" s="30" t="s">
        <v>443</v>
      </c>
      <c r="AF47" s="28"/>
      <c r="AK47" s="40" t="str">
        <f t="shared" si="7"/>
        <v>t</v>
      </c>
    </row>
    <row r="48" spans="1:37" x14ac:dyDescent="0.15">
      <c r="A48" s="13"/>
      <c r="B48" s="13"/>
      <c r="F48" s="13"/>
      <c r="G48" s="19"/>
      <c r="K48" s="13"/>
      <c r="L48" s="13"/>
      <c r="O48" s="13"/>
      <c r="P48" s="13"/>
      <c r="Q48" s="19"/>
      <c r="T48" s="13"/>
      <c r="Y48" s="30" t="s">
        <v>315</v>
      </c>
      <c r="Z48" s="30" t="s">
        <v>444</v>
      </c>
      <c r="AF48" s="28"/>
      <c r="AK48" s="40" t="str">
        <f t="shared" si="7"/>
        <v>u</v>
      </c>
    </row>
    <row r="49" spans="1:37" x14ac:dyDescent="0.15">
      <c r="A49" s="13"/>
      <c r="B49" s="13"/>
      <c r="F49" s="13"/>
      <c r="G49" s="19"/>
      <c r="K49" s="13"/>
      <c r="L49" s="13"/>
      <c r="O49" s="13"/>
      <c r="P49" s="13"/>
      <c r="Q49" s="19"/>
      <c r="T49" s="13"/>
      <c r="Y49" s="30" t="s">
        <v>316</v>
      </c>
      <c r="Z49" s="30" t="s">
        <v>445</v>
      </c>
      <c r="AF49" s="28"/>
      <c r="AK49" s="40" t="str">
        <f t="shared" si="7"/>
        <v>v</v>
      </c>
    </row>
    <row r="50" spans="1:37" x14ac:dyDescent="0.15">
      <c r="A50" s="13"/>
      <c r="B50" s="13"/>
      <c r="F50" s="13"/>
      <c r="G50" s="19"/>
      <c r="K50" s="13"/>
      <c r="L50" s="13"/>
      <c r="O50" s="13"/>
      <c r="P50" s="13"/>
      <c r="Q50" s="19"/>
      <c r="T50" s="13"/>
      <c r="Y50" s="30" t="s">
        <v>317</v>
      </c>
      <c r="Z50" s="30" t="s">
        <v>446</v>
      </c>
      <c r="AF50" s="28"/>
    </row>
    <row r="51" spans="1:37" x14ac:dyDescent="0.15">
      <c r="A51" s="13"/>
      <c r="B51" s="13"/>
      <c r="F51" s="13"/>
      <c r="G51" s="19"/>
      <c r="K51" s="13"/>
      <c r="L51" s="13"/>
      <c r="O51" s="13"/>
      <c r="P51" s="13"/>
      <c r="Q51" s="19"/>
      <c r="T51" s="13"/>
      <c r="Y51" s="30" t="s">
        <v>318</v>
      </c>
      <c r="Z51" s="30" t="s">
        <v>447</v>
      </c>
      <c r="AF51" s="28"/>
    </row>
    <row r="52" spans="1:37" x14ac:dyDescent="0.15">
      <c r="A52" s="13"/>
      <c r="B52" s="13"/>
      <c r="F52" s="13"/>
      <c r="G52" s="19"/>
      <c r="K52" s="13"/>
      <c r="L52" s="13"/>
      <c r="O52" s="13"/>
      <c r="P52" s="13"/>
      <c r="Q52" s="19"/>
      <c r="T52" s="13"/>
      <c r="Y52" s="30" t="s">
        <v>319</v>
      </c>
      <c r="Z52" s="30" t="s">
        <v>448</v>
      </c>
      <c r="AF52" s="28"/>
    </row>
    <row r="53" spans="1:37" x14ac:dyDescent="0.15">
      <c r="A53" s="13"/>
      <c r="B53" s="13"/>
      <c r="F53" s="13"/>
      <c r="G53" s="19"/>
      <c r="K53" s="13"/>
      <c r="L53" s="13"/>
      <c r="O53" s="13"/>
      <c r="P53" s="13"/>
      <c r="Q53" s="19"/>
      <c r="T53" s="13"/>
      <c r="Y53" s="30" t="s">
        <v>320</v>
      </c>
      <c r="Z53" s="30" t="s">
        <v>449</v>
      </c>
      <c r="AF53" s="28"/>
    </row>
    <row r="54" spans="1:37" x14ac:dyDescent="0.15">
      <c r="A54" s="13"/>
      <c r="B54" s="13"/>
      <c r="F54" s="13"/>
      <c r="G54" s="19"/>
      <c r="K54" s="13"/>
      <c r="L54" s="13"/>
      <c r="O54" s="13"/>
      <c r="P54" s="20"/>
      <c r="Q54" s="19"/>
      <c r="T54" s="13"/>
      <c r="Y54" s="30" t="s">
        <v>321</v>
      </c>
      <c r="Z54" s="30" t="s">
        <v>450</v>
      </c>
      <c r="AF54" s="28"/>
    </row>
    <row r="55" spans="1:37" x14ac:dyDescent="0.15">
      <c r="A55" s="13"/>
      <c r="B55" s="13"/>
      <c r="F55" s="13"/>
      <c r="G55" s="19"/>
      <c r="K55" s="13"/>
      <c r="L55" s="13"/>
      <c r="O55" s="13"/>
      <c r="P55" s="13"/>
      <c r="Q55" s="19"/>
      <c r="T55" s="13"/>
      <c r="Y55" s="30" t="s">
        <v>322</v>
      </c>
      <c r="Z55" s="30" t="s">
        <v>451</v>
      </c>
      <c r="AF55" s="28"/>
    </row>
    <row r="56" spans="1:37" x14ac:dyDescent="0.15">
      <c r="A56" s="13"/>
      <c r="B56" s="13"/>
      <c r="F56" s="13"/>
      <c r="G56" s="19"/>
      <c r="K56" s="13"/>
      <c r="L56" s="13"/>
      <c r="O56" s="13"/>
      <c r="P56" s="13"/>
      <c r="Q56" s="19"/>
      <c r="T56" s="13"/>
      <c r="Y56" s="30" t="s">
        <v>323</v>
      </c>
      <c r="Z56" s="30" t="s">
        <v>452</v>
      </c>
      <c r="AF56" s="28"/>
    </row>
    <row r="57" spans="1:37" x14ac:dyDescent="0.15">
      <c r="A57" s="13"/>
      <c r="B57" s="13"/>
      <c r="F57" s="13"/>
      <c r="G57" s="19"/>
      <c r="K57" s="13"/>
      <c r="L57" s="13"/>
      <c r="O57" s="13"/>
      <c r="P57" s="13"/>
      <c r="Q57" s="19"/>
      <c r="T57" s="13"/>
      <c r="Y57" s="30" t="s">
        <v>324</v>
      </c>
      <c r="Z57" s="30" t="s">
        <v>453</v>
      </c>
      <c r="AF57" s="28"/>
    </row>
    <row r="58" spans="1:37" x14ac:dyDescent="0.15">
      <c r="A58" s="13"/>
      <c r="B58" s="13"/>
      <c r="F58" s="13"/>
      <c r="G58" s="19"/>
      <c r="K58" s="13"/>
      <c r="L58" s="13"/>
      <c r="O58" s="13"/>
      <c r="P58" s="13"/>
      <c r="Q58" s="19"/>
      <c r="T58" s="13"/>
      <c r="Y58" s="30" t="s">
        <v>325</v>
      </c>
      <c r="Z58" s="30" t="s">
        <v>454</v>
      </c>
      <c r="AF58" s="28"/>
    </row>
    <row r="59" spans="1:37" x14ac:dyDescent="0.15">
      <c r="A59" s="13"/>
      <c r="B59" s="13"/>
      <c r="F59" s="13"/>
      <c r="G59" s="19"/>
      <c r="K59" s="13"/>
      <c r="L59" s="13"/>
      <c r="O59" s="13"/>
      <c r="P59" s="13"/>
      <c r="Q59" s="19"/>
      <c r="T59" s="13"/>
      <c r="Y59" s="30" t="s">
        <v>326</v>
      </c>
      <c r="Z59" s="30" t="s">
        <v>455</v>
      </c>
      <c r="AF59" s="28"/>
    </row>
    <row r="60" spans="1:37" x14ac:dyDescent="0.15">
      <c r="A60" s="13"/>
      <c r="B60" s="13"/>
      <c r="F60" s="13"/>
      <c r="G60" s="19"/>
      <c r="K60" s="13"/>
      <c r="L60" s="13"/>
      <c r="O60" s="13"/>
      <c r="P60" s="13"/>
      <c r="Q60" s="19"/>
      <c r="T60" s="13"/>
      <c r="Y60" s="30" t="s">
        <v>327</v>
      </c>
      <c r="Z60" s="30" t="s">
        <v>456</v>
      </c>
      <c r="AF60" s="28"/>
    </row>
    <row r="61" spans="1:37" x14ac:dyDescent="0.15">
      <c r="A61" s="13"/>
      <c r="B61" s="13"/>
      <c r="F61" s="13"/>
      <c r="G61" s="19"/>
      <c r="K61" s="13"/>
      <c r="L61" s="13"/>
      <c r="O61" s="13"/>
      <c r="P61" s="13"/>
      <c r="Q61" s="19"/>
      <c r="T61" s="13"/>
      <c r="Y61" s="30" t="s">
        <v>328</v>
      </c>
      <c r="Z61" s="30" t="s">
        <v>457</v>
      </c>
      <c r="AF61" s="28"/>
    </row>
    <row r="62" spans="1:37" x14ac:dyDescent="0.15">
      <c r="A62" s="13"/>
      <c r="B62" s="13"/>
      <c r="F62" s="13"/>
      <c r="G62" s="19"/>
      <c r="K62" s="13"/>
      <c r="L62" s="13"/>
      <c r="O62" s="13"/>
      <c r="P62" s="13"/>
      <c r="Q62" s="19"/>
      <c r="T62" s="13"/>
      <c r="Y62" s="30" t="s">
        <v>329</v>
      </c>
      <c r="Z62" s="30" t="s">
        <v>458</v>
      </c>
      <c r="AF62" s="28"/>
    </row>
    <row r="63" spans="1:37" x14ac:dyDescent="0.15">
      <c r="A63" s="13"/>
      <c r="B63" s="13"/>
      <c r="F63" s="13"/>
      <c r="G63" s="19"/>
      <c r="K63" s="13"/>
      <c r="L63" s="13"/>
      <c r="O63" s="13"/>
      <c r="P63" s="13"/>
      <c r="Q63" s="19"/>
      <c r="T63" s="13"/>
      <c r="Y63" s="30" t="s">
        <v>330</v>
      </c>
      <c r="Z63" s="30" t="s">
        <v>459</v>
      </c>
      <c r="AF63" s="28"/>
    </row>
    <row r="64" spans="1:37" x14ac:dyDescent="0.15">
      <c r="A64" s="13"/>
      <c r="B64" s="13"/>
      <c r="F64" s="13"/>
      <c r="G64" s="19"/>
      <c r="K64" s="13"/>
      <c r="L64" s="13"/>
      <c r="O64" s="13"/>
      <c r="P64" s="13"/>
      <c r="Q64" s="19"/>
      <c r="T64" s="13"/>
      <c r="Y64" s="30" t="s">
        <v>331</v>
      </c>
      <c r="Z64" s="30" t="s">
        <v>460</v>
      </c>
      <c r="AF64" s="28"/>
    </row>
    <row r="65" spans="1:32" x14ac:dyDescent="0.15">
      <c r="A65" s="13"/>
      <c r="B65" s="13"/>
      <c r="F65" s="13"/>
      <c r="G65" s="19"/>
      <c r="K65" s="13"/>
      <c r="L65" s="13"/>
      <c r="O65" s="13"/>
      <c r="P65" s="13"/>
      <c r="Q65" s="19"/>
      <c r="T65" s="13"/>
      <c r="Y65" s="30" t="s">
        <v>332</v>
      </c>
      <c r="Z65" s="30" t="s">
        <v>461</v>
      </c>
      <c r="AF65" s="28"/>
    </row>
    <row r="66" spans="1:32" x14ac:dyDescent="0.15">
      <c r="A66" s="13"/>
      <c r="B66" s="13"/>
      <c r="F66" s="13"/>
      <c r="G66" s="19"/>
      <c r="K66" s="13"/>
      <c r="L66" s="13"/>
      <c r="O66" s="13"/>
      <c r="P66" s="13"/>
      <c r="Q66" s="19"/>
      <c r="T66" s="13"/>
      <c r="Y66" s="30" t="s">
        <v>65</v>
      </c>
      <c r="Z66" s="30" t="s">
        <v>462</v>
      </c>
      <c r="AF66" s="28"/>
    </row>
    <row r="67" spans="1:32" x14ac:dyDescent="0.15">
      <c r="A67" s="13"/>
      <c r="B67" s="13"/>
      <c r="F67" s="13"/>
      <c r="G67" s="19"/>
      <c r="K67" s="13"/>
      <c r="L67" s="13"/>
      <c r="O67" s="13"/>
      <c r="P67" s="13"/>
      <c r="Q67" s="19"/>
      <c r="T67" s="13"/>
      <c r="Y67" s="30" t="s">
        <v>333</v>
      </c>
      <c r="Z67" s="30" t="s">
        <v>463</v>
      </c>
      <c r="AF67" s="28"/>
    </row>
    <row r="68" spans="1:32" x14ac:dyDescent="0.15">
      <c r="A68" s="13"/>
      <c r="B68" s="13"/>
      <c r="F68" s="13"/>
      <c r="G68" s="19"/>
      <c r="K68" s="13"/>
      <c r="L68" s="13"/>
      <c r="O68" s="13"/>
      <c r="P68" s="13"/>
      <c r="Q68" s="19"/>
      <c r="T68" s="13"/>
      <c r="Y68" s="30" t="s">
        <v>334</v>
      </c>
      <c r="Z68" s="30" t="s">
        <v>464</v>
      </c>
      <c r="AF68" s="28"/>
    </row>
    <row r="69" spans="1:32" x14ac:dyDescent="0.15">
      <c r="A69" s="13"/>
      <c r="B69" s="13"/>
      <c r="F69" s="13"/>
      <c r="G69" s="19"/>
      <c r="K69" s="13"/>
      <c r="L69" s="13"/>
      <c r="O69" s="13"/>
      <c r="P69" s="13"/>
      <c r="Q69" s="19"/>
      <c r="T69" s="13"/>
      <c r="Y69" s="30" t="s">
        <v>335</v>
      </c>
      <c r="Z69" s="30" t="s">
        <v>465</v>
      </c>
      <c r="AF69" s="28"/>
    </row>
    <row r="70" spans="1:32" x14ac:dyDescent="0.15">
      <c r="A70" s="13"/>
      <c r="B70" s="13"/>
      <c r="Y70" s="30" t="s">
        <v>336</v>
      </c>
      <c r="Z70" s="30" t="s">
        <v>466</v>
      </c>
    </row>
    <row r="71" spans="1:32" x14ac:dyDescent="0.15">
      <c r="Y71" s="30" t="s">
        <v>337</v>
      </c>
      <c r="Z71" s="30" t="s">
        <v>467</v>
      </c>
    </row>
    <row r="72" spans="1:32" x14ac:dyDescent="0.15">
      <c r="Y72" s="30" t="s">
        <v>338</v>
      </c>
      <c r="Z72" s="30" t="s">
        <v>468</v>
      </c>
    </row>
    <row r="73" spans="1:32" x14ac:dyDescent="0.15">
      <c r="Y73" s="30" t="s">
        <v>339</v>
      </c>
      <c r="Z73" s="30" t="s">
        <v>469</v>
      </c>
    </row>
    <row r="74" spans="1:32" x14ac:dyDescent="0.15">
      <c r="Y74" s="30" t="s">
        <v>340</v>
      </c>
      <c r="Z74" s="30" t="s">
        <v>470</v>
      </c>
    </row>
    <row r="75" spans="1:32" x14ac:dyDescent="0.15">
      <c r="Y75" s="30" t="s">
        <v>341</v>
      </c>
      <c r="Z75" s="30" t="s">
        <v>471</v>
      </c>
    </row>
    <row r="76" spans="1:32" x14ac:dyDescent="0.15">
      <c r="Y76" s="30" t="s">
        <v>342</v>
      </c>
      <c r="Z76" s="30" t="s">
        <v>472</v>
      </c>
    </row>
    <row r="77" spans="1:32" x14ac:dyDescent="0.15">
      <c r="Y77" s="30" t="s">
        <v>343</v>
      </c>
      <c r="Z77" s="30" t="s">
        <v>473</v>
      </c>
    </row>
    <row r="78" spans="1:32" x14ac:dyDescent="0.15">
      <c r="Y78" s="30" t="s">
        <v>344</v>
      </c>
      <c r="Z78" s="30" t="s">
        <v>474</v>
      </c>
    </row>
    <row r="79" spans="1:32" x14ac:dyDescent="0.15">
      <c r="Y79" s="30" t="s">
        <v>345</v>
      </c>
      <c r="Z79" s="30" t="s">
        <v>475</v>
      </c>
    </row>
    <row r="80" spans="1:32" x14ac:dyDescent="0.15">
      <c r="Y80" s="30" t="s">
        <v>346</v>
      </c>
      <c r="Z80" s="30" t="s">
        <v>476</v>
      </c>
    </row>
    <row r="81" spans="25:26" x14ac:dyDescent="0.15">
      <c r="Y81" s="30" t="s">
        <v>347</v>
      </c>
      <c r="Z81" s="30" t="s">
        <v>477</v>
      </c>
    </row>
    <row r="82" spans="25:26" x14ac:dyDescent="0.15">
      <c r="Y82" s="30" t="s">
        <v>348</v>
      </c>
      <c r="Z82" s="30" t="s">
        <v>478</v>
      </c>
    </row>
    <row r="83" spans="25:26" x14ac:dyDescent="0.15">
      <c r="Y83" s="30" t="s">
        <v>349</v>
      </c>
      <c r="Z83" s="30" t="s">
        <v>479</v>
      </c>
    </row>
    <row r="84" spans="25:26" x14ac:dyDescent="0.15">
      <c r="Y84" s="30" t="s">
        <v>350</v>
      </c>
      <c r="Z84" s="30" t="s">
        <v>480</v>
      </c>
    </row>
    <row r="85" spans="25:26" x14ac:dyDescent="0.15">
      <c r="Y85" s="30" t="s">
        <v>351</v>
      </c>
      <c r="Z85" s="30" t="s">
        <v>481</v>
      </c>
    </row>
    <row r="86" spans="25:26" x14ac:dyDescent="0.15">
      <c r="Y86" s="30" t="s">
        <v>352</v>
      </c>
      <c r="Z86" s="30" t="s">
        <v>482</v>
      </c>
    </row>
    <row r="87" spans="25:26" x14ac:dyDescent="0.15">
      <c r="Y87" s="30" t="s">
        <v>353</v>
      </c>
      <c r="Z87" s="30" t="s">
        <v>483</v>
      </c>
    </row>
    <row r="88" spans="25:26" x14ac:dyDescent="0.15">
      <c r="Y88" s="30" t="s">
        <v>354</v>
      </c>
      <c r="Z88" s="30" t="s">
        <v>484</v>
      </c>
    </row>
    <row r="89" spans="25:26" x14ac:dyDescent="0.15">
      <c r="Y89" s="30" t="s">
        <v>355</v>
      </c>
      <c r="Z89" s="30" t="s">
        <v>485</v>
      </c>
    </row>
    <row r="90" spans="25:26" x14ac:dyDescent="0.15">
      <c r="Y90" s="30" t="s">
        <v>356</v>
      </c>
      <c r="Z90" s="30" t="s">
        <v>486</v>
      </c>
    </row>
    <row r="91" spans="25:26" x14ac:dyDescent="0.15">
      <c r="Y91" s="30" t="s">
        <v>357</v>
      </c>
      <c r="Z91" s="30" t="s">
        <v>487</v>
      </c>
    </row>
    <row r="92" spans="25:26" x14ac:dyDescent="0.15">
      <c r="Y92" s="30" t="s">
        <v>358</v>
      </c>
      <c r="Z92" s="30" t="s">
        <v>488</v>
      </c>
    </row>
    <row r="93" spans="25:26" x14ac:dyDescent="0.15">
      <c r="Y93" s="30" t="s">
        <v>359</v>
      </c>
      <c r="Z93" s="30" t="s">
        <v>489</v>
      </c>
    </row>
    <row r="94" spans="25:26" x14ac:dyDescent="0.15">
      <c r="Y94" s="30" t="s">
        <v>360</v>
      </c>
      <c r="Z94" s="30" t="s">
        <v>490</v>
      </c>
    </row>
    <row r="95" spans="25:26" x14ac:dyDescent="0.15">
      <c r="Y95" s="30" t="s">
        <v>361</v>
      </c>
      <c r="Z95" s="30" t="s">
        <v>491</v>
      </c>
    </row>
    <row r="96" spans="25:26" x14ac:dyDescent="0.15">
      <c r="Y96" s="30" t="s">
        <v>263</v>
      </c>
      <c r="Z96" s="30" t="s">
        <v>492</v>
      </c>
    </row>
    <row r="97" spans="25:26" x14ac:dyDescent="0.15">
      <c r="Y97" s="30" t="s">
        <v>362</v>
      </c>
      <c r="Z97" s="30" t="s">
        <v>493</v>
      </c>
    </row>
    <row r="98" spans="25:26" x14ac:dyDescent="0.15">
      <c r="Y98" s="30" t="s">
        <v>363</v>
      </c>
      <c r="Z98" s="30" t="s">
        <v>494</v>
      </c>
    </row>
    <row r="99" spans="25:26" x14ac:dyDescent="0.15">
      <c r="Y99" s="30" t="s">
        <v>393</v>
      </c>
      <c r="Z99" s="30" t="s">
        <v>495</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2021-08-31T18:40:22Z</dcterms:created>
  <dcterms:modified xsi:type="dcterms:W3CDTF">2021-09-06T10:24:44Z</dcterms:modified>
</cp:coreProperties>
</file>