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行政事業レビューシート!$A$1:$AX$117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L61" i="3" l="1"/>
  <c r="I61" i="3"/>
  <c r="AY114" i="3" l="1"/>
  <c r="AY115" i="3" s="1"/>
  <c r="AY107" i="3"/>
  <c r="AY38" i="3"/>
  <c r="AY39" i="3" s="1"/>
  <c r="AY117" i="3" l="1"/>
  <c r="AY116" i="3"/>
  <c r="AW83" i="3"/>
  <c r="AT83" i="3"/>
  <c r="AQ83" i="3"/>
  <c r="AL83" i="3"/>
  <c r="AI83" i="3"/>
  <c r="AF83" i="3"/>
  <c r="Z83" i="3"/>
  <c r="W83" i="3"/>
  <c r="T83" i="3"/>
  <c r="N83" i="3"/>
  <c r="K83" i="3"/>
  <c r="H83" i="3"/>
  <c r="AW82" i="3"/>
  <c r="AT82" i="3"/>
  <c r="AQ82" i="3"/>
  <c r="AL82" i="3"/>
  <c r="AI82" i="3"/>
  <c r="AF82" i="3"/>
  <c r="Z82" i="3"/>
  <c r="W82" i="3"/>
  <c r="T82" i="3"/>
  <c r="N82" i="3"/>
  <c r="K82" i="3"/>
  <c r="H82" i="3"/>
  <c r="AV2" i="3" l="1"/>
  <c r="C12" i="4" l="1"/>
  <c r="W24" i="3" l="1"/>
  <c r="C23" i="4" l="1"/>
  <c r="C24" i="4"/>
  <c r="W21" i="3" l="1"/>
  <c r="AD21" i="3"/>
  <c r="P21" i="3"/>
  <c r="P18" i="3" l="1"/>
  <c r="P20" i="3" s="1"/>
  <c r="W18" i="3"/>
  <c r="W20" i="3" s="1"/>
  <c r="AU106" i="3"/>
  <c r="Y106"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<sst xmlns="http://schemas.openxmlformats.org/spreadsheetml/2006/main" count="741" uniqueCount="624">
  <si>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</si>
  <si>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</si>
  <si>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</si>
  <si>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</si>
  <si>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</si>
  <si>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</si>
  <si>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</si>
  <si>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</si>
  <si>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</si>
  <si>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</si>
  <si>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</si>
  <si>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</si>
  <si>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</si>
  <si>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</si>
  <si>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</si>
  <si>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</si>
  <si>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</si>
  <si>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</si>
  <si>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</si>
  <si>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</si>
  <si>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</si>
  <si>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</si>
  <si>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</si>
  <si>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</si>
  <si>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</si>
  <si>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</si>
  <si>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</si>
  <si>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</si>
  <si>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</si>
  <si>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</si>
  <si>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</si>
  <si>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</si>
  <si>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</si>
  <si>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</si>
  <si>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</si>
  <si>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</si>
  <si>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</si>
  <si>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</si>
  <si>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</si>
  <si>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</si>
  <si>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</si>
  <si>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</si>
  <si>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</si>
  <si>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</si>
  <si>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</si>
  <si>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</si>
  <si>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</si>
  <si>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</si>
  <si>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</si>
  <si>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</si>
  <si>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</si>
  <si>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</si>
  <si>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</si>
  <si>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</si>
  <si>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</si>
  <si>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</si>
  <si>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</si>
  <si>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</si>
  <si>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</si>
  <si>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</si>
  <si>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</si>
  <si>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</si>
  <si>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</si>
  <si>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</si>
  <si>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</si>
  <si>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</si>
  <si>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</si>
  <si>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</si>
  <si>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</si>
  <si>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</si>
  <si>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</si>
  <si>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</si>
  <si>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</si>
  <si>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</si>
  <si>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</si>
  <si>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</si>
  <si>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</si>
  <si>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</si>
  <si>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</si>
  <si>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</si>
  <si>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</si>
  <si>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</si>
  <si>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</si>
  <si>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</si>
  <si>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</si>
  <si>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</si>
  <si>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</si>
  <si>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</si>
  <si>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</si>
  <si>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</si>
  <si>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</si>
  <si>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</si>
  <si>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</si>
  <si>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</si>
  <si>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</si>
  <si>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</si>
  <si>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</si>
  <si>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</si>
  <si>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</si>
  <si>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</si>
  <si>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</si>
  <si>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</si>
  <si>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</si>
  <si>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</si>
  <si>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</si>
  <si>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</si>
  <si>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</si>
  <si>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</si>
  <si>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</si>
  <si>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</si>
  <si>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</si>
  <si>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</si>
  <si>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</si>
  <si>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</si>
  <si>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</si>
  <si>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</si>
  <si>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</si>
  <si>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</si>
  <si>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</si>
  <si>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</si>
  <si>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</si>
  <si>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</si>
  <si>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</si>
  <si>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</si>
  <si>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</si>
  <si>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</si>
  <si>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</si>
  <si>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</si>
  <si>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</si>
  <si>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</si>
  <si>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</si>
  <si>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</si>
  <si>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</si>
  <si>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</si>
  <si>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</si>
  <si>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</si>
  <si>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</si>
  <si>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</si>
  <si>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</si>
  <si>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</si>
  <si>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</si>
  <si>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</si>
  <si>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</si>
  <si>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</si>
  <si>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</si>
  <si>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</si>
  <si>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</si>
  <si>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</si>
  <si>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</si>
  <si>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</si>
  <si>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</si>
  <si>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</si>
  <si>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</si>
  <si>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</si>
  <si>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</si>
  <si>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</si>
  <si>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</si>
  <si>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</si>
  <si>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</si>
  <si>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</si>
  <si>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</si>
  <si>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</si>
  <si>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</si>
  <si>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</si>
  <si>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</si>
  <si>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</si>
  <si>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</si>
  <si>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</si>
  <si>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</si>
  <si>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</si>
  <si>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</si>
  <si>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</si>
  <si>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</si>
  <si>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業　務　概　要</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</si>
  <si>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</si>
  <si>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</si>
  <si>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</si>
  <si>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</si>
  <si>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</si>
  <si>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</si>
  <si>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</si>
  <si>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</si>
  <si>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</si>
  <si>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</si>
  <si>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</si>
  <si>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</si>
  <si>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</si>
  <si>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</si>
  <si>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</si>
  <si>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</si>
  <si>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</si>
  <si>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</si>
  <si>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</si>
  <si>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</si>
  <si>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</si>
  <si>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</si>
  <si>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</si>
  <si>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</si>
  <si>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</si>
  <si>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</si>
  <si>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</si>
  <si>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</si>
  <si>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</si>
  <si>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</si>
  <si>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</si>
  <si>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</si>
  <si>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</si>
  <si>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</si>
  <si>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</si>
  <si>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</si>
  <si>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</si>
  <si>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</si>
  <si>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</si>
  <si>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</si>
  <si>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　</t>
  </si>
  <si>
    <t>事業名</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</si>
  <si>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</si>
  <si>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</si>
  <si>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</si>
  <si>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</si>
  <si>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</si>
  <si>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</si>
  <si>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</si>
  <si>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</si>
  <si>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</si>
  <si>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</si>
  <si>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</si>
  <si>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</si>
  <si>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</si>
  <si>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</si>
  <si>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</si>
  <si>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</si>
  <si>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</si>
  <si>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</si>
  <si>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</si>
  <si>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</si>
  <si>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</si>
  <si>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</si>
  <si>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</si>
  <si>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</si>
  <si>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</si>
  <si>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</si>
  <si>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</si>
  <si>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</si>
  <si>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</si>
  <si>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</si>
  <si>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</si>
  <si>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</si>
  <si>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</si>
  <si>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</si>
  <si>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</si>
  <si>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</si>
  <si>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</si>
  <si>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</si>
  <si>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</si>
  <si>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</si>
  <si>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</si>
  <si>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</si>
  <si>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</si>
  <si>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</si>
  <si>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</si>
  <si>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</si>
  <si>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</si>
  <si>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</si>
  <si>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</si>
  <si>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</si>
  <si>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</si>
  <si>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</si>
  <si>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</si>
  <si>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</si>
  <si>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</si>
  <si>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</si>
  <si>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</si>
  <si>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</si>
  <si>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</si>
  <si>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</si>
  <si>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</si>
  <si>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</si>
  <si>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</si>
  <si>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</si>
  <si>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</si>
  <si>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</si>
  <si>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</si>
  <si>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</si>
  <si>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</si>
  <si>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</si>
  <si>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</si>
  <si>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</si>
  <si>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</si>
  <si>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</si>
  <si>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</si>
  <si>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</si>
  <si>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</si>
  <si>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</si>
  <si>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</si>
  <si>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</si>
  <si>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</si>
  <si>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</si>
  <si>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</si>
  <si>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</si>
  <si>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</si>
  <si>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</si>
  <si>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</si>
  <si>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</si>
  <si>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</si>
  <si>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</si>
  <si>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</si>
  <si>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</si>
  <si>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</si>
  <si>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</si>
  <si>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</si>
  <si>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</si>
  <si>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</si>
  <si>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</si>
  <si>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</si>
  <si>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</si>
  <si>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</si>
  <si>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</si>
  <si>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</si>
  <si>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</si>
  <si>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</si>
  <si>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</si>
  <si>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</si>
  <si>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</si>
  <si>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</si>
  <si>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</si>
  <si>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</si>
  <si>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</si>
  <si>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</si>
  <si>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</si>
  <si>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</si>
  <si>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</si>
  <si>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</si>
  <si>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</si>
  <si>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</si>
  <si>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</si>
  <si>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</si>
  <si>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</si>
  <si>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</si>
  <si>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</si>
  <si>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</si>
  <si>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</si>
  <si>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</si>
  <si>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</si>
  <si>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</si>
  <si>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</si>
  <si>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</si>
  <si>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</si>
  <si>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</si>
  <si>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</si>
  <si>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</si>
  <si>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</si>
  <si>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</si>
  <si>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</si>
  <si>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</si>
  <si>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</si>
  <si>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</si>
  <si>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</si>
  <si>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</si>
  <si>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</si>
  <si>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</si>
  <si>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</si>
  <si>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</si>
  <si>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</si>
  <si>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</si>
  <si>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</si>
  <si>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</si>
  <si>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</si>
  <si>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</si>
  <si>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</si>
  <si>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</si>
  <si>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</si>
  <si>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</si>
  <si>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</si>
  <si>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</si>
  <si>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</si>
  <si>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</si>
  <si>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</si>
  <si>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</si>
  <si>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</si>
  <si>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</si>
  <si>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</si>
  <si>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</si>
  <si>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</si>
  <si>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</si>
  <si>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</si>
  <si>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</si>
  <si>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</si>
  <si>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</si>
  <si>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</si>
  <si>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</si>
  <si>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</si>
  <si>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</si>
  <si>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</si>
  <si>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</si>
  <si>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</si>
  <si>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</si>
  <si>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</si>
  <si>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</si>
  <si>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</si>
  <si>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</si>
  <si>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</si>
  <si>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</si>
  <si>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</si>
  <si>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</si>
  <si>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</si>
  <si>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</si>
  <si>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</si>
  <si>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</si>
  <si>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</si>
  <si>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</si>
  <si>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</si>
  <si>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</si>
  <si>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</si>
  <si>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</si>
  <si>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</si>
  <si>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</si>
  <si>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</si>
  <si>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</si>
  <si>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</si>
  <si>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</si>
  <si>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</si>
  <si>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</si>
  <si>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</si>
  <si>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</si>
  <si>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</si>
  <si>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</si>
  <si>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</si>
  <si>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</si>
  <si>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</si>
  <si>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</si>
  <si>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</si>
  <si>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</si>
  <si>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</si>
  <si>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</si>
  <si>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</si>
  <si>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</si>
  <si>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</si>
  <si>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</si>
  <si>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</si>
  <si>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</si>
  <si>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</si>
  <si>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</si>
  <si>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</si>
  <si>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</si>
  <si>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</si>
  <si>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</si>
  <si>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</si>
  <si>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</si>
  <si>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</si>
  <si>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</si>
  <si>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</si>
  <si>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</si>
  <si>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</si>
  <si>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</si>
  <si>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</si>
  <si>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</si>
  <si>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</si>
  <si>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</si>
  <si>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</si>
  <si>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</si>
  <si>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</si>
  <si>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</si>
  <si>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</si>
  <si>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</si>
  <si>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</si>
  <si>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</si>
  <si>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</si>
  <si>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</si>
  <si>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</si>
  <si>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</si>
  <si>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</si>
  <si>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</si>
  <si>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</si>
  <si>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</si>
  <si>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</si>
  <si>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</si>
  <si>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</si>
  <si>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</si>
  <si>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</si>
  <si>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</si>
  <si>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</si>
  <si>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</si>
  <si>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</si>
  <si>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</si>
  <si>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</si>
  <si>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</si>
  <si>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</si>
  <si>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</si>
  <si>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</si>
  <si>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</si>
  <si>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</si>
  <si>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</si>
  <si>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</si>
  <si>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</si>
  <si>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</si>
  <si>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</si>
  <si>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</si>
  <si>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</si>
  <si>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</si>
  <si>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</si>
  <si>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</si>
  <si>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</si>
  <si>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</si>
  <si>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</si>
  <si>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</si>
  <si>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</si>
  <si>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</si>
  <si>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</si>
  <si>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</si>
  <si>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</si>
  <si>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</si>
  <si>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</si>
  <si>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</si>
  <si>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</si>
  <si>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</si>
  <si>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</si>
  <si>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</si>
  <si>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</si>
  <si>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</si>
  <si>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</si>
  <si>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</si>
  <si>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</si>
  <si>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</si>
  <si>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</si>
  <si>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</si>
  <si>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</si>
  <si>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</si>
  <si>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</si>
  <si>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</si>
  <si>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</si>
  <si>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</si>
  <si>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</si>
  <si>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</si>
  <si>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</si>
  <si>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</si>
  <si>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</si>
  <si>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</si>
  <si>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</si>
  <si>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</si>
  <si>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</si>
  <si>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</si>
  <si>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</si>
  <si>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</si>
  <si>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</si>
  <si>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</si>
  <si>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</si>
  <si>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</si>
  <si>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</si>
  <si>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</si>
  <si>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</si>
  <si>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</si>
  <si>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</si>
  <si>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</si>
  <si>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</si>
  <si>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</si>
  <si>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</si>
  <si>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</si>
  <si>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</si>
  <si>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内閣府</t>
  </si>
  <si>
    <t>（港湾海岸）海岸事業調査費</t>
  </si>
  <si>
    <t>沖縄振興局</t>
  </si>
  <si>
    <t>昭和47年度</t>
  </si>
  <si>
    <t>終了予定なし</t>
  </si>
  <si>
    <t>参事官（振興第三担当）</t>
  </si>
  <si>
    <t>沖縄振興特別措置法</t>
  </si>
  <si>
    <t>沖縄振興基本方針、沖縄振興計画</t>
  </si>
  <si>
    <t>沖縄振興計画に基づき、高潮や津波、波浪等による自然災害や海岸侵食から生命、財産を守るため、景観や生態系など自然環境に配慮した海岸保全に努めることを目的とする。</t>
  </si>
  <si>
    <t>津波、高潮、波浪、海岸侵食による災害から背後の人命や財産防護、国土保全に資することを目的に、護岸等の整備に資する調査を行う。
※港湾に係る海岸に限る
　国費率
　　事業調査：国10/10
※内閣府で一括計上し、国土交通省で執行（「備考」欄参照。）</t>
  </si>
  <si>
    <t>-</t>
  </si>
  <si>
    <t>海岸事業調査費</t>
  </si>
  <si>
    <t>津波、高潮等による災害から一定水準以上の安全性が確保（防護）されている海岸の整備の推進</t>
  </si>
  <si>
    <t>防護面積の拡大</t>
  </si>
  <si>
    <t>ha</t>
  </si>
  <si>
    <t>海岸事業調査件数</t>
  </si>
  <si>
    <t>件</t>
  </si>
  <si>
    <t>執行額（X）／調査件数（Y）　　　　　　　　　　　　</t>
    <phoneticPr fontId="6"/>
  </si>
  <si>
    <t>百万円</t>
  </si>
  <si>
    <t>　　X/Y</t>
    <phoneticPr fontId="6"/>
  </si>
  <si>
    <t>4.3/1</t>
  </si>
  <si>
    <t>0101-④</t>
  </si>
  <si>
    <t>0102</t>
  </si>
  <si>
    <t>0104</t>
  </si>
  <si>
    <t>0062</t>
  </si>
  <si>
    <t>0059</t>
  </si>
  <si>
    <t>0065</t>
  </si>
  <si>
    <t>0058</t>
  </si>
  <si>
    <t>0061</t>
  </si>
  <si>
    <t>0064</t>
  </si>
  <si>
    <t>○</t>
  </si>
  <si>
    <t>沖縄２１世紀ビジョン実施計画（計画期間：平成29年度～令和3年度）</t>
    <phoneticPr fontId="6"/>
  </si>
  <si>
    <t>関係法令に基づき、海岸の保全を目的に国が実施している重要な事業である。</t>
    <phoneticPr fontId="6"/>
  </si>
  <si>
    <t>入札手続きの透明性・競争性の確保に努めており、支出先は、適切な入札方式、手続きを経て決定している。</t>
    <phoneticPr fontId="6"/>
  </si>
  <si>
    <t>有</t>
  </si>
  <si>
    <t>無</t>
  </si>
  <si>
    <t>‐</t>
  </si>
  <si>
    <t>事業目的に沿って予算を執行しており、その執行状況等を適切に把握・確認している。</t>
    <phoneticPr fontId="6"/>
  </si>
  <si>
    <t>予算の効果的・効率的な執行に努めている。また資金の流れの検証ができるよう、契約額・支出額及び契約方式等を把握している。</t>
    <phoneticPr fontId="6"/>
  </si>
  <si>
    <t>成果目標に見合った成果実績をあげている。</t>
    <phoneticPr fontId="6"/>
  </si>
  <si>
    <t>事業目的に沿って、適切な手段・方法で実施している。</t>
    <phoneticPr fontId="6"/>
  </si>
  <si>
    <t>見込みと同様な実績であり、見合ったものである。</t>
    <phoneticPr fontId="6"/>
  </si>
  <si>
    <t>成果物は、海岸の整備の促進に十分に活用されている。</t>
    <phoneticPr fontId="6"/>
  </si>
  <si>
    <t>‐</t>
    <phoneticPr fontId="6"/>
  </si>
  <si>
    <t>・予算の効果的・効率的な執行に努めている。また、資金の流れの検証ができるよう、契約額・支出先及び契約方式等を把握している。
・調査結果については、引き続き海岸事業の実施に活用していくことが必要。
※予算の執行状況については、沖縄総合事務局を通じて確認している。</t>
  </si>
  <si>
    <t>引き続き、予算の効果的・効率的な執行等に努める。</t>
  </si>
  <si>
    <t>海岸事業調査費</t>
    <phoneticPr fontId="6"/>
  </si>
  <si>
    <t>A.沖縄総合事務局</t>
    <phoneticPr fontId="6"/>
  </si>
  <si>
    <t>B.（一社）日本マリーナ・ビーチ協会</t>
    <phoneticPr fontId="6"/>
  </si>
  <si>
    <t>沖縄総合事務局</t>
    <phoneticPr fontId="6"/>
  </si>
  <si>
    <t>（一社）日本マリーナ・ビーチ協会</t>
    <phoneticPr fontId="6"/>
  </si>
  <si>
    <t>府</t>
  </si>
  <si>
    <t>内閣府においては、沖縄振興を目的とする事業のうち公共事業を中心とする関連事業の全体的な把握、事業相互間の進度調整、計画に沿った事業の推進を図るため、これらの事業の経費を内閣府に一括計上し、これを事業執行官庁に移し替えて執行することにより、計画実施について効果的な総合調整を行っている。</t>
    <phoneticPr fontId="6"/>
  </si>
  <si>
    <t>地域特性を考慮した海岸保全施設の老朽化対策手法等検討調査業務</t>
    <rPh sb="23" eb="24">
      <t>トウ</t>
    </rPh>
    <phoneticPr fontId="6"/>
  </si>
  <si>
    <t>地域特性を考慮した海岸保全施設の老朽化対策手法等検討調査業務</t>
    <rPh sb="23" eb="24">
      <t>トウ</t>
    </rPh>
    <phoneticPr fontId="6"/>
  </si>
  <si>
    <t>4.3/1</t>
    <phoneticPr fontId="6"/>
  </si>
  <si>
    <t>９．沖縄政策</t>
    <phoneticPr fontId="6"/>
  </si>
  <si>
    <t>９．沖縄振興に関する施策の推進</t>
    <phoneticPr fontId="6"/>
  </si>
  <si>
    <t>・令和３年度の中間目標の達成は困難ではないか。
・企画競争入札について、１者しか応じていただいていないようであるが、競争性を確保する工夫の余地等はないか（効率性の項目にも関係する）。</t>
    <phoneticPr fontId="6"/>
  </si>
  <si>
    <t>外部有識者の所見を踏まえ、事業実施省庁と権限を明確化したうえで、実施省庁と連携して、事業の進捗を的確に把握し、より一層事業の有効性・効率性・成果について適切かつ的確に検証するべき。</t>
    <phoneticPr fontId="6"/>
  </si>
  <si>
    <t>-</t>
    <phoneticPr fontId="6"/>
  </si>
  <si>
    <t>小澤　康彦</t>
    <phoneticPr fontId="6"/>
  </si>
  <si>
    <t>沖縄振興予算の仕組み（内閣府の役割、事業実施省庁との連携）について、備考欄に記載した。
企画競争入札における競争性の確保については、類似案件等を参考に改善を図って参りたい。
外部有識者及び行政事業レビュー推進チームのご所見を踏まえ、中間目標の達成に向け、引き続き事業の進捗状況の把握に努めたい。</t>
    <phoneticPr fontId="6"/>
  </si>
  <si>
    <t>-</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</si>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</sst>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3">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4" fillId="5" borderId="76" xfId="0" applyFont="1" applyFill="1" applyBorder="1" applyAlignment="1">
      <alignment horizontal="center" vertical="center"/>
    </xf>
    <xf numFmtId="0" fontId="4" fillId="5" borderId="98"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8"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6" fillId="3" borderId="41" xfId="0" applyFont="1" applyFill="1" applyBorder="1">
      <alignment vertical="center"/>
    </xf>
    <xf numFmtId="0" fontId="21" fillId="5" borderId="20" xfId="0" applyFont="1" applyFill="1" applyBorder="1" applyAlignment="1" applyProtection="1">
      <alignment horizontal="center" vertical="center" wrapText="1"/>
    </xf>
    <xf numFmtId="178" fontId="21"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25" fillId="0" borderId="41" xfId="0" applyFont="1" applyBorder="1" applyAlignment="1" applyProtection="1">
      <alignment horizontal="center" vertical="center"/>
      <protection locked="0"/>
    </xf>
    <xf numFmtId="0" fontId="24" fillId="0" borderId="41" xfId="0" applyFont="1" applyFill="1" applyBorder="1">
      <alignmen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30"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4" fillId="0" borderId="34" xfId="0" applyNumberFormat="1" applyFont="1" applyFill="1" applyBorder="1" applyAlignment="1" applyProtection="1">
      <alignment horizontal="center" vertical="center" wrapText="1"/>
      <protection locked="0"/>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21" fillId="5" borderId="74" xfId="0" applyFont="1" applyFill="1" applyBorder="1" applyAlignment="1" applyProtection="1">
      <alignment horizontal="right" vertical="center" wrapText="1"/>
      <protection locked="0"/>
    </xf>
    <xf numFmtId="0" fontId="21" fillId="5" borderId="20" xfId="0" applyFont="1" applyFill="1" applyBorder="1" applyAlignment="1" applyProtection="1">
      <alignment horizontal="right" vertical="center" wrapText="1"/>
      <protection locked="0"/>
    </xf>
    <xf numFmtId="179" fontId="21" fillId="5" borderId="20" xfId="0" applyNumberFormat="1" applyFont="1" applyFill="1" applyBorder="1" applyAlignment="1" applyProtection="1">
      <alignment horizontal="center" vertical="center" wrapText="1"/>
      <protection locked="0"/>
    </xf>
    <xf numFmtId="0" fontId="16" fillId="3" borderId="133" xfId="0" applyFont="1" applyFill="1" applyBorder="1" applyAlignment="1">
      <alignment horizontal="center" vertical="center" textRotation="255" wrapText="1"/>
    </xf>
    <xf numFmtId="0" fontId="16" fillId="3" borderId="132" xfId="0" applyFont="1" applyFill="1" applyBorder="1" applyAlignment="1">
      <alignment horizontal="center" vertical="center" textRotation="255" wrapText="1"/>
    </xf>
    <xf numFmtId="0" fontId="16" fillId="3" borderId="63" xfId="0" applyFont="1" applyFill="1" applyBorder="1" applyAlignment="1">
      <alignment horizontal="center" vertical="center" textRotation="255" wrapText="1"/>
    </xf>
    <xf numFmtId="0" fontId="16" fillId="3" borderId="89" xfId="0" applyFont="1" applyFill="1" applyBorder="1" applyAlignment="1">
      <alignment horizontal="center" vertical="center" textRotation="255" wrapText="1"/>
    </xf>
    <xf numFmtId="0" fontId="16" fillId="3" borderId="81"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4" fillId="4" borderId="44"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1" fillId="5" borderId="72" xfId="0" applyFont="1" applyFill="1" applyBorder="1" applyAlignment="1" applyProtection="1">
      <alignment horizontal="center" vertical="center" wrapText="1"/>
      <protection locked="0"/>
    </xf>
    <xf numFmtId="0" fontId="21" fillId="5" borderId="14" xfId="0" applyFont="1" applyFill="1" applyBorder="1" applyAlignment="1" applyProtection="1">
      <alignment horizontal="center" vertical="center" wrapText="1"/>
      <protection locked="0"/>
    </xf>
    <xf numFmtId="0" fontId="21" fillId="5" borderId="94" xfId="0" applyFont="1" applyFill="1" applyBorder="1" applyAlignment="1" applyProtection="1">
      <alignment horizontal="center"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2" fillId="2" borderId="86"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5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21" fillId="5" borderId="108"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126" xfId="0" applyFont="1" applyFill="1" applyBorder="1" applyAlignment="1">
      <alignment horizontal="center" vertical="center"/>
    </xf>
    <xf numFmtId="0" fontId="17"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2" borderId="11"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21" fillId="5" borderId="72" xfId="0" applyFont="1" applyFill="1" applyBorder="1" applyAlignment="1">
      <alignment horizontal="center" vertical="center" wrapText="1"/>
    </xf>
    <xf numFmtId="0" fontId="21" fillId="5" borderId="94" xfId="0" applyFont="1" applyFill="1" applyBorder="1" applyAlignment="1">
      <alignment horizontal="center" vertical="center" wrapText="1"/>
    </xf>
    <xf numFmtId="0" fontId="21" fillId="5" borderId="74" xfId="0" applyFont="1" applyFill="1" applyBorder="1" applyAlignment="1" applyProtection="1">
      <alignment horizontal="left" vertical="center" wrapText="1"/>
      <protection locked="0"/>
    </xf>
    <xf numFmtId="0" fontId="21" fillId="5" borderId="20" xfId="0" applyFont="1" applyFill="1" applyBorder="1" applyAlignment="1" applyProtection="1">
      <alignment horizontal="left" vertical="center" wrapText="1"/>
      <protection locked="0"/>
    </xf>
    <xf numFmtId="0" fontId="21" fillId="5" borderId="67" xfId="0" applyFont="1" applyFill="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2" fillId="0" borderId="7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2" borderId="24" xfId="0" applyFont="1" applyFill="1" applyBorder="1" applyAlignment="1">
      <alignment horizontal="center" vertical="center"/>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8" xfId="0" applyFont="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4"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12"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17" xfId="0" applyNumberFormat="1" applyFont="1" applyFill="1" applyBorder="1" applyAlignment="1" applyProtection="1">
      <alignment horizontal="right" vertical="center"/>
      <protection locked="0"/>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0" fillId="3" borderId="133"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4"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2" fillId="2" borderId="24" xfId="0" applyFont="1" applyFill="1" applyBorder="1" applyAlignment="1">
      <alignment horizontal="center" vertical="center" wrapText="1"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14"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20"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0" fontId="12" fillId="0" borderId="42" xfId="0" applyFont="1" applyBorder="1" applyAlignment="1">
      <alignment horizontal="center" vertical="center"/>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0" fillId="0" borderId="99"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3"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4" fillId="2" borderId="11" xfId="0" applyFont="1" applyFill="1" applyBorder="1" applyAlignment="1">
      <alignment vertical="center" wrapText="1"/>
    </xf>
    <xf numFmtId="0" fontId="4" fillId="2" borderId="11" xfId="0" applyFont="1" applyFill="1" applyBorder="1" applyAlignment="1">
      <alignment horizontal="center" vertical="center"/>
    </xf>
    <xf numFmtId="0" fontId="14" fillId="2" borderId="125" xfId="0" applyFont="1" applyFill="1" applyBorder="1" applyAlignment="1">
      <alignment horizontal="center" vertical="center" wrapText="1"/>
    </xf>
    <xf numFmtId="0" fontId="14" fillId="2" borderId="126" xfId="0" applyFont="1" applyFill="1" applyBorder="1" applyAlignment="1">
      <alignment horizontal="center" vertical="center"/>
    </xf>
    <xf numFmtId="0" fontId="14" fillId="2" borderId="137"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4"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177" fontId="0" fillId="0" borderId="114" xfId="0" applyNumberFormat="1" applyFont="1" applyFill="1" applyBorder="1" applyAlignment="1" applyProtection="1">
      <alignment horizontal="right" vertical="center"/>
      <protection locked="0"/>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0" fontId="0" fillId="3" borderId="11" xfId="0" applyFont="1" applyFill="1" applyBorder="1" applyAlignment="1">
      <alignment horizontal="center" vertical="center" wrapText="1"/>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14" fillId="6" borderId="75" xfId="0" applyFont="1" applyFill="1" applyBorder="1" applyAlignment="1">
      <alignment horizontal="center" vertical="center" wrapText="1"/>
    </xf>
    <xf numFmtId="0" fontId="14" fillId="6" borderId="76" xfId="0" applyFont="1" applyFill="1" applyBorder="1" applyAlignment="1">
      <alignment horizontal="center" vertical="center" wrapText="1"/>
    </xf>
    <xf numFmtId="0" fontId="14" fillId="6" borderId="97" xfId="0" applyFont="1"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3" borderId="11" xfId="0" applyFont="1" applyFill="1" applyBorder="1" applyAlignment="1">
      <alignment horizontal="center" vertical="center"/>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2" borderId="11" xfId="0" applyFont="1" applyFill="1" applyBorder="1" applyAlignment="1">
      <alignment horizontal="center" vertical="center" wrapText="1"/>
    </xf>
    <xf numFmtId="0" fontId="4" fillId="0" borderId="11"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5" xfId="0" applyFont="1" applyFill="1" applyBorder="1" applyAlignment="1">
      <alignment vertical="center" wrapText="1"/>
    </xf>
    <xf numFmtId="0" fontId="0" fillId="5" borderId="123" xfId="0" applyFont="1" applyFill="1" applyBorder="1" applyAlignment="1">
      <alignment vertical="center" wrapText="1"/>
    </xf>
    <xf numFmtId="0" fontId="4" fillId="2" borderId="11" xfId="0" applyFont="1" applyFill="1" applyBorder="1" applyAlignment="1">
      <alignment horizontal="center" vertical="center" wrapText="1"/>
    </xf>
    <xf numFmtId="0" fontId="0" fillId="3" borderId="11" xfId="0" applyFill="1" applyBorder="1" applyAlignment="1">
      <alignment horizontal="center" vertical="center" wrapText="1"/>
    </xf>
    <xf numFmtId="176" fontId="0" fillId="5" borderId="11" xfId="0" applyNumberFormat="1" applyFont="1" applyFill="1" applyBorder="1" applyAlignment="1" applyProtection="1">
      <alignment horizontal="left" vertical="center" wrapText="1"/>
      <protection locked="0"/>
    </xf>
    <xf numFmtId="176" fontId="4" fillId="5" borderId="11" xfId="0" applyNumberFormat="1" applyFont="1" applyFill="1" applyBorder="1" applyAlignment="1" applyProtection="1">
      <alignment horizontal="left" vertical="center" wrapText="1"/>
      <protection locked="0"/>
    </xf>
    <xf numFmtId="0" fontId="0" fillId="5" borderId="11" xfId="0" applyFill="1" applyBorder="1" applyAlignment="1" applyProtection="1">
      <alignment horizontal="left" vertical="center" wrapText="1"/>
      <protection locked="0"/>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8"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136"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11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10"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8" fontId="20" fillId="0" borderId="7" xfId="0" applyNumberFormat="1" applyFont="1" applyFill="1" applyBorder="1" applyAlignment="1" applyProtection="1">
      <alignment horizontal="center" vertical="center"/>
      <protection locked="0"/>
    </xf>
    <xf numFmtId="0" fontId="9" fillId="2" borderId="106"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protection locked="0"/>
    </xf>
    <xf numFmtId="179" fontId="24" fillId="0" borderId="25" xfId="0" applyNumberFormat="1"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4" fillId="3" borderId="24"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4" fillId="3" borderId="86" xfId="0" applyFont="1" applyFill="1" applyBorder="1" applyAlignment="1">
      <alignment horizontal="center" vertical="center" wrapText="1"/>
    </xf>
    <xf numFmtId="0" fontId="14" fillId="3" borderId="134"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8" fontId="24" fillId="0" borderId="25" xfId="0" applyNumberFormat="1" applyFont="1" applyFill="1" applyBorder="1" applyAlignment="1" applyProtection="1">
      <alignment horizontal="center" vertical="center" wrapText="1"/>
      <protection locked="0"/>
    </xf>
    <xf numFmtId="178" fontId="24" fillId="0" borderId="26" xfId="0" applyNumberFormat="1" applyFont="1" applyFill="1" applyBorder="1" applyAlignment="1" applyProtection="1">
      <alignment horizontal="center"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49" fontId="21" fillId="0" borderId="42" xfId="0" applyNumberFormat="1" applyFont="1" applyFill="1" applyBorder="1" applyAlignment="1" applyProtection="1">
      <alignment horizontal="lef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88">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117145</xdr:colOff>
      <xdr:row>88</xdr:row>
      <xdr:rowOff>98288</xdr:rowOff>
    </xdr:from>
    <xdr:to>
      <xdr:col>19</xdr:col>
      <xdr:colOff>5273</xdr:colOff>
      <xdr:row>90</xdr:row>
      <xdr:rowOff>111300</xdr:rowOff>
    </xdr:to>
    <xdr:sp macro="" textlink="">
      <xdr:nvSpPr>
        <xdr:cNvPr id="2" name="Rectangle 1"/>
        <xdr:cNvSpPr>
          <a:spLocks noChangeArrowheads="1"/>
        </xdr:cNvSpPr>
      </xdr:nvSpPr>
      <xdr:spPr bwMode="auto">
        <a:xfrm>
          <a:off x="2117395" y="35112188"/>
          <a:ext cx="1688353" cy="71786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国土交通省</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en-US" altLang="ja-JP" sz="1100" b="0" i="0" u="none" strike="noStrike" baseline="0">
              <a:solidFill>
                <a:srgbClr val="000000"/>
              </a:solidFill>
              <a:latin typeface="ＭＳ Ｐゴシック"/>
              <a:ea typeface="ＭＳ Ｐゴシック"/>
            </a:rPr>
            <a:t>4.3</a:t>
          </a:r>
          <a:r>
            <a:rPr lang="ja-JP" altLang="en-US" sz="1100" b="0" i="0" u="none" strike="noStrike" baseline="0">
              <a:solidFill>
                <a:srgbClr val="000000"/>
              </a:solidFill>
              <a:latin typeface="ＭＳ Ｐゴシック"/>
              <a:ea typeface="ＭＳ Ｐゴシック"/>
            </a:rPr>
            <a:t>百万円</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35</xdr:col>
      <xdr:colOff>58474</xdr:colOff>
      <xdr:row>96</xdr:row>
      <xdr:rowOff>224872</xdr:rowOff>
    </xdr:from>
    <xdr:to>
      <xdr:col>47</xdr:col>
      <xdr:colOff>151216</xdr:colOff>
      <xdr:row>99</xdr:row>
      <xdr:rowOff>19050</xdr:rowOff>
    </xdr:to>
    <xdr:sp macro="" textlink="">
      <xdr:nvSpPr>
        <xdr:cNvPr id="3" name="Rectangle 3"/>
        <xdr:cNvSpPr>
          <a:spLocks noChangeArrowheads="1"/>
        </xdr:cNvSpPr>
      </xdr:nvSpPr>
      <xdr:spPr bwMode="auto">
        <a:xfrm>
          <a:off x="7059349" y="38058172"/>
          <a:ext cx="2493042" cy="85145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Ｂ．民間企業</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a:t>
          </a: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一社</a:t>
          </a: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日本ﾏﾘｰﾅ･ﾋﾞｰﾁ協会）</a:t>
          </a: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4.3</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14</xdr:col>
      <xdr:colOff>106478</xdr:colOff>
      <xdr:row>93</xdr:row>
      <xdr:rowOff>201544</xdr:rowOff>
    </xdr:from>
    <xdr:to>
      <xdr:col>23</xdr:col>
      <xdr:colOff>90664</xdr:colOff>
      <xdr:row>93</xdr:row>
      <xdr:rowOff>201544</xdr:rowOff>
    </xdr:to>
    <xdr:sp macro="" textlink="">
      <xdr:nvSpPr>
        <xdr:cNvPr id="5" name="Line 5"/>
        <xdr:cNvSpPr>
          <a:spLocks noChangeShapeType="1"/>
        </xdr:cNvSpPr>
      </xdr:nvSpPr>
      <xdr:spPr bwMode="auto">
        <a:xfrm flipV="1">
          <a:off x="2906828" y="36977569"/>
          <a:ext cx="178441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26471</xdr:colOff>
      <xdr:row>98</xdr:row>
      <xdr:rowOff>50005</xdr:rowOff>
    </xdr:from>
    <xdr:to>
      <xdr:col>33</xdr:col>
      <xdr:colOff>147077</xdr:colOff>
      <xdr:row>98</xdr:row>
      <xdr:rowOff>50005</xdr:rowOff>
    </xdr:to>
    <xdr:sp macro="" textlink="">
      <xdr:nvSpPr>
        <xdr:cNvPr id="6" name="Line 10"/>
        <xdr:cNvSpPr>
          <a:spLocks noChangeShapeType="1"/>
        </xdr:cNvSpPr>
      </xdr:nvSpPr>
      <xdr:spPr bwMode="auto">
        <a:xfrm flipV="1">
          <a:off x="5627171" y="38588155"/>
          <a:ext cx="112073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97792</xdr:colOff>
      <xdr:row>84</xdr:row>
      <xdr:rowOff>57150</xdr:rowOff>
    </xdr:from>
    <xdr:to>
      <xdr:col>19</xdr:col>
      <xdr:colOff>5272</xdr:colOff>
      <xdr:row>86</xdr:row>
      <xdr:rowOff>41815</xdr:rowOff>
    </xdr:to>
    <xdr:sp macro="" textlink="">
      <xdr:nvSpPr>
        <xdr:cNvPr id="8" name="Rectangle 24"/>
        <xdr:cNvSpPr>
          <a:spLocks noChangeArrowheads="1"/>
        </xdr:cNvSpPr>
      </xdr:nvSpPr>
      <xdr:spPr bwMode="auto">
        <a:xfrm>
          <a:off x="2098042" y="33308925"/>
          <a:ext cx="1707705" cy="6895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内閣府</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en-US" altLang="ja-JP" sz="1100" b="0" i="0" u="none" strike="noStrike" baseline="0">
              <a:solidFill>
                <a:srgbClr val="000000"/>
              </a:solidFill>
              <a:latin typeface="ＭＳ Ｐゴシック"/>
              <a:ea typeface="ＭＳ Ｐゴシック"/>
            </a:rPr>
            <a:t>4.3</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10</xdr:col>
      <xdr:colOff>78440</xdr:colOff>
      <xdr:row>86</xdr:row>
      <xdr:rowOff>118626</xdr:rowOff>
    </xdr:from>
    <xdr:to>
      <xdr:col>19</xdr:col>
      <xdr:colOff>5272</xdr:colOff>
      <xdr:row>86</xdr:row>
      <xdr:rowOff>323850</xdr:rowOff>
    </xdr:to>
    <xdr:sp macro="" textlink="">
      <xdr:nvSpPr>
        <xdr:cNvPr id="9" name="AutoShape 25"/>
        <xdr:cNvSpPr>
          <a:spLocks noChangeArrowheads="1"/>
        </xdr:cNvSpPr>
      </xdr:nvSpPr>
      <xdr:spPr bwMode="auto">
        <a:xfrm>
          <a:off x="2078690" y="34075251"/>
          <a:ext cx="1727057" cy="20522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海岸事業予算の移替</a:t>
          </a:r>
        </a:p>
      </xdr:txBody>
    </xdr:sp>
    <xdr:clientData/>
  </xdr:twoCellAnchor>
  <xdr:twoCellAnchor>
    <xdr:from>
      <xdr:col>23</xdr:col>
      <xdr:colOff>162751</xdr:colOff>
      <xdr:row>92</xdr:row>
      <xdr:rowOff>28576</xdr:rowOff>
    </xdr:from>
    <xdr:to>
      <xdr:col>32</xdr:col>
      <xdr:colOff>196021</xdr:colOff>
      <xdr:row>94</xdr:row>
      <xdr:rowOff>184428</xdr:rowOff>
    </xdr:to>
    <xdr:sp macro="" textlink="">
      <xdr:nvSpPr>
        <xdr:cNvPr id="10" name="Rectangle 26"/>
        <xdr:cNvSpPr>
          <a:spLocks noChangeArrowheads="1"/>
        </xdr:cNvSpPr>
      </xdr:nvSpPr>
      <xdr:spPr bwMode="auto">
        <a:xfrm>
          <a:off x="4763326" y="36099751"/>
          <a:ext cx="1833495" cy="68925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Ａ．沖縄総合事務局</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en-US" altLang="ja-JP" sz="1100" b="0" i="0" u="none" strike="noStrike" baseline="0">
              <a:solidFill>
                <a:srgbClr val="000000"/>
              </a:solidFill>
              <a:latin typeface="ＭＳ Ｐゴシック"/>
              <a:ea typeface="ＭＳ Ｐゴシック"/>
            </a:rPr>
            <a:t>4.3</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21</xdr:col>
      <xdr:colOff>142875</xdr:colOff>
      <xdr:row>94</xdr:row>
      <xdr:rowOff>219963</xdr:rowOff>
    </xdr:from>
    <xdr:to>
      <xdr:col>36</xdr:col>
      <xdr:colOff>6802</xdr:colOff>
      <xdr:row>96</xdr:row>
      <xdr:rowOff>44123</xdr:rowOff>
    </xdr:to>
    <xdr:sp macro="" textlink="">
      <xdr:nvSpPr>
        <xdr:cNvPr id="11" name="AutoShape 30"/>
        <xdr:cNvSpPr>
          <a:spLocks noChangeArrowheads="1"/>
        </xdr:cNvSpPr>
      </xdr:nvSpPr>
      <xdr:spPr bwMode="auto">
        <a:xfrm>
          <a:off x="4343400" y="36719763"/>
          <a:ext cx="2864302" cy="52901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r>
            <a:rPr lang="ja-JP" altLang="en-US" sz="1100" b="0" i="0" baseline="0">
              <a:solidFill>
                <a:sysClr val="windowText" lastClr="000000"/>
              </a:solidFill>
              <a:effectLst/>
              <a:latin typeface="+mn-lt"/>
              <a:ea typeface="+mn-ea"/>
              <a:cs typeface="+mn-cs"/>
            </a:rPr>
            <a:t>地域特性を考慮した海岸保全施設の</a:t>
          </a:r>
          <a:endParaRPr lang="en-US" altLang="ja-JP" sz="1100" b="0" i="0" baseline="0">
            <a:solidFill>
              <a:sysClr val="windowText" lastClr="000000"/>
            </a:solidFill>
            <a:effectLst/>
            <a:latin typeface="+mn-lt"/>
            <a:ea typeface="+mn-ea"/>
            <a:cs typeface="+mn-cs"/>
          </a:endParaRPr>
        </a:p>
        <a:p>
          <a:pPr algn="ctr" rtl="0"/>
          <a:r>
            <a:rPr lang="ja-JP" altLang="en-US" sz="1100" b="0" i="0" baseline="0">
              <a:solidFill>
                <a:sysClr val="windowText" lastClr="000000"/>
              </a:solidFill>
              <a:effectLst/>
              <a:latin typeface="+mn-lt"/>
              <a:ea typeface="+mn-ea"/>
              <a:cs typeface="+mn-cs"/>
            </a:rPr>
            <a:t>老朽化対策手法等検討調査業務</a:t>
          </a:r>
          <a:endParaRPr lang="ja-JP" altLang="ja-JP">
            <a:solidFill>
              <a:sysClr val="windowText" lastClr="000000"/>
            </a:solidFill>
            <a:effectLst/>
          </a:endParaRPr>
        </a:p>
      </xdr:txBody>
    </xdr:sp>
    <xdr:clientData/>
  </xdr:twoCellAnchor>
  <xdr:twoCellAnchor>
    <xdr:from>
      <xdr:col>28</xdr:col>
      <xdr:colOff>26471</xdr:colOff>
      <xdr:row>96</xdr:row>
      <xdr:rowOff>120531</xdr:rowOff>
    </xdr:from>
    <xdr:to>
      <xdr:col>28</xdr:col>
      <xdr:colOff>26471</xdr:colOff>
      <xdr:row>98</xdr:row>
      <xdr:rowOff>50006</xdr:rowOff>
    </xdr:to>
    <xdr:sp macro="" textlink="">
      <xdr:nvSpPr>
        <xdr:cNvPr id="12" name="Line 31"/>
        <xdr:cNvSpPr>
          <a:spLocks noChangeShapeType="1"/>
        </xdr:cNvSpPr>
      </xdr:nvSpPr>
      <xdr:spPr bwMode="auto">
        <a:xfrm>
          <a:off x="5627171" y="37953831"/>
          <a:ext cx="0" cy="63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108765</xdr:colOff>
      <xdr:row>99</xdr:row>
      <xdr:rowOff>38398</xdr:rowOff>
    </xdr:from>
    <xdr:to>
      <xdr:col>48</xdr:col>
      <xdr:colOff>190500</xdr:colOff>
      <xdr:row>99</xdr:row>
      <xdr:rowOff>495300</xdr:rowOff>
    </xdr:to>
    <xdr:sp macro="" textlink="">
      <xdr:nvSpPr>
        <xdr:cNvPr id="13" name="AutoShape 34"/>
        <xdr:cNvSpPr>
          <a:spLocks noChangeArrowheads="1"/>
        </xdr:cNvSpPr>
      </xdr:nvSpPr>
      <xdr:spPr bwMode="auto">
        <a:xfrm>
          <a:off x="6909615" y="38300323"/>
          <a:ext cx="2882085" cy="456902"/>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lnSpc>
              <a:spcPts val="1300"/>
            </a:lnSpc>
          </a:pPr>
          <a:r>
            <a:rPr lang="ja-JP" altLang="en-US" sz="1100" b="0" i="0" baseline="0">
              <a:solidFill>
                <a:sysClr val="windowText" lastClr="000000"/>
              </a:solidFill>
              <a:effectLst/>
              <a:latin typeface="+mn-lt"/>
              <a:ea typeface="+mn-ea"/>
              <a:cs typeface="+mn-cs"/>
            </a:rPr>
            <a:t>地域特性を考慮した海岸保全施設の</a:t>
          </a:r>
          <a:endParaRPr lang="en-US" altLang="ja-JP" sz="1100" b="0" i="0" baseline="0">
            <a:solidFill>
              <a:sysClr val="windowText" lastClr="000000"/>
            </a:solidFill>
            <a:effectLst/>
            <a:latin typeface="+mn-lt"/>
            <a:ea typeface="+mn-ea"/>
            <a:cs typeface="+mn-cs"/>
          </a:endParaRPr>
        </a:p>
        <a:p>
          <a:pPr algn="ctr" rtl="0">
            <a:lnSpc>
              <a:spcPts val="1300"/>
            </a:lnSpc>
          </a:pPr>
          <a:r>
            <a:rPr lang="ja-JP" altLang="en-US" sz="1100" b="0" i="0" baseline="0">
              <a:solidFill>
                <a:sysClr val="windowText" lastClr="000000"/>
              </a:solidFill>
              <a:effectLst/>
              <a:latin typeface="+mn-lt"/>
              <a:ea typeface="+mn-ea"/>
              <a:cs typeface="+mn-cs"/>
            </a:rPr>
            <a:t>老朽化対策手法等検討調査業務</a:t>
          </a:r>
          <a:endParaRPr lang="ja-JP" altLang="ja-JP">
            <a:solidFill>
              <a:sysClr val="windowText" lastClr="000000"/>
            </a:solidFill>
            <a:effectLst/>
          </a:endParaRPr>
        </a:p>
      </xdr:txBody>
    </xdr:sp>
    <xdr:clientData/>
  </xdr:twoCellAnchor>
  <xdr:twoCellAnchor>
    <xdr:from>
      <xdr:col>14</xdr:col>
      <xdr:colOff>106936</xdr:colOff>
      <xdr:row>91</xdr:row>
      <xdr:rowOff>296156</xdr:rowOff>
    </xdr:from>
    <xdr:to>
      <xdr:col>14</xdr:col>
      <xdr:colOff>106936</xdr:colOff>
      <xdr:row>93</xdr:row>
      <xdr:rowOff>203306</xdr:rowOff>
    </xdr:to>
    <xdr:sp macro="" textlink="">
      <xdr:nvSpPr>
        <xdr:cNvPr id="14" name="Line 31"/>
        <xdr:cNvSpPr>
          <a:spLocks noChangeShapeType="1"/>
        </xdr:cNvSpPr>
      </xdr:nvSpPr>
      <xdr:spPr bwMode="auto">
        <a:xfrm>
          <a:off x="2907286" y="36367331"/>
          <a:ext cx="0" cy="61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90</xdr:row>
      <xdr:rowOff>150159</xdr:rowOff>
    </xdr:from>
    <xdr:to>
      <xdr:col>19</xdr:col>
      <xdr:colOff>165893</xdr:colOff>
      <xdr:row>91</xdr:row>
      <xdr:rowOff>322866</xdr:rowOff>
    </xdr:to>
    <xdr:sp macro="" textlink="">
      <xdr:nvSpPr>
        <xdr:cNvPr id="15" name="AutoShape 25"/>
        <xdr:cNvSpPr>
          <a:spLocks noChangeArrowheads="1"/>
        </xdr:cNvSpPr>
      </xdr:nvSpPr>
      <xdr:spPr bwMode="auto">
        <a:xfrm>
          <a:off x="2000250" y="35868909"/>
          <a:ext cx="1966118" cy="525132"/>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予算配分、</a:t>
          </a:r>
          <a:r>
            <a:rPr lang="en-US" altLang="ja-JP" sz="1100" b="0" i="0" u="none" strike="noStrike" baseline="0">
              <a:solidFill>
                <a:srgbClr val="000000"/>
              </a:solidFill>
              <a:latin typeface="ＭＳ Ｐゴシック"/>
              <a:ea typeface="ＭＳ Ｐゴシック"/>
            </a:rPr>
            <a:t/>
          </a:r>
          <a:br>
            <a:rPr lang="en-US" altLang="ja-JP" sz="1100" b="0" i="0" u="none" strike="noStrike" baseline="0">
              <a:solidFill>
                <a:srgbClr val="000000"/>
              </a:solidFill>
              <a:latin typeface="ＭＳ Ｐゴシック"/>
              <a:ea typeface="ＭＳ Ｐゴシック"/>
            </a:rPr>
          </a:br>
          <a:r>
            <a:rPr lang="ja-JP" altLang="en-US" sz="1100" b="0" i="0" u="none" strike="noStrike" baseline="0">
              <a:solidFill>
                <a:srgbClr val="000000"/>
              </a:solidFill>
              <a:latin typeface="ＭＳ Ｐゴシック"/>
              <a:ea typeface="ＭＳ Ｐゴシック"/>
            </a:rPr>
            <a:t>沖縄総合事務局への助言</a:t>
          </a:r>
        </a:p>
      </xdr:txBody>
    </xdr:sp>
    <xdr:clientData/>
  </xdr:twoCellAnchor>
  <xdr:oneCellAnchor>
    <xdr:from>
      <xdr:col>36</xdr:col>
      <xdr:colOff>74332</xdr:colOff>
      <xdr:row>94</xdr:row>
      <xdr:rowOff>269982</xdr:rowOff>
    </xdr:from>
    <xdr:ext cx="3164168" cy="592470"/>
    <xdr:sp macro="" textlink="">
      <xdr:nvSpPr>
        <xdr:cNvPr id="16" name="テキスト ボックス 15"/>
        <xdr:cNvSpPr txBox="1"/>
      </xdr:nvSpPr>
      <xdr:spPr>
        <a:xfrm>
          <a:off x="7275232" y="36769782"/>
          <a:ext cx="3164168"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en-US" altLang="ja-JP" sz="1000"/>
            <a:t>※</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ﾌﾟﾛﾎﾟｰｻﾞﾙ方式</a:t>
          </a:r>
          <a:r>
            <a:rPr lang="en-US" altLang="ja-JP" sz="1000" b="0" i="0" baseline="0">
              <a:solidFill>
                <a:schemeClr val="tx1"/>
              </a:solidFill>
              <a:effectLst/>
              <a:latin typeface="+mn-lt"/>
              <a:ea typeface="+mn-ea"/>
              <a:cs typeface="+mn-cs"/>
            </a:rPr>
            <a:t>】</a:t>
          </a:r>
          <a:endParaRPr lang="ja-JP" altLang="ja-JP" sz="1000">
            <a:effectLst/>
          </a:endParaRPr>
        </a:p>
        <a:p>
          <a:r>
            <a:rPr kumimoji="1" lang="ja-JP" altLang="en-US" sz="1000"/>
            <a:t>　　複数の者より企画の提案を受け、その中から</a:t>
          </a:r>
          <a:endParaRPr kumimoji="1" lang="en-US" altLang="ja-JP" sz="1000"/>
        </a:p>
        <a:p>
          <a:r>
            <a:rPr kumimoji="1" lang="ja-JP" altLang="en-US" sz="1000"/>
            <a:t>　　最も優れた提案を行った者を選定。</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7"/>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8"/>
      <c r="B2" s="58"/>
      <c r="C2" s="58"/>
      <c r="D2" s="58"/>
      <c r="E2" s="58"/>
      <c r="F2" s="58"/>
      <c r="G2" s="58"/>
      <c r="H2" s="58"/>
      <c r="I2" s="58"/>
      <c r="J2" s="58"/>
      <c r="K2" s="58"/>
      <c r="L2" s="58"/>
      <c r="M2" s="58"/>
      <c r="N2" s="58"/>
      <c r="O2" s="58"/>
      <c r="P2" s="58"/>
      <c r="Q2" s="58"/>
      <c r="R2" s="58"/>
      <c r="S2" s="58"/>
      <c r="T2" s="58"/>
      <c r="U2" s="58"/>
      <c r="V2" s="58"/>
      <c r="W2" s="58"/>
      <c r="X2" s="67" t="s">
        <v>0</v>
      </c>
      <c r="Y2" s="58"/>
      <c r="Z2" s="44"/>
      <c r="AA2" s="44"/>
      <c r="AB2" s="44"/>
      <c r="AC2" s="44"/>
      <c r="AD2" s="559">
        <v>2021</v>
      </c>
      <c r="AE2" s="559"/>
      <c r="AF2" s="559"/>
      <c r="AG2" s="559"/>
      <c r="AH2" s="559"/>
      <c r="AI2" s="69" t="s">
        <v>261</v>
      </c>
      <c r="AJ2" s="559" t="s">
        <v>610</v>
      </c>
      <c r="AK2" s="559"/>
      <c r="AL2" s="559"/>
      <c r="AM2" s="559"/>
      <c r="AN2" s="69" t="s">
        <v>261</v>
      </c>
      <c r="AO2" s="559">
        <v>20</v>
      </c>
      <c r="AP2" s="559"/>
      <c r="AQ2" s="559"/>
      <c r="AR2" s="70" t="s">
        <v>558</v>
      </c>
      <c r="AS2" s="560">
        <v>80</v>
      </c>
      <c r="AT2" s="560"/>
      <c r="AU2" s="560"/>
      <c r="AV2" s="69" t="str">
        <f>IF(AW2="","","-")</f>
        <v/>
      </c>
      <c r="AW2" s="580"/>
      <c r="AX2" s="580"/>
    </row>
    <row r="3" spans="1:50" ht="21" customHeight="1" thickBot="1" x14ac:dyDescent="0.2">
      <c r="A3" s="581" t="s">
        <v>551</v>
      </c>
      <c r="B3" s="58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82"/>
      <c r="AG3" s="582"/>
      <c r="AH3" s="582"/>
      <c r="AI3" s="23" t="s">
        <v>58</v>
      </c>
      <c r="AJ3" s="583" t="s">
        <v>559</v>
      </c>
      <c r="AK3" s="583"/>
      <c r="AL3" s="583"/>
      <c r="AM3" s="583"/>
      <c r="AN3" s="583"/>
      <c r="AO3" s="583"/>
      <c r="AP3" s="583"/>
      <c r="AQ3" s="583"/>
      <c r="AR3" s="583"/>
      <c r="AS3" s="583"/>
      <c r="AT3" s="583"/>
      <c r="AU3" s="583"/>
      <c r="AV3" s="583"/>
      <c r="AW3" s="583"/>
      <c r="AX3" s="24" t="s">
        <v>59</v>
      </c>
    </row>
    <row r="4" spans="1:50" ht="24.75" customHeight="1" x14ac:dyDescent="0.15">
      <c r="A4" s="327" t="s">
        <v>24</v>
      </c>
      <c r="B4" s="328"/>
      <c r="C4" s="328"/>
      <c r="D4" s="328"/>
      <c r="E4" s="328"/>
      <c r="F4" s="328"/>
      <c r="G4" s="305" t="s">
        <v>560</v>
      </c>
      <c r="H4" s="306"/>
      <c r="I4" s="306"/>
      <c r="J4" s="306"/>
      <c r="K4" s="306"/>
      <c r="L4" s="306"/>
      <c r="M4" s="306"/>
      <c r="N4" s="306"/>
      <c r="O4" s="306"/>
      <c r="P4" s="306"/>
      <c r="Q4" s="306"/>
      <c r="R4" s="306"/>
      <c r="S4" s="306"/>
      <c r="T4" s="306"/>
      <c r="U4" s="306"/>
      <c r="V4" s="306"/>
      <c r="W4" s="306"/>
      <c r="X4" s="306"/>
      <c r="Y4" s="307" t="s">
        <v>1</v>
      </c>
      <c r="Z4" s="308"/>
      <c r="AA4" s="308"/>
      <c r="AB4" s="308"/>
      <c r="AC4" s="308"/>
      <c r="AD4" s="309"/>
      <c r="AE4" s="310" t="s">
        <v>561</v>
      </c>
      <c r="AF4" s="311"/>
      <c r="AG4" s="311"/>
      <c r="AH4" s="311"/>
      <c r="AI4" s="311"/>
      <c r="AJ4" s="311"/>
      <c r="AK4" s="311"/>
      <c r="AL4" s="311"/>
      <c r="AM4" s="311"/>
      <c r="AN4" s="311"/>
      <c r="AO4" s="311"/>
      <c r="AP4" s="312"/>
      <c r="AQ4" s="313" t="s">
        <v>2</v>
      </c>
      <c r="AR4" s="308"/>
      <c r="AS4" s="308"/>
      <c r="AT4" s="308"/>
      <c r="AU4" s="308"/>
      <c r="AV4" s="308"/>
      <c r="AW4" s="308"/>
      <c r="AX4" s="314"/>
    </row>
    <row r="5" spans="1:50" ht="30" customHeight="1" x14ac:dyDescent="0.15">
      <c r="A5" s="315" t="s">
        <v>61</v>
      </c>
      <c r="B5" s="316"/>
      <c r="C5" s="316"/>
      <c r="D5" s="316"/>
      <c r="E5" s="316"/>
      <c r="F5" s="317"/>
      <c r="G5" s="458" t="s">
        <v>562</v>
      </c>
      <c r="H5" s="459"/>
      <c r="I5" s="459"/>
      <c r="J5" s="459"/>
      <c r="K5" s="459"/>
      <c r="L5" s="459"/>
      <c r="M5" s="460" t="s">
        <v>60</v>
      </c>
      <c r="N5" s="461"/>
      <c r="O5" s="461"/>
      <c r="P5" s="461"/>
      <c r="Q5" s="461"/>
      <c r="R5" s="462"/>
      <c r="S5" s="463" t="s">
        <v>563</v>
      </c>
      <c r="T5" s="459"/>
      <c r="U5" s="459"/>
      <c r="V5" s="459"/>
      <c r="W5" s="459"/>
      <c r="X5" s="464"/>
      <c r="Y5" s="321" t="s">
        <v>3</v>
      </c>
      <c r="Z5" s="176"/>
      <c r="AA5" s="176"/>
      <c r="AB5" s="176"/>
      <c r="AC5" s="176"/>
      <c r="AD5" s="177"/>
      <c r="AE5" s="322" t="s">
        <v>564</v>
      </c>
      <c r="AF5" s="322"/>
      <c r="AG5" s="322"/>
      <c r="AH5" s="322"/>
      <c r="AI5" s="322"/>
      <c r="AJ5" s="322"/>
      <c r="AK5" s="322"/>
      <c r="AL5" s="322"/>
      <c r="AM5" s="322"/>
      <c r="AN5" s="322"/>
      <c r="AO5" s="322"/>
      <c r="AP5" s="323"/>
      <c r="AQ5" s="324" t="s">
        <v>620</v>
      </c>
      <c r="AR5" s="325"/>
      <c r="AS5" s="325"/>
      <c r="AT5" s="325"/>
      <c r="AU5" s="325"/>
      <c r="AV5" s="325"/>
      <c r="AW5" s="325"/>
      <c r="AX5" s="326"/>
    </row>
    <row r="6" spans="1:50" ht="39" customHeight="1" x14ac:dyDescent="0.15">
      <c r="A6" s="329" t="s">
        <v>4</v>
      </c>
      <c r="B6" s="330"/>
      <c r="C6" s="330"/>
      <c r="D6" s="330"/>
      <c r="E6" s="330"/>
      <c r="F6" s="330"/>
      <c r="G6" s="471" t="str">
        <f>入力規則等!F39</f>
        <v>一般会計</v>
      </c>
      <c r="H6" s="472"/>
      <c r="I6" s="472"/>
      <c r="J6" s="472"/>
      <c r="K6" s="472"/>
      <c r="L6" s="472"/>
      <c r="M6" s="472"/>
      <c r="N6" s="472"/>
      <c r="O6" s="472"/>
      <c r="P6" s="472"/>
      <c r="Q6" s="472"/>
      <c r="R6" s="472"/>
      <c r="S6" s="472"/>
      <c r="T6" s="472"/>
      <c r="U6" s="472"/>
      <c r="V6" s="472"/>
      <c r="W6" s="472"/>
      <c r="X6" s="472"/>
      <c r="Y6" s="472"/>
      <c r="Z6" s="472"/>
      <c r="AA6" s="472"/>
      <c r="AB6" s="472"/>
      <c r="AC6" s="472"/>
      <c r="AD6" s="472"/>
      <c r="AE6" s="472"/>
      <c r="AF6" s="472"/>
      <c r="AG6" s="472"/>
      <c r="AH6" s="472"/>
      <c r="AI6" s="472"/>
      <c r="AJ6" s="472"/>
      <c r="AK6" s="472"/>
      <c r="AL6" s="472"/>
      <c r="AM6" s="472"/>
      <c r="AN6" s="472"/>
      <c r="AO6" s="472"/>
      <c r="AP6" s="472"/>
      <c r="AQ6" s="472"/>
      <c r="AR6" s="472"/>
      <c r="AS6" s="472"/>
      <c r="AT6" s="472"/>
      <c r="AU6" s="472"/>
      <c r="AV6" s="472"/>
      <c r="AW6" s="472"/>
      <c r="AX6" s="473"/>
    </row>
    <row r="7" spans="1:50" ht="49.5" customHeight="1" x14ac:dyDescent="0.15">
      <c r="A7" s="140" t="s">
        <v>21</v>
      </c>
      <c r="B7" s="141"/>
      <c r="C7" s="141"/>
      <c r="D7" s="141"/>
      <c r="E7" s="141"/>
      <c r="F7" s="142"/>
      <c r="G7" s="143" t="s">
        <v>565</v>
      </c>
      <c r="H7" s="144"/>
      <c r="I7" s="144"/>
      <c r="J7" s="144"/>
      <c r="K7" s="144"/>
      <c r="L7" s="144"/>
      <c r="M7" s="144"/>
      <c r="N7" s="144"/>
      <c r="O7" s="144"/>
      <c r="P7" s="144"/>
      <c r="Q7" s="144"/>
      <c r="R7" s="144"/>
      <c r="S7" s="144"/>
      <c r="T7" s="144"/>
      <c r="U7" s="144"/>
      <c r="V7" s="144"/>
      <c r="W7" s="144"/>
      <c r="X7" s="145"/>
      <c r="Y7" s="578" t="s">
        <v>247</v>
      </c>
      <c r="Z7" s="195"/>
      <c r="AA7" s="195"/>
      <c r="AB7" s="195"/>
      <c r="AC7" s="195"/>
      <c r="AD7" s="579"/>
      <c r="AE7" s="550" t="s">
        <v>566</v>
      </c>
      <c r="AF7" s="551"/>
      <c r="AG7" s="551"/>
      <c r="AH7" s="551"/>
      <c r="AI7" s="551"/>
      <c r="AJ7" s="551"/>
      <c r="AK7" s="551"/>
      <c r="AL7" s="551"/>
      <c r="AM7" s="551"/>
      <c r="AN7" s="551"/>
      <c r="AO7" s="551"/>
      <c r="AP7" s="551"/>
      <c r="AQ7" s="551"/>
      <c r="AR7" s="551"/>
      <c r="AS7" s="551"/>
      <c r="AT7" s="551"/>
      <c r="AU7" s="551"/>
      <c r="AV7" s="551"/>
      <c r="AW7" s="551"/>
      <c r="AX7" s="552"/>
    </row>
    <row r="8" spans="1:50" ht="53.25" customHeight="1" x14ac:dyDescent="0.15">
      <c r="A8" s="140" t="s">
        <v>178</v>
      </c>
      <c r="B8" s="141"/>
      <c r="C8" s="141"/>
      <c r="D8" s="141"/>
      <c r="E8" s="141"/>
      <c r="F8" s="142"/>
      <c r="G8" s="564" t="str">
        <f>入力規則等!A27</f>
        <v>沖縄振興</v>
      </c>
      <c r="H8" s="469"/>
      <c r="I8" s="469"/>
      <c r="J8" s="469"/>
      <c r="K8" s="469"/>
      <c r="L8" s="469"/>
      <c r="M8" s="469"/>
      <c r="N8" s="469"/>
      <c r="O8" s="469"/>
      <c r="P8" s="469"/>
      <c r="Q8" s="469"/>
      <c r="R8" s="469"/>
      <c r="S8" s="469"/>
      <c r="T8" s="469"/>
      <c r="U8" s="469"/>
      <c r="V8" s="469"/>
      <c r="W8" s="469"/>
      <c r="X8" s="565"/>
      <c r="Y8" s="465" t="s">
        <v>179</v>
      </c>
      <c r="Z8" s="466"/>
      <c r="AA8" s="466"/>
      <c r="AB8" s="466"/>
      <c r="AC8" s="466"/>
      <c r="AD8" s="467"/>
      <c r="AE8" s="468" t="str">
        <f>入力規則等!K13</f>
        <v>公共事業</v>
      </c>
      <c r="AF8" s="469"/>
      <c r="AG8" s="469"/>
      <c r="AH8" s="469"/>
      <c r="AI8" s="469"/>
      <c r="AJ8" s="469"/>
      <c r="AK8" s="469"/>
      <c r="AL8" s="469"/>
      <c r="AM8" s="469"/>
      <c r="AN8" s="469"/>
      <c r="AO8" s="469"/>
      <c r="AP8" s="469"/>
      <c r="AQ8" s="469"/>
      <c r="AR8" s="469"/>
      <c r="AS8" s="469"/>
      <c r="AT8" s="469"/>
      <c r="AU8" s="469"/>
      <c r="AV8" s="469"/>
      <c r="AW8" s="469"/>
      <c r="AX8" s="470"/>
    </row>
    <row r="9" spans="1:50" ht="58.5" customHeight="1" x14ac:dyDescent="0.15">
      <c r="A9" s="423" t="s">
        <v>22</v>
      </c>
      <c r="B9" s="424"/>
      <c r="C9" s="424"/>
      <c r="D9" s="424"/>
      <c r="E9" s="424"/>
      <c r="F9" s="424"/>
      <c r="G9" s="425" t="s">
        <v>567</v>
      </c>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26"/>
      <c r="AJ9" s="426"/>
      <c r="AK9" s="426"/>
      <c r="AL9" s="426"/>
      <c r="AM9" s="426"/>
      <c r="AN9" s="426"/>
      <c r="AO9" s="426"/>
      <c r="AP9" s="426"/>
      <c r="AQ9" s="426"/>
      <c r="AR9" s="426"/>
      <c r="AS9" s="426"/>
      <c r="AT9" s="426"/>
      <c r="AU9" s="426"/>
      <c r="AV9" s="426"/>
      <c r="AW9" s="426"/>
      <c r="AX9" s="427"/>
    </row>
    <row r="10" spans="1:50" ht="80.25" customHeight="1" x14ac:dyDescent="0.15">
      <c r="A10" s="241" t="s">
        <v>27</v>
      </c>
      <c r="B10" s="242"/>
      <c r="C10" s="242"/>
      <c r="D10" s="242"/>
      <c r="E10" s="242"/>
      <c r="F10" s="242"/>
      <c r="G10" s="444" t="s">
        <v>568</v>
      </c>
      <c r="H10" s="445"/>
      <c r="I10" s="445"/>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5"/>
      <c r="AG10" s="445"/>
      <c r="AH10" s="445"/>
      <c r="AI10" s="445"/>
      <c r="AJ10" s="445"/>
      <c r="AK10" s="445"/>
      <c r="AL10" s="445"/>
      <c r="AM10" s="445"/>
      <c r="AN10" s="445"/>
      <c r="AO10" s="445"/>
      <c r="AP10" s="445"/>
      <c r="AQ10" s="445"/>
      <c r="AR10" s="445"/>
      <c r="AS10" s="445"/>
      <c r="AT10" s="445"/>
      <c r="AU10" s="445"/>
      <c r="AV10" s="445"/>
      <c r="AW10" s="445"/>
      <c r="AX10" s="446"/>
    </row>
    <row r="11" spans="1:50" ht="42" customHeight="1" x14ac:dyDescent="0.15">
      <c r="A11" s="241" t="s">
        <v>5</v>
      </c>
      <c r="B11" s="242"/>
      <c r="C11" s="242"/>
      <c r="D11" s="242"/>
      <c r="E11" s="242"/>
      <c r="F11" s="243"/>
      <c r="G11" s="318" t="str">
        <f>入力規則等!P10</f>
        <v>委託・請負</v>
      </c>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19"/>
      <c r="AN11" s="319"/>
      <c r="AO11" s="319"/>
      <c r="AP11" s="319"/>
      <c r="AQ11" s="319"/>
      <c r="AR11" s="319"/>
      <c r="AS11" s="319"/>
      <c r="AT11" s="319"/>
      <c r="AU11" s="319"/>
      <c r="AV11" s="319"/>
      <c r="AW11" s="319"/>
      <c r="AX11" s="320"/>
    </row>
    <row r="12" spans="1:50" ht="21" customHeight="1" x14ac:dyDescent="0.15">
      <c r="A12" s="598" t="s">
        <v>23</v>
      </c>
      <c r="B12" s="599"/>
      <c r="C12" s="599"/>
      <c r="D12" s="599"/>
      <c r="E12" s="599"/>
      <c r="F12" s="600"/>
      <c r="G12" s="447"/>
      <c r="H12" s="448"/>
      <c r="I12" s="448"/>
      <c r="J12" s="448"/>
      <c r="K12" s="448"/>
      <c r="L12" s="448"/>
      <c r="M12" s="448"/>
      <c r="N12" s="448"/>
      <c r="O12" s="448"/>
      <c r="P12" s="257" t="s">
        <v>248</v>
      </c>
      <c r="Q12" s="197"/>
      <c r="R12" s="197"/>
      <c r="S12" s="197"/>
      <c r="T12" s="197"/>
      <c r="U12" s="197"/>
      <c r="V12" s="198"/>
      <c r="W12" s="257" t="s">
        <v>265</v>
      </c>
      <c r="X12" s="197"/>
      <c r="Y12" s="197"/>
      <c r="Z12" s="197"/>
      <c r="AA12" s="197"/>
      <c r="AB12" s="197"/>
      <c r="AC12" s="198"/>
      <c r="AD12" s="257" t="s">
        <v>549</v>
      </c>
      <c r="AE12" s="197"/>
      <c r="AF12" s="197"/>
      <c r="AG12" s="197"/>
      <c r="AH12" s="197"/>
      <c r="AI12" s="197"/>
      <c r="AJ12" s="198"/>
      <c r="AK12" s="257" t="s">
        <v>552</v>
      </c>
      <c r="AL12" s="197"/>
      <c r="AM12" s="197"/>
      <c r="AN12" s="197"/>
      <c r="AO12" s="197"/>
      <c r="AP12" s="197"/>
      <c r="AQ12" s="198"/>
      <c r="AR12" s="257" t="s">
        <v>553</v>
      </c>
      <c r="AS12" s="197"/>
      <c r="AT12" s="197"/>
      <c r="AU12" s="197"/>
      <c r="AV12" s="197"/>
      <c r="AW12" s="197"/>
      <c r="AX12" s="449"/>
    </row>
    <row r="13" spans="1:50" ht="21" customHeight="1" x14ac:dyDescent="0.15">
      <c r="A13" s="210"/>
      <c r="B13" s="211"/>
      <c r="C13" s="211"/>
      <c r="D13" s="211"/>
      <c r="E13" s="211"/>
      <c r="F13" s="212"/>
      <c r="G13" s="450" t="s">
        <v>6</v>
      </c>
      <c r="H13" s="451"/>
      <c r="I13" s="352" t="s">
        <v>7</v>
      </c>
      <c r="J13" s="353"/>
      <c r="K13" s="353"/>
      <c r="L13" s="353"/>
      <c r="M13" s="353"/>
      <c r="N13" s="353"/>
      <c r="O13" s="354"/>
      <c r="P13" s="331">
        <v>4.3</v>
      </c>
      <c r="Q13" s="332"/>
      <c r="R13" s="332"/>
      <c r="S13" s="332"/>
      <c r="T13" s="332"/>
      <c r="U13" s="332"/>
      <c r="V13" s="333"/>
      <c r="W13" s="331">
        <v>4.3</v>
      </c>
      <c r="X13" s="332"/>
      <c r="Y13" s="332"/>
      <c r="Z13" s="332"/>
      <c r="AA13" s="332"/>
      <c r="AB13" s="332"/>
      <c r="AC13" s="333"/>
      <c r="AD13" s="331">
        <v>4.3</v>
      </c>
      <c r="AE13" s="332"/>
      <c r="AF13" s="332"/>
      <c r="AG13" s="332"/>
      <c r="AH13" s="332"/>
      <c r="AI13" s="332"/>
      <c r="AJ13" s="333"/>
      <c r="AK13" s="331">
        <v>4.3</v>
      </c>
      <c r="AL13" s="332"/>
      <c r="AM13" s="332"/>
      <c r="AN13" s="332"/>
      <c r="AO13" s="332"/>
      <c r="AP13" s="332"/>
      <c r="AQ13" s="333"/>
      <c r="AR13" s="569">
        <v>4.3</v>
      </c>
      <c r="AS13" s="570"/>
      <c r="AT13" s="570"/>
      <c r="AU13" s="570"/>
      <c r="AV13" s="570"/>
      <c r="AW13" s="570"/>
      <c r="AX13" s="577"/>
    </row>
    <row r="14" spans="1:50" ht="21" customHeight="1" x14ac:dyDescent="0.15">
      <c r="A14" s="210"/>
      <c r="B14" s="211"/>
      <c r="C14" s="211"/>
      <c r="D14" s="211"/>
      <c r="E14" s="211"/>
      <c r="F14" s="212"/>
      <c r="G14" s="452"/>
      <c r="H14" s="453"/>
      <c r="I14" s="337" t="s">
        <v>8</v>
      </c>
      <c r="J14" s="350"/>
      <c r="K14" s="350"/>
      <c r="L14" s="350"/>
      <c r="M14" s="350"/>
      <c r="N14" s="350"/>
      <c r="O14" s="351"/>
      <c r="P14" s="331" t="s">
        <v>569</v>
      </c>
      <c r="Q14" s="332"/>
      <c r="R14" s="332"/>
      <c r="S14" s="332"/>
      <c r="T14" s="332"/>
      <c r="U14" s="332"/>
      <c r="V14" s="333"/>
      <c r="W14" s="331" t="s">
        <v>569</v>
      </c>
      <c r="X14" s="332"/>
      <c r="Y14" s="332"/>
      <c r="Z14" s="332"/>
      <c r="AA14" s="332"/>
      <c r="AB14" s="332"/>
      <c r="AC14" s="333"/>
      <c r="AD14" s="331" t="s">
        <v>569</v>
      </c>
      <c r="AE14" s="332"/>
      <c r="AF14" s="332"/>
      <c r="AG14" s="332"/>
      <c r="AH14" s="332"/>
      <c r="AI14" s="332"/>
      <c r="AJ14" s="333"/>
      <c r="AK14" s="331" t="s">
        <v>569</v>
      </c>
      <c r="AL14" s="332"/>
      <c r="AM14" s="332"/>
      <c r="AN14" s="332"/>
      <c r="AO14" s="332"/>
      <c r="AP14" s="332"/>
      <c r="AQ14" s="333"/>
      <c r="AR14" s="384"/>
      <c r="AS14" s="384"/>
      <c r="AT14" s="384"/>
      <c r="AU14" s="384"/>
      <c r="AV14" s="384"/>
      <c r="AW14" s="384"/>
      <c r="AX14" s="385"/>
    </row>
    <row r="15" spans="1:50" ht="21" customHeight="1" x14ac:dyDescent="0.15">
      <c r="A15" s="210"/>
      <c r="B15" s="211"/>
      <c r="C15" s="211"/>
      <c r="D15" s="211"/>
      <c r="E15" s="211"/>
      <c r="F15" s="212"/>
      <c r="G15" s="452"/>
      <c r="H15" s="453"/>
      <c r="I15" s="337" t="s">
        <v>48</v>
      </c>
      <c r="J15" s="338"/>
      <c r="K15" s="338"/>
      <c r="L15" s="338"/>
      <c r="M15" s="338"/>
      <c r="N15" s="338"/>
      <c r="O15" s="339"/>
      <c r="P15" s="331" t="s">
        <v>569</v>
      </c>
      <c r="Q15" s="332"/>
      <c r="R15" s="332"/>
      <c r="S15" s="332"/>
      <c r="T15" s="332"/>
      <c r="U15" s="332"/>
      <c r="V15" s="333"/>
      <c r="W15" s="331" t="s">
        <v>569</v>
      </c>
      <c r="X15" s="332"/>
      <c r="Y15" s="332"/>
      <c r="Z15" s="332"/>
      <c r="AA15" s="332"/>
      <c r="AB15" s="332"/>
      <c r="AC15" s="333"/>
      <c r="AD15" s="331" t="s">
        <v>569</v>
      </c>
      <c r="AE15" s="332"/>
      <c r="AF15" s="332"/>
      <c r="AG15" s="332"/>
      <c r="AH15" s="332"/>
      <c r="AI15" s="332"/>
      <c r="AJ15" s="333"/>
      <c r="AK15" s="331" t="s">
        <v>569</v>
      </c>
      <c r="AL15" s="332"/>
      <c r="AM15" s="332"/>
      <c r="AN15" s="332"/>
      <c r="AO15" s="332"/>
      <c r="AP15" s="332"/>
      <c r="AQ15" s="333"/>
      <c r="AR15" s="331" t="s">
        <v>569</v>
      </c>
      <c r="AS15" s="332"/>
      <c r="AT15" s="332"/>
      <c r="AU15" s="332"/>
      <c r="AV15" s="332"/>
      <c r="AW15" s="332"/>
      <c r="AX15" s="349"/>
    </row>
    <row r="16" spans="1:50" ht="21" customHeight="1" x14ac:dyDescent="0.15">
      <c r="A16" s="210"/>
      <c r="B16" s="211"/>
      <c r="C16" s="211"/>
      <c r="D16" s="211"/>
      <c r="E16" s="211"/>
      <c r="F16" s="212"/>
      <c r="G16" s="452"/>
      <c r="H16" s="453"/>
      <c r="I16" s="337" t="s">
        <v>49</v>
      </c>
      <c r="J16" s="338"/>
      <c r="K16" s="338"/>
      <c r="L16" s="338"/>
      <c r="M16" s="338"/>
      <c r="N16" s="338"/>
      <c r="O16" s="339"/>
      <c r="P16" s="331" t="s">
        <v>569</v>
      </c>
      <c r="Q16" s="332"/>
      <c r="R16" s="332"/>
      <c r="S16" s="332"/>
      <c r="T16" s="332"/>
      <c r="U16" s="332"/>
      <c r="V16" s="333"/>
      <c r="W16" s="331" t="s">
        <v>569</v>
      </c>
      <c r="X16" s="332"/>
      <c r="Y16" s="332"/>
      <c r="Z16" s="332"/>
      <c r="AA16" s="332"/>
      <c r="AB16" s="332"/>
      <c r="AC16" s="333"/>
      <c r="AD16" s="331" t="s">
        <v>569</v>
      </c>
      <c r="AE16" s="332"/>
      <c r="AF16" s="332"/>
      <c r="AG16" s="332"/>
      <c r="AH16" s="332"/>
      <c r="AI16" s="332"/>
      <c r="AJ16" s="333"/>
      <c r="AK16" s="331" t="s">
        <v>569</v>
      </c>
      <c r="AL16" s="332"/>
      <c r="AM16" s="332"/>
      <c r="AN16" s="332"/>
      <c r="AO16" s="332"/>
      <c r="AP16" s="332"/>
      <c r="AQ16" s="333"/>
      <c r="AR16" s="406"/>
      <c r="AS16" s="407"/>
      <c r="AT16" s="407"/>
      <c r="AU16" s="407"/>
      <c r="AV16" s="407"/>
      <c r="AW16" s="407"/>
      <c r="AX16" s="408"/>
    </row>
    <row r="17" spans="1:50" ht="24.75" customHeight="1" x14ac:dyDescent="0.15">
      <c r="A17" s="210"/>
      <c r="B17" s="211"/>
      <c r="C17" s="211"/>
      <c r="D17" s="211"/>
      <c r="E17" s="211"/>
      <c r="F17" s="212"/>
      <c r="G17" s="452"/>
      <c r="H17" s="453"/>
      <c r="I17" s="337" t="s">
        <v>47</v>
      </c>
      <c r="J17" s="350"/>
      <c r="K17" s="350"/>
      <c r="L17" s="350"/>
      <c r="M17" s="350"/>
      <c r="N17" s="350"/>
      <c r="O17" s="351"/>
      <c r="P17" s="331" t="s">
        <v>569</v>
      </c>
      <c r="Q17" s="332"/>
      <c r="R17" s="332"/>
      <c r="S17" s="332"/>
      <c r="T17" s="332"/>
      <c r="U17" s="332"/>
      <c r="V17" s="333"/>
      <c r="W17" s="331" t="s">
        <v>569</v>
      </c>
      <c r="X17" s="332"/>
      <c r="Y17" s="332"/>
      <c r="Z17" s="332"/>
      <c r="AA17" s="332"/>
      <c r="AB17" s="332"/>
      <c r="AC17" s="333"/>
      <c r="AD17" s="331" t="s">
        <v>569</v>
      </c>
      <c r="AE17" s="332"/>
      <c r="AF17" s="332"/>
      <c r="AG17" s="332"/>
      <c r="AH17" s="332"/>
      <c r="AI17" s="332"/>
      <c r="AJ17" s="333"/>
      <c r="AK17" s="331" t="s">
        <v>569</v>
      </c>
      <c r="AL17" s="332"/>
      <c r="AM17" s="332"/>
      <c r="AN17" s="332"/>
      <c r="AO17" s="332"/>
      <c r="AP17" s="332"/>
      <c r="AQ17" s="333"/>
      <c r="AR17" s="575"/>
      <c r="AS17" s="575"/>
      <c r="AT17" s="575"/>
      <c r="AU17" s="575"/>
      <c r="AV17" s="575"/>
      <c r="AW17" s="575"/>
      <c r="AX17" s="576"/>
    </row>
    <row r="18" spans="1:50" ht="24.75" customHeight="1" x14ac:dyDescent="0.15">
      <c r="A18" s="210"/>
      <c r="B18" s="211"/>
      <c r="C18" s="211"/>
      <c r="D18" s="211"/>
      <c r="E18" s="211"/>
      <c r="F18" s="212"/>
      <c r="G18" s="454"/>
      <c r="H18" s="455"/>
      <c r="I18" s="342" t="s">
        <v>19</v>
      </c>
      <c r="J18" s="343"/>
      <c r="K18" s="343"/>
      <c r="L18" s="343"/>
      <c r="M18" s="343"/>
      <c r="N18" s="343"/>
      <c r="O18" s="344"/>
      <c r="P18" s="584">
        <f>SUM(P13:V17)</f>
        <v>4.3</v>
      </c>
      <c r="Q18" s="585"/>
      <c r="R18" s="585"/>
      <c r="S18" s="585"/>
      <c r="T18" s="585"/>
      <c r="U18" s="585"/>
      <c r="V18" s="586"/>
      <c r="W18" s="584">
        <f>SUM(W13:AC17)</f>
        <v>4.3</v>
      </c>
      <c r="X18" s="585"/>
      <c r="Y18" s="585"/>
      <c r="Z18" s="585"/>
      <c r="AA18" s="585"/>
      <c r="AB18" s="585"/>
      <c r="AC18" s="586"/>
      <c r="AD18" s="584">
        <f>SUM(AD13:AJ17)</f>
        <v>4.3</v>
      </c>
      <c r="AE18" s="585"/>
      <c r="AF18" s="585"/>
      <c r="AG18" s="585"/>
      <c r="AH18" s="585"/>
      <c r="AI18" s="585"/>
      <c r="AJ18" s="586"/>
      <c r="AK18" s="584">
        <f>SUM(AK13:AQ17)</f>
        <v>4.3</v>
      </c>
      <c r="AL18" s="585"/>
      <c r="AM18" s="585"/>
      <c r="AN18" s="585"/>
      <c r="AO18" s="585"/>
      <c r="AP18" s="585"/>
      <c r="AQ18" s="586"/>
      <c r="AR18" s="584">
        <f>SUM(AR13:AX17)</f>
        <v>4.3</v>
      </c>
      <c r="AS18" s="585"/>
      <c r="AT18" s="585"/>
      <c r="AU18" s="585"/>
      <c r="AV18" s="585"/>
      <c r="AW18" s="585"/>
      <c r="AX18" s="587"/>
    </row>
    <row r="19" spans="1:50" ht="24.75" customHeight="1" x14ac:dyDescent="0.15">
      <c r="A19" s="210"/>
      <c r="B19" s="211"/>
      <c r="C19" s="211"/>
      <c r="D19" s="211"/>
      <c r="E19" s="211"/>
      <c r="F19" s="212"/>
      <c r="G19" s="456" t="s">
        <v>9</v>
      </c>
      <c r="H19" s="457"/>
      <c r="I19" s="457"/>
      <c r="J19" s="457"/>
      <c r="K19" s="457"/>
      <c r="L19" s="457"/>
      <c r="M19" s="457"/>
      <c r="N19" s="457"/>
      <c r="O19" s="457"/>
      <c r="P19" s="331">
        <v>4.2552000000000003</v>
      </c>
      <c r="Q19" s="332"/>
      <c r="R19" s="332"/>
      <c r="S19" s="332"/>
      <c r="T19" s="332"/>
      <c r="U19" s="332"/>
      <c r="V19" s="333"/>
      <c r="W19" s="331">
        <v>4.2789999999999999</v>
      </c>
      <c r="X19" s="332"/>
      <c r="Y19" s="332"/>
      <c r="Z19" s="332"/>
      <c r="AA19" s="332"/>
      <c r="AB19" s="332"/>
      <c r="AC19" s="333"/>
      <c r="AD19" s="331">
        <v>4.3</v>
      </c>
      <c r="AE19" s="332"/>
      <c r="AF19" s="332"/>
      <c r="AG19" s="332"/>
      <c r="AH19" s="332"/>
      <c r="AI19" s="332"/>
      <c r="AJ19" s="333"/>
      <c r="AK19" s="99"/>
      <c r="AL19" s="99"/>
      <c r="AM19" s="99"/>
      <c r="AN19" s="99"/>
      <c r="AO19" s="99"/>
      <c r="AP19" s="99"/>
      <c r="AQ19" s="99"/>
      <c r="AR19" s="99"/>
      <c r="AS19" s="99"/>
      <c r="AT19" s="99"/>
      <c r="AU19" s="99"/>
      <c r="AV19" s="99"/>
      <c r="AW19" s="99"/>
      <c r="AX19" s="101"/>
    </row>
    <row r="20" spans="1:50" ht="24.75" customHeight="1" x14ac:dyDescent="0.15">
      <c r="A20" s="210"/>
      <c r="B20" s="211"/>
      <c r="C20" s="211"/>
      <c r="D20" s="211"/>
      <c r="E20" s="211"/>
      <c r="F20" s="212"/>
      <c r="G20" s="456" t="s">
        <v>10</v>
      </c>
      <c r="H20" s="457"/>
      <c r="I20" s="457"/>
      <c r="J20" s="457"/>
      <c r="K20" s="457"/>
      <c r="L20" s="457"/>
      <c r="M20" s="457"/>
      <c r="N20" s="457"/>
      <c r="O20" s="457"/>
      <c r="P20" s="122">
        <f>IF(P18=0, "-", SUM(P19)/P18)</f>
        <v>0.98958139534883738</v>
      </c>
      <c r="Q20" s="122"/>
      <c r="R20" s="122"/>
      <c r="S20" s="122"/>
      <c r="T20" s="122"/>
      <c r="U20" s="122"/>
      <c r="V20" s="122"/>
      <c r="W20" s="122">
        <f t="shared" ref="W20" si="0">IF(W18=0, "-", SUM(W19)/W18)</f>
        <v>0.99511627906976752</v>
      </c>
      <c r="X20" s="122"/>
      <c r="Y20" s="122"/>
      <c r="Z20" s="122"/>
      <c r="AA20" s="122"/>
      <c r="AB20" s="122"/>
      <c r="AC20" s="122"/>
      <c r="AD20" s="122">
        <f t="shared" ref="AD20" si="1">IF(AD18=0, "-", SUM(AD19)/AD18)</f>
        <v>1</v>
      </c>
      <c r="AE20" s="122"/>
      <c r="AF20" s="122"/>
      <c r="AG20" s="122"/>
      <c r="AH20" s="122"/>
      <c r="AI20" s="122"/>
      <c r="AJ20" s="122"/>
      <c r="AK20" s="99"/>
      <c r="AL20" s="99"/>
      <c r="AM20" s="99"/>
      <c r="AN20" s="99"/>
      <c r="AO20" s="99"/>
      <c r="AP20" s="99"/>
      <c r="AQ20" s="100"/>
      <c r="AR20" s="100"/>
      <c r="AS20" s="100"/>
      <c r="AT20" s="100"/>
      <c r="AU20" s="99"/>
      <c r="AV20" s="99"/>
      <c r="AW20" s="99"/>
      <c r="AX20" s="101"/>
    </row>
    <row r="21" spans="1:50" ht="25.5" customHeight="1" x14ac:dyDescent="0.15">
      <c r="A21" s="423"/>
      <c r="B21" s="424"/>
      <c r="C21" s="424"/>
      <c r="D21" s="424"/>
      <c r="E21" s="424"/>
      <c r="F21" s="601"/>
      <c r="G21" s="120" t="s">
        <v>222</v>
      </c>
      <c r="H21" s="121"/>
      <c r="I21" s="121"/>
      <c r="J21" s="121"/>
      <c r="K21" s="121"/>
      <c r="L21" s="121"/>
      <c r="M21" s="121"/>
      <c r="N21" s="121"/>
      <c r="O21" s="121"/>
      <c r="P21" s="122">
        <f>IF(P19=0, "-", SUM(P19)/SUM(P13,P14))</f>
        <v>0.98958139534883738</v>
      </c>
      <c r="Q21" s="122"/>
      <c r="R21" s="122"/>
      <c r="S21" s="122"/>
      <c r="T21" s="122"/>
      <c r="U21" s="122"/>
      <c r="V21" s="122"/>
      <c r="W21" s="122">
        <f t="shared" ref="W21" si="2">IF(W19=0, "-", SUM(W19)/SUM(W13,W14))</f>
        <v>0.99511627906976752</v>
      </c>
      <c r="X21" s="122"/>
      <c r="Y21" s="122"/>
      <c r="Z21" s="122"/>
      <c r="AA21" s="122"/>
      <c r="AB21" s="122"/>
      <c r="AC21" s="122"/>
      <c r="AD21" s="122">
        <f t="shared" ref="AD21" si="3">IF(AD19=0, "-", SUM(AD19)/SUM(AD13,AD14))</f>
        <v>1</v>
      </c>
      <c r="AE21" s="122"/>
      <c r="AF21" s="122"/>
      <c r="AG21" s="122"/>
      <c r="AH21" s="122"/>
      <c r="AI21" s="122"/>
      <c r="AJ21" s="122"/>
      <c r="AK21" s="99"/>
      <c r="AL21" s="99"/>
      <c r="AM21" s="99"/>
      <c r="AN21" s="99"/>
      <c r="AO21" s="99"/>
      <c r="AP21" s="99"/>
      <c r="AQ21" s="100"/>
      <c r="AR21" s="100"/>
      <c r="AS21" s="100"/>
      <c r="AT21" s="100"/>
      <c r="AU21" s="99"/>
      <c r="AV21" s="99"/>
      <c r="AW21" s="99"/>
      <c r="AX21" s="101"/>
    </row>
    <row r="22" spans="1:50" ht="18.75" customHeight="1" x14ac:dyDescent="0.15">
      <c r="A22" s="606" t="s">
        <v>556</v>
      </c>
      <c r="B22" s="607"/>
      <c r="C22" s="607"/>
      <c r="D22" s="607"/>
      <c r="E22" s="607"/>
      <c r="F22" s="608"/>
      <c r="G22" s="602" t="s">
        <v>209</v>
      </c>
      <c r="H22" s="567"/>
      <c r="I22" s="567"/>
      <c r="J22" s="567"/>
      <c r="K22" s="567"/>
      <c r="L22" s="567"/>
      <c r="M22" s="567"/>
      <c r="N22" s="567"/>
      <c r="O22" s="568"/>
      <c r="P22" s="566" t="s">
        <v>554</v>
      </c>
      <c r="Q22" s="567"/>
      <c r="R22" s="567"/>
      <c r="S22" s="567"/>
      <c r="T22" s="567"/>
      <c r="U22" s="567"/>
      <c r="V22" s="568"/>
      <c r="W22" s="566" t="s">
        <v>555</v>
      </c>
      <c r="X22" s="567"/>
      <c r="Y22" s="567"/>
      <c r="Z22" s="567"/>
      <c r="AA22" s="567"/>
      <c r="AB22" s="567"/>
      <c r="AC22" s="568"/>
      <c r="AD22" s="566" t="s">
        <v>208</v>
      </c>
      <c r="AE22" s="567"/>
      <c r="AF22" s="567"/>
      <c r="AG22" s="567"/>
      <c r="AH22" s="567"/>
      <c r="AI22" s="567"/>
      <c r="AJ22" s="567"/>
      <c r="AK22" s="567"/>
      <c r="AL22" s="567"/>
      <c r="AM22" s="567"/>
      <c r="AN22" s="567"/>
      <c r="AO22" s="567"/>
      <c r="AP22" s="567"/>
      <c r="AQ22" s="567"/>
      <c r="AR22" s="567"/>
      <c r="AS22" s="567"/>
      <c r="AT22" s="567"/>
      <c r="AU22" s="567"/>
      <c r="AV22" s="567"/>
      <c r="AW22" s="567"/>
      <c r="AX22" s="615"/>
    </row>
    <row r="23" spans="1:50" ht="25.5" customHeight="1" x14ac:dyDescent="0.15">
      <c r="A23" s="609"/>
      <c r="B23" s="610"/>
      <c r="C23" s="610"/>
      <c r="D23" s="610"/>
      <c r="E23" s="610"/>
      <c r="F23" s="611"/>
      <c r="G23" s="603" t="s">
        <v>570</v>
      </c>
      <c r="H23" s="604"/>
      <c r="I23" s="604"/>
      <c r="J23" s="604"/>
      <c r="K23" s="604"/>
      <c r="L23" s="604"/>
      <c r="M23" s="604"/>
      <c r="N23" s="604"/>
      <c r="O23" s="605"/>
      <c r="P23" s="569">
        <v>4.3</v>
      </c>
      <c r="Q23" s="570"/>
      <c r="R23" s="570"/>
      <c r="S23" s="570"/>
      <c r="T23" s="570"/>
      <c r="U23" s="570"/>
      <c r="V23" s="571"/>
      <c r="W23" s="569">
        <v>4.3</v>
      </c>
      <c r="X23" s="570"/>
      <c r="Y23" s="570"/>
      <c r="Z23" s="570"/>
      <c r="AA23" s="570"/>
      <c r="AB23" s="570"/>
      <c r="AC23" s="571"/>
      <c r="AD23" s="616" t="s">
        <v>619</v>
      </c>
      <c r="AE23" s="617"/>
      <c r="AF23" s="617"/>
      <c r="AG23" s="617"/>
      <c r="AH23" s="617"/>
      <c r="AI23" s="617"/>
      <c r="AJ23" s="617"/>
      <c r="AK23" s="617"/>
      <c r="AL23" s="617"/>
      <c r="AM23" s="617"/>
      <c r="AN23" s="617"/>
      <c r="AO23" s="617"/>
      <c r="AP23" s="617"/>
      <c r="AQ23" s="617"/>
      <c r="AR23" s="617"/>
      <c r="AS23" s="617"/>
      <c r="AT23" s="617"/>
      <c r="AU23" s="617"/>
      <c r="AV23" s="617"/>
      <c r="AW23" s="617"/>
      <c r="AX23" s="618"/>
    </row>
    <row r="24" spans="1:50" ht="25.5" customHeight="1" thickBot="1" x14ac:dyDescent="0.2">
      <c r="A24" s="612"/>
      <c r="B24" s="613"/>
      <c r="C24" s="613"/>
      <c r="D24" s="613"/>
      <c r="E24" s="613"/>
      <c r="F24" s="614"/>
      <c r="G24" s="572" t="s">
        <v>210</v>
      </c>
      <c r="H24" s="573"/>
      <c r="I24" s="573"/>
      <c r="J24" s="573"/>
      <c r="K24" s="573"/>
      <c r="L24" s="573"/>
      <c r="M24" s="573"/>
      <c r="N24" s="573"/>
      <c r="O24" s="574"/>
      <c r="P24" s="561">
        <f>AK13</f>
        <v>4.3</v>
      </c>
      <c r="Q24" s="562"/>
      <c r="R24" s="562"/>
      <c r="S24" s="562"/>
      <c r="T24" s="562"/>
      <c r="U24" s="562"/>
      <c r="V24" s="563"/>
      <c r="W24" s="561">
        <f>AR13</f>
        <v>4.3</v>
      </c>
      <c r="X24" s="562"/>
      <c r="Y24" s="562"/>
      <c r="Z24" s="562"/>
      <c r="AA24" s="562"/>
      <c r="AB24" s="562"/>
      <c r="AC24" s="563"/>
      <c r="AD24" s="619"/>
      <c r="AE24" s="619"/>
      <c r="AF24" s="619"/>
      <c r="AG24" s="619"/>
      <c r="AH24" s="619"/>
      <c r="AI24" s="619"/>
      <c r="AJ24" s="619"/>
      <c r="AK24" s="619"/>
      <c r="AL24" s="619"/>
      <c r="AM24" s="619"/>
      <c r="AN24" s="619"/>
      <c r="AO24" s="619"/>
      <c r="AP24" s="619"/>
      <c r="AQ24" s="619"/>
      <c r="AR24" s="619"/>
      <c r="AS24" s="619"/>
      <c r="AT24" s="619"/>
      <c r="AU24" s="619"/>
      <c r="AV24" s="619"/>
      <c r="AW24" s="619"/>
      <c r="AX24" s="620"/>
    </row>
    <row r="25" spans="1:50" ht="18.75" customHeight="1" x14ac:dyDescent="0.15">
      <c r="A25" s="476" t="s">
        <v>219</v>
      </c>
      <c r="B25" s="477"/>
      <c r="C25" s="477"/>
      <c r="D25" s="477"/>
      <c r="E25" s="477"/>
      <c r="F25" s="478"/>
      <c r="G25" s="358" t="s">
        <v>138</v>
      </c>
      <c r="H25" s="359"/>
      <c r="I25" s="359"/>
      <c r="J25" s="359"/>
      <c r="K25" s="359"/>
      <c r="L25" s="359"/>
      <c r="M25" s="359"/>
      <c r="N25" s="359"/>
      <c r="O25" s="360"/>
      <c r="P25" s="436" t="s">
        <v>56</v>
      </c>
      <c r="Q25" s="359"/>
      <c r="R25" s="359"/>
      <c r="S25" s="359"/>
      <c r="T25" s="359"/>
      <c r="U25" s="359"/>
      <c r="V25" s="359"/>
      <c r="W25" s="359"/>
      <c r="X25" s="360"/>
      <c r="Y25" s="428"/>
      <c r="Z25" s="429"/>
      <c r="AA25" s="430"/>
      <c r="AB25" s="438" t="s">
        <v>11</v>
      </c>
      <c r="AC25" s="439"/>
      <c r="AD25" s="440"/>
      <c r="AE25" s="438" t="s">
        <v>248</v>
      </c>
      <c r="AF25" s="439"/>
      <c r="AG25" s="439"/>
      <c r="AH25" s="440"/>
      <c r="AI25" s="553" t="s">
        <v>265</v>
      </c>
      <c r="AJ25" s="553"/>
      <c r="AK25" s="553"/>
      <c r="AL25" s="438"/>
      <c r="AM25" s="553" t="s">
        <v>362</v>
      </c>
      <c r="AN25" s="553"/>
      <c r="AO25" s="553"/>
      <c r="AP25" s="438"/>
      <c r="AQ25" s="355" t="s">
        <v>169</v>
      </c>
      <c r="AR25" s="356"/>
      <c r="AS25" s="356"/>
      <c r="AT25" s="357"/>
      <c r="AU25" s="359" t="s">
        <v>128</v>
      </c>
      <c r="AV25" s="359"/>
      <c r="AW25" s="359"/>
      <c r="AX25" s="555"/>
    </row>
    <row r="26" spans="1:50" ht="18.75" customHeight="1" x14ac:dyDescent="0.15">
      <c r="A26" s="479"/>
      <c r="B26" s="480"/>
      <c r="C26" s="480"/>
      <c r="D26" s="480"/>
      <c r="E26" s="480"/>
      <c r="F26" s="481"/>
      <c r="G26" s="361"/>
      <c r="H26" s="362"/>
      <c r="I26" s="362"/>
      <c r="J26" s="362"/>
      <c r="K26" s="362"/>
      <c r="L26" s="362"/>
      <c r="M26" s="362"/>
      <c r="N26" s="362"/>
      <c r="O26" s="363"/>
      <c r="P26" s="437"/>
      <c r="Q26" s="362"/>
      <c r="R26" s="362"/>
      <c r="S26" s="362"/>
      <c r="T26" s="362"/>
      <c r="U26" s="362"/>
      <c r="V26" s="362"/>
      <c r="W26" s="362"/>
      <c r="X26" s="363"/>
      <c r="Y26" s="431"/>
      <c r="Z26" s="432"/>
      <c r="AA26" s="433"/>
      <c r="AB26" s="441"/>
      <c r="AC26" s="442"/>
      <c r="AD26" s="443"/>
      <c r="AE26" s="441"/>
      <c r="AF26" s="442"/>
      <c r="AG26" s="442"/>
      <c r="AH26" s="443"/>
      <c r="AI26" s="554"/>
      <c r="AJ26" s="554"/>
      <c r="AK26" s="554"/>
      <c r="AL26" s="441"/>
      <c r="AM26" s="554"/>
      <c r="AN26" s="554"/>
      <c r="AO26" s="554"/>
      <c r="AP26" s="441"/>
      <c r="AQ26" s="634" t="s">
        <v>622</v>
      </c>
      <c r="AR26" s="635"/>
      <c r="AS26" s="636" t="s">
        <v>170</v>
      </c>
      <c r="AT26" s="637"/>
      <c r="AU26" s="549">
        <v>3</v>
      </c>
      <c r="AV26" s="549"/>
      <c r="AW26" s="362" t="s">
        <v>166</v>
      </c>
      <c r="AX26" s="548"/>
    </row>
    <row r="27" spans="1:50" ht="23.25" customHeight="1" x14ac:dyDescent="0.15">
      <c r="A27" s="482"/>
      <c r="B27" s="480"/>
      <c r="C27" s="480"/>
      <c r="D27" s="480"/>
      <c r="E27" s="480"/>
      <c r="F27" s="481"/>
      <c r="G27" s="232" t="s">
        <v>571</v>
      </c>
      <c r="H27" s="233"/>
      <c r="I27" s="233"/>
      <c r="J27" s="233"/>
      <c r="K27" s="233"/>
      <c r="L27" s="233"/>
      <c r="M27" s="233"/>
      <c r="N27" s="233"/>
      <c r="O27" s="234"/>
      <c r="P27" s="171" t="s">
        <v>572</v>
      </c>
      <c r="Q27" s="171"/>
      <c r="R27" s="171"/>
      <c r="S27" s="171"/>
      <c r="T27" s="171"/>
      <c r="U27" s="171"/>
      <c r="V27" s="171"/>
      <c r="W27" s="171"/>
      <c r="X27" s="172"/>
      <c r="Y27" s="182" t="s">
        <v>12</v>
      </c>
      <c r="Z27" s="434"/>
      <c r="AA27" s="435"/>
      <c r="AB27" s="157" t="s">
        <v>573</v>
      </c>
      <c r="AC27" s="157"/>
      <c r="AD27" s="157"/>
      <c r="AE27" s="128">
        <v>86.7</v>
      </c>
      <c r="AF27" s="129"/>
      <c r="AG27" s="129"/>
      <c r="AH27" s="129"/>
      <c r="AI27" s="128">
        <v>87</v>
      </c>
      <c r="AJ27" s="129"/>
      <c r="AK27" s="129"/>
      <c r="AL27" s="129"/>
      <c r="AM27" s="128">
        <v>88</v>
      </c>
      <c r="AN27" s="129"/>
      <c r="AO27" s="129"/>
      <c r="AP27" s="129"/>
      <c r="AQ27" s="556" t="s">
        <v>569</v>
      </c>
      <c r="AR27" s="557"/>
      <c r="AS27" s="557"/>
      <c r="AT27" s="558"/>
      <c r="AU27" s="129" t="s">
        <v>569</v>
      </c>
      <c r="AV27" s="129"/>
      <c r="AW27" s="129"/>
      <c r="AX27" s="130"/>
    </row>
    <row r="28" spans="1:50" ht="23.25" customHeight="1" x14ac:dyDescent="0.15">
      <c r="A28" s="483"/>
      <c r="B28" s="484"/>
      <c r="C28" s="484"/>
      <c r="D28" s="484"/>
      <c r="E28" s="484"/>
      <c r="F28" s="485"/>
      <c r="G28" s="235"/>
      <c r="H28" s="236"/>
      <c r="I28" s="236"/>
      <c r="J28" s="236"/>
      <c r="K28" s="236"/>
      <c r="L28" s="236"/>
      <c r="M28" s="236"/>
      <c r="N28" s="236"/>
      <c r="O28" s="237"/>
      <c r="P28" s="219"/>
      <c r="Q28" s="219"/>
      <c r="R28" s="219"/>
      <c r="S28" s="219"/>
      <c r="T28" s="219"/>
      <c r="U28" s="219"/>
      <c r="V28" s="219"/>
      <c r="W28" s="219"/>
      <c r="X28" s="409"/>
      <c r="Y28" s="257" t="s">
        <v>51</v>
      </c>
      <c r="Z28" s="197"/>
      <c r="AA28" s="198"/>
      <c r="AB28" s="486" t="s">
        <v>573</v>
      </c>
      <c r="AC28" s="486"/>
      <c r="AD28" s="486"/>
      <c r="AE28" s="128" t="s">
        <v>569</v>
      </c>
      <c r="AF28" s="129"/>
      <c r="AG28" s="129"/>
      <c r="AH28" s="129"/>
      <c r="AI28" s="128" t="s">
        <v>569</v>
      </c>
      <c r="AJ28" s="129"/>
      <c r="AK28" s="129"/>
      <c r="AL28" s="129"/>
      <c r="AM28" s="128" t="s">
        <v>569</v>
      </c>
      <c r="AN28" s="129"/>
      <c r="AO28" s="129"/>
      <c r="AP28" s="129"/>
      <c r="AQ28" s="556" t="s">
        <v>622</v>
      </c>
      <c r="AR28" s="557"/>
      <c r="AS28" s="557"/>
      <c r="AT28" s="558"/>
      <c r="AU28" s="129">
        <v>92.7</v>
      </c>
      <c r="AV28" s="129"/>
      <c r="AW28" s="129"/>
      <c r="AX28" s="130"/>
    </row>
    <row r="29" spans="1:50" ht="23.25" customHeight="1" x14ac:dyDescent="0.15">
      <c r="A29" s="482"/>
      <c r="B29" s="480"/>
      <c r="C29" s="480"/>
      <c r="D29" s="480"/>
      <c r="E29" s="480"/>
      <c r="F29" s="481"/>
      <c r="G29" s="238"/>
      <c r="H29" s="239"/>
      <c r="I29" s="239"/>
      <c r="J29" s="239"/>
      <c r="K29" s="239"/>
      <c r="L29" s="239"/>
      <c r="M29" s="239"/>
      <c r="N29" s="239"/>
      <c r="O29" s="240"/>
      <c r="P29" s="173"/>
      <c r="Q29" s="173"/>
      <c r="R29" s="173"/>
      <c r="S29" s="173"/>
      <c r="T29" s="173"/>
      <c r="U29" s="173"/>
      <c r="V29" s="173"/>
      <c r="W29" s="173"/>
      <c r="X29" s="174"/>
      <c r="Y29" s="257" t="s">
        <v>13</v>
      </c>
      <c r="Z29" s="197"/>
      <c r="AA29" s="198"/>
      <c r="AB29" s="258" t="s">
        <v>167</v>
      </c>
      <c r="AC29" s="258"/>
      <c r="AD29" s="258"/>
      <c r="AE29" s="128">
        <v>93.5</v>
      </c>
      <c r="AF29" s="129"/>
      <c r="AG29" s="129"/>
      <c r="AH29" s="129"/>
      <c r="AI29" s="128">
        <v>93.85</v>
      </c>
      <c r="AJ29" s="129"/>
      <c r="AK29" s="129"/>
      <c r="AL29" s="129"/>
      <c r="AM29" s="128">
        <v>94.9</v>
      </c>
      <c r="AN29" s="129"/>
      <c r="AO29" s="129"/>
      <c r="AP29" s="129"/>
      <c r="AQ29" s="556" t="s">
        <v>569</v>
      </c>
      <c r="AR29" s="557"/>
      <c r="AS29" s="557"/>
      <c r="AT29" s="558"/>
      <c r="AU29" s="129" t="s">
        <v>569</v>
      </c>
      <c r="AV29" s="129"/>
      <c r="AW29" s="129"/>
      <c r="AX29" s="130"/>
    </row>
    <row r="30" spans="1:50" ht="23.25" customHeight="1" x14ac:dyDescent="0.15">
      <c r="A30" s="102" t="s">
        <v>239</v>
      </c>
      <c r="B30" s="103"/>
      <c r="C30" s="103"/>
      <c r="D30" s="103"/>
      <c r="E30" s="103"/>
      <c r="F30" s="104"/>
      <c r="G30" s="108" t="s">
        <v>590</v>
      </c>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10"/>
    </row>
    <row r="31" spans="1:50" ht="23.25" customHeight="1" thickBot="1" x14ac:dyDescent="0.2">
      <c r="A31" s="105"/>
      <c r="B31" s="106"/>
      <c r="C31" s="106"/>
      <c r="D31" s="106"/>
      <c r="E31" s="106"/>
      <c r="F31" s="107"/>
      <c r="G31" s="111"/>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3"/>
      <c r="AF31" s="113"/>
      <c r="AG31" s="113"/>
      <c r="AH31" s="113"/>
      <c r="AI31" s="113"/>
      <c r="AJ31" s="113"/>
      <c r="AK31" s="113"/>
      <c r="AL31" s="113"/>
      <c r="AM31" s="113"/>
      <c r="AN31" s="113"/>
      <c r="AO31" s="113"/>
      <c r="AP31" s="113"/>
      <c r="AQ31" s="112"/>
      <c r="AR31" s="112"/>
      <c r="AS31" s="112"/>
      <c r="AT31" s="112"/>
      <c r="AU31" s="112"/>
      <c r="AV31" s="112"/>
      <c r="AW31" s="112"/>
      <c r="AX31" s="114"/>
    </row>
    <row r="32" spans="1:50" ht="31.5" customHeight="1" x14ac:dyDescent="0.15">
      <c r="A32" s="146" t="s">
        <v>220</v>
      </c>
      <c r="B32" s="147"/>
      <c r="C32" s="147"/>
      <c r="D32" s="147"/>
      <c r="E32" s="147"/>
      <c r="F32" s="148"/>
      <c r="G32" s="155" t="s">
        <v>57</v>
      </c>
      <c r="H32" s="155"/>
      <c r="I32" s="155"/>
      <c r="J32" s="155"/>
      <c r="K32" s="155"/>
      <c r="L32" s="155"/>
      <c r="M32" s="155"/>
      <c r="N32" s="155"/>
      <c r="O32" s="155"/>
      <c r="P32" s="155"/>
      <c r="Q32" s="155"/>
      <c r="R32" s="155"/>
      <c r="S32" s="155"/>
      <c r="T32" s="155"/>
      <c r="U32" s="155"/>
      <c r="V32" s="155"/>
      <c r="W32" s="155"/>
      <c r="X32" s="156"/>
      <c r="Y32" s="428"/>
      <c r="Z32" s="429"/>
      <c r="AA32" s="430"/>
      <c r="AB32" s="158" t="s">
        <v>11</v>
      </c>
      <c r="AC32" s="158"/>
      <c r="AD32" s="158"/>
      <c r="AE32" s="137" t="s">
        <v>248</v>
      </c>
      <c r="AF32" s="138"/>
      <c r="AG32" s="138"/>
      <c r="AH32" s="139"/>
      <c r="AI32" s="137" t="s">
        <v>265</v>
      </c>
      <c r="AJ32" s="138"/>
      <c r="AK32" s="138"/>
      <c r="AL32" s="139"/>
      <c r="AM32" s="137" t="s">
        <v>362</v>
      </c>
      <c r="AN32" s="138"/>
      <c r="AO32" s="138"/>
      <c r="AP32" s="139"/>
      <c r="AQ32" s="123" t="s">
        <v>270</v>
      </c>
      <c r="AR32" s="124"/>
      <c r="AS32" s="124"/>
      <c r="AT32" s="125"/>
      <c r="AU32" s="123" t="s">
        <v>394</v>
      </c>
      <c r="AV32" s="124"/>
      <c r="AW32" s="124"/>
      <c r="AX32" s="126"/>
    </row>
    <row r="33" spans="1:51" ht="23.25" customHeight="1" x14ac:dyDescent="0.15">
      <c r="A33" s="149"/>
      <c r="B33" s="150"/>
      <c r="C33" s="150"/>
      <c r="D33" s="150"/>
      <c r="E33" s="150"/>
      <c r="F33" s="151"/>
      <c r="G33" s="171" t="s">
        <v>574</v>
      </c>
      <c r="H33" s="171"/>
      <c r="I33" s="171"/>
      <c r="J33" s="171"/>
      <c r="K33" s="171"/>
      <c r="L33" s="171"/>
      <c r="M33" s="171"/>
      <c r="N33" s="171"/>
      <c r="O33" s="171"/>
      <c r="P33" s="171"/>
      <c r="Q33" s="171"/>
      <c r="R33" s="171"/>
      <c r="S33" s="171"/>
      <c r="T33" s="171"/>
      <c r="U33" s="171"/>
      <c r="V33" s="171"/>
      <c r="W33" s="171"/>
      <c r="X33" s="172"/>
      <c r="Y33" s="175" t="s">
        <v>52</v>
      </c>
      <c r="Z33" s="176"/>
      <c r="AA33" s="177"/>
      <c r="AB33" s="157" t="s">
        <v>575</v>
      </c>
      <c r="AC33" s="157"/>
      <c r="AD33" s="157"/>
      <c r="AE33" s="127">
        <v>1</v>
      </c>
      <c r="AF33" s="127"/>
      <c r="AG33" s="127"/>
      <c r="AH33" s="127"/>
      <c r="AI33" s="127">
        <v>1</v>
      </c>
      <c r="AJ33" s="127"/>
      <c r="AK33" s="127"/>
      <c r="AL33" s="127"/>
      <c r="AM33" s="127">
        <v>1</v>
      </c>
      <c r="AN33" s="127"/>
      <c r="AO33" s="127"/>
      <c r="AP33" s="127"/>
      <c r="AQ33" s="127">
        <v>1</v>
      </c>
      <c r="AR33" s="127"/>
      <c r="AS33" s="127"/>
      <c r="AT33" s="127"/>
      <c r="AU33" s="128">
        <v>1</v>
      </c>
      <c r="AV33" s="129"/>
      <c r="AW33" s="129"/>
      <c r="AX33" s="130"/>
    </row>
    <row r="34" spans="1:51" ht="23.25" customHeight="1" x14ac:dyDescent="0.15">
      <c r="A34" s="152"/>
      <c r="B34" s="153"/>
      <c r="C34" s="153"/>
      <c r="D34" s="153"/>
      <c r="E34" s="153"/>
      <c r="F34" s="154"/>
      <c r="G34" s="173"/>
      <c r="H34" s="173"/>
      <c r="I34" s="173"/>
      <c r="J34" s="173"/>
      <c r="K34" s="173"/>
      <c r="L34" s="173"/>
      <c r="M34" s="173"/>
      <c r="N34" s="173"/>
      <c r="O34" s="173"/>
      <c r="P34" s="173"/>
      <c r="Q34" s="173"/>
      <c r="R34" s="173"/>
      <c r="S34" s="173"/>
      <c r="T34" s="173"/>
      <c r="U34" s="173"/>
      <c r="V34" s="173"/>
      <c r="W34" s="173"/>
      <c r="X34" s="174"/>
      <c r="Y34" s="159" t="s">
        <v>53</v>
      </c>
      <c r="Z34" s="160"/>
      <c r="AA34" s="161"/>
      <c r="AB34" s="157" t="s">
        <v>575</v>
      </c>
      <c r="AC34" s="157"/>
      <c r="AD34" s="157"/>
      <c r="AE34" s="127">
        <v>1</v>
      </c>
      <c r="AF34" s="127"/>
      <c r="AG34" s="127"/>
      <c r="AH34" s="127"/>
      <c r="AI34" s="127">
        <v>1</v>
      </c>
      <c r="AJ34" s="127"/>
      <c r="AK34" s="127"/>
      <c r="AL34" s="127"/>
      <c r="AM34" s="127">
        <v>1</v>
      </c>
      <c r="AN34" s="127"/>
      <c r="AO34" s="127"/>
      <c r="AP34" s="127"/>
      <c r="AQ34" s="127">
        <v>1</v>
      </c>
      <c r="AR34" s="127"/>
      <c r="AS34" s="127"/>
      <c r="AT34" s="127"/>
      <c r="AU34" s="131">
        <v>1</v>
      </c>
      <c r="AV34" s="132"/>
      <c r="AW34" s="132"/>
      <c r="AX34" s="133"/>
    </row>
    <row r="35" spans="1:51" ht="23.25" customHeight="1" x14ac:dyDescent="0.15">
      <c r="A35" s="188" t="s">
        <v>14</v>
      </c>
      <c r="B35" s="189"/>
      <c r="C35" s="189"/>
      <c r="D35" s="189"/>
      <c r="E35" s="189"/>
      <c r="F35" s="190"/>
      <c r="G35" s="197" t="s">
        <v>15</v>
      </c>
      <c r="H35" s="197"/>
      <c r="I35" s="197"/>
      <c r="J35" s="197"/>
      <c r="K35" s="197"/>
      <c r="L35" s="197"/>
      <c r="M35" s="197"/>
      <c r="N35" s="197"/>
      <c r="O35" s="197"/>
      <c r="P35" s="197"/>
      <c r="Q35" s="197"/>
      <c r="R35" s="197"/>
      <c r="S35" s="197"/>
      <c r="T35" s="197"/>
      <c r="U35" s="197"/>
      <c r="V35" s="197"/>
      <c r="W35" s="197"/>
      <c r="X35" s="198"/>
      <c r="Y35" s="372"/>
      <c r="Z35" s="373"/>
      <c r="AA35" s="374"/>
      <c r="AB35" s="257" t="s">
        <v>11</v>
      </c>
      <c r="AC35" s="197"/>
      <c r="AD35" s="198"/>
      <c r="AE35" s="178" t="s">
        <v>248</v>
      </c>
      <c r="AF35" s="178"/>
      <c r="AG35" s="178"/>
      <c r="AH35" s="178"/>
      <c r="AI35" s="178" t="s">
        <v>265</v>
      </c>
      <c r="AJ35" s="178"/>
      <c r="AK35" s="178"/>
      <c r="AL35" s="178"/>
      <c r="AM35" s="178" t="s">
        <v>362</v>
      </c>
      <c r="AN35" s="178"/>
      <c r="AO35" s="178"/>
      <c r="AP35" s="178"/>
      <c r="AQ35" s="164" t="s">
        <v>395</v>
      </c>
      <c r="AR35" s="165"/>
      <c r="AS35" s="165"/>
      <c r="AT35" s="165"/>
      <c r="AU35" s="165"/>
      <c r="AV35" s="165"/>
      <c r="AW35" s="165"/>
      <c r="AX35" s="166"/>
    </row>
    <row r="36" spans="1:51" ht="23.25" customHeight="1" x14ac:dyDescent="0.15">
      <c r="A36" s="191"/>
      <c r="B36" s="192"/>
      <c r="C36" s="192"/>
      <c r="D36" s="192"/>
      <c r="E36" s="192"/>
      <c r="F36" s="193"/>
      <c r="G36" s="375" t="s">
        <v>576</v>
      </c>
      <c r="H36" s="375"/>
      <c r="I36" s="375"/>
      <c r="J36" s="375"/>
      <c r="K36" s="375"/>
      <c r="L36" s="375"/>
      <c r="M36" s="375"/>
      <c r="N36" s="375"/>
      <c r="O36" s="375"/>
      <c r="P36" s="375"/>
      <c r="Q36" s="375"/>
      <c r="R36" s="375"/>
      <c r="S36" s="375"/>
      <c r="T36" s="375"/>
      <c r="U36" s="375"/>
      <c r="V36" s="375"/>
      <c r="W36" s="375"/>
      <c r="X36" s="375"/>
      <c r="Y36" s="377" t="s">
        <v>14</v>
      </c>
      <c r="Z36" s="378"/>
      <c r="AA36" s="379"/>
      <c r="AB36" s="179" t="s">
        <v>577</v>
      </c>
      <c r="AC36" s="180"/>
      <c r="AD36" s="181"/>
      <c r="AE36" s="127">
        <v>4.2552000000000003</v>
      </c>
      <c r="AF36" s="127"/>
      <c r="AG36" s="127"/>
      <c r="AH36" s="127"/>
      <c r="AI36" s="127">
        <v>4.2789999999999999</v>
      </c>
      <c r="AJ36" s="127"/>
      <c r="AK36" s="127"/>
      <c r="AL36" s="127"/>
      <c r="AM36" s="127">
        <v>4.3</v>
      </c>
      <c r="AN36" s="127"/>
      <c r="AO36" s="127"/>
      <c r="AP36" s="127"/>
      <c r="AQ36" s="128">
        <v>4.3</v>
      </c>
      <c r="AR36" s="129"/>
      <c r="AS36" s="129"/>
      <c r="AT36" s="129"/>
      <c r="AU36" s="129"/>
      <c r="AV36" s="129"/>
      <c r="AW36" s="129"/>
      <c r="AX36" s="130"/>
    </row>
    <row r="37" spans="1:51" ht="46.5" customHeight="1" thickBot="1" x14ac:dyDescent="0.2">
      <c r="A37" s="194"/>
      <c r="B37" s="195"/>
      <c r="C37" s="195"/>
      <c r="D37" s="195"/>
      <c r="E37" s="195"/>
      <c r="F37" s="196"/>
      <c r="G37" s="376"/>
      <c r="H37" s="376"/>
      <c r="I37" s="376"/>
      <c r="J37" s="376"/>
      <c r="K37" s="376"/>
      <c r="L37" s="376"/>
      <c r="M37" s="376"/>
      <c r="N37" s="376"/>
      <c r="O37" s="376"/>
      <c r="P37" s="376"/>
      <c r="Q37" s="376"/>
      <c r="R37" s="376"/>
      <c r="S37" s="376"/>
      <c r="T37" s="376"/>
      <c r="U37" s="376"/>
      <c r="V37" s="376"/>
      <c r="W37" s="376"/>
      <c r="X37" s="376"/>
      <c r="Y37" s="182" t="s">
        <v>46</v>
      </c>
      <c r="Z37" s="160"/>
      <c r="AA37" s="161"/>
      <c r="AB37" s="183" t="s">
        <v>578</v>
      </c>
      <c r="AC37" s="184"/>
      <c r="AD37" s="185"/>
      <c r="AE37" s="162" t="s">
        <v>579</v>
      </c>
      <c r="AF37" s="162"/>
      <c r="AG37" s="162"/>
      <c r="AH37" s="162"/>
      <c r="AI37" s="162" t="s">
        <v>579</v>
      </c>
      <c r="AJ37" s="162"/>
      <c r="AK37" s="162"/>
      <c r="AL37" s="162"/>
      <c r="AM37" s="162" t="s">
        <v>614</v>
      </c>
      <c r="AN37" s="162"/>
      <c r="AO37" s="162"/>
      <c r="AP37" s="162"/>
      <c r="AQ37" s="162" t="s">
        <v>614</v>
      </c>
      <c r="AR37" s="162"/>
      <c r="AS37" s="162"/>
      <c r="AT37" s="162"/>
      <c r="AU37" s="162"/>
      <c r="AV37" s="162"/>
      <c r="AW37" s="162"/>
      <c r="AX37" s="163"/>
    </row>
    <row r="38" spans="1:51" ht="77.25" customHeight="1" x14ac:dyDescent="0.15">
      <c r="A38" s="84" t="s">
        <v>260</v>
      </c>
      <c r="B38" s="81"/>
      <c r="C38" s="80" t="s">
        <v>171</v>
      </c>
      <c r="D38" s="81"/>
      <c r="E38" s="629" t="s">
        <v>184</v>
      </c>
      <c r="F38" s="630"/>
      <c r="G38" s="631" t="s">
        <v>615</v>
      </c>
      <c r="H38" s="632"/>
      <c r="I38" s="632"/>
      <c r="J38" s="632"/>
      <c r="K38" s="632"/>
      <c r="L38" s="632"/>
      <c r="M38" s="632"/>
      <c r="N38" s="632"/>
      <c r="O38" s="632"/>
      <c r="P38" s="632"/>
      <c r="Q38" s="632"/>
      <c r="R38" s="632"/>
      <c r="S38" s="632"/>
      <c r="T38" s="632"/>
      <c r="U38" s="632"/>
      <c r="V38" s="632"/>
      <c r="W38" s="632"/>
      <c r="X38" s="632"/>
      <c r="Y38" s="632"/>
      <c r="Z38" s="632"/>
      <c r="AA38" s="632"/>
      <c r="AB38" s="632"/>
      <c r="AC38" s="632"/>
      <c r="AD38" s="632"/>
      <c r="AE38" s="632"/>
      <c r="AF38" s="632"/>
      <c r="AG38" s="632"/>
      <c r="AH38" s="632"/>
      <c r="AI38" s="632"/>
      <c r="AJ38" s="632"/>
      <c r="AK38" s="632"/>
      <c r="AL38" s="632"/>
      <c r="AM38" s="632"/>
      <c r="AN38" s="632"/>
      <c r="AO38" s="632"/>
      <c r="AP38" s="632"/>
      <c r="AQ38" s="632"/>
      <c r="AR38" s="632"/>
      <c r="AS38" s="632"/>
      <c r="AT38" s="632"/>
      <c r="AU38" s="632"/>
      <c r="AV38" s="632"/>
      <c r="AW38" s="632"/>
      <c r="AX38" s="633"/>
      <c r="AY38">
        <f>COUNTA($G$38)</f>
        <v>1</v>
      </c>
    </row>
    <row r="39" spans="1:51" ht="77.25" customHeight="1" thickBot="1" x14ac:dyDescent="0.2">
      <c r="A39" s="85"/>
      <c r="B39" s="83"/>
      <c r="C39" s="82"/>
      <c r="D39" s="83"/>
      <c r="E39" s="624" t="s">
        <v>183</v>
      </c>
      <c r="F39" s="625"/>
      <c r="G39" s="626" t="s">
        <v>616</v>
      </c>
      <c r="H39" s="627"/>
      <c r="I39" s="627"/>
      <c r="J39" s="627"/>
      <c r="K39" s="627"/>
      <c r="L39" s="627"/>
      <c r="M39" s="627"/>
      <c r="N39" s="627"/>
      <c r="O39" s="627"/>
      <c r="P39" s="627"/>
      <c r="Q39" s="627"/>
      <c r="R39" s="627"/>
      <c r="S39" s="627"/>
      <c r="T39" s="627"/>
      <c r="U39" s="627"/>
      <c r="V39" s="627"/>
      <c r="W39" s="627"/>
      <c r="X39" s="627"/>
      <c r="Y39" s="627"/>
      <c r="Z39" s="627"/>
      <c r="AA39" s="627"/>
      <c r="AB39" s="627"/>
      <c r="AC39" s="627"/>
      <c r="AD39" s="627"/>
      <c r="AE39" s="627"/>
      <c r="AF39" s="627"/>
      <c r="AG39" s="627"/>
      <c r="AH39" s="627"/>
      <c r="AI39" s="627"/>
      <c r="AJ39" s="627"/>
      <c r="AK39" s="627"/>
      <c r="AL39" s="627"/>
      <c r="AM39" s="627"/>
      <c r="AN39" s="627"/>
      <c r="AO39" s="627"/>
      <c r="AP39" s="627"/>
      <c r="AQ39" s="627"/>
      <c r="AR39" s="627"/>
      <c r="AS39" s="627"/>
      <c r="AT39" s="627"/>
      <c r="AU39" s="627"/>
      <c r="AV39" s="627"/>
      <c r="AW39" s="627"/>
      <c r="AX39" s="628"/>
      <c r="AY39">
        <f>$AY$38</f>
        <v>1</v>
      </c>
    </row>
    <row r="40" spans="1:51" ht="27" customHeight="1" x14ac:dyDescent="0.15">
      <c r="A40" s="501" t="s">
        <v>44</v>
      </c>
      <c r="B40" s="502"/>
      <c r="C40" s="502"/>
      <c r="D40" s="502"/>
      <c r="E40" s="502"/>
      <c r="F40" s="502"/>
      <c r="G40" s="502"/>
      <c r="H40" s="502"/>
      <c r="I40" s="502"/>
      <c r="J40" s="502"/>
      <c r="K40" s="502"/>
      <c r="L40" s="502"/>
      <c r="M40" s="502"/>
      <c r="N40" s="502"/>
      <c r="O40" s="502"/>
      <c r="P40" s="502"/>
      <c r="Q40" s="502"/>
      <c r="R40" s="502"/>
      <c r="S40" s="502"/>
      <c r="T40" s="502"/>
      <c r="U40" s="502"/>
      <c r="V40" s="502"/>
      <c r="W40" s="502"/>
      <c r="X40" s="502"/>
      <c r="Y40" s="502"/>
      <c r="Z40" s="502"/>
      <c r="AA40" s="502"/>
      <c r="AB40" s="502"/>
      <c r="AC40" s="502"/>
      <c r="AD40" s="502"/>
      <c r="AE40" s="502"/>
      <c r="AF40" s="502"/>
      <c r="AG40" s="502"/>
      <c r="AH40" s="502"/>
      <c r="AI40" s="502"/>
      <c r="AJ40" s="502"/>
      <c r="AK40" s="502"/>
      <c r="AL40" s="502"/>
      <c r="AM40" s="502"/>
      <c r="AN40" s="502"/>
      <c r="AO40" s="502"/>
      <c r="AP40" s="502"/>
      <c r="AQ40" s="502"/>
      <c r="AR40" s="502"/>
      <c r="AS40" s="502"/>
      <c r="AT40" s="502"/>
      <c r="AU40" s="502"/>
      <c r="AV40" s="502"/>
      <c r="AW40" s="502"/>
      <c r="AX40" s="503"/>
    </row>
    <row r="41" spans="1:51" ht="27" customHeight="1" x14ac:dyDescent="0.15">
      <c r="A41" s="5"/>
      <c r="B41" s="6"/>
      <c r="C41" s="200" t="s">
        <v>29</v>
      </c>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201"/>
      <c r="AD41" s="199" t="s">
        <v>33</v>
      </c>
      <c r="AE41" s="199"/>
      <c r="AF41" s="199"/>
      <c r="AG41" s="392" t="s">
        <v>28</v>
      </c>
      <c r="AH41" s="199"/>
      <c r="AI41" s="199"/>
      <c r="AJ41" s="199"/>
      <c r="AK41" s="199"/>
      <c r="AL41" s="199"/>
      <c r="AM41" s="199"/>
      <c r="AN41" s="199"/>
      <c r="AO41" s="199"/>
      <c r="AP41" s="199"/>
      <c r="AQ41" s="199"/>
      <c r="AR41" s="199"/>
      <c r="AS41" s="199"/>
      <c r="AT41" s="199"/>
      <c r="AU41" s="199"/>
      <c r="AV41" s="199"/>
      <c r="AW41" s="199"/>
      <c r="AX41" s="393"/>
    </row>
    <row r="42" spans="1:51" ht="27" customHeight="1" x14ac:dyDescent="0.15">
      <c r="A42" s="487" t="s">
        <v>133</v>
      </c>
      <c r="B42" s="488"/>
      <c r="C42" s="334" t="s">
        <v>134</v>
      </c>
      <c r="D42" s="335"/>
      <c r="E42" s="335"/>
      <c r="F42" s="335"/>
      <c r="G42" s="335"/>
      <c r="H42" s="335"/>
      <c r="I42" s="335"/>
      <c r="J42" s="335"/>
      <c r="K42" s="335"/>
      <c r="L42" s="335"/>
      <c r="M42" s="335"/>
      <c r="N42" s="335"/>
      <c r="O42" s="335"/>
      <c r="P42" s="335"/>
      <c r="Q42" s="335"/>
      <c r="R42" s="335"/>
      <c r="S42" s="335"/>
      <c r="T42" s="335"/>
      <c r="U42" s="335"/>
      <c r="V42" s="335"/>
      <c r="W42" s="335"/>
      <c r="X42" s="335"/>
      <c r="Y42" s="335"/>
      <c r="Z42" s="335"/>
      <c r="AA42" s="335"/>
      <c r="AB42" s="335"/>
      <c r="AC42" s="336"/>
      <c r="AD42" s="97" t="s">
        <v>589</v>
      </c>
      <c r="AE42" s="98"/>
      <c r="AF42" s="98"/>
      <c r="AG42" s="89" t="s">
        <v>591</v>
      </c>
      <c r="AH42" s="90"/>
      <c r="AI42" s="90"/>
      <c r="AJ42" s="90"/>
      <c r="AK42" s="90"/>
      <c r="AL42" s="90"/>
      <c r="AM42" s="90"/>
      <c r="AN42" s="90"/>
      <c r="AO42" s="90"/>
      <c r="AP42" s="90"/>
      <c r="AQ42" s="90"/>
      <c r="AR42" s="90"/>
      <c r="AS42" s="90"/>
      <c r="AT42" s="90"/>
      <c r="AU42" s="90"/>
      <c r="AV42" s="90"/>
      <c r="AW42" s="90"/>
      <c r="AX42" s="91"/>
    </row>
    <row r="43" spans="1:51" ht="27" customHeight="1" x14ac:dyDescent="0.15">
      <c r="A43" s="489"/>
      <c r="B43" s="490"/>
      <c r="C43" s="538" t="s">
        <v>34</v>
      </c>
      <c r="D43" s="539"/>
      <c r="E43" s="539"/>
      <c r="F43" s="539"/>
      <c r="G43" s="539"/>
      <c r="H43" s="539"/>
      <c r="I43" s="539"/>
      <c r="J43" s="539"/>
      <c r="K43" s="539"/>
      <c r="L43" s="539"/>
      <c r="M43" s="539"/>
      <c r="N43" s="539"/>
      <c r="O43" s="539"/>
      <c r="P43" s="539"/>
      <c r="Q43" s="539"/>
      <c r="R43" s="539"/>
      <c r="S43" s="539"/>
      <c r="T43" s="539"/>
      <c r="U43" s="539"/>
      <c r="V43" s="539"/>
      <c r="W43" s="539"/>
      <c r="X43" s="539"/>
      <c r="Y43" s="539"/>
      <c r="Z43" s="539"/>
      <c r="AA43" s="539"/>
      <c r="AB43" s="539"/>
      <c r="AC43" s="187"/>
      <c r="AD43" s="118" t="s">
        <v>589</v>
      </c>
      <c r="AE43" s="119"/>
      <c r="AF43" s="119"/>
      <c r="AG43" s="86" t="s">
        <v>591</v>
      </c>
      <c r="AH43" s="87"/>
      <c r="AI43" s="87"/>
      <c r="AJ43" s="87"/>
      <c r="AK43" s="87"/>
      <c r="AL43" s="87"/>
      <c r="AM43" s="87"/>
      <c r="AN43" s="87"/>
      <c r="AO43" s="87"/>
      <c r="AP43" s="87"/>
      <c r="AQ43" s="87"/>
      <c r="AR43" s="87"/>
      <c r="AS43" s="87"/>
      <c r="AT43" s="87"/>
      <c r="AU43" s="87"/>
      <c r="AV43" s="87"/>
      <c r="AW43" s="87"/>
      <c r="AX43" s="88"/>
    </row>
    <row r="44" spans="1:51" ht="27" customHeight="1" x14ac:dyDescent="0.15">
      <c r="A44" s="491"/>
      <c r="B44" s="492"/>
      <c r="C44" s="540" t="s">
        <v>135</v>
      </c>
      <c r="D44" s="541"/>
      <c r="E44" s="541"/>
      <c r="F44" s="541"/>
      <c r="G44" s="541"/>
      <c r="H44" s="541"/>
      <c r="I44" s="541"/>
      <c r="J44" s="541"/>
      <c r="K44" s="541"/>
      <c r="L44" s="541"/>
      <c r="M44" s="541"/>
      <c r="N44" s="541"/>
      <c r="O44" s="541"/>
      <c r="P44" s="541"/>
      <c r="Q44" s="541"/>
      <c r="R44" s="541"/>
      <c r="S44" s="541"/>
      <c r="T44" s="541"/>
      <c r="U44" s="541"/>
      <c r="V44" s="541"/>
      <c r="W44" s="541"/>
      <c r="X44" s="541"/>
      <c r="Y44" s="541"/>
      <c r="Z44" s="541"/>
      <c r="AA44" s="541"/>
      <c r="AB44" s="541"/>
      <c r="AC44" s="542"/>
      <c r="AD44" s="370" t="s">
        <v>589</v>
      </c>
      <c r="AE44" s="371"/>
      <c r="AF44" s="371"/>
      <c r="AG44" s="218" t="s">
        <v>591</v>
      </c>
      <c r="AH44" s="219"/>
      <c r="AI44" s="219"/>
      <c r="AJ44" s="219"/>
      <c r="AK44" s="219"/>
      <c r="AL44" s="219"/>
      <c r="AM44" s="219"/>
      <c r="AN44" s="219"/>
      <c r="AO44" s="219"/>
      <c r="AP44" s="219"/>
      <c r="AQ44" s="219"/>
      <c r="AR44" s="219"/>
      <c r="AS44" s="219"/>
      <c r="AT44" s="219"/>
      <c r="AU44" s="219"/>
      <c r="AV44" s="219"/>
      <c r="AW44" s="219"/>
      <c r="AX44" s="220"/>
    </row>
    <row r="45" spans="1:51" ht="27" customHeight="1" x14ac:dyDescent="0.15">
      <c r="A45" s="273" t="s">
        <v>36</v>
      </c>
      <c r="B45" s="274"/>
      <c r="C45" s="389" t="s">
        <v>38</v>
      </c>
      <c r="D45" s="390"/>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391"/>
      <c r="AD45" s="340" t="s">
        <v>589</v>
      </c>
      <c r="AE45" s="341"/>
      <c r="AF45" s="341"/>
      <c r="AG45" s="216" t="s">
        <v>592</v>
      </c>
      <c r="AH45" s="171"/>
      <c r="AI45" s="171"/>
      <c r="AJ45" s="171"/>
      <c r="AK45" s="171"/>
      <c r="AL45" s="171"/>
      <c r="AM45" s="171"/>
      <c r="AN45" s="171"/>
      <c r="AO45" s="171"/>
      <c r="AP45" s="171"/>
      <c r="AQ45" s="171"/>
      <c r="AR45" s="171"/>
      <c r="AS45" s="171"/>
      <c r="AT45" s="171"/>
      <c r="AU45" s="171"/>
      <c r="AV45" s="171"/>
      <c r="AW45" s="171"/>
      <c r="AX45" s="217"/>
    </row>
    <row r="46" spans="1:51" ht="35.25" customHeight="1" x14ac:dyDescent="0.15">
      <c r="A46" s="275"/>
      <c r="B46" s="276"/>
      <c r="C46" s="398"/>
      <c r="D46" s="399"/>
      <c r="E46" s="411" t="s">
        <v>240</v>
      </c>
      <c r="F46" s="412"/>
      <c r="G46" s="412"/>
      <c r="H46" s="412"/>
      <c r="I46" s="412"/>
      <c r="J46" s="412"/>
      <c r="K46" s="412"/>
      <c r="L46" s="412"/>
      <c r="M46" s="412"/>
      <c r="N46" s="412"/>
      <c r="O46" s="412"/>
      <c r="P46" s="412"/>
      <c r="Q46" s="412"/>
      <c r="R46" s="412"/>
      <c r="S46" s="412"/>
      <c r="T46" s="412"/>
      <c r="U46" s="412"/>
      <c r="V46" s="412"/>
      <c r="W46" s="412"/>
      <c r="X46" s="412"/>
      <c r="Y46" s="412"/>
      <c r="Z46" s="412"/>
      <c r="AA46" s="412"/>
      <c r="AB46" s="412"/>
      <c r="AC46" s="413"/>
      <c r="AD46" s="118" t="s">
        <v>593</v>
      </c>
      <c r="AE46" s="119"/>
      <c r="AF46" s="244"/>
      <c r="AG46" s="218"/>
      <c r="AH46" s="219"/>
      <c r="AI46" s="219"/>
      <c r="AJ46" s="219"/>
      <c r="AK46" s="219"/>
      <c r="AL46" s="219"/>
      <c r="AM46" s="219"/>
      <c r="AN46" s="219"/>
      <c r="AO46" s="219"/>
      <c r="AP46" s="219"/>
      <c r="AQ46" s="219"/>
      <c r="AR46" s="219"/>
      <c r="AS46" s="219"/>
      <c r="AT46" s="219"/>
      <c r="AU46" s="219"/>
      <c r="AV46" s="219"/>
      <c r="AW46" s="219"/>
      <c r="AX46" s="220"/>
    </row>
    <row r="47" spans="1:51" ht="26.25" customHeight="1" x14ac:dyDescent="0.15">
      <c r="A47" s="275"/>
      <c r="B47" s="276"/>
      <c r="C47" s="400"/>
      <c r="D47" s="401"/>
      <c r="E47" s="414" t="s">
        <v>203</v>
      </c>
      <c r="F47" s="415"/>
      <c r="G47" s="415"/>
      <c r="H47" s="415"/>
      <c r="I47" s="415"/>
      <c r="J47" s="415"/>
      <c r="K47" s="415"/>
      <c r="L47" s="415"/>
      <c r="M47" s="415"/>
      <c r="N47" s="415"/>
      <c r="O47" s="415"/>
      <c r="P47" s="415"/>
      <c r="Q47" s="415"/>
      <c r="R47" s="415"/>
      <c r="S47" s="415"/>
      <c r="T47" s="415"/>
      <c r="U47" s="415"/>
      <c r="V47" s="415"/>
      <c r="W47" s="415"/>
      <c r="X47" s="415"/>
      <c r="Y47" s="415"/>
      <c r="Z47" s="415"/>
      <c r="AA47" s="415"/>
      <c r="AB47" s="415"/>
      <c r="AC47" s="416"/>
      <c r="AD47" s="497" t="s">
        <v>594</v>
      </c>
      <c r="AE47" s="498"/>
      <c r="AF47" s="498"/>
      <c r="AG47" s="218"/>
      <c r="AH47" s="219"/>
      <c r="AI47" s="219"/>
      <c r="AJ47" s="219"/>
      <c r="AK47" s="219"/>
      <c r="AL47" s="219"/>
      <c r="AM47" s="219"/>
      <c r="AN47" s="219"/>
      <c r="AO47" s="219"/>
      <c r="AP47" s="219"/>
      <c r="AQ47" s="219"/>
      <c r="AR47" s="219"/>
      <c r="AS47" s="219"/>
      <c r="AT47" s="219"/>
      <c r="AU47" s="219"/>
      <c r="AV47" s="219"/>
      <c r="AW47" s="219"/>
      <c r="AX47" s="220"/>
    </row>
    <row r="48" spans="1:51" ht="26.25" customHeight="1" x14ac:dyDescent="0.15">
      <c r="A48" s="275"/>
      <c r="B48" s="277"/>
      <c r="C48" s="536" t="s">
        <v>39</v>
      </c>
      <c r="D48" s="537"/>
      <c r="E48" s="537"/>
      <c r="F48" s="537"/>
      <c r="G48" s="537"/>
      <c r="H48" s="537"/>
      <c r="I48" s="537"/>
      <c r="J48" s="537"/>
      <c r="K48" s="537"/>
      <c r="L48" s="537"/>
      <c r="M48" s="537"/>
      <c r="N48" s="537"/>
      <c r="O48" s="537"/>
      <c r="P48" s="537"/>
      <c r="Q48" s="537"/>
      <c r="R48" s="537"/>
      <c r="S48" s="537"/>
      <c r="T48" s="537"/>
      <c r="U48" s="537"/>
      <c r="V48" s="537"/>
      <c r="W48" s="537"/>
      <c r="X48" s="537"/>
      <c r="Y48" s="537"/>
      <c r="Z48" s="537"/>
      <c r="AA48" s="537"/>
      <c r="AB48" s="537"/>
      <c r="AC48" s="537"/>
      <c r="AD48" s="205" t="s">
        <v>595</v>
      </c>
      <c r="AE48" s="206"/>
      <c r="AF48" s="206"/>
      <c r="AG48" s="420" t="s">
        <v>623</v>
      </c>
      <c r="AH48" s="421"/>
      <c r="AI48" s="421"/>
      <c r="AJ48" s="421"/>
      <c r="AK48" s="421"/>
      <c r="AL48" s="421"/>
      <c r="AM48" s="421"/>
      <c r="AN48" s="421"/>
      <c r="AO48" s="421"/>
      <c r="AP48" s="421"/>
      <c r="AQ48" s="421"/>
      <c r="AR48" s="421"/>
      <c r="AS48" s="421"/>
      <c r="AT48" s="421"/>
      <c r="AU48" s="421"/>
      <c r="AV48" s="421"/>
      <c r="AW48" s="421"/>
      <c r="AX48" s="422"/>
    </row>
    <row r="49" spans="1:50" ht="26.25" customHeight="1" x14ac:dyDescent="0.15">
      <c r="A49" s="275"/>
      <c r="B49" s="277"/>
      <c r="C49" s="186" t="s">
        <v>136</v>
      </c>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18" t="s">
        <v>589</v>
      </c>
      <c r="AE49" s="119"/>
      <c r="AF49" s="119"/>
      <c r="AG49" s="86" t="s">
        <v>596</v>
      </c>
      <c r="AH49" s="87"/>
      <c r="AI49" s="87"/>
      <c r="AJ49" s="87"/>
      <c r="AK49" s="87"/>
      <c r="AL49" s="87"/>
      <c r="AM49" s="87"/>
      <c r="AN49" s="87"/>
      <c r="AO49" s="87"/>
      <c r="AP49" s="87"/>
      <c r="AQ49" s="87"/>
      <c r="AR49" s="87"/>
      <c r="AS49" s="87"/>
      <c r="AT49" s="87"/>
      <c r="AU49" s="87"/>
      <c r="AV49" s="87"/>
      <c r="AW49" s="87"/>
      <c r="AX49" s="88"/>
    </row>
    <row r="50" spans="1:50" ht="26.25" customHeight="1" x14ac:dyDescent="0.15">
      <c r="A50" s="275"/>
      <c r="B50" s="277"/>
      <c r="C50" s="186" t="s">
        <v>35</v>
      </c>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18" t="s">
        <v>589</v>
      </c>
      <c r="AE50" s="119"/>
      <c r="AF50" s="119"/>
      <c r="AG50" s="86" t="s">
        <v>596</v>
      </c>
      <c r="AH50" s="87"/>
      <c r="AI50" s="87"/>
      <c r="AJ50" s="87"/>
      <c r="AK50" s="87"/>
      <c r="AL50" s="87"/>
      <c r="AM50" s="87"/>
      <c r="AN50" s="87"/>
      <c r="AO50" s="87"/>
      <c r="AP50" s="87"/>
      <c r="AQ50" s="87"/>
      <c r="AR50" s="87"/>
      <c r="AS50" s="87"/>
      <c r="AT50" s="87"/>
      <c r="AU50" s="87"/>
      <c r="AV50" s="87"/>
      <c r="AW50" s="87"/>
      <c r="AX50" s="88"/>
    </row>
    <row r="51" spans="1:50" ht="26.25" customHeight="1" x14ac:dyDescent="0.15">
      <c r="A51" s="275"/>
      <c r="B51" s="277"/>
      <c r="C51" s="186" t="s">
        <v>40</v>
      </c>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209"/>
      <c r="AD51" s="118" t="s">
        <v>589</v>
      </c>
      <c r="AE51" s="119"/>
      <c r="AF51" s="119"/>
      <c r="AG51" s="86" t="s">
        <v>596</v>
      </c>
      <c r="AH51" s="87"/>
      <c r="AI51" s="87"/>
      <c r="AJ51" s="87"/>
      <c r="AK51" s="87"/>
      <c r="AL51" s="87"/>
      <c r="AM51" s="87"/>
      <c r="AN51" s="87"/>
      <c r="AO51" s="87"/>
      <c r="AP51" s="87"/>
      <c r="AQ51" s="87"/>
      <c r="AR51" s="87"/>
      <c r="AS51" s="87"/>
      <c r="AT51" s="87"/>
      <c r="AU51" s="87"/>
      <c r="AV51" s="87"/>
      <c r="AW51" s="87"/>
      <c r="AX51" s="88"/>
    </row>
    <row r="52" spans="1:50" ht="26.25" customHeight="1" x14ac:dyDescent="0.15">
      <c r="A52" s="275"/>
      <c r="B52" s="277"/>
      <c r="C52" s="186" t="s">
        <v>217</v>
      </c>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209"/>
      <c r="AD52" s="370" t="s">
        <v>595</v>
      </c>
      <c r="AE52" s="371"/>
      <c r="AF52" s="371"/>
      <c r="AG52" s="533" t="s">
        <v>623</v>
      </c>
      <c r="AH52" s="534"/>
      <c r="AI52" s="534"/>
      <c r="AJ52" s="534"/>
      <c r="AK52" s="534"/>
      <c r="AL52" s="534"/>
      <c r="AM52" s="534"/>
      <c r="AN52" s="534"/>
      <c r="AO52" s="534"/>
      <c r="AP52" s="534"/>
      <c r="AQ52" s="534"/>
      <c r="AR52" s="534"/>
      <c r="AS52" s="534"/>
      <c r="AT52" s="534"/>
      <c r="AU52" s="534"/>
      <c r="AV52" s="534"/>
      <c r="AW52" s="534"/>
      <c r="AX52" s="535"/>
    </row>
    <row r="53" spans="1:50" ht="26.25" customHeight="1" x14ac:dyDescent="0.15">
      <c r="A53" s="275"/>
      <c r="B53" s="277"/>
      <c r="C53" s="621" t="s">
        <v>218</v>
      </c>
      <c r="D53" s="622"/>
      <c r="E53" s="622"/>
      <c r="F53" s="622"/>
      <c r="G53" s="622"/>
      <c r="H53" s="622"/>
      <c r="I53" s="622"/>
      <c r="J53" s="622"/>
      <c r="K53" s="622"/>
      <c r="L53" s="622"/>
      <c r="M53" s="622"/>
      <c r="N53" s="622"/>
      <c r="O53" s="622"/>
      <c r="P53" s="622"/>
      <c r="Q53" s="622"/>
      <c r="R53" s="622"/>
      <c r="S53" s="622"/>
      <c r="T53" s="622"/>
      <c r="U53" s="622"/>
      <c r="V53" s="622"/>
      <c r="W53" s="622"/>
      <c r="X53" s="622"/>
      <c r="Y53" s="622"/>
      <c r="Z53" s="622"/>
      <c r="AA53" s="622"/>
      <c r="AB53" s="622"/>
      <c r="AC53" s="623"/>
      <c r="AD53" s="118" t="s">
        <v>595</v>
      </c>
      <c r="AE53" s="119"/>
      <c r="AF53" s="244"/>
      <c r="AG53" s="86" t="s">
        <v>623</v>
      </c>
      <c r="AH53" s="87"/>
      <c r="AI53" s="87"/>
      <c r="AJ53" s="87"/>
      <c r="AK53" s="87"/>
      <c r="AL53" s="87"/>
      <c r="AM53" s="87"/>
      <c r="AN53" s="87"/>
      <c r="AO53" s="87"/>
      <c r="AP53" s="87"/>
      <c r="AQ53" s="87"/>
      <c r="AR53" s="87"/>
      <c r="AS53" s="87"/>
      <c r="AT53" s="87"/>
      <c r="AU53" s="87"/>
      <c r="AV53" s="87"/>
      <c r="AW53" s="87"/>
      <c r="AX53" s="88"/>
    </row>
    <row r="54" spans="1:50" ht="26.25" customHeight="1" x14ac:dyDescent="0.15">
      <c r="A54" s="278"/>
      <c r="B54" s="279"/>
      <c r="C54" s="280" t="s">
        <v>204</v>
      </c>
      <c r="D54" s="281"/>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2"/>
      <c r="AD54" s="530" t="s">
        <v>589</v>
      </c>
      <c r="AE54" s="531"/>
      <c r="AF54" s="532"/>
      <c r="AG54" s="417" t="s">
        <v>597</v>
      </c>
      <c r="AH54" s="418"/>
      <c r="AI54" s="418"/>
      <c r="AJ54" s="418"/>
      <c r="AK54" s="418"/>
      <c r="AL54" s="418"/>
      <c r="AM54" s="418"/>
      <c r="AN54" s="418"/>
      <c r="AO54" s="418"/>
      <c r="AP54" s="418"/>
      <c r="AQ54" s="418"/>
      <c r="AR54" s="418"/>
      <c r="AS54" s="418"/>
      <c r="AT54" s="418"/>
      <c r="AU54" s="418"/>
      <c r="AV54" s="418"/>
      <c r="AW54" s="418"/>
      <c r="AX54" s="419"/>
    </row>
    <row r="55" spans="1:50" ht="27" customHeight="1" x14ac:dyDescent="0.15">
      <c r="A55" s="273" t="s">
        <v>37</v>
      </c>
      <c r="B55" s="380"/>
      <c r="C55" s="381" t="s">
        <v>205</v>
      </c>
      <c r="D55" s="382"/>
      <c r="E55" s="382"/>
      <c r="F55" s="382"/>
      <c r="G55" s="382"/>
      <c r="H55" s="382"/>
      <c r="I55" s="382"/>
      <c r="J55" s="382"/>
      <c r="K55" s="382"/>
      <c r="L55" s="382"/>
      <c r="M55" s="382"/>
      <c r="N55" s="382"/>
      <c r="O55" s="382"/>
      <c r="P55" s="382"/>
      <c r="Q55" s="382"/>
      <c r="R55" s="382"/>
      <c r="S55" s="382"/>
      <c r="T55" s="382"/>
      <c r="U55" s="382"/>
      <c r="V55" s="382"/>
      <c r="W55" s="382"/>
      <c r="X55" s="382"/>
      <c r="Y55" s="382"/>
      <c r="Z55" s="382"/>
      <c r="AA55" s="382"/>
      <c r="AB55" s="382"/>
      <c r="AC55" s="383"/>
      <c r="AD55" s="205" t="s">
        <v>589</v>
      </c>
      <c r="AE55" s="206"/>
      <c r="AF55" s="292"/>
      <c r="AG55" s="420" t="s">
        <v>598</v>
      </c>
      <c r="AH55" s="421"/>
      <c r="AI55" s="421"/>
      <c r="AJ55" s="421"/>
      <c r="AK55" s="421"/>
      <c r="AL55" s="421"/>
      <c r="AM55" s="421"/>
      <c r="AN55" s="421"/>
      <c r="AO55" s="421"/>
      <c r="AP55" s="421"/>
      <c r="AQ55" s="421"/>
      <c r="AR55" s="421"/>
      <c r="AS55" s="421"/>
      <c r="AT55" s="421"/>
      <c r="AU55" s="421"/>
      <c r="AV55" s="421"/>
      <c r="AW55" s="421"/>
      <c r="AX55" s="422"/>
    </row>
    <row r="56" spans="1:50" ht="35.25" customHeight="1" x14ac:dyDescent="0.15">
      <c r="A56" s="275"/>
      <c r="B56" s="277"/>
      <c r="C56" s="221" t="s">
        <v>42</v>
      </c>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3"/>
      <c r="AD56" s="259" t="s">
        <v>589</v>
      </c>
      <c r="AE56" s="260"/>
      <c r="AF56" s="260"/>
      <c r="AG56" s="86" t="s">
        <v>599</v>
      </c>
      <c r="AH56" s="87"/>
      <c r="AI56" s="87"/>
      <c r="AJ56" s="87"/>
      <c r="AK56" s="87"/>
      <c r="AL56" s="87"/>
      <c r="AM56" s="87"/>
      <c r="AN56" s="87"/>
      <c r="AO56" s="87"/>
      <c r="AP56" s="87"/>
      <c r="AQ56" s="87"/>
      <c r="AR56" s="87"/>
      <c r="AS56" s="87"/>
      <c r="AT56" s="87"/>
      <c r="AU56" s="87"/>
      <c r="AV56" s="87"/>
      <c r="AW56" s="87"/>
      <c r="AX56" s="88"/>
    </row>
    <row r="57" spans="1:50" ht="27" customHeight="1" x14ac:dyDescent="0.15">
      <c r="A57" s="275"/>
      <c r="B57" s="277"/>
      <c r="C57" s="186" t="s">
        <v>172</v>
      </c>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18" t="s">
        <v>589</v>
      </c>
      <c r="AE57" s="119"/>
      <c r="AF57" s="119"/>
      <c r="AG57" s="86" t="s">
        <v>600</v>
      </c>
      <c r="AH57" s="87"/>
      <c r="AI57" s="87"/>
      <c r="AJ57" s="87"/>
      <c r="AK57" s="87"/>
      <c r="AL57" s="87"/>
      <c r="AM57" s="87"/>
      <c r="AN57" s="87"/>
      <c r="AO57" s="87"/>
      <c r="AP57" s="87"/>
      <c r="AQ57" s="87"/>
      <c r="AR57" s="87"/>
      <c r="AS57" s="87"/>
      <c r="AT57" s="87"/>
      <c r="AU57" s="87"/>
      <c r="AV57" s="87"/>
      <c r="AW57" s="87"/>
      <c r="AX57" s="88"/>
    </row>
    <row r="58" spans="1:50" ht="27" customHeight="1" x14ac:dyDescent="0.15">
      <c r="A58" s="278"/>
      <c r="B58" s="279"/>
      <c r="C58" s="186" t="s">
        <v>41</v>
      </c>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18" t="s">
        <v>589</v>
      </c>
      <c r="AE58" s="119"/>
      <c r="AF58" s="119"/>
      <c r="AG58" s="207" t="s">
        <v>601</v>
      </c>
      <c r="AH58" s="173"/>
      <c r="AI58" s="173"/>
      <c r="AJ58" s="173"/>
      <c r="AK58" s="173"/>
      <c r="AL58" s="173"/>
      <c r="AM58" s="173"/>
      <c r="AN58" s="173"/>
      <c r="AO58" s="173"/>
      <c r="AP58" s="173"/>
      <c r="AQ58" s="173"/>
      <c r="AR58" s="173"/>
      <c r="AS58" s="173"/>
      <c r="AT58" s="173"/>
      <c r="AU58" s="173"/>
      <c r="AV58" s="173"/>
      <c r="AW58" s="173"/>
      <c r="AX58" s="208"/>
    </row>
    <row r="59" spans="1:50" ht="41.25" customHeight="1" x14ac:dyDescent="0.15">
      <c r="A59" s="364" t="s">
        <v>55</v>
      </c>
      <c r="B59" s="365"/>
      <c r="C59" s="224" t="s">
        <v>137</v>
      </c>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6"/>
      <c r="AD59" s="205" t="s">
        <v>602</v>
      </c>
      <c r="AE59" s="206"/>
      <c r="AF59" s="206"/>
      <c r="AG59" s="216" t="s">
        <v>602</v>
      </c>
      <c r="AH59" s="171"/>
      <c r="AI59" s="171"/>
      <c r="AJ59" s="171"/>
      <c r="AK59" s="171"/>
      <c r="AL59" s="171"/>
      <c r="AM59" s="171"/>
      <c r="AN59" s="171"/>
      <c r="AO59" s="171"/>
      <c r="AP59" s="171"/>
      <c r="AQ59" s="171"/>
      <c r="AR59" s="171"/>
      <c r="AS59" s="171"/>
      <c r="AT59" s="171"/>
      <c r="AU59" s="171"/>
      <c r="AV59" s="171"/>
      <c r="AW59" s="171"/>
      <c r="AX59" s="217"/>
    </row>
    <row r="60" spans="1:50" ht="19.7" customHeight="1" x14ac:dyDescent="0.15">
      <c r="A60" s="366"/>
      <c r="B60" s="367"/>
      <c r="C60" s="227" t="s">
        <v>212</v>
      </c>
      <c r="D60" s="135"/>
      <c r="E60" s="135"/>
      <c r="F60" s="228"/>
      <c r="G60" s="134" t="s">
        <v>213</v>
      </c>
      <c r="H60" s="135"/>
      <c r="I60" s="135"/>
      <c r="J60" s="135"/>
      <c r="K60" s="135"/>
      <c r="L60" s="135"/>
      <c r="M60" s="135"/>
      <c r="N60" s="134" t="s">
        <v>215</v>
      </c>
      <c r="O60" s="135"/>
      <c r="P60" s="135"/>
      <c r="Q60" s="135"/>
      <c r="R60" s="135"/>
      <c r="S60" s="135"/>
      <c r="T60" s="135"/>
      <c r="U60" s="135"/>
      <c r="V60" s="135"/>
      <c r="W60" s="135"/>
      <c r="X60" s="135"/>
      <c r="Y60" s="135"/>
      <c r="Z60" s="135"/>
      <c r="AA60" s="135"/>
      <c r="AB60" s="135"/>
      <c r="AC60" s="135"/>
      <c r="AD60" s="135"/>
      <c r="AE60" s="135"/>
      <c r="AF60" s="136"/>
      <c r="AG60" s="218"/>
      <c r="AH60" s="219"/>
      <c r="AI60" s="219"/>
      <c r="AJ60" s="219"/>
      <c r="AK60" s="219"/>
      <c r="AL60" s="219"/>
      <c r="AM60" s="219"/>
      <c r="AN60" s="219"/>
      <c r="AO60" s="219"/>
      <c r="AP60" s="219"/>
      <c r="AQ60" s="219"/>
      <c r="AR60" s="219"/>
      <c r="AS60" s="219"/>
      <c r="AT60" s="219"/>
      <c r="AU60" s="219"/>
      <c r="AV60" s="219"/>
      <c r="AW60" s="219"/>
      <c r="AX60" s="220"/>
    </row>
    <row r="61" spans="1:50" ht="24.75" customHeight="1" x14ac:dyDescent="0.15">
      <c r="A61" s="368"/>
      <c r="B61" s="369"/>
      <c r="C61" s="115"/>
      <c r="D61" s="116"/>
      <c r="E61" s="116"/>
      <c r="F61" s="117"/>
      <c r="G61" s="77"/>
      <c r="H61" s="78"/>
      <c r="I61" s="53" t="str">
        <f t="shared" ref="I61" si="4">IF(OR(G61="　", G61=""), "", "-")</f>
        <v/>
      </c>
      <c r="J61" s="79"/>
      <c r="K61" s="79"/>
      <c r="L61" s="53" t="str">
        <f t="shared" ref="L61" si="5">IF(M61="","","-")</f>
        <v/>
      </c>
      <c r="M61" s="54"/>
      <c r="N61" s="229" t="s">
        <v>569</v>
      </c>
      <c r="O61" s="230"/>
      <c r="P61" s="230"/>
      <c r="Q61" s="230"/>
      <c r="R61" s="230"/>
      <c r="S61" s="230"/>
      <c r="T61" s="230"/>
      <c r="U61" s="230"/>
      <c r="V61" s="230"/>
      <c r="W61" s="230"/>
      <c r="X61" s="230"/>
      <c r="Y61" s="230"/>
      <c r="Z61" s="230"/>
      <c r="AA61" s="230"/>
      <c r="AB61" s="230"/>
      <c r="AC61" s="230"/>
      <c r="AD61" s="230"/>
      <c r="AE61" s="230"/>
      <c r="AF61" s="231"/>
      <c r="AG61" s="207"/>
      <c r="AH61" s="173"/>
      <c r="AI61" s="173"/>
      <c r="AJ61" s="173"/>
      <c r="AK61" s="173"/>
      <c r="AL61" s="173"/>
      <c r="AM61" s="173"/>
      <c r="AN61" s="173"/>
      <c r="AO61" s="173"/>
      <c r="AP61" s="173"/>
      <c r="AQ61" s="173"/>
      <c r="AR61" s="173"/>
      <c r="AS61" s="173"/>
      <c r="AT61" s="173"/>
      <c r="AU61" s="173"/>
      <c r="AV61" s="173"/>
      <c r="AW61" s="173"/>
      <c r="AX61" s="208"/>
    </row>
    <row r="62" spans="1:50" ht="67.5" customHeight="1" x14ac:dyDescent="0.15">
      <c r="A62" s="273" t="s">
        <v>45</v>
      </c>
      <c r="B62" s="403"/>
      <c r="C62" s="494" t="s">
        <v>50</v>
      </c>
      <c r="D62" s="495"/>
      <c r="E62" s="495"/>
      <c r="F62" s="496"/>
      <c r="G62" s="169" t="s">
        <v>603</v>
      </c>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169"/>
      <c r="AF62" s="169"/>
      <c r="AG62" s="169"/>
      <c r="AH62" s="169"/>
      <c r="AI62" s="169"/>
      <c r="AJ62" s="169"/>
      <c r="AK62" s="169"/>
      <c r="AL62" s="169"/>
      <c r="AM62" s="169"/>
      <c r="AN62" s="169"/>
      <c r="AO62" s="169"/>
      <c r="AP62" s="169"/>
      <c r="AQ62" s="169"/>
      <c r="AR62" s="169"/>
      <c r="AS62" s="169"/>
      <c r="AT62" s="169"/>
      <c r="AU62" s="169"/>
      <c r="AV62" s="169"/>
      <c r="AW62" s="169"/>
      <c r="AX62" s="170"/>
    </row>
    <row r="63" spans="1:50" ht="67.5" customHeight="1" thickBot="1" x14ac:dyDescent="0.2">
      <c r="A63" s="404"/>
      <c r="B63" s="405"/>
      <c r="C63" s="302" t="s">
        <v>54</v>
      </c>
      <c r="D63" s="303"/>
      <c r="E63" s="303"/>
      <c r="F63" s="304"/>
      <c r="G63" s="167" t="s">
        <v>604</v>
      </c>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8"/>
    </row>
    <row r="64" spans="1:50" ht="24" customHeight="1" x14ac:dyDescent="0.15">
      <c r="A64" s="299" t="s">
        <v>30</v>
      </c>
      <c r="B64" s="300"/>
      <c r="C64" s="300"/>
      <c r="D64" s="300"/>
      <c r="E64" s="300"/>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c r="AD64" s="300"/>
      <c r="AE64" s="300"/>
      <c r="AF64" s="300"/>
      <c r="AG64" s="300"/>
      <c r="AH64" s="300"/>
      <c r="AI64" s="300"/>
      <c r="AJ64" s="300"/>
      <c r="AK64" s="300"/>
      <c r="AL64" s="300"/>
      <c r="AM64" s="300"/>
      <c r="AN64" s="300"/>
      <c r="AO64" s="300"/>
      <c r="AP64" s="300"/>
      <c r="AQ64" s="300"/>
      <c r="AR64" s="300"/>
      <c r="AS64" s="300"/>
      <c r="AT64" s="300"/>
      <c r="AU64" s="300"/>
      <c r="AV64" s="300"/>
      <c r="AW64" s="300"/>
      <c r="AX64" s="301"/>
    </row>
    <row r="65" spans="1:52" ht="67.5" customHeight="1" thickBot="1" x14ac:dyDescent="0.2">
      <c r="A65" s="267" t="s">
        <v>617</v>
      </c>
      <c r="B65" s="268"/>
      <c r="C65" s="268"/>
      <c r="D65" s="268"/>
      <c r="E65" s="268"/>
      <c r="F65" s="268"/>
      <c r="G65" s="268"/>
      <c r="H65" s="268"/>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c r="AL65" s="268"/>
      <c r="AM65" s="268"/>
      <c r="AN65" s="268"/>
      <c r="AO65" s="268"/>
      <c r="AP65" s="268"/>
      <c r="AQ65" s="268"/>
      <c r="AR65" s="268"/>
      <c r="AS65" s="268"/>
      <c r="AT65" s="268"/>
      <c r="AU65" s="268"/>
      <c r="AV65" s="268"/>
      <c r="AW65" s="268"/>
      <c r="AX65" s="269"/>
    </row>
    <row r="66" spans="1:52" ht="24.75" customHeight="1" x14ac:dyDescent="0.15">
      <c r="A66" s="346" t="s">
        <v>31</v>
      </c>
      <c r="B66" s="347"/>
      <c r="C66" s="347"/>
      <c r="D66" s="347"/>
      <c r="E66" s="347"/>
      <c r="F66" s="347"/>
      <c r="G66" s="347"/>
      <c r="H66" s="347"/>
      <c r="I66" s="347"/>
      <c r="J66" s="347"/>
      <c r="K66" s="347"/>
      <c r="L66" s="347"/>
      <c r="M66" s="347"/>
      <c r="N66" s="347"/>
      <c r="O66" s="347"/>
      <c r="P66" s="347"/>
      <c r="Q66" s="347"/>
      <c r="R66" s="347"/>
      <c r="S66" s="347"/>
      <c r="T66" s="347"/>
      <c r="U66" s="347"/>
      <c r="V66" s="347"/>
      <c r="W66" s="347"/>
      <c r="X66" s="347"/>
      <c r="Y66" s="347"/>
      <c r="Z66" s="347"/>
      <c r="AA66" s="347"/>
      <c r="AB66" s="347"/>
      <c r="AC66" s="347"/>
      <c r="AD66" s="347"/>
      <c r="AE66" s="347"/>
      <c r="AF66" s="347"/>
      <c r="AG66" s="347"/>
      <c r="AH66" s="347"/>
      <c r="AI66" s="347"/>
      <c r="AJ66" s="347"/>
      <c r="AK66" s="347"/>
      <c r="AL66" s="347"/>
      <c r="AM66" s="347"/>
      <c r="AN66" s="347"/>
      <c r="AO66" s="347"/>
      <c r="AP66" s="347"/>
      <c r="AQ66" s="347"/>
      <c r="AR66" s="347"/>
      <c r="AS66" s="347"/>
      <c r="AT66" s="347"/>
      <c r="AU66" s="347"/>
      <c r="AV66" s="347"/>
      <c r="AW66" s="347"/>
      <c r="AX66" s="348"/>
    </row>
    <row r="67" spans="1:52" ht="67.5" customHeight="1" thickBot="1" x14ac:dyDescent="0.2">
      <c r="A67" s="254" t="s">
        <v>132</v>
      </c>
      <c r="B67" s="255"/>
      <c r="C67" s="255"/>
      <c r="D67" s="255"/>
      <c r="E67" s="256"/>
      <c r="F67" s="410" t="s">
        <v>618</v>
      </c>
      <c r="G67" s="268"/>
      <c r="H67" s="268"/>
      <c r="I67" s="268"/>
      <c r="J67" s="268"/>
      <c r="K67" s="268"/>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8"/>
      <c r="AJ67" s="268"/>
      <c r="AK67" s="268"/>
      <c r="AL67" s="268"/>
      <c r="AM67" s="268"/>
      <c r="AN67" s="268"/>
      <c r="AO67" s="268"/>
      <c r="AP67" s="268"/>
      <c r="AQ67" s="268"/>
      <c r="AR67" s="268"/>
      <c r="AS67" s="268"/>
      <c r="AT67" s="268"/>
      <c r="AU67" s="268"/>
      <c r="AV67" s="268"/>
      <c r="AW67" s="268"/>
      <c r="AX67" s="269"/>
    </row>
    <row r="68" spans="1:52" ht="24.75" customHeight="1" x14ac:dyDescent="0.15">
      <c r="A68" s="346" t="s">
        <v>43</v>
      </c>
      <c r="B68" s="347"/>
      <c r="C68" s="347"/>
      <c r="D68" s="347"/>
      <c r="E68" s="347"/>
      <c r="F68" s="347"/>
      <c r="G68" s="347"/>
      <c r="H68" s="347"/>
      <c r="I68" s="347"/>
      <c r="J68" s="347"/>
      <c r="K68" s="347"/>
      <c r="L68" s="347"/>
      <c r="M68" s="347"/>
      <c r="N68" s="347"/>
      <c r="O68" s="347"/>
      <c r="P68" s="347"/>
      <c r="Q68" s="347"/>
      <c r="R68" s="347"/>
      <c r="S68" s="347"/>
      <c r="T68" s="347"/>
      <c r="U68" s="347"/>
      <c r="V68" s="347"/>
      <c r="W68" s="347"/>
      <c r="X68" s="347"/>
      <c r="Y68" s="347"/>
      <c r="Z68" s="347"/>
      <c r="AA68" s="347"/>
      <c r="AB68" s="347"/>
      <c r="AC68" s="347"/>
      <c r="AD68" s="347"/>
      <c r="AE68" s="347"/>
      <c r="AF68" s="347"/>
      <c r="AG68" s="347"/>
      <c r="AH68" s="347"/>
      <c r="AI68" s="347"/>
      <c r="AJ68" s="347"/>
      <c r="AK68" s="347"/>
      <c r="AL68" s="347"/>
      <c r="AM68" s="347"/>
      <c r="AN68" s="347"/>
      <c r="AO68" s="347"/>
      <c r="AP68" s="347"/>
      <c r="AQ68" s="347"/>
      <c r="AR68" s="347"/>
      <c r="AS68" s="347"/>
      <c r="AT68" s="347"/>
      <c r="AU68" s="347"/>
      <c r="AV68" s="347"/>
      <c r="AW68" s="347"/>
      <c r="AX68" s="348"/>
    </row>
    <row r="69" spans="1:52" ht="66" customHeight="1" thickBot="1" x14ac:dyDescent="0.2">
      <c r="A69" s="254" t="s">
        <v>132</v>
      </c>
      <c r="B69" s="255"/>
      <c r="C69" s="255"/>
      <c r="D69" s="255"/>
      <c r="E69" s="256"/>
      <c r="F69" s="270" t="s">
        <v>621</v>
      </c>
      <c r="G69" s="271"/>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271"/>
      <c r="AF69" s="271"/>
      <c r="AG69" s="271"/>
      <c r="AH69" s="271"/>
      <c r="AI69" s="271"/>
      <c r="AJ69" s="271"/>
      <c r="AK69" s="271"/>
      <c r="AL69" s="271"/>
      <c r="AM69" s="271"/>
      <c r="AN69" s="271"/>
      <c r="AO69" s="271"/>
      <c r="AP69" s="271"/>
      <c r="AQ69" s="271"/>
      <c r="AR69" s="271"/>
      <c r="AS69" s="271"/>
      <c r="AT69" s="271"/>
      <c r="AU69" s="271"/>
      <c r="AV69" s="271"/>
      <c r="AW69" s="271"/>
      <c r="AX69" s="272"/>
    </row>
    <row r="70" spans="1:52" ht="24.75" customHeight="1" x14ac:dyDescent="0.15">
      <c r="A70" s="386" t="s">
        <v>32</v>
      </c>
      <c r="B70" s="387"/>
      <c r="C70" s="387"/>
      <c r="D70" s="387"/>
      <c r="E70" s="387"/>
      <c r="F70" s="387"/>
      <c r="G70" s="387"/>
      <c r="H70" s="387"/>
      <c r="I70" s="387"/>
      <c r="J70" s="387"/>
      <c r="K70" s="387"/>
      <c r="L70" s="387"/>
      <c r="M70" s="387"/>
      <c r="N70" s="387"/>
      <c r="O70" s="387"/>
      <c r="P70" s="387"/>
      <c r="Q70" s="387"/>
      <c r="R70" s="387"/>
      <c r="S70" s="387"/>
      <c r="T70" s="387"/>
      <c r="U70" s="387"/>
      <c r="V70" s="387"/>
      <c r="W70" s="387"/>
      <c r="X70" s="387"/>
      <c r="Y70" s="387"/>
      <c r="Z70" s="387"/>
      <c r="AA70" s="387"/>
      <c r="AB70" s="387"/>
      <c r="AC70" s="387"/>
      <c r="AD70" s="387"/>
      <c r="AE70" s="387"/>
      <c r="AF70" s="387"/>
      <c r="AG70" s="387"/>
      <c r="AH70" s="387"/>
      <c r="AI70" s="387"/>
      <c r="AJ70" s="387"/>
      <c r="AK70" s="387"/>
      <c r="AL70" s="387"/>
      <c r="AM70" s="387"/>
      <c r="AN70" s="387"/>
      <c r="AO70" s="387"/>
      <c r="AP70" s="387"/>
      <c r="AQ70" s="387"/>
      <c r="AR70" s="387"/>
      <c r="AS70" s="387"/>
      <c r="AT70" s="387"/>
      <c r="AU70" s="387"/>
      <c r="AV70" s="387"/>
      <c r="AW70" s="387"/>
      <c r="AX70" s="388"/>
    </row>
    <row r="71" spans="1:52" ht="67.5" customHeight="1" thickBot="1" x14ac:dyDescent="0.2">
      <c r="A71" s="394" t="s">
        <v>611</v>
      </c>
      <c r="B71" s="395"/>
      <c r="C71" s="395"/>
      <c r="D71" s="395"/>
      <c r="E71" s="395"/>
      <c r="F71" s="395"/>
      <c r="G71" s="395"/>
      <c r="H71" s="395"/>
      <c r="I71" s="395"/>
      <c r="J71" s="395"/>
      <c r="K71" s="395"/>
      <c r="L71" s="395"/>
      <c r="M71" s="395"/>
      <c r="N71" s="395"/>
      <c r="O71" s="395"/>
      <c r="P71" s="395"/>
      <c r="Q71" s="395"/>
      <c r="R71" s="395"/>
      <c r="S71" s="395"/>
      <c r="T71" s="395"/>
      <c r="U71" s="395"/>
      <c r="V71" s="395"/>
      <c r="W71" s="395"/>
      <c r="X71" s="395"/>
      <c r="Y71" s="395"/>
      <c r="Z71" s="395"/>
      <c r="AA71" s="395"/>
      <c r="AB71" s="395"/>
      <c r="AC71" s="395"/>
      <c r="AD71" s="395"/>
      <c r="AE71" s="395"/>
      <c r="AF71" s="395"/>
      <c r="AG71" s="395"/>
      <c r="AH71" s="395"/>
      <c r="AI71" s="395"/>
      <c r="AJ71" s="395"/>
      <c r="AK71" s="395"/>
      <c r="AL71" s="395"/>
      <c r="AM71" s="395"/>
      <c r="AN71" s="395"/>
      <c r="AO71" s="395"/>
      <c r="AP71" s="395"/>
      <c r="AQ71" s="395"/>
      <c r="AR71" s="395"/>
      <c r="AS71" s="395"/>
      <c r="AT71" s="395"/>
      <c r="AU71" s="395"/>
      <c r="AV71" s="395"/>
      <c r="AW71" s="395"/>
      <c r="AX71" s="396"/>
    </row>
    <row r="72" spans="1:52" ht="24.75" customHeight="1" x14ac:dyDescent="0.15">
      <c r="A72" s="283" t="s">
        <v>221</v>
      </c>
      <c r="B72" s="284"/>
      <c r="C72" s="284"/>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4"/>
      <c r="AD72" s="284"/>
      <c r="AE72" s="284"/>
      <c r="AF72" s="284"/>
      <c r="AG72" s="284"/>
      <c r="AH72" s="284"/>
      <c r="AI72" s="284"/>
      <c r="AJ72" s="284"/>
      <c r="AK72" s="284"/>
      <c r="AL72" s="284"/>
      <c r="AM72" s="284"/>
      <c r="AN72" s="284"/>
      <c r="AO72" s="284"/>
      <c r="AP72" s="284"/>
      <c r="AQ72" s="284"/>
      <c r="AR72" s="284"/>
      <c r="AS72" s="284"/>
      <c r="AT72" s="284"/>
      <c r="AU72" s="284"/>
      <c r="AV72" s="284"/>
      <c r="AW72" s="284"/>
      <c r="AX72" s="285"/>
      <c r="AZ72" s="10"/>
    </row>
    <row r="73" spans="1:52" ht="24.75" customHeight="1" x14ac:dyDescent="0.15">
      <c r="A73" s="595" t="s">
        <v>522</v>
      </c>
      <c r="B73" s="596"/>
      <c r="C73" s="596"/>
      <c r="D73" s="597"/>
      <c r="E73" s="591" t="s">
        <v>580</v>
      </c>
      <c r="F73" s="592"/>
      <c r="G73" s="592"/>
      <c r="H73" s="592"/>
      <c r="I73" s="592"/>
      <c r="J73" s="592"/>
      <c r="K73" s="592"/>
      <c r="L73" s="592"/>
      <c r="M73" s="592"/>
      <c r="N73" s="592"/>
      <c r="O73" s="592"/>
      <c r="P73" s="593"/>
      <c r="Q73" s="591"/>
      <c r="R73" s="592"/>
      <c r="S73" s="592"/>
      <c r="T73" s="592"/>
      <c r="U73" s="592"/>
      <c r="V73" s="592"/>
      <c r="W73" s="592"/>
      <c r="X73" s="592"/>
      <c r="Y73" s="592"/>
      <c r="Z73" s="592"/>
      <c r="AA73" s="592"/>
      <c r="AB73" s="593"/>
      <c r="AC73" s="591"/>
      <c r="AD73" s="592"/>
      <c r="AE73" s="592"/>
      <c r="AF73" s="592"/>
      <c r="AG73" s="592"/>
      <c r="AH73" s="592"/>
      <c r="AI73" s="592"/>
      <c r="AJ73" s="592"/>
      <c r="AK73" s="592"/>
      <c r="AL73" s="592"/>
      <c r="AM73" s="592"/>
      <c r="AN73" s="593"/>
      <c r="AO73" s="591"/>
      <c r="AP73" s="592"/>
      <c r="AQ73" s="592"/>
      <c r="AR73" s="592"/>
      <c r="AS73" s="592"/>
      <c r="AT73" s="592"/>
      <c r="AU73" s="592"/>
      <c r="AV73" s="592"/>
      <c r="AW73" s="592"/>
      <c r="AX73" s="594"/>
      <c r="AY73" s="68"/>
    </row>
    <row r="74" spans="1:52" ht="24.75" customHeight="1" x14ac:dyDescent="0.15">
      <c r="A74" s="515" t="s">
        <v>255</v>
      </c>
      <c r="B74" s="515"/>
      <c r="C74" s="515"/>
      <c r="D74" s="515"/>
      <c r="E74" s="591" t="s">
        <v>581</v>
      </c>
      <c r="F74" s="592"/>
      <c r="G74" s="592"/>
      <c r="H74" s="592"/>
      <c r="I74" s="592"/>
      <c r="J74" s="592"/>
      <c r="K74" s="592"/>
      <c r="L74" s="592"/>
      <c r="M74" s="592"/>
      <c r="N74" s="592"/>
      <c r="O74" s="592"/>
      <c r="P74" s="593"/>
      <c r="Q74" s="591"/>
      <c r="R74" s="592"/>
      <c r="S74" s="592"/>
      <c r="T74" s="592"/>
      <c r="U74" s="592"/>
      <c r="V74" s="592"/>
      <c r="W74" s="592"/>
      <c r="X74" s="592"/>
      <c r="Y74" s="592"/>
      <c r="Z74" s="592"/>
      <c r="AA74" s="592"/>
      <c r="AB74" s="593"/>
      <c r="AC74" s="591"/>
      <c r="AD74" s="592"/>
      <c r="AE74" s="592"/>
      <c r="AF74" s="592"/>
      <c r="AG74" s="592"/>
      <c r="AH74" s="592"/>
      <c r="AI74" s="592"/>
      <c r="AJ74" s="592"/>
      <c r="AK74" s="592"/>
      <c r="AL74" s="592"/>
      <c r="AM74" s="592"/>
      <c r="AN74" s="593"/>
      <c r="AO74" s="591"/>
      <c r="AP74" s="592"/>
      <c r="AQ74" s="592"/>
      <c r="AR74" s="592"/>
      <c r="AS74" s="592"/>
      <c r="AT74" s="592"/>
      <c r="AU74" s="592"/>
      <c r="AV74" s="592"/>
      <c r="AW74" s="592"/>
      <c r="AX74" s="594"/>
    </row>
    <row r="75" spans="1:52" ht="24.75" customHeight="1" x14ac:dyDescent="0.15">
      <c r="A75" s="515" t="s">
        <v>254</v>
      </c>
      <c r="B75" s="515"/>
      <c r="C75" s="515"/>
      <c r="D75" s="515"/>
      <c r="E75" s="591" t="s">
        <v>582</v>
      </c>
      <c r="F75" s="592"/>
      <c r="G75" s="592"/>
      <c r="H75" s="592"/>
      <c r="I75" s="592"/>
      <c r="J75" s="592"/>
      <c r="K75" s="592"/>
      <c r="L75" s="592"/>
      <c r="M75" s="592"/>
      <c r="N75" s="592"/>
      <c r="O75" s="592"/>
      <c r="P75" s="593"/>
      <c r="Q75" s="591"/>
      <c r="R75" s="592"/>
      <c r="S75" s="592"/>
      <c r="T75" s="592"/>
      <c r="U75" s="592"/>
      <c r="V75" s="592"/>
      <c r="W75" s="592"/>
      <c r="X75" s="592"/>
      <c r="Y75" s="592"/>
      <c r="Z75" s="592"/>
      <c r="AA75" s="592"/>
      <c r="AB75" s="593"/>
      <c r="AC75" s="591"/>
      <c r="AD75" s="592"/>
      <c r="AE75" s="592"/>
      <c r="AF75" s="592"/>
      <c r="AG75" s="592"/>
      <c r="AH75" s="592"/>
      <c r="AI75" s="592"/>
      <c r="AJ75" s="592"/>
      <c r="AK75" s="592"/>
      <c r="AL75" s="592"/>
      <c r="AM75" s="592"/>
      <c r="AN75" s="593"/>
      <c r="AO75" s="591"/>
      <c r="AP75" s="592"/>
      <c r="AQ75" s="592"/>
      <c r="AR75" s="592"/>
      <c r="AS75" s="592"/>
      <c r="AT75" s="592"/>
      <c r="AU75" s="592"/>
      <c r="AV75" s="592"/>
      <c r="AW75" s="592"/>
      <c r="AX75" s="594"/>
    </row>
    <row r="76" spans="1:52" ht="24.75" customHeight="1" x14ac:dyDescent="0.15">
      <c r="A76" s="515" t="s">
        <v>253</v>
      </c>
      <c r="B76" s="515"/>
      <c r="C76" s="515"/>
      <c r="D76" s="515"/>
      <c r="E76" s="591" t="s">
        <v>583</v>
      </c>
      <c r="F76" s="592"/>
      <c r="G76" s="592"/>
      <c r="H76" s="592"/>
      <c r="I76" s="592"/>
      <c r="J76" s="592"/>
      <c r="K76" s="592"/>
      <c r="L76" s="592"/>
      <c r="M76" s="592"/>
      <c r="N76" s="592"/>
      <c r="O76" s="592"/>
      <c r="P76" s="593"/>
      <c r="Q76" s="591"/>
      <c r="R76" s="592"/>
      <c r="S76" s="592"/>
      <c r="T76" s="592"/>
      <c r="U76" s="592"/>
      <c r="V76" s="592"/>
      <c r="W76" s="592"/>
      <c r="X76" s="592"/>
      <c r="Y76" s="592"/>
      <c r="Z76" s="592"/>
      <c r="AA76" s="592"/>
      <c r="AB76" s="593"/>
      <c r="AC76" s="591"/>
      <c r="AD76" s="592"/>
      <c r="AE76" s="592"/>
      <c r="AF76" s="592"/>
      <c r="AG76" s="592"/>
      <c r="AH76" s="592"/>
      <c r="AI76" s="592"/>
      <c r="AJ76" s="592"/>
      <c r="AK76" s="592"/>
      <c r="AL76" s="592"/>
      <c r="AM76" s="592"/>
      <c r="AN76" s="593"/>
      <c r="AO76" s="591"/>
      <c r="AP76" s="592"/>
      <c r="AQ76" s="592"/>
      <c r="AR76" s="592"/>
      <c r="AS76" s="592"/>
      <c r="AT76" s="592"/>
      <c r="AU76" s="592"/>
      <c r="AV76" s="592"/>
      <c r="AW76" s="592"/>
      <c r="AX76" s="594"/>
    </row>
    <row r="77" spans="1:52" ht="24.75" customHeight="1" x14ac:dyDescent="0.15">
      <c r="A77" s="515" t="s">
        <v>252</v>
      </c>
      <c r="B77" s="515"/>
      <c r="C77" s="515"/>
      <c r="D77" s="515"/>
      <c r="E77" s="591" t="s">
        <v>584</v>
      </c>
      <c r="F77" s="592"/>
      <c r="G77" s="592"/>
      <c r="H77" s="592"/>
      <c r="I77" s="592"/>
      <c r="J77" s="592"/>
      <c r="K77" s="592"/>
      <c r="L77" s="592"/>
      <c r="M77" s="592"/>
      <c r="N77" s="592"/>
      <c r="O77" s="592"/>
      <c r="P77" s="593"/>
      <c r="Q77" s="591"/>
      <c r="R77" s="592"/>
      <c r="S77" s="592"/>
      <c r="T77" s="592"/>
      <c r="U77" s="592"/>
      <c r="V77" s="592"/>
      <c r="W77" s="592"/>
      <c r="X77" s="592"/>
      <c r="Y77" s="592"/>
      <c r="Z77" s="592"/>
      <c r="AA77" s="592"/>
      <c r="AB77" s="593"/>
      <c r="AC77" s="591"/>
      <c r="AD77" s="592"/>
      <c r="AE77" s="592"/>
      <c r="AF77" s="592"/>
      <c r="AG77" s="592"/>
      <c r="AH77" s="592"/>
      <c r="AI77" s="592"/>
      <c r="AJ77" s="592"/>
      <c r="AK77" s="592"/>
      <c r="AL77" s="592"/>
      <c r="AM77" s="592"/>
      <c r="AN77" s="593"/>
      <c r="AO77" s="591"/>
      <c r="AP77" s="592"/>
      <c r="AQ77" s="592"/>
      <c r="AR77" s="592"/>
      <c r="AS77" s="592"/>
      <c r="AT77" s="592"/>
      <c r="AU77" s="592"/>
      <c r="AV77" s="592"/>
      <c r="AW77" s="592"/>
      <c r="AX77" s="594"/>
    </row>
    <row r="78" spans="1:52" ht="24.75" customHeight="1" x14ac:dyDescent="0.15">
      <c r="A78" s="515" t="s">
        <v>251</v>
      </c>
      <c r="B78" s="515"/>
      <c r="C78" s="515"/>
      <c r="D78" s="515"/>
      <c r="E78" s="591" t="s">
        <v>585</v>
      </c>
      <c r="F78" s="592"/>
      <c r="G78" s="592"/>
      <c r="H78" s="592"/>
      <c r="I78" s="592"/>
      <c r="J78" s="592"/>
      <c r="K78" s="592"/>
      <c r="L78" s="592"/>
      <c r="M78" s="592"/>
      <c r="N78" s="592"/>
      <c r="O78" s="592"/>
      <c r="P78" s="593"/>
      <c r="Q78" s="591"/>
      <c r="R78" s="592"/>
      <c r="S78" s="592"/>
      <c r="T78" s="592"/>
      <c r="U78" s="592"/>
      <c r="V78" s="592"/>
      <c r="W78" s="592"/>
      <c r="X78" s="592"/>
      <c r="Y78" s="592"/>
      <c r="Z78" s="592"/>
      <c r="AA78" s="592"/>
      <c r="AB78" s="593"/>
      <c r="AC78" s="591"/>
      <c r="AD78" s="592"/>
      <c r="AE78" s="592"/>
      <c r="AF78" s="592"/>
      <c r="AG78" s="592"/>
      <c r="AH78" s="592"/>
      <c r="AI78" s="592"/>
      <c r="AJ78" s="592"/>
      <c r="AK78" s="592"/>
      <c r="AL78" s="592"/>
      <c r="AM78" s="592"/>
      <c r="AN78" s="593"/>
      <c r="AO78" s="591"/>
      <c r="AP78" s="592"/>
      <c r="AQ78" s="592"/>
      <c r="AR78" s="592"/>
      <c r="AS78" s="592"/>
      <c r="AT78" s="592"/>
      <c r="AU78" s="592"/>
      <c r="AV78" s="592"/>
      <c r="AW78" s="592"/>
      <c r="AX78" s="594"/>
    </row>
    <row r="79" spans="1:52" ht="24.75" customHeight="1" x14ac:dyDescent="0.15">
      <c r="A79" s="515" t="s">
        <v>250</v>
      </c>
      <c r="B79" s="515"/>
      <c r="C79" s="515"/>
      <c r="D79" s="515"/>
      <c r="E79" s="591" t="s">
        <v>586</v>
      </c>
      <c r="F79" s="592"/>
      <c r="G79" s="592"/>
      <c r="H79" s="592"/>
      <c r="I79" s="592"/>
      <c r="J79" s="592"/>
      <c r="K79" s="592"/>
      <c r="L79" s="592"/>
      <c r="M79" s="592"/>
      <c r="N79" s="592"/>
      <c r="O79" s="592"/>
      <c r="P79" s="593"/>
      <c r="Q79" s="591"/>
      <c r="R79" s="592"/>
      <c r="S79" s="592"/>
      <c r="T79" s="592"/>
      <c r="U79" s="592"/>
      <c r="V79" s="592"/>
      <c r="W79" s="592"/>
      <c r="X79" s="592"/>
      <c r="Y79" s="592"/>
      <c r="Z79" s="592"/>
      <c r="AA79" s="592"/>
      <c r="AB79" s="593"/>
      <c r="AC79" s="591"/>
      <c r="AD79" s="592"/>
      <c r="AE79" s="592"/>
      <c r="AF79" s="592"/>
      <c r="AG79" s="592"/>
      <c r="AH79" s="592"/>
      <c r="AI79" s="592"/>
      <c r="AJ79" s="592"/>
      <c r="AK79" s="592"/>
      <c r="AL79" s="592"/>
      <c r="AM79" s="592"/>
      <c r="AN79" s="593"/>
      <c r="AO79" s="591"/>
      <c r="AP79" s="592"/>
      <c r="AQ79" s="592"/>
      <c r="AR79" s="592"/>
      <c r="AS79" s="592"/>
      <c r="AT79" s="592"/>
      <c r="AU79" s="592"/>
      <c r="AV79" s="592"/>
      <c r="AW79" s="592"/>
      <c r="AX79" s="594"/>
    </row>
    <row r="80" spans="1:52" ht="24.75" customHeight="1" x14ac:dyDescent="0.15">
      <c r="A80" s="515" t="s">
        <v>249</v>
      </c>
      <c r="B80" s="515"/>
      <c r="C80" s="515"/>
      <c r="D80" s="515"/>
      <c r="E80" s="591" t="s">
        <v>587</v>
      </c>
      <c r="F80" s="592"/>
      <c r="G80" s="592"/>
      <c r="H80" s="592"/>
      <c r="I80" s="592"/>
      <c r="J80" s="592"/>
      <c r="K80" s="592"/>
      <c r="L80" s="592"/>
      <c r="M80" s="592"/>
      <c r="N80" s="592"/>
      <c r="O80" s="592"/>
      <c r="P80" s="593"/>
      <c r="Q80" s="591"/>
      <c r="R80" s="592"/>
      <c r="S80" s="592"/>
      <c r="T80" s="592"/>
      <c r="U80" s="592"/>
      <c r="V80" s="592"/>
      <c r="W80" s="592"/>
      <c r="X80" s="592"/>
      <c r="Y80" s="592"/>
      <c r="Z80" s="592"/>
      <c r="AA80" s="592"/>
      <c r="AB80" s="593"/>
      <c r="AC80" s="591"/>
      <c r="AD80" s="592"/>
      <c r="AE80" s="592"/>
      <c r="AF80" s="592"/>
      <c r="AG80" s="592"/>
      <c r="AH80" s="592"/>
      <c r="AI80" s="592"/>
      <c r="AJ80" s="592"/>
      <c r="AK80" s="592"/>
      <c r="AL80" s="592"/>
      <c r="AM80" s="592"/>
      <c r="AN80" s="593"/>
      <c r="AO80" s="591"/>
      <c r="AP80" s="592"/>
      <c r="AQ80" s="592"/>
      <c r="AR80" s="592"/>
      <c r="AS80" s="592"/>
      <c r="AT80" s="592"/>
      <c r="AU80" s="592"/>
      <c r="AV80" s="592"/>
      <c r="AW80" s="592"/>
      <c r="AX80" s="594"/>
    </row>
    <row r="81" spans="1:50" ht="24.75" customHeight="1" x14ac:dyDescent="0.15">
      <c r="A81" s="515" t="s">
        <v>248</v>
      </c>
      <c r="B81" s="515"/>
      <c r="C81" s="515"/>
      <c r="D81" s="515"/>
      <c r="E81" s="640" t="s">
        <v>588</v>
      </c>
      <c r="F81" s="641"/>
      <c r="G81" s="641"/>
      <c r="H81" s="641"/>
      <c r="I81" s="641"/>
      <c r="J81" s="641"/>
      <c r="K81" s="641"/>
      <c r="L81" s="641"/>
      <c r="M81" s="641"/>
      <c r="N81" s="641"/>
      <c r="O81" s="641"/>
      <c r="P81" s="642"/>
      <c r="Q81" s="640"/>
      <c r="R81" s="641"/>
      <c r="S81" s="641"/>
      <c r="T81" s="641"/>
      <c r="U81" s="641"/>
      <c r="V81" s="641"/>
      <c r="W81" s="641"/>
      <c r="X81" s="641"/>
      <c r="Y81" s="641"/>
      <c r="Z81" s="641"/>
      <c r="AA81" s="641"/>
      <c r="AB81" s="642"/>
      <c r="AC81" s="640"/>
      <c r="AD81" s="641"/>
      <c r="AE81" s="641"/>
      <c r="AF81" s="641"/>
      <c r="AG81" s="641"/>
      <c r="AH81" s="641"/>
      <c r="AI81" s="641"/>
      <c r="AJ81" s="641"/>
      <c r="AK81" s="641"/>
      <c r="AL81" s="641"/>
      <c r="AM81" s="641"/>
      <c r="AN81" s="642"/>
      <c r="AO81" s="591"/>
      <c r="AP81" s="592"/>
      <c r="AQ81" s="592"/>
      <c r="AR81" s="592"/>
      <c r="AS81" s="592"/>
      <c r="AT81" s="592"/>
      <c r="AU81" s="592"/>
      <c r="AV81" s="592"/>
      <c r="AW81" s="592"/>
      <c r="AX81" s="594"/>
    </row>
    <row r="82" spans="1:50" ht="24.75" customHeight="1" x14ac:dyDescent="0.15">
      <c r="A82" s="515" t="s">
        <v>396</v>
      </c>
      <c r="B82" s="515"/>
      <c r="C82" s="515"/>
      <c r="D82" s="515"/>
      <c r="E82" s="590" t="s">
        <v>559</v>
      </c>
      <c r="F82" s="588"/>
      <c r="G82" s="588"/>
      <c r="H82" s="71" t="str">
        <f>IF(E82="","","-")</f>
        <v>-</v>
      </c>
      <c r="I82" s="588"/>
      <c r="J82" s="588"/>
      <c r="K82" s="71" t="str">
        <f>IF(I82="","","-")</f>
        <v/>
      </c>
      <c r="L82" s="589">
        <v>70</v>
      </c>
      <c r="M82" s="589"/>
      <c r="N82" s="71" t="str">
        <f>IF(O82="","","-")</f>
        <v/>
      </c>
      <c r="O82" s="638"/>
      <c r="P82" s="639"/>
      <c r="Q82" s="590"/>
      <c r="R82" s="588"/>
      <c r="S82" s="588"/>
      <c r="T82" s="71" t="str">
        <f>IF(Q82="","","-")</f>
        <v/>
      </c>
      <c r="U82" s="588"/>
      <c r="V82" s="588"/>
      <c r="W82" s="71" t="str">
        <f>IF(U82="","","-")</f>
        <v/>
      </c>
      <c r="X82" s="589"/>
      <c r="Y82" s="589"/>
      <c r="Z82" s="71" t="str">
        <f>IF(AA82="","","-")</f>
        <v/>
      </c>
      <c r="AA82" s="638"/>
      <c r="AB82" s="639"/>
      <c r="AC82" s="590"/>
      <c r="AD82" s="588"/>
      <c r="AE82" s="588"/>
      <c r="AF82" s="71" t="str">
        <f>IF(AC82="","","-")</f>
        <v/>
      </c>
      <c r="AG82" s="588"/>
      <c r="AH82" s="588"/>
      <c r="AI82" s="71" t="str">
        <f>IF(AG82="","","-")</f>
        <v/>
      </c>
      <c r="AJ82" s="589"/>
      <c r="AK82" s="589"/>
      <c r="AL82" s="71" t="str">
        <f>IF(AM82="","","-")</f>
        <v/>
      </c>
      <c r="AM82" s="638"/>
      <c r="AN82" s="639"/>
      <c r="AO82" s="590"/>
      <c r="AP82" s="588"/>
      <c r="AQ82" s="71" t="str">
        <f>IF(AO82="","","-")</f>
        <v/>
      </c>
      <c r="AR82" s="588"/>
      <c r="AS82" s="588"/>
      <c r="AT82" s="71" t="str">
        <f>IF(AR82="","","-")</f>
        <v/>
      </c>
      <c r="AU82" s="589"/>
      <c r="AV82" s="589"/>
      <c r="AW82" s="71" t="str">
        <f>IF(AX82="","","-")</f>
        <v/>
      </c>
      <c r="AX82" s="74"/>
    </row>
    <row r="83" spans="1:50" ht="24.75" customHeight="1" x14ac:dyDescent="0.15">
      <c r="A83" s="515" t="s">
        <v>362</v>
      </c>
      <c r="B83" s="515"/>
      <c r="C83" s="515"/>
      <c r="D83" s="515"/>
      <c r="E83" s="590" t="s">
        <v>559</v>
      </c>
      <c r="F83" s="588"/>
      <c r="G83" s="588"/>
      <c r="H83" s="71" t="str">
        <f>IF(E83="","","-")</f>
        <v>-</v>
      </c>
      <c r="I83" s="588"/>
      <c r="J83" s="588"/>
      <c r="K83" s="71" t="str">
        <f>IF(I83="","","-")</f>
        <v/>
      </c>
      <c r="L83" s="589">
        <v>69</v>
      </c>
      <c r="M83" s="589"/>
      <c r="N83" s="71" t="str">
        <f>IF(O83="","","-")</f>
        <v/>
      </c>
      <c r="O83" s="638"/>
      <c r="P83" s="639"/>
      <c r="Q83" s="590"/>
      <c r="R83" s="588"/>
      <c r="S83" s="588"/>
      <c r="T83" s="71" t="str">
        <f>IF(Q83="","","-")</f>
        <v/>
      </c>
      <c r="U83" s="588"/>
      <c r="V83" s="588"/>
      <c r="W83" s="71" t="str">
        <f>IF(U83="","","-")</f>
        <v/>
      </c>
      <c r="X83" s="589"/>
      <c r="Y83" s="589"/>
      <c r="Z83" s="71" t="str">
        <f>IF(AA83="","","-")</f>
        <v/>
      </c>
      <c r="AA83" s="638"/>
      <c r="AB83" s="639"/>
      <c r="AC83" s="590"/>
      <c r="AD83" s="588"/>
      <c r="AE83" s="588"/>
      <c r="AF83" s="71" t="str">
        <f>IF(AC83="","","-")</f>
        <v/>
      </c>
      <c r="AG83" s="588"/>
      <c r="AH83" s="588"/>
      <c r="AI83" s="71" t="str">
        <f>IF(AG83="","","-")</f>
        <v/>
      </c>
      <c r="AJ83" s="589"/>
      <c r="AK83" s="589"/>
      <c r="AL83" s="71" t="str">
        <f>IF(AM83="","","-")</f>
        <v/>
      </c>
      <c r="AM83" s="638"/>
      <c r="AN83" s="639"/>
      <c r="AO83" s="590"/>
      <c r="AP83" s="588"/>
      <c r="AQ83" s="71" t="str">
        <f>IF(AO83="","","-")</f>
        <v/>
      </c>
      <c r="AR83" s="588"/>
      <c r="AS83" s="588"/>
      <c r="AT83" s="71" t="str">
        <f>IF(AR83="","","-")</f>
        <v/>
      </c>
      <c r="AU83" s="589"/>
      <c r="AV83" s="589"/>
      <c r="AW83" s="71" t="str">
        <f>IF(AX83="","","-")</f>
        <v/>
      </c>
      <c r="AX83" s="74"/>
    </row>
    <row r="84" spans="1:50" ht="19.5" customHeight="1" x14ac:dyDescent="0.15">
      <c r="A84" s="210" t="s">
        <v>242</v>
      </c>
      <c r="B84" s="211"/>
      <c r="C84" s="211"/>
      <c r="D84" s="211"/>
      <c r="E84" s="211"/>
      <c r="F84" s="212"/>
      <c r="G84" s="57" t="s">
        <v>557</v>
      </c>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7"/>
    </row>
    <row r="85" spans="1:50" ht="28.35" customHeight="1" x14ac:dyDescent="0.15">
      <c r="A85" s="210"/>
      <c r="B85" s="211"/>
      <c r="C85" s="211"/>
      <c r="D85" s="211"/>
      <c r="E85" s="211"/>
      <c r="F85" s="212"/>
      <c r="G85" s="35"/>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7"/>
    </row>
    <row r="86" spans="1:50" ht="28.35" customHeight="1" x14ac:dyDescent="0.15">
      <c r="A86" s="210"/>
      <c r="B86" s="211"/>
      <c r="C86" s="211"/>
      <c r="D86" s="211"/>
      <c r="E86" s="211"/>
      <c r="F86" s="212"/>
      <c r="G86" s="35"/>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7"/>
    </row>
    <row r="87" spans="1:50" ht="28.35" customHeight="1" x14ac:dyDescent="0.15">
      <c r="A87" s="210"/>
      <c r="B87" s="211"/>
      <c r="C87" s="211"/>
      <c r="D87" s="211"/>
      <c r="E87" s="211"/>
      <c r="F87" s="212"/>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8.35" customHeight="1" x14ac:dyDescent="0.15">
      <c r="A88" s="210"/>
      <c r="B88" s="211"/>
      <c r="C88" s="211"/>
      <c r="D88" s="211"/>
      <c r="E88" s="211"/>
      <c r="F88" s="212"/>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8.35" customHeight="1" x14ac:dyDescent="0.15">
      <c r="A89" s="210"/>
      <c r="B89" s="211"/>
      <c r="C89" s="211"/>
      <c r="D89" s="211"/>
      <c r="E89" s="211"/>
      <c r="F89" s="212"/>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7.75" customHeight="1" x14ac:dyDescent="0.15">
      <c r="A90" s="210"/>
      <c r="B90" s="211"/>
      <c r="C90" s="211"/>
      <c r="D90" s="211"/>
      <c r="E90" s="211"/>
      <c r="F90" s="212"/>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210"/>
      <c r="B91" s="211"/>
      <c r="C91" s="211"/>
      <c r="D91" s="211"/>
      <c r="E91" s="211"/>
      <c r="F91" s="212"/>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210"/>
      <c r="B92" s="211"/>
      <c r="C92" s="211"/>
      <c r="D92" s="211"/>
      <c r="E92" s="211"/>
      <c r="F92" s="212"/>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14.25" customHeight="1" x14ac:dyDescent="0.15">
      <c r="A93" s="210"/>
      <c r="B93" s="211"/>
      <c r="C93" s="211"/>
      <c r="D93" s="211"/>
      <c r="E93" s="211"/>
      <c r="F93" s="212"/>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210"/>
      <c r="B94" s="211"/>
      <c r="C94" s="211"/>
      <c r="D94" s="211"/>
      <c r="E94" s="211"/>
      <c r="F94" s="212"/>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15">
      <c r="A95" s="210"/>
      <c r="B95" s="211"/>
      <c r="C95" s="211"/>
      <c r="D95" s="211"/>
      <c r="E95" s="211"/>
      <c r="F95" s="212"/>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7.75" customHeight="1" x14ac:dyDescent="0.15">
      <c r="A96" s="210"/>
      <c r="B96" s="211"/>
      <c r="C96" s="211"/>
      <c r="D96" s="211"/>
      <c r="E96" s="211"/>
      <c r="F96" s="212"/>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28.35" customHeight="1" x14ac:dyDescent="0.15">
      <c r="A97" s="210"/>
      <c r="B97" s="211"/>
      <c r="C97" s="211"/>
      <c r="D97" s="211"/>
      <c r="E97" s="211"/>
      <c r="F97" s="212"/>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28.35" customHeight="1" x14ac:dyDescent="0.15">
      <c r="A98" s="210"/>
      <c r="B98" s="211"/>
      <c r="C98" s="211"/>
      <c r="D98" s="211"/>
      <c r="E98" s="211"/>
      <c r="F98" s="212"/>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28.35" customHeight="1" x14ac:dyDescent="0.15">
      <c r="A99" s="210"/>
      <c r="B99" s="211"/>
      <c r="C99" s="211"/>
      <c r="D99" s="211"/>
      <c r="E99" s="211"/>
      <c r="F99" s="212"/>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1" ht="52.5" customHeight="1" x14ac:dyDescent="0.15">
      <c r="A100" s="210"/>
      <c r="B100" s="211"/>
      <c r="C100" s="211"/>
      <c r="D100" s="211"/>
      <c r="E100" s="211"/>
      <c r="F100" s="212"/>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1" ht="12.75" customHeight="1" thickBot="1" x14ac:dyDescent="0.2">
      <c r="A101" s="213"/>
      <c r="B101" s="214"/>
      <c r="C101" s="214"/>
      <c r="D101" s="214"/>
      <c r="E101" s="214"/>
      <c r="F101" s="215"/>
      <c r="G101" s="38"/>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40"/>
    </row>
    <row r="102" spans="1:51" ht="24.75" customHeight="1" x14ac:dyDescent="0.15">
      <c r="A102" s="261" t="s">
        <v>244</v>
      </c>
      <c r="B102" s="262"/>
      <c r="C102" s="262"/>
      <c r="D102" s="262"/>
      <c r="E102" s="262"/>
      <c r="F102" s="263"/>
      <c r="G102" s="293" t="s">
        <v>606</v>
      </c>
      <c r="H102" s="294"/>
      <c r="I102" s="294"/>
      <c r="J102" s="294"/>
      <c r="K102" s="294"/>
      <c r="L102" s="294"/>
      <c r="M102" s="294"/>
      <c r="N102" s="294"/>
      <c r="O102" s="294"/>
      <c r="P102" s="294"/>
      <c r="Q102" s="294"/>
      <c r="R102" s="294"/>
      <c r="S102" s="294"/>
      <c r="T102" s="294"/>
      <c r="U102" s="294"/>
      <c r="V102" s="294"/>
      <c r="W102" s="294"/>
      <c r="X102" s="294"/>
      <c r="Y102" s="294"/>
      <c r="Z102" s="294"/>
      <c r="AA102" s="294"/>
      <c r="AB102" s="295"/>
      <c r="AC102" s="293" t="s">
        <v>607</v>
      </c>
      <c r="AD102" s="294"/>
      <c r="AE102" s="294"/>
      <c r="AF102" s="294"/>
      <c r="AG102" s="294"/>
      <c r="AH102" s="294"/>
      <c r="AI102" s="294"/>
      <c r="AJ102" s="294"/>
      <c r="AK102" s="294"/>
      <c r="AL102" s="294"/>
      <c r="AM102" s="294"/>
      <c r="AN102" s="294"/>
      <c r="AO102" s="294"/>
      <c r="AP102" s="294"/>
      <c r="AQ102" s="294"/>
      <c r="AR102" s="294"/>
      <c r="AS102" s="294"/>
      <c r="AT102" s="294"/>
      <c r="AU102" s="294"/>
      <c r="AV102" s="294"/>
      <c r="AW102" s="294"/>
      <c r="AX102" s="397"/>
    </row>
    <row r="103" spans="1:51" ht="24.75" customHeight="1" x14ac:dyDescent="0.15">
      <c r="A103" s="264"/>
      <c r="B103" s="265"/>
      <c r="C103" s="265"/>
      <c r="D103" s="265"/>
      <c r="E103" s="265"/>
      <c r="F103" s="266"/>
      <c r="G103" s="494" t="s">
        <v>16</v>
      </c>
      <c r="H103" s="249"/>
      <c r="I103" s="249"/>
      <c r="J103" s="249"/>
      <c r="K103" s="249"/>
      <c r="L103" s="248" t="s">
        <v>17</v>
      </c>
      <c r="M103" s="249"/>
      <c r="N103" s="249"/>
      <c r="O103" s="249"/>
      <c r="P103" s="249"/>
      <c r="Q103" s="249"/>
      <c r="R103" s="249"/>
      <c r="S103" s="249"/>
      <c r="T103" s="249"/>
      <c r="U103" s="249"/>
      <c r="V103" s="249"/>
      <c r="W103" s="249"/>
      <c r="X103" s="250"/>
      <c r="Y103" s="289" t="s">
        <v>18</v>
      </c>
      <c r="Z103" s="290"/>
      <c r="AA103" s="290"/>
      <c r="AB103" s="402"/>
      <c r="AC103" s="494" t="s">
        <v>16</v>
      </c>
      <c r="AD103" s="249"/>
      <c r="AE103" s="249"/>
      <c r="AF103" s="249"/>
      <c r="AG103" s="249"/>
      <c r="AH103" s="248" t="s">
        <v>17</v>
      </c>
      <c r="AI103" s="249"/>
      <c r="AJ103" s="249"/>
      <c r="AK103" s="249"/>
      <c r="AL103" s="249"/>
      <c r="AM103" s="249"/>
      <c r="AN103" s="249"/>
      <c r="AO103" s="249"/>
      <c r="AP103" s="249"/>
      <c r="AQ103" s="249"/>
      <c r="AR103" s="249"/>
      <c r="AS103" s="249"/>
      <c r="AT103" s="250"/>
      <c r="AU103" s="289" t="s">
        <v>18</v>
      </c>
      <c r="AV103" s="290"/>
      <c r="AW103" s="290"/>
      <c r="AX103" s="291"/>
    </row>
    <row r="104" spans="1:51" ht="42.75" customHeight="1" x14ac:dyDescent="0.15">
      <c r="A104" s="264"/>
      <c r="B104" s="265"/>
      <c r="C104" s="265"/>
      <c r="D104" s="265"/>
      <c r="E104" s="265"/>
      <c r="F104" s="266"/>
      <c r="G104" s="251" t="s">
        <v>605</v>
      </c>
      <c r="H104" s="252"/>
      <c r="I104" s="252"/>
      <c r="J104" s="252"/>
      <c r="K104" s="253"/>
      <c r="L104" s="245" t="s">
        <v>612</v>
      </c>
      <c r="M104" s="246"/>
      <c r="N104" s="246"/>
      <c r="O104" s="246"/>
      <c r="P104" s="246"/>
      <c r="Q104" s="246"/>
      <c r="R104" s="246"/>
      <c r="S104" s="246"/>
      <c r="T104" s="246"/>
      <c r="U104" s="246"/>
      <c r="V104" s="246"/>
      <c r="W104" s="246"/>
      <c r="X104" s="247"/>
      <c r="Y104" s="92">
        <v>4.3</v>
      </c>
      <c r="Z104" s="93"/>
      <c r="AA104" s="93"/>
      <c r="AB104" s="345"/>
      <c r="AC104" s="251" t="s">
        <v>605</v>
      </c>
      <c r="AD104" s="252"/>
      <c r="AE104" s="252"/>
      <c r="AF104" s="252"/>
      <c r="AG104" s="253"/>
      <c r="AH104" s="245" t="s">
        <v>613</v>
      </c>
      <c r="AI104" s="246"/>
      <c r="AJ104" s="246"/>
      <c r="AK104" s="246"/>
      <c r="AL104" s="246"/>
      <c r="AM104" s="246"/>
      <c r="AN104" s="246"/>
      <c r="AO104" s="246"/>
      <c r="AP104" s="246"/>
      <c r="AQ104" s="246"/>
      <c r="AR104" s="246"/>
      <c r="AS104" s="246"/>
      <c r="AT104" s="247"/>
      <c r="AU104" s="92">
        <v>4.3</v>
      </c>
      <c r="AV104" s="93"/>
      <c r="AW104" s="93"/>
      <c r="AX104" s="94"/>
    </row>
    <row r="105" spans="1:51" ht="13.5" customHeight="1" x14ac:dyDescent="0.15">
      <c r="A105" s="264"/>
      <c r="B105" s="265"/>
      <c r="C105" s="265"/>
      <c r="D105" s="265"/>
      <c r="E105" s="265"/>
      <c r="F105" s="266"/>
      <c r="G105" s="286"/>
      <c r="H105" s="287"/>
      <c r="I105" s="287"/>
      <c r="J105" s="287"/>
      <c r="K105" s="288"/>
      <c r="L105" s="296"/>
      <c r="M105" s="297"/>
      <c r="N105" s="297"/>
      <c r="O105" s="297"/>
      <c r="P105" s="297"/>
      <c r="Q105" s="297"/>
      <c r="R105" s="297"/>
      <c r="S105" s="297"/>
      <c r="T105" s="297"/>
      <c r="U105" s="297"/>
      <c r="V105" s="297"/>
      <c r="W105" s="297"/>
      <c r="X105" s="298"/>
      <c r="Y105" s="202"/>
      <c r="Z105" s="203"/>
      <c r="AA105" s="203"/>
      <c r="AB105" s="493"/>
      <c r="AC105" s="286"/>
      <c r="AD105" s="287"/>
      <c r="AE105" s="287"/>
      <c r="AF105" s="287"/>
      <c r="AG105" s="288"/>
      <c r="AH105" s="296"/>
      <c r="AI105" s="297"/>
      <c r="AJ105" s="297"/>
      <c r="AK105" s="297"/>
      <c r="AL105" s="297"/>
      <c r="AM105" s="297"/>
      <c r="AN105" s="297"/>
      <c r="AO105" s="297"/>
      <c r="AP105" s="297"/>
      <c r="AQ105" s="297"/>
      <c r="AR105" s="297"/>
      <c r="AS105" s="297"/>
      <c r="AT105" s="298"/>
      <c r="AU105" s="202"/>
      <c r="AV105" s="203"/>
      <c r="AW105" s="203"/>
      <c r="AX105" s="204"/>
    </row>
    <row r="106" spans="1:51" ht="24.6" customHeight="1" x14ac:dyDescent="0.15">
      <c r="A106" s="264"/>
      <c r="B106" s="265"/>
      <c r="C106" s="265"/>
      <c r="D106" s="265"/>
      <c r="E106" s="265"/>
      <c r="F106" s="266"/>
      <c r="G106" s="499" t="s">
        <v>19</v>
      </c>
      <c r="H106" s="500"/>
      <c r="I106" s="500"/>
      <c r="J106" s="500"/>
      <c r="K106" s="500"/>
      <c r="L106" s="523"/>
      <c r="M106" s="524"/>
      <c r="N106" s="524"/>
      <c r="O106" s="524"/>
      <c r="P106" s="524"/>
      <c r="Q106" s="524"/>
      <c r="R106" s="524"/>
      <c r="S106" s="524"/>
      <c r="T106" s="524"/>
      <c r="U106" s="524"/>
      <c r="V106" s="524"/>
      <c r="W106" s="524"/>
      <c r="X106" s="525"/>
      <c r="Y106" s="526">
        <f>SUM(Y104:AB105)</f>
        <v>4.3</v>
      </c>
      <c r="Z106" s="527"/>
      <c r="AA106" s="527"/>
      <c r="AB106" s="528"/>
      <c r="AC106" s="499" t="s">
        <v>19</v>
      </c>
      <c r="AD106" s="500"/>
      <c r="AE106" s="500"/>
      <c r="AF106" s="500"/>
      <c r="AG106" s="500"/>
      <c r="AH106" s="523"/>
      <c r="AI106" s="524"/>
      <c r="AJ106" s="524"/>
      <c r="AK106" s="524"/>
      <c r="AL106" s="524"/>
      <c r="AM106" s="524"/>
      <c r="AN106" s="524"/>
      <c r="AO106" s="524"/>
      <c r="AP106" s="524"/>
      <c r="AQ106" s="524"/>
      <c r="AR106" s="524"/>
      <c r="AS106" s="524"/>
      <c r="AT106" s="525"/>
      <c r="AU106" s="526">
        <f>SUM(AU104:AX105)</f>
        <v>4.3</v>
      </c>
      <c r="AV106" s="527"/>
      <c r="AW106" s="527"/>
      <c r="AX106" s="529"/>
    </row>
    <row r="107" spans="1:51" ht="24.75" customHeight="1" thickBot="1" x14ac:dyDescent="0.2">
      <c r="A107" s="507" t="s">
        <v>139</v>
      </c>
      <c r="B107" s="508"/>
      <c r="C107" s="508"/>
      <c r="D107" s="508"/>
      <c r="E107" s="508"/>
      <c r="F107" s="508"/>
      <c r="G107" s="508"/>
      <c r="H107" s="508"/>
      <c r="I107" s="508"/>
      <c r="J107" s="508"/>
      <c r="K107" s="508"/>
      <c r="L107" s="508"/>
      <c r="M107" s="508"/>
      <c r="N107" s="508"/>
      <c r="O107" s="508"/>
      <c r="P107" s="508"/>
      <c r="Q107" s="508"/>
      <c r="R107" s="508"/>
      <c r="S107" s="508"/>
      <c r="T107" s="508"/>
      <c r="U107" s="508"/>
      <c r="V107" s="508"/>
      <c r="W107" s="508"/>
      <c r="X107" s="508"/>
      <c r="Y107" s="508"/>
      <c r="Z107" s="508"/>
      <c r="AA107" s="508"/>
      <c r="AB107" s="508"/>
      <c r="AC107" s="508"/>
      <c r="AD107" s="508"/>
      <c r="AE107" s="508"/>
      <c r="AF107" s="508"/>
      <c r="AG107" s="508"/>
      <c r="AH107" s="508"/>
      <c r="AI107" s="508"/>
      <c r="AJ107" s="508"/>
      <c r="AK107" s="509"/>
      <c r="AL107" s="75" t="s">
        <v>216</v>
      </c>
      <c r="AM107" s="76"/>
      <c r="AN107" s="76"/>
      <c r="AO107" s="73" t="s">
        <v>214</v>
      </c>
      <c r="AP107" s="21"/>
      <c r="AQ107" s="21"/>
      <c r="AR107" s="21"/>
      <c r="AS107" s="21"/>
      <c r="AT107" s="21"/>
      <c r="AU107" s="21"/>
      <c r="AV107" s="21"/>
      <c r="AW107" s="21"/>
      <c r="AX107" s="22"/>
      <c r="AY107">
        <f>COUNTIF($AO$107,"☑")</f>
        <v>0</v>
      </c>
    </row>
    <row r="108" spans="1:51" ht="13.15" customHeight="1" x14ac:dyDescent="0.15">
      <c r="A108" s="4"/>
      <c r="B108" s="4"/>
      <c r="C108" s="4"/>
      <c r="D108" s="4"/>
      <c r="E108" s="4"/>
      <c r="F108" s="4"/>
      <c r="G108" s="7"/>
      <c r="H108" s="7"/>
      <c r="I108" s="7"/>
      <c r="J108" s="7"/>
      <c r="K108" s="7"/>
      <c r="L108" s="3"/>
      <c r="M108" s="7"/>
      <c r="N108" s="7"/>
      <c r="O108" s="7"/>
      <c r="P108" s="7"/>
      <c r="Q108" s="7"/>
      <c r="R108" s="7"/>
      <c r="S108" s="7"/>
      <c r="T108" s="7"/>
      <c r="U108" s="7"/>
      <c r="V108" s="7"/>
      <c r="W108" s="7"/>
      <c r="X108" s="7"/>
      <c r="Y108" s="8"/>
      <c r="Z108" s="8"/>
      <c r="AA108" s="8"/>
      <c r="AB108" s="8"/>
      <c r="AC108" s="7"/>
      <c r="AD108" s="7"/>
      <c r="AE108" s="7"/>
      <c r="AF108" s="7"/>
      <c r="AG108" s="7"/>
      <c r="AH108" s="3"/>
      <c r="AI108" s="7"/>
      <c r="AJ108" s="7"/>
      <c r="AK108" s="7"/>
      <c r="AL108" s="7"/>
      <c r="AM108" s="7"/>
      <c r="AN108" s="7"/>
      <c r="AO108" s="7"/>
      <c r="AP108" s="7"/>
      <c r="AQ108" s="7"/>
      <c r="AR108" s="7"/>
      <c r="AS108" s="7"/>
      <c r="AT108" s="7"/>
      <c r="AU108" s="8"/>
      <c r="AV108" s="8"/>
      <c r="AW108" s="8"/>
      <c r="AX108" s="8"/>
    </row>
    <row r="109" spans="1:51" ht="10.15" customHeight="1" x14ac:dyDescent="0.15"/>
    <row r="110" spans="1:51" ht="14.25" x14ac:dyDescent="0.15">
      <c r="A110" s="9"/>
      <c r="B110" s="1" t="s">
        <v>26</v>
      </c>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row>
    <row r="111" spans="1:51" x14ac:dyDescent="0.15">
      <c r="A111" s="9"/>
      <c r="B111" s="41" t="s">
        <v>225</v>
      </c>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row>
    <row r="112" spans="1:51" ht="57.75" customHeight="1" x14ac:dyDescent="0.15">
      <c r="A112" s="475"/>
      <c r="B112" s="475"/>
      <c r="C112" s="475" t="s">
        <v>25</v>
      </c>
      <c r="D112" s="475"/>
      <c r="E112" s="475"/>
      <c r="F112" s="475"/>
      <c r="G112" s="475"/>
      <c r="H112" s="475"/>
      <c r="I112" s="475"/>
      <c r="J112" s="504" t="s">
        <v>186</v>
      </c>
      <c r="K112" s="515"/>
      <c r="L112" s="515"/>
      <c r="M112" s="515"/>
      <c r="N112" s="515"/>
      <c r="O112" s="515"/>
      <c r="P112" s="178" t="s">
        <v>173</v>
      </c>
      <c r="Q112" s="178"/>
      <c r="R112" s="178"/>
      <c r="S112" s="178"/>
      <c r="T112" s="178"/>
      <c r="U112" s="178"/>
      <c r="V112" s="178"/>
      <c r="W112" s="178"/>
      <c r="X112" s="178"/>
      <c r="Y112" s="521" t="s">
        <v>185</v>
      </c>
      <c r="Z112" s="543"/>
      <c r="AA112" s="543"/>
      <c r="AB112" s="543"/>
      <c r="AC112" s="504" t="s">
        <v>211</v>
      </c>
      <c r="AD112" s="504"/>
      <c r="AE112" s="504"/>
      <c r="AF112" s="504"/>
      <c r="AG112" s="504"/>
      <c r="AH112" s="521" t="s">
        <v>230</v>
      </c>
      <c r="AI112" s="475"/>
      <c r="AJ112" s="475"/>
      <c r="AK112" s="475"/>
      <c r="AL112" s="475" t="s">
        <v>20</v>
      </c>
      <c r="AM112" s="475"/>
      <c r="AN112" s="475"/>
      <c r="AO112" s="522"/>
      <c r="AP112" s="544" t="s">
        <v>187</v>
      </c>
      <c r="AQ112" s="544"/>
      <c r="AR112" s="544"/>
      <c r="AS112" s="544"/>
      <c r="AT112" s="544"/>
      <c r="AU112" s="544"/>
      <c r="AV112" s="544"/>
      <c r="AW112" s="544"/>
      <c r="AX112" s="544"/>
    </row>
    <row r="113" spans="1:51" ht="57" customHeight="1" x14ac:dyDescent="0.15">
      <c r="A113" s="474">
        <v>1</v>
      </c>
      <c r="B113" s="474">
        <v>1</v>
      </c>
      <c r="C113" s="95" t="s">
        <v>608</v>
      </c>
      <c r="D113" s="96"/>
      <c r="E113" s="96"/>
      <c r="F113" s="96"/>
      <c r="G113" s="96"/>
      <c r="H113" s="96"/>
      <c r="I113" s="96"/>
      <c r="J113" s="516">
        <v>2000012010019</v>
      </c>
      <c r="K113" s="517"/>
      <c r="L113" s="517"/>
      <c r="M113" s="517"/>
      <c r="N113" s="517"/>
      <c r="O113" s="517"/>
      <c r="P113" s="545" t="s">
        <v>612</v>
      </c>
      <c r="Q113" s="546"/>
      <c r="R113" s="546"/>
      <c r="S113" s="546"/>
      <c r="T113" s="546"/>
      <c r="U113" s="546"/>
      <c r="V113" s="546"/>
      <c r="W113" s="546"/>
      <c r="X113" s="546"/>
      <c r="Y113" s="518">
        <v>4.3</v>
      </c>
      <c r="Z113" s="519"/>
      <c r="AA113" s="519"/>
      <c r="AB113" s="520"/>
      <c r="AC113" s="505" t="s">
        <v>74</v>
      </c>
      <c r="AD113" s="506"/>
      <c r="AE113" s="506"/>
      <c r="AF113" s="506"/>
      <c r="AG113" s="506"/>
      <c r="AH113" s="510" t="s">
        <v>261</v>
      </c>
      <c r="AI113" s="511"/>
      <c r="AJ113" s="511"/>
      <c r="AK113" s="511"/>
      <c r="AL113" s="512" t="s">
        <v>261</v>
      </c>
      <c r="AM113" s="513"/>
      <c r="AN113" s="513"/>
      <c r="AO113" s="514"/>
      <c r="AP113" s="547" t="s">
        <v>261</v>
      </c>
      <c r="AQ113" s="547"/>
      <c r="AR113" s="547"/>
      <c r="AS113" s="547"/>
      <c r="AT113" s="547"/>
      <c r="AU113" s="547"/>
      <c r="AV113" s="547"/>
      <c r="AW113" s="547"/>
      <c r="AX113" s="547"/>
    </row>
    <row r="114" spans="1:51" ht="7.5" customHeight="1" x14ac:dyDescent="0.15">
      <c r="A114" s="45"/>
      <c r="B114" s="45"/>
      <c r="C114" s="45"/>
      <c r="D114" s="45"/>
      <c r="E114" s="45"/>
      <c r="F114" s="45"/>
      <c r="G114" s="45"/>
      <c r="H114" s="45"/>
      <c r="I114" s="45"/>
      <c r="J114" s="46"/>
      <c r="K114" s="46"/>
      <c r="L114" s="46"/>
      <c r="M114" s="46"/>
      <c r="N114" s="46"/>
      <c r="O114" s="46"/>
      <c r="P114" s="47"/>
      <c r="Q114" s="47"/>
      <c r="R114" s="47"/>
      <c r="S114" s="47"/>
      <c r="T114" s="47"/>
      <c r="U114" s="47"/>
      <c r="V114" s="47"/>
      <c r="W114" s="47"/>
      <c r="X114" s="47"/>
      <c r="Y114" s="48"/>
      <c r="Z114" s="48"/>
      <c r="AA114" s="48"/>
      <c r="AB114" s="48"/>
      <c r="AC114" s="48"/>
      <c r="AD114" s="48"/>
      <c r="AE114" s="48"/>
      <c r="AF114" s="48"/>
      <c r="AG114" s="48"/>
      <c r="AH114" s="48"/>
      <c r="AI114" s="48"/>
      <c r="AJ114" s="48"/>
      <c r="AK114" s="48"/>
      <c r="AL114" s="48"/>
      <c r="AM114" s="48"/>
      <c r="AN114" s="48"/>
      <c r="AO114" s="48"/>
      <c r="AP114" s="47"/>
      <c r="AQ114" s="47"/>
      <c r="AR114" s="47"/>
      <c r="AS114" s="47"/>
      <c r="AT114" s="47"/>
      <c r="AU114" s="47"/>
      <c r="AV114" s="47"/>
      <c r="AW114" s="47"/>
      <c r="AX114" s="47"/>
      <c r="AY114">
        <f>COUNTA($C$117)</f>
        <v>1</v>
      </c>
    </row>
    <row r="115" spans="1:51" x14ac:dyDescent="0.15">
      <c r="A115" s="45"/>
      <c r="B115" s="49" t="s">
        <v>168</v>
      </c>
      <c r="C115" s="45"/>
      <c r="D115" s="45"/>
      <c r="E115" s="45"/>
      <c r="F115" s="45"/>
      <c r="G115" s="45"/>
      <c r="H115" s="45"/>
      <c r="I115" s="45"/>
      <c r="J115" s="45"/>
      <c r="K115" s="45"/>
      <c r="L115" s="45"/>
      <c r="M115" s="45"/>
      <c r="N115" s="45"/>
      <c r="O115" s="45"/>
      <c r="P115" s="50"/>
      <c r="Q115" s="50"/>
      <c r="R115" s="50"/>
      <c r="S115" s="50"/>
      <c r="T115" s="50"/>
      <c r="U115" s="50"/>
      <c r="V115" s="50"/>
      <c r="W115" s="50"/>
      <c r="X115" s="50"/>
      <c r="Y115" s="51"/>
      <c r="Z115" s="51"/>
      <c r="AA115" s="51"/>
      <c r="AB115" s="51"/>
      <c r="AC115" s="51"/>
      <c r="AD115" s="51"/>
      <c r="AE115" s="51"/>
      <c r="AF115" s="51"/>
      <c r="AG115" s="51"/>
      <c r="AH115" s="51"/>
      <c r="AI115" s="51"/>
      <c r="AJ115" s="51"/>
      <c r="AK115" s="51"/>
      <c r="AL115" s="51"/>
      <c r="AM115" s="51"/>
      <c r="AN115" s="51"/>
      <c r="AO115" s="51"/>
      <c r="AP115" s="50"/>
      <c r="AQ115" s="50"/>
      <c r="AR115" s="50"/>
      <c r="AS115" s="50"/>
      <c r="AT115" s="50"/>
      <c r="AU115" s="50"/>
      <c r="AV115" s="50"/>
      <c r="AW115" s="50"/>
      <c r="AX115" s="50"/>
      <c r="AY115">
        <f>$AY$114</f>
        <v>1</v>
      </c>
    </row>
    <row r="116" spans="1:51" ht="57.75" customHeight="1" x14ac:dyDescent="0.15">
      <c r="A116" s="475"/>
      <c r="B116" s="475"/>
      <c r="C116" s="475" t="s">
        <v>25</v>
      </c>
      <c r="D116" s="475"/>
      <c r="E116" s="475"/>
      <c r="F116" s="475"/>
      <c r="G116" s="475"/>
      <c r="H116" s="475"/>
      <c r="I116" s="475"/>
      <c r="J116" s="504" t="s">
        <v>186</v>
      </c>
      <c r="K116" s="515"/>
      <c r="L116" s="515"/>
      <c r="M116" s="515"/>
      <c r="N116" s="515"/>
      <c r="O116" s="515"/>
      <c r="P116" s="178" t="s">
        <v>173</v>
      </c>
      <c r="Q116" s="178"/>
      <c r="R116" s="178"/>
      <c r="S116" s="178"/>
      <c r="T116" s="178"/>
      <c r="U116" s="178"/>
      <c r="V116" s="178"/>
      <c r="W116" s="178"/>
      <c r="X116" s="178"/>
      <c r="Y116" s="521" t="s">
        <v>185</v>
      </c>
      <c r="Z116" s="543"/>
      <c r="AA116" s="543"/>
      <c r="AB116" s="543"/>
      <c r="AC116" s="504" t="s">
        <v>211</v>
      </c>
      <c r="AD116" s="504"/>
      <c r="AE116" s="504"/>
      <c r="AF116" s="504"/>
      <c r="AG116" s="504"/>
      <c r="AH116" s="521" t="s">
        <v>230</v>
      </c>
      <c r="AI116" s="475"/>
      <c r="AJ116" s="475"/>
      <c r="AK116" s="475"/>
      <c r="AL116" s="475" t="s">
        <v>20</v>
      </c>
      <c r="AM116" s="475"/>
      <c r="AN116" s="475"/>
      <c r="AO116" s="522"/>
      <c r="AP116" s="544" t="s">
        <v>187</v>
      </c>
      <c r="AQ116" s="544"/>
      <c r="AR116" s="544"/>
      <c r="AS116" s="544"/>
      <c r="AT116" s="544"/>
      <c r="AU116" s="544"/>
      <c r="AV116" s="544"/>
      <c r="AW116" s="544"/>
      <c r="AX116" s="544"/>
      <c r="AY116">
        <f t="shared" ref="AY116:AY117" si="6">$AY$114</f>
        <v>1</v>
      </c>
    </row>
    <row r="117" spans="1:51" ht="57" customHeight="1" x14ac:dyDescent="0.15">
      <c r="A117" s="474">
        <v>1</v>
      </c>
      <c r="B117" s="474">
        <v>1</v>
      </c>
      <c r="C117" s="95" t="s">
        <v>609</v>
      </c>
      <c r="D117" s="96"/>
      <c r="E117" s="96"/>
      <c r="F117" s="96"/>
      <c r="G117" s="96"/>
      <c r="H117" s="96"/>
      <c r="I117" s="96"/>
      <c r="J117" s="516">
        <v>6010005018733</v>
      </c>
      <c r="K117" s="517"/>
      <c r="L117" s="517"/>
      <c r="M117" s="517"/>
      <c r="N117" s="517"/>
      <c r="O117" s="517"/>
      <c r="P117" s="545" t="s">
        <v>613</v>
      </c>
      <c r="Q117" s="546"/>
      <c r="R117" s="546"/>
      <c r="S117" s="546"/>
      <c r="T117" s="546"/>
      <c r="U117" s="546"/>
      <c r="V117" s="546"/>
      <c r="W117" s="546"/>
      <c r="X117" s="546"/>
      <c r="Y117" s="518">
        <v>4.3</v>
      </c>
      <c r="Z117" s="519"/>
      <c r="AA117" s="519"/>
      <c r="AB117" s="520"/>
      <c r="AC117" s="505" t="s">
        <v>235</v>
      </c>
      <c r="AD117" s="506"/>
      <c r="AE117" s="506"/>
      <c r="AF117" s="506"/>
      <c r="AG117" s="506"/>
      <c r="AH117" s="510">
        <v>1</v>
      </c>
      <c r="AI117" s="511"/>
      <c r="AJ117" s="511"/>
      <c r="AK117" s="511"/>
      <c r="AL117" s="512">
        <v>100</v>
      </c>
      <c r="AM117" s="513"/>
      <c r="AN117" s="513"/>
      <c r="AO117" s="514"/>
      <c r="AP117" s="547" t="s">
        <v>261</v>
      </c>
      <c r="AQ117" s="547"/>
      <c r="AR117" s="547"/>
      <c r="AS117" s="547"/>
      <c r="AT117" s="547"/>
      <c r="AU117" s="547"/>
      <c r="AV117" s="547"/>
      <c r="AW117" s="547"/>
      <c r="AX117" s="547"/>
      <c r="AY117">
        <f t="shared" si="6"/>
        <v>1</v>
      </c>
    </row>
  </sheetData>
  <sheetProtection formatRows="0"/>
  <dataConsolidate/>
  <mergeCells count="426">
    <mergeCell ref="AU82:AV82"/>
    <mergeCell ref="E78:P78"/>
    <mergeCell ref="Q78:AB78"/>
    <mergeCell ref="AC78:AN78"/>
    <mergeCell ref="AO78:AX78"/>
    <mergeCell ref="E79:P79"/>
    <mergeCell ref="Q79:AB79"/>
    <mergeCell ref="AC79:AN79"/>
    <mergeCell ref="AO79:AX79"/>
    <mergeCell ref="X82:Y82"/>
    <mergeCell ref="AA82:AB82"/>
    <mergeCell ref="AC82:AE82"/>
    <mergeCell ref="AG82:AH82"/>
    <mergeCell ref="AJ82:AK82"/>
    <mergeCell ref="AM82:AN82"/>
    <mergeCell ref="AO82:AP82"/>
    <mergeCell ref="AR82:AS82"/>
    <mergeCell ref="A79:D79"/>
    <mergeCell ref="O83:P83"/>
    <mergeCell ref="AA83:AB83"/>
    <mergeCell ref="AM83:AN83"/>
    <mergeCell ref="AO83:AP83"/>
    <mergeCell ref="AR83:AS83"/>
    <mergeCell ref="AU83:AV83"/>
    <mergeCell ref="A80:D80"/>
    <mergeCell ref="E80:P80"/>
    <mergeCell ref="Q80:AB80"/>
    <mergeCell ref="AC80:AN80"/>
    <mergeCell ref="AO80:AX80"/>
    <mergeCell ref="A81:D81"/>
    <mergeCell ref="E81:P81"/>
    <mergeCell ref="Q81:AB81"/>
    <mergeCell ref="AC81:AN81"/>
    <mergeCell ref="AO81:AX81"/>
    <mergeCell ref="A82:D82"/>
    <mergeCell ref="E82:G82"/>
    <mergeCell ref="I82:J82"/>
    <mergeCell ref="L82:M82"/>
    <mergeCell ref="O82:P82"/>
    <mergeCell ref="Q82:S82"/>
    <mergeCell ref="U82:V82"/>
    <mergeCell ref="G22:O22"/>
    <mergeCell ref="G23:O23"/>
    <mergeCell ref="A22:F24"/>
    <mergeCell ref="AD22:AX22"/>
    <mergeCell ref="AD23:AX24"/>
    <mergeCell ref="W22:AC22"/>
    <mergeCell ref="A76:D76"/>
    <mergeCell ref="E76:P76"/>
    <mergeCell ref="Q76:AB76"/>
    <mergeCell ref="AC76:AN76"/>
    <mergeCell ref="AO76:AX76"/>
    <mergeCell ref="W23:AC23"/>
    <mergeCell ref="C53:AC53"/>
    <mergeCell ref="AD53:AF53"/>
    <mergeCell ref="E39:F39"/>
    <mergeCell ref="G39:AX39"/>
    <mergeCell ref="E38:F38"/>
    <mergeCell ref="G38:AX38"/>
    <mergeCell ref="Y29:AA29"/>
    <mergeCell ref="AE27:AH27"/>
    <mergeCell ref="AQ26:AR26"/>
    <mergeCell ref="AE28:AH28"/>
    <mergeCell ref="AS26:AT26"/>
    <mergeCell ref="AO77:AX77"/>
    <mergeCell ref="A73:D73"/>
    <mergeCell ref="E73:P73"/>
    <mergeCell ref="Q73:AB73"/>
    <mergeCell ref="AC73:AN73"/>
    <mergeCell ref="AO73:AX73"/>
    <mergeCell ref="A74:D74"/>
    <mergeCell ref="E74:P74"/>
    <mergeCell ref="Q74:AB74"/>
    <mergeCell ref="AC74:AN74"/>
    <mergeCell ref="AO74:AX74"/>
    <mergeCell ref="A75:D75"/>
    <mergeCell ref="E75:P75"/>
    <mergeCell ref="Q75:AB75"/>
    <mergeCell ref="AC75:AN75"/>
    <mergeCell ref="AO75:AX75"/>
    <mergeCell ref="AO2:AQ2"/>
    <mergeCell ref="AS2:AU2"/>
    <mergeCell ref="P24:V24"/>
    <mergeCell ref="W24:AC24"/>
    <mergeCell ref="AD2:AH2"/>
    <mergeCell ref="AJ2:AM2"/>
    <mergeCell ref="G8:X8"/>
    <mergeCell ref="P22:V22"/>
    <mergeCell ref="P23:V23"/>
    <mergeCell ref="G24:O24"/>
    <mergeCell ref="AR17:AX17"/>
    <mergeCell ref="AK13:AQ13"/>
    <mergeCell ref="AR13:AX13"/>
    <mergeCell ref="Y7:AD7"/>
    <mergeCell ref="AW2:AX2"/>
    <mergeCell ref="A3:AH3"/>
    <mergeCell ref="AJ3:AW3"/>
    <mergeCell ref="G19:O19"/>
    <mergeCell ref="AK19:AQ19"/>
    <mergeCell ref="P18:V18"/>
    <mergeCell ref="W18:AC18"/>
    <mergeCell ref="AD18:AJ18"/>
    <mergeCell ref="AK18:AQ18"/>
    <mergeCell ref="AR18:AX18"/>
    <mergeCell ref="AI28:AL28"/>
    <mergeCell ref="AI27:AL27"/>
    <mergeCell ref="AM27:AP27"/>
    <mergeCell ref="AM28:AP28"/>
    <mergeCell ref="AM29:AP29"/>
    <mergeCell ref="AQ29:AT29"/>
    <mergeCell ref="AQ28:AT28"/>
    <mergeCell ref="AQ27:AT27"/>
    <mergeCell ref="AD17:AJ17"/>
    <mergeCell ref="AK17:AQ17"/>
    <mergeCell ref="AP116:AX116"/>
    <mergeCell ref="C117:I117"/>
    <mergeCell ref="J117:O117"/>
    <mergeCell ref="P117:X117"/>
    <mergeCell ref="Y117:AB117"/>
    <mergeCell ref="AC117:AG117"/>
    <mergeCell ref="AH117:AK117"/>
    <mergeCell ref="AP117:AX117"/>
    <mergeCell ref="AL117:AO117"/>
    <mergeCell ref="A116:B116"/>
    <mergeCell ref="A117:B117"/>
    <mergeCell ref="C116:I116"/>
    <mergeCell ref="J116:O116"/>
    <mergeCell ref="P116:X116"/>
    <mergeCell ref="Y116:AB116"/>
    <mergeCell ref="AC116:AG116"/>
    <mergeCell ref="AH116:AK116"/>
    <mergeCell ref="AL116:AO116"/>
    <mergeCell ref="AU106:AX106"/>
    <mergeCell ref="C51:AC51"/>
    <mergeCell ref="AD54:AF54"/>
    <mergeCell ref="AG52:AX52"/>
    <mergeCell ref="C48:AC48"/>
    <mergeCell ref="G103:K103"/>
    <mergeCell ref="L103:X103"/>
    <mergeCell ref="C43:AC43"/>
    <mergeCell ref="C44:AC44"/>
    <mergeCell ref="AG83:AH83"/>
    <mergeCell ref="AJ83:AK83"/>
    <mergeCell ref="A78:D78"/>
    <mergeCell ref="A77:D77"/>
    <mergeCell ref="A83:D83"/>
    <mergeCell ref="E83:G83"/>
    <mergeCell ref="I83:J83"/>
    <mergeCell ref="L83:M83"/>
    <mergeCell ref="Q83:S83"/>
    <mergeCell ref="U83:V83"/>
    <mergeCell ref="X83:Y83"/>
    <mergeCell ref="AC83:AE83"/>
    <mergeCell ref="E77:P77"/>
    <mergeCell ref="Q77:AB77"/>
    <mergeCell ref="AC77:AN77"/>
    <mergeCell ref="A107:AK107"/>
    <mergeCell ref="AH113:AK113"/>
    <mergeCell ref="AL113:AO113"/>
    <mergeCell ref="J112:O112"/>
    <mergeCell ref="J113:O113"/>
    <mergeCell ref="Y113:AB113"/>
    <mergeCell ref="AH112:AK112"/>
    <mergeCell ref="AL112:AO112"/>
    <mergeCell ref="L106:X106"/>
    <mergeCell ref="Y106:AB106"/>
    <mergeCell ref="AC106:AG106"/>
    <mergeCell ref="AH106:AT106"/>
    <mergeCell ref="AP112:AX112"/>
    <mergeCell ref="AP113:AX113"/>
    <mergeCell ref="P113:X113"/>
    <mergeCell ref="Y112:AB112"/>
    <mergeCell ref="C112:I112"/>
    <mergeCell ref="P112:X112"/>
    <mergeCell ref="A113:B113"/>
    <mergeCell ref="A112:B112"/>
    <mergeCell ref="Y32:AA32"/>
    <mergeCell ref="AK20:AQ20"/>
    <mergeCell ref="AE34:AH34"/>
    <mergeCell ref="AI34:AL34"/>
    <mergeCell ref="AM34:AP34"/>
    <mergeCell ref="A25:F29"/>
    <mergeCell ref="AB28:AD28"/>
    <mergeCell ref="AG48:AX48"/>
    <mergeCell ref="A42:B44"/>
    <mergeCell ref="Y105:AB105"/>
    <mergeCell ref="AC105:AG105"/>
    <mergeCell ref="C62:F62"/>
    <mergeCell ref="AD47:AF47"/>
    <mergeCell ref="AD44:AF44"/>
    <mergeCell ref="AC104:AG104"/>
    <mergeCell ref="L104:X104"/>
    <mergeCell ref="AC103:AG103"/>
    <mergeCell ref="L105:X105"/>
    <mergeCell ref="G106:K106"/>
    <mergeCell ref="A40:AX40"/>
    <mergeCell ref="AC112:AG112"/>
    <mergeCell ref="AC113:AG113"/>
    <mergeCell ref="AD20:AJ20"/>
    <mergeCell ref="G5:L5"/>
    <mergeCell ref="M5:R5"/>
    <mergeCell ref="S5:X5"/>
    <mergeCell ref="Y8:AD8"/>
    <mergeCell ref="AE8:AX8"/>
    <mergeCell ref="G6:AX6"/>
    <mergeCell ref="AE37:AH37"/>
    <mergeCell ref="AI35:AL35"/>
    <mergeCell ref="AM37:AP37"/>
    <mergeCell ref="AU27:AX27"/>
    <mergeCell ref="AU28:AX28"/>
    <mergeCell ref="AU29:AX29"/>
    <mergeCell ref="AQ36:AX36"/>
    <mergeCell ref="AE35:AH35"/>
    <mergeCell ref="AW26:AX26"/>
    <mergeCell ref="AU26:AV26"/>
    <mergeCell ref="AE7:AX7"/>
    <mergeCell ref="AE25:AH26"/>
    <mergeCell ref="AI25:AL26"/>
    <mergeCell ref="AM25:AP26"/>
    <mergeCell ref="AU25:AX25"/>
    <mergeCell ref="AE29:AH29"/>
    <mergeCell ref="AI29:AL29"/>
    <mergeCell ref="G12:O12"/>
    <mergeCell ref="P14:V14"/>
    <mergeCell ref="AD12:AJ12"/>
    <mergeCell ref="W16:AC16"/>
    <mergeCell ref="A10:F10"/>
    <mergeCell ref="AR12:AX12"/>
    <mergeCell ref="G13:H18"/>
    <mergeCell ref="W13:AC13"/>
    <mergeCell ref="AR19:AX19"/>
    <mergeCell ref="W19:AC19"/>
    <mergeCell ref="AD19:AJ19"/>
    <mergeCell ref="A12:F21"/>
    <mergeCell ref="A62:B63"/>
    <mergeCell ref="C58:AC58"/>
    <mergeCell ref="P17:V17"/>
    <mergeCell ref="W17:AC17"/>
    <mergeCell ref="AD16:AJ16"/>
    <mergeCell ref="AR16:AX16"/>
    <mergeCell ref="AK16:AQ16"/>
    <mergeCell ref="P27:X29"/>
    <mergeCell ref="F67:AX67"/>
    <mergeCell ref="E46:AC46"/>
    <mergeCell ref="E47:AC47"/>
    <mergeCell ref="AG54:AX54"/>
    <mergeCell ref="A66:AX66"/>
    <mergeCell ref="AG55:AX55"/>
    <mergeCell ref="AD43:AF43"/>
    <mergeCell ref="Y25:AA26"/>
    <mergeCell ref="Y27:AA27"/>
    <mergeCell ref="Y28:AA28"/>
    <mergeCell ref="P25:X26"/>
    <mergeCell ref="AB25:AD26"/>
    <mergeCell ref="AB27:AD27"/>
    <mergeCell ref="G20:O20"/>
    <mergeCell ref="P20:V20"/>
    <mergeCell ref="W20:AC20"/>
    <mergeCell ref="AQ25:AT25"/>
    <mergeCell ref="G25:O26"/>
    <mergeCell ref="AD13:AJ13"/>
    <mergeCell ref="A59:B61"/>
    <mergeCell ref="AD52:AF52"/>
    <mergeCell ref="Y35:AA35"/>
    <mergeCell ref="AB35:AD35"/>
    <mergeCell ref="G36:X37"/>
    <mergeCell ref="Y36:AA36"/>
    <mergeCell ref="A55:B58"/>
    <mergeCell ref="C55:AC55"/>
    <mergeCell ref="AR14:AX14"/>
    <mergeCell ref="AK15:AQ15"/>
    <mergeCell ref="AG57:AX57"/>
    <mergeCell ref="AD48:AF48"/>
    <mergeCell ref="AR20:AX20"/>
    <mergeCell ref="AD50:AF50"/>
    <mergeCell ref="C45:AC45"/>
    <mergeCell ref="AG41:AX41"/>
    <mergeCell ref="AD15:AJ15"/>
    <mergeCell ref="P19:V19"/>
    <mergeCell ref="C46:D47"/>
    <mergeCell ref="I15:O15"/>
    <mergeCell ref="P15:V15"/>
    <mergeCell ref="G4:X4"/>
    <mergeCell ref="Y4:AD4"/>
    <mergeCell ref="AE4:AP4"/>
    <mergeCell ref="AQ4:AX4"/>
    <mergeCell ref="A5:F5"/>
    <mergeCell ref="C49:AC49"/>
    <mergeCell ref="G11:AX11"/>
    <mergeCell ref="Y5:AD5"/>
    <mergeCell ref="AE5:AP5"/>
    <mergeCell ref="AQ5:AX5"/>
    <mergeCell ref="A4:F4"/>
    <mergeCell ref="A6:F6"/>
    <mergeCell ref="AK12:AQ12"/>
    <mergeCell ref="W14:AC14"/>
    <mergeCell ref="AG44:AX44"/>
    <mergeCell ref="AG49:AX49"/>
    <mergeCell ref="C42:AC42"/>
    <mergeCell ref="I16:O16"/>
    <mergeCell ref="P16:V16"/>
    <mergeCell ref="AD45:AF45"/>
    <mergeCell ref="I18:O18"/>
    <mergeCell ref="AR15:AX15"/>
    <mergeCell ref="I14:O14"/>
    <mergeCell ref="I17:O17"/>
    <mergeCell ref="A102:F106"/>
    <mergeCell ref="A65:AX65"/>
    <mergeCell ref="F69:AX69"/>
    <mergeCell ref="A45:B54"/>
    <mergeCell ref="C54:AC54"/>
    <mergeCell ref="A72:AX72"/>
    <mergeCell ref="AD58:AF58"/>
    <mergeCell ref="AG45:AX47"/>
    <mergeCell ref="G105:K105"/>
    <mergeCell ref="C50:AC50"/>
    <mergeCell ref="AU103:AX103"/>
    <mergeCell ref="AD55:AF55"/>
    <mergeCell ref="G102:AB102"/>
    <mergeCell ref="AH105:AT105"/>
    <mergeCell ref="AG51:AX51"/>
    <mergeCell ref="A64:AX64"/>
    <mergeCell ref="C63:F63"/>
    <mergeCell ref="Y104:AB104"/>
    <mergeCell ref="A68:AX68"/>
    <mergeCell ref="A70:AX70"/>
    <mergeCell ref="A71:AX71"/>
    <mergeCell ref="AC102:AX102"/>
    <mergeCell ref="Y103:AB103"/>
    <mergeCell ref="A67:E67"/>
    <mergeCell ref="AQ35:AX35"/>
    <mergeCell ref="AE36:AH36"/>
    <mergeCell ref="AI36:AL36"/>
    <mergeCell ref="G63:AX63"/>
    <mergeCell ref="G62:AX62"/>
    <mergeCell ref="G33:X34"/>
    <mergeCell ref="AM36:AP36"/>
    <mergeCell ref="Y33:AA33"/>
    <mergeCell ref="AM35:AP35"/>
    <mergeCell ref="AB36:AD36"/>
    <mergeCell ref="AE33:AH33"/>
    <mergeCell ref="AI33:AL33"/>
    <mergeCell ref="AM33:AP33"/>
    <mergeCell ref="Y37:AA37"/>
    <mergeCell ref="AB37:AD37"/>
    <mergeCell ref="C57:AC57"/>
    <mergeCell ref="A35:F37"/>
    <mergeCell ref="G35:X35"/>
    <mergeCell ref="AD41:AF41"/>
    <mergeCell ref="C41:AC41"/>
    <mergeCell ref="AD59:AF59"/>
    <mergeCell ref="AG58:AX58"/>
    <mergeCell ref="C52:AC52"/>
    <mergeCell ref="AG59:AX61"/>
    <mergeCell ref="A7:F7"/>
    <mergeCell ref="G7:X7"/>
    <mergeCell ref="A8:F8"/>
    <mergeCell ref="A32:F34"/>
    <mergeCell ref="G32:X32"/>
    <mergeCell ref="AB33:AD33"/>
    <mergeCell ref="AB32:AD32"/>
    <mergeCell ref="Y34:AA34"/>
    <mergeCell ref="AD49:AF49"/>
    <mergeCell ref="AB34:AD34"/>
    <mergeCell ref="G27:O29"/>
    <mergeCell ref="A11:F11"/>
    <mergeCell ref="AD46:AF46"/>
    <mergeCell ref="P12:V12"/>
    <mergeCell ref="AB29:AD29"/>
    <mergeCell ref="I13:O13"/>
    <mergeCell ref="A9:F9"/>
    <mergeCell ref="G9:AX9"/>
    <mergeCell ref="W15:AC15"/>
    <mergeCell ref="W12:AC12"/>
    <mergeCell ref="G10:AX10"/>
    <mergeCell ref="AD14:AJ14"/>
    <mergeCell ref="AK14:AQ14"/>
    <mergeCell ref="P13:V13"/>
    <mergeCell ref="AK21:AQ21"/>
    <mergeCell ref="AR21:AX21"/>
    <mergeCell ref="A30:F31"/>
    <mergeCell ref="G30:AX31"/>
    <mergeCell ref="C61:F61"/>
    <mergeCell ref="AD51:AF51"/>
    <mergeCell ref="AG50:AX50"/>
    <mergeCell ref="G21:O21"/>
    <mergeCell ref="P21:V21"/>
    <mergeCell ref="W21:AC21"/>
    <mergeCell ref="AD21:AJ21"/>
    <mergeCell ref="AQ32:AT32"/>
    <mergeCell ref="AU32:AX32"/>
    <mergeCell ref="AQ33:AT33"/>
    <mergeCell ref="AQ34:AT34"/>
    <mergeCell ref="AU33:AX33"/>
    <mergeCell ref="AU34:AX34"/>
    <mergeCell ref="G60:M60"/>
    <mergeCell ref="N60:AF60"/>
    <mergeCell ref="AE32:AH32"/>
    <mergeCell ref="AI32:AL32"/>
    <mergeCell ref="AM32:AP32"/>
    <mergeCell ref="AI37:AL37"/>
    <mergeCell ref="AQ37:AX37"/>
    <mergeCell ref="AL107:AN107"/>
    <mergeCell ref="G61:H61"/>
    <mergeCell ref="J61:K61"/>
    <mergeCell ref="C38:D39"/>
    <mergeCell ref="A38:B39"/>
    <mergeCell ref="AG53:AX53"/>
    <mergeCell ref="AG42:AX42"/>
    <mergeCell ref="AU104:AX104"/>
    <mergeCell ref="C113:I113"/>
    <mergeCell ref="AG43:AX43"/>
    <mergeCell ref="AD42:AF42"/>
    <mergeCell ref="AU105:AX105"/>
    <mergeCell ref="A84:F101"/>
    <mergeCell ref="C56:AC56"/>
    <mergeCell ref="AG56:AX56"/>
    <mergeCell ref="C59:AC59"/>
    <mergeCell ref="AD57:AF57"/>
    <mergeCell ref="C60:F60"/>
    <mergeCell ref="N61:AF61"/>
    <mergeCell ref="AH104:AT104"/>
    <mergeCell ref="AH103:AT103"/>
    <mergeCell ref="G104:K104"/>
    <mergeCell ref="A69:E69"/>
    <mergeCell ref="AD56:AF56"/>
  </mergeCells>
  <phoneticPr fontId="6"/>
  <conditionalFormatting sqref="P14:AQ14 Y105 AU105">
    <cfRule type="expression" dxfId="87" priority="14023">
      <formula>IF(RIGHT(TEXT(P14,"0.#"),1)=".",FALSE,TRUE)</formula>
    </cfRule>
    <cfRule type="expression" dxfId="86" priority="14024">
      <formula>IF(RIGHT(TEXT(P14,"0.#"),1)=".",TRUE,FALSE)</formula>
    </cfRule>
  </conditionalFormatting>
  <conditionalFormatting sqref="AE27">
    <cfRule type="expression" dxfId="85" priority="14013">
      <formula>IF(RIGHT(TEXT(AE27,"0.#"),1)=".",FALSE,TRUE)</formula>
    </cfRule>
    <cfRule type="expression" dxfId="84" priority="14014">
      <formula>IF(RIGHT(TEXT(AE27,"0.#"),1)=".",TRUE,FALSE)</formula>
    </cfRule>
  </conditionalFormatting>
  <conditionalFormatting sqref="P18:AX18">
    <cfRule type="expression" dxfId="83" priority="13899">
      <formula>IF(RIGHT(TEXT(P18,"0.#"),1)=".",FALSE,TRUE)</formula>
    </cfRule>
    <cfRule type="expression" dxfId="82" priority="13900">
      <formula>IF(RIGHT(TEXT(P18,"0.#"),1)=".",TRUE,FALSE)</formula>
    </cfRule>
  </conditionalFormatting>
  <conditionalFormatting sqref="Y106">
    <cfRule type="expression" dxfId="81" priority="13891">
      <formula>IF(RIGHT(TEXT(Y106,"0.#"),1)=".",FALSE,TRUE)</formula>
    </cfRule>
    <cfRule type="expression" dxfId="80" priority="13892">
      <formula>IF(RIGHT(TEXT(Y106,"0.#"),1)=".",TRUE,FALSE)</formula>
    </cfRule>
  </conditionalFormatting>
  <conditionalFormatting sqref="P16:AQ17 P15:AX15 P13:AX13">
    <cfRule type="expression" dxfId="79" priority="13721">
      <formula>IF(RIGHT(TEXT(P13,"0.#"),1)=".",FALSE,TRUE)</formula>
    </cfRule>
    <cfRule type="expression" dxfId="78" priority="13722">
      <formula>IF(RIGHT(TEXT(P13,"0.#"),1)=".",TRUE,FALSE)</formula>
    </cfRule>
  </conditionalFormatting>
  <conditionalFormatting sqref="P19:AJ19">
    <cfRule type="expression" dxfId="77" priority="13719">
      <formula>IF(RIGHT(TEXT(P19,"0.#"),1)=".",FALSE,TRUE)</formula>
    </cfRule>
    <cfRule type="expression" dxfId="76" priority="13720">
      <formula>IF(RIGHT(TEXT(P19,"0.#"),1)=".",TRUE,FALSE)</formula>
    </cfRule>
  </conditionalFormatting>
  <conditionalFormatting sqref="AE33 AQ33">
    <cfRule type="expression" dxfId="75" priority="13711">
      <formula>IF(RIGHT(TEXT(AE33,"0.#"),1)=".",FALSE,TRUE)</formula>
    </cfRule>
    <cfRule type="expression" dxfId="74" priority="13712">
      <formula>IF(RIGHT(TEXT(AE33,"0.#"),1)=".",TRUE,FALSE)</formula>
    </cfRule>
  </conditionalFormatting>
  <conditionalFormatting sqref="AU106">
    <cfRule type="expression" dxfId="73" priority="13693">
      <formula>IF(RIGHT(TEXT(AU106,"0.#"),1)=".",FALSE,TRUE)</formula>
    </cfRule>
    <cfRule type="expression" dxfId="72" priority="13694">
      <formula>IF(RIGHT(TEXT(AU106,"0.#"),1)=".",TRUE,FALSE)</formula>
    </cfRule>
  </conditionalFormatting>
  <conditionalFormatting sqref="AM29">
    <cfRule type="expression" dxfId="71" priority="13467">
      <formula>IF(RIGHT(TEXT(AM29,"0.#"),1)=".",FALSE,TRUE)</formula>
    </cfRule>
    <cfRule type="expression" dxfId="70" priority="13468">
      <formula>IF(RIGHT(TEXT(AM29,"0.#"),1)=".",TRUE,FALSE)</formula>
    </cfRule>
  </conditionalFormatting>
  <conditionalFormatting sqref="AE28">
    <cfRule type="expression" dxfId="69" priority="13481">
      <formula>IF(RIGHT(TEXT(AE28,"0.#"),1)=".",FALSE,TRUE)</formula>
    </cfRule>
    <cfRule type="expression" dxfId="68" priority="13482">
      <formula>IF(RIGHT(TEXT(AE28,"0.#"),1)=".",TRUE,FALSE)</formula>
    </cfRule>
  </conditionalFormatting>
  <conditionalFormatting sqref="AE29">
    <cfRule type="expression" dxfId="67" priority="13479">
      <formula>IF(RIGHT(TEXT(AE29,"0.#"),1)=".",FALSE,TRUE)</formula>
    </cfRule>
    <cfRule type="expression" dxfId="66" priority="13480">
      <formula>IF(RIGHT(TEXT(AE29,"0.#"),1)=".",TRUE,FALSE)</formula>
    </cfRule>
  </conditionalFormatting>
  <conditionalFormatting sqref="AI29">
    <cfRule type="expression" dxfId="65" priority="13477">
      <formula>IF(RIGHT(TEXT(AI29,"0.#"),1)=".",FALSE,TRUE)</formula>
    </cfRule>
    <cfRule type="expression" dxfId="64" priority="13478">
      <formula>IF(RIGHT(TEXT(AI29,"0.#"),1)=".",TRUE,FALSE)</formula>
    </cfRule>
  </conditionalFormatting>
  <conditionalFormatting sqref="AI28">
    <cfRule type="expression" dxfId="63" priority="13475">
      <formula>IF(RIGHT(TEXT(AI28,"0.#"),1)=".",FALSE,TRUE)</formula>
    </cfRule>
    <cfRule type="expression" dxfId="62" priority="13476">
      <formula>IF(RIGHT(TEXT(AI28,"0.#"),1)=".",TRUE,FALSE)</formula>
    </cfRule>
  </conditionalFormatting>
  <conditionalFormatting sqref="AI27">
    <cfRule type="expression" dxfId="61" priority="13473">
      <formula>IF(RIGHT(TEXT(AI27,"0.#"),1)=".",FALSE,TRUE)</formula>
    </cfRule>
    <cfRule type="expression" dxfId="60" priority="13474">
      <formula>IF(RIGHT(TEXT(AI27,"0.#"),1)=".",TRUE,FALSE)</formula>
    </cfRule>
  </conditionalFormatting>
  <conditionalFormatting sqref="AM27">
    <cfRule type="expression" dxfId="59" priority="13471">
      <formula>IF(RIGHT(TEXT(AM27,"0.#"),1)=".",FALSE,TRUE)</formula>
    </cfRule>
    <cfRule type="expression" dxfId="58" priority="13472">
      <formula>IF(RIGHT(TEXT(AM27,"0.#"),1)=".",TRUE,FALSE)</formula>
    </cfRule>
  </conditionalFormatting>
  <conditionalFormatting sqref="AQ27:AQ29">
    <cfRule type="expression" dxfId="57" priority="13461">
      <formula>IF(RIGHT(TEXT(AQ27,"0.#"),1)=".",FALSE,TRUE)</formula>
    </cfRule>
    <cfRule type="expression" dxfId="56" priority="13462">
      <formula>IF(RIGHT(TEXT(AQ27,"0.#"),1)=".",TRUE,FALSE)</formula>
    </cfRule>
  </conditionalFormatting>
  <conditionalFormatting sqref="AU27:AU29">
    <cfRule type="expression" dxfId="55" priority="13459">
      <formula>IF(RIGHT(TEXT(AU27,"0.#"),1)=".",FALSE,TRUE)</formula>
    </cfRule>
    <cfRule type="expression" dxfId="54" priority="13460">
      <formula>IF(RIGHT(TEXT(AU27,"0.#"),1)=".",TRUE,FALSE)</formula>
    </cfRule>
  </conditionalFormatting>
  <conditionalFormatting sqref="AI33">
    <cfRule type="expression" dxfId="53" priority="13243">
      <formula>IF(RIGHT(TEXT(AI33,"0.#"),1)=".",FALSE,TRUE)</formula>
    </cfRule>
    <cfRule type="expression" dxfId="52" priority="13244">
      <formula>IF(RIGHT(TEXT(AI33,"0.#"),1)=".",TRUE,FALSE)</formula>
    </cfRule>
  </conditionalFormatting>
  <conditionalFormatting sqref="AM33">
    <cfRule type="expression" dxfId="51" priority="13241">
      <formula>IF(RIGHT(TEXT(AM33,"0.#"),1)=".",FALSE,TRUE)</formula>
    </cfRule>
    <cfRule type="expression" dxfId="50" priority="13242">
      <formula>IF(RIGHT(TEXT(AM33,"0.#"),1)=".",TRUE,FALSE)</formula>
    </cfRule>
  </conditionalFormatting>
  <conditionalFormatting sqref="AE34">
    <cfRule type="expression" dxfId="49" priority="13239">
      <formula>IF(RIGHT(TEXT(AE34,"0.#"),1)=".",FALSE,TRUE)</formula>
    </cfRule>
    <cfRule type="expression" dxfId="48" priority="13240">
      <formula>IF(RIGHT(TEXT(AE34,"0.#"),1)=".",TRUE,FALSE)</formula>
    </cfRule>
  </conditionalFormatting>
  <conditionalFormatting sqref="AI34">
    <cfRule type="expression" dxfId="47" priority="13237">
      <formula>IF(RIGHT(TEXT(AI34,"0.#"),1)=".",FALSE,TRUE)</formula>
    </cfRule>
    <cfRule type="expression" dxfId="46" priority="13238">
      <formula>IF(RIGHT(TEXT(AI34,"0.#"),1)=".",TRUE,FALSE)</formula>
    </cfRule>
  </conditionalFormatting>
  <conditionalFormatting sqref="AM34">
    <cfRule type="expression" dxfId="45" priority="13235">
      <formula>IF(RIGHT(TEXT(AM34,"0.#"),1)=".",FALSE,TRUE)</formula>
    </cfRule>
    <cfRule type="expression" dxfId="44" priority="13236">
      <formula>IF(RIGHT(TEXT(AM34,"0.#"),1)=".",TRUE,FALSE)</formula>
    </cfRule>
  </conditionalFormatting>
  <conditionalFormatting sqref="AQ34">
    <cfRule type="expression" dxfId="43" priority="13233">
      <formula>IF(RIGHT(TEXT(AQ34,"0.#"),1)=".",FALSE,TRUE)</formula>
    </cfRule>
    <cfRule type="expression" dxfId="42" priority="13234">
      <formula>IF(RIGHT(TEXT(AQ34,"0.#"),1)=".",TRUE,FALSE)</formula>
    </cfRule>
  </conditionalFormatting>
  <conditionalFormatting sqref="AE36 AQ36">
    <cfRule type="expression" dxfId="41" priority="13175">
      <formula>IF(RIGHT(TEXT(AE36,"0.#"),1)=".",FALSE,TRUE)</formula>
    </cfRule>
    <cfRule type="expression" dxfId="40" priority="13176">
      <formula>IF(RIGHT(TEXT(AE36,"0.#"),1)=".",TRUE,FALSE)</formula>
    </cfRule>
  </conditionalFormatting>
  <conditionalFormatting sqref="AI36">
    <cfRule type="expression" dxfId="39" priority="13173">
      <formula>IF(RIGHT(TEXT(AI36,"0.#"),1)=".",FALSE,TRUE)</formula>
    </cfRule>
    <cfRule type="expression" dxfId="38" priority="13174">
      <formula>IF(RIGHT(TEXT(AI36,"0.#"),1)=".",TRUE,FALSE)</formula>
    </cfRule>
  </conditionalFormatting>
  <conditionalFormatting sqref="AM36">
    <cfRule type="expression" dxfId="37" priority="13171">
      <formula>IF(RIGHT(TEXT(AM36,"0.#"),1)=".",FALSE,TRUE)</formula>
    </cfRule>
    <cfRule type="expression" dxfId="36" priority="13172">
      <formula>IF(RIGHT(TEXT(AM36,"0.#"),1)=".",TRUE,FALSE)</formula>
    </cfRule>
  </conditionalFormatting>
  <conditionalFormatting sqref="AE37">
    <cfRule type="expression" dxfId="35" priority="13169">
      <formula>IF(RIGHT(TEXT(AE37,"0.#"),1)=".",FALSE,TRUE)</formula>
    </cfRule>
    <cfRule type="expression" dxfId="34" priority="13170">
      <formula>IF(RIGHT(TEXT(AE37,"0.#"),1)=".",TRUE,FALSE)</formula>
    </cfRule>
  </conditionalFormatting>
  <conditionalFormatting sqref="AI37">
    <cfRule type="expression" dxfId="33" priority="13167">
      <formula>IF(RIGHT(TEXT(AI37,"0.#"),1)=".",FALSE,TRUE)</formula>
    </cfRule>
    <cfRule type="expression" dxfId="32" priority="13168">
      <formula>IF(RIGHT(TEXT(AI37,"0.#"),1)=".",TRUE,FALSE)</formula>
    </cfRule>
  </conditionalFormatting>
  <conditionalFormatting sqref="AQ37">
    <cfRule type="expression" dxfId="31" priority="13163">
      <formula>IF(RIGHT(TEXT(AQ37,"0.#"),1)=".",FALSE,TRUE)</formula>
    </cfRule>
    <cfRule type="expression" dxfId="30" priority="13164">
      <formula>IF(RIGHT(TEXT(AQ37,"0.#"),1)=".",TRUE,FALSE)</formula>
    </cfRule>
  </conditionalFormatting>
  <conditionalFormatting sqref="W23">
    <cfRule type="expression" dxfId="29" priority="2325">
      <formula>IF(RIGHT(TEXT(W23,"0.#"),1)=".",FALSE,TRUE)</formula>
    </cfRule>
    <cfRule type="expression" dxfId="28" priority="2326">
      <formula>IF(RIGHT(TEXT(W23,"0.#"),1)=".",TRUE,FALSE)</formula>
    </cfRule>
  </conditionalFormatting>
  <conditionalFormatting sqref="P23">
    <cfRule type="expression" dxfId="27" priority="2313">
      <formula>IF(RIGHT(TEXT(P23,"0.#"),1)=".",FALSE,TRUE)</formula>
    </cfRule>
    <cfRule type="expression" dxfId="26" priority="2314">
      <formula>IF(RIGHT(TEXT(P23,"0.#"),1)=".",TRUE,FALSE)</formula>
    </cfRule>
  </conditionalFormatting>
  <conditionalFormatting sqref="AU33">
    <cfRule type="expression" dxfId="25" priority="477">
      <formula>IF(RIGHT(TEXT(AU33,"0.#"),1)=".",FALSE,TRUE)</formula>
    </cfRule>
    <cfRule type="expression" dxfId="24" priority="478">
      <formula>IF(RIGHT(TEXT(AU33,"0.#"),1)=".",TRUE,FALSE)</formula>
    </cfRule>
  </conditionalFormatting>
  <conditionalFormatting sqref="AU34">
    <cfRule type="expression" dxfId="23" priority="475">
      <formula>IF(RIGHT(TEXT(AU34,"0.#"),1)=".",FALSE,TRUE)</formula>
    </cfRule>
    <cfRule type="expression" dxfId="22" priority="476">
      <formula>IF(RIGHT(TEXT(AU34,"0.#"),1)=".",TRUE,FALSE)</formula>
    </cfRule>
  </conditionalFormatting>
  <conditionalFormatting sqref="P24:AC24">
    <cfRule type="expression" dxfId="21" priority="21">
      <formula>IF(RIGHT(TEXT(P24,"0.#"),1)=".",FALSE,TRUE)</formula>
    </cfRule>
    <cfRule type="expression" dxfId="20" priority="22">
      <formula>IF(RIGHT(TEXT(P24,"0.#"),1)=".",TRUE,FALSE)</formula>
    </cfRule>
  </conditionalFormatting>
  <conditionalFormatting sqref="AM28">
    <cfRule type="expression" dxfId="19" priority="19">
      <formula>IF(RIGHT(TEXT(AM28,"0.#"),1)=".",FALSE,TRUE)</formula>
    </cfRule>
    <cfRule type="expression" dxfId="18" priority="20">
      <formula>IF(RIGHT(TEXT(AM28,"0.#"),1)=".",TRUE,FALSE)</formula>
    </cfRule>
  </conditionalFormatting>
  <conditionalFormatting sqref="AM37">
    <cfRule type="expression" dxfId="17" priority="17">
      <formula>IF(RIGHT(TEXT(AM37,"0.#"),1)=".",FALSE,TRUE)</formula>
    </cfRule>
    <cfRule type="expression" dxfId="16" priority="18">
      <formula>IF(RIGHT(TEXT(AM37,"0.#"),1)=".",TRUE,FALSE)</formula>
    </cfRule>
  </conditionalFormatting>
  <conditionalFormatting sqref="Y104">
    <cfRule type="expression" dxfId="15" priority="15">
      <formula>IF(RIGHT(TEXT(Y104,"0.#"),1)=".",FALSE,TRUE)</formula>
    </cfRule>
    <cfRule type="expression" dxfId="14" priority="16">
      <formula>IF(RIGHT(TEXT(Y104,"0.#"),1)=".",TRUE,FALSE)</formula>
    </cfRule>
  </conditionalFormatting>
  <conditionalFormatting sqref="AU104">
    <cfRule type="expression" dxfId="13" priority="13">
      <formula>IF(RIGHT(TEXT(AU104,"0.#"),1)=".",FALSE,TRUE)</formula>
    </cfRule>
    <cfRule type="expression" dxfId="12" priority="14">
      <formula>IF(RIGHT(TEXT(AU104,"0.#"),1)=".",TRUE,FALSE)</formula>
    </cfRule>
  </conditionalFormatting>
  <conditionalFormatting sqref="AL113:AO113">
    <cfRule type="expression" dxfId="11" priority="9">
      <formula>IF(AND(AL113&gt;=0, RIGHT(TEXT(AL113,"0.#"),1)&lt;&gt;"."),TRUE,FALSE)</formula>
    </cfRule>
    <cfRule type="expression" dxfId="10" priority="10">
      <formula>IF(AND(AL113&gt;=0, RIGHT(TEXT(AL113,"0.#"),1)="."),TRUE,FALSE)</formula>
    </cfRule>
    <cfRule type="expression" dxfId="9" priority="11">
      <formula>IF(AND(AL113&lt;0, RIGHT(TEXT(AL113,"0.#"),1)&lt;&gt;"."),TRUE,FALSE)</formula>
    </cfRule>
    <cfRule type="expression" dxfId="8" priority="12">
      <formula>IF(AND(AL113&lt;0, RIGHT(TEXT(AL113,"0.#"),1)="."),TRUE,FALSE)</formula>
    </cfRule>
  </conditionalFormatting>
  <conditionalFormatting sqref="Y113">
    <cfRule type="expression" dxfId="7" priority="7">
      <formula>IF(RIGHT(TEXT(Y113,"0.#"),1)=".",FALSE,TRUE)</formula>
    </cfRule>
    <cfRule type="expression" dxfId="6" priority="8">
      <formula>IF(RIGHT(TEXT(Y113,"0.#"),1)=".",TRUE,FALSE)</formula>
    </cfRule>
  </conditionalFormatting>
  <conditionalFormatting sqref="Y117">
    <cfRule type="expression" dxfId="5" priority="1">
      <formula>IF(RIGHT(TEXT(Y117,"0.#"),1)=".",FALSE,TRUE)</formula>
    </cfRule>
    <cfRule type="expression" dxfId="4" priority="2">
      <formula>IF(RIGHT(TEXT(Y117,"0.#"),1)=".",TRUE,FALSE)</formula>
    </cfRule>
  </conditionalFormatting>
  <conditionalFormatting sqref="AL117:AO117">
    <cfRule type="expression" dxfId="3" priority="3">
      <formula>IF(AND(AL117&gt;=0, RIGHT(TEXT(AL117,"0.#"),1)&lt;&gt;"."),TRUE,FALSE)</formula>
    </cfRule>
    <cfRule type="expression" dxfId="2" priority="4">
      <formula>IF(AND(AL117&gt;=0, RIGHT(TEXT(AL117,"0.#"),1)="."),TRUE,FALSE)</formula>
    </cfRule>
    <cfRule type="expression" dxfId="1" priority="5">
      <formula>IF(AND(AL117&lt;0, RIGHT(TEXT(AL117,"0.#"),1)&lt;&gt;"."),TRUE,FALSE)</formula>
    </cfRule>
    <cfRule type="expression" dxfId="0" priority="6">
      <formula>IF(AND(AL117&lt;0, RIGHT(TEXT(AL117,"0.#"),1)="."),TRUE,FALSE)</formula>
    </cfRule>
  </conditionalFormatting>
  <dataValidations count="18">
    <dataValidation type="custom" imeMode="disabled" allowBlank="1" showInputMessage="1" showErrorMessage="1" sqref="AY23 P13:AX13 AR15:AX15 P14:AQ18 AR18:AX18 P19:AJ19 AQ26:AR26 AU26:AX26 AE27:AX29 AE33:AX34 AE36:AX36 Y113:AB113 AL113:AO113 Y117:AB117 AL117:AO117 AU104:AX105 Y104:AB105 J61:K61 P23:AC24">
      <formula1>OR(ISNUMBER(J13), J13="-")</formula1>
    </dataValidation>
    <dataValidation type="list" allowBlank="1" showInputMessage="1" showErrorMessage="1" sqref="S5:X5">
      <formula1>T終了年度</formula1>
    </dataValidation>
    <dataValidation type="list" allowBlank="1" showInputMessage="1" showErrorMessage="1" sqref="AO107">
      <formula1>"　, ☑"</formula1>
    </dataValidation>
    <dataValidation type="list" allowBlank="1" showInputMessage="1" showErrorMessage="1" error="プルダウンリストから選択してください。" sqref="AD42:AF45 AD48:AD59 AE48:AF52 AE54:AF59">
      <formula1>"○,△,×,‐"</formula1>
    </dataValidation>
    <dataValidation type="list" allowBlank="1" showInputMessage="1" showErrorMessage="1" error="プルダウンリストから選択してください。" sqref="AD46:AF47">
      <formula1>"有,無"</formula1>
    </dataValidation>
    <dataValidation type="list" allowBlank="1" showInputMessage="1" showErrorMessage="1" sqref="A69:E69">
      <formula1>T所見を踏まえた改善点</formula1>
    </dataValidation>
    <dataValidation type="whole" imeMode="disabled" allowBlank="1" showInputMessage="1" showErrorMessage="1" sqref="AW2:AX2 M61">
      <formula1>0</formula1>
      <formula2>99</formula2>
    </dataValidation>
    <dataValidation type="custom" imeMode="off" allowBlank="1" showInputMessage="1" showErrorMessage="1" sqref="J113:O113 J117:O117">
      <formula1>OR(ISNUMBER(J113), J113="-")</formula1>
    </dataValidation>
    <dataValidation type="custom" imeMode="disabled" allowBlank="1" showInputMessage="1" showErrorMessage="1" sqref="AH113:AK113 AH117:AK117">
      <formula1>OR(AND(MOD(IF(ISNUMBER(AH113), AH113, 0.5),1)=0, 0&lt;=AH113), AH113="-")</formula1>
    </dataValidation>
    <dataValidation type="list" allowBlank="1" showInputMessage="1" showErrorMessage="1" sqref="A67:E6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2:M83 X82:Y83 AJ82:AK83 AU82:AV83">
      <formula1>0</formula1>
      <formula2>9999</formula2>
    </dataValidation>
    <dataValidation type="whole" allowBlank="1" showInputMessage="1" showErrorMessage="1" sqref="O82:P83 AA82:AB83 AM82:AN83 AX82:AX83">
      <formula1>0</formula1>
      <formula2>99</formula2>
    </dataValidation>
    <dataValidation type="list" allowBlank="1" showInputMessage="1" showErrorMessage="1" sqref="G61:H61">
      <formula1>T事業番号</formula1>
    </dataValidation>
    <dataValidation imeMode="disabled" allowBlank="1" showInputMessage="1" showErrorMessage="1" sqref="L61"/>
    <dataValidation type="list" allowBlank="1" showInputMessage="1" showErrorMessage="1" sqref="C61:F61">
      <formula1>T省庁</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71" max="49" man="1"/>
    <brk id="108"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AO83 E82:G83 Q82:S83 AC82:AE83 AO82:AP82</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AC113:AG113 AC117:AG117</xm:sqref>
        </x14:dataValidation>
        <x14:dataValidation type="list" allowBlank="1" showInputMessage="1" showErrorMessage="1">
          <x14:formula1>
            <xm:f>入力規則等!$U$37:$U$39</xm:f>
          </x14:formula1>
          <xm:sqref>I82:J82 U82:V82 AG82:AH82 AR82:AS82</xm:sqref>
        </x14:dataValidation>
        <x14:dataValidation type="list" allowBlank="1" showInputMessage="1" showErrorMessage="1">
          <x14:formula1>
            <xm:f>入力規則等!$U$7:$U$9</xm:f>
          </x14:formula1>
          <xm:sqref>I83:J83 U83:V83 AG83:AH83 AR83:AS83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397</v>
      </c>
      <c r="AA1" s="29" t="s">
        <v>76</v>
      </c>
      <c r="AB1" s="29" t="s">
        <v>398</v>
      </c>
      <c r="AC1" s="29" t="s">
        <v>31</v>
      </c>
      <c r="AD1" s="28"/>
      <c r="AE1" s="29" t="s">
        <v>43</v>
      </c>
      <c r="AF1" s="30"/>
      <c r="AG1" s="42" t="s">
        <v>174</v>
      </c>
      <c r="AI1" s="42" t="s">
        <v>176</v>
      </c>
      <c r="AK1" s="42" t="s">
        <v>180</v>
      </c>
      <c r="AM1" s="56"/>
      <c r="AN1" s="56"/>
      <c r="AP1" s="28" t="s">
        <v>223</v>
      </c>
    </row>
    <row r="2" spans="1:42" ht="13.5" customHeight="1" x14ac:dyDescent="0.15">
      <c r="A2" s="14" t="s">
        <v>79</v>
      </c>
      <c r="B2" s="15"/>
      <c r="C2" s="13" t="str">
        <f>IF(B2="","",A2)</f>
        <v/>
      </c>
      <c r="D2" s="13" t="str">
        <f>IF(C2="","",IF(D1&lt;&gt;"",CONCATENATE(D1,"、",C2),C2))</f>
        <v/>
      </c>
      <c r="F2" s="12" t="s">
        <v>66</v>
      </c>
      <c r="G2" s="17" t="s">
        <v>589</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72">
        <v>20</v>
      </c>
      <c r="W2" s="32" t="s">
        <v>165</v>
      </c>
      <c r="Y2" s="32" t="s">
        <v>62</v>
      </c>
      <c r="Z2" s="32" t="s">
        <v>62</v>
      </c>
      <c r="AA2" s="65" t="s">
        <v>264</v>
      </c>
      <c r="AB2" s="65" t="s">
        <v>492</v>
      </c>
      <c r="AC2" s="66" t="s">
        <v>129</v>
      </c>
      <c r="AD2" s="28"/>
      <c r="AE2" s="34" t="s">
        <v>161</v>
      </c>
      <c r="AF2" s="30"/>
      <c r="AG2" s="43" t="s">
        <v>231</v>
      </c>
      <c r="AI2" s="42" t="s">
        <v>261</v>
      </c>
      <c r="AK2" s="42" t="s">
        <v>181</v>
      </c>
      <c r="AM2" s="56"/>
      <c r="AN2" s="56"/>
      <c r="AP2" s="43" t="s">
        <v>231</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589</v>
      </c>
      <c r="R3" s="13" t="str">
        <f t="shared" ref="R3:R8" si="3">IF(Q3="","",P3)</f>
        <v>委託・請負</v>
      </c>
      <c r="S3" s="13" t="str">
        <f t="shared" ref="S3:S8" si="4">IF(R3="",S2,IF(S2&lt;&gt;"",CONCATENATE(S2,"、",R3),R3))</f>
        <v>委託・請負</v>
      </c>
      <c r="T3" s="13"/>
      <c r="U3" s="32" t="s">
        <v>523</v>
      </c>
      <c r="W3" s="32" t="s">
        <v>140</v>
      </c>
      <c r="Y3" s="32" t="s">
        <v>63</v>
      </c>
      <c r="Z3" s="32" t="s">
        <v>399</v>
      </c>
      <c r="AA3" s="65" t="s">
        <v>364</v>
      </c>
      <c r="AB3" s="65" t="s">
        <v>493</v>
      </c>
      <c r="AC3" s="66" t="s">
        <v>130</v>
      </c>
      <c r="AD3" s="28"/>
      <c r="AE3" s="34" t="s">
        <v>162</v>
      </c>
      <c r="AF3" s="30"/>
      <c r="AG3" s="43" t="s">
        <v>232</v>
      </c>
      <c r="AI3" s="42" t="s">
        <v>175</v>
      </c>
      <c r="AK3" s="42" t="str">
        <f>CHAR(CODE(AK2)+1)</f>
        <v>B</v>
      </c>
      <c r="AM3" s="56"/>
      <c r="AN3" s="56"/>
      <c r="AP3" s="43" t="s">
        <v>232</v>
      </c>
    </row>
    <row r="4" spans="1:42" ht="13.5" customHeight="1" x14ac:dyDescent="0.15">
      <c r="A4" s="14" t="s">
        <v>81</v>
      </c>
      <c r="B4" s="15" t="s">
        <v>589</v>
      </c>
      <c r="C4" s="13" t="str">
        <f t="shared" si="0"/>
        <v>沖縄振興</v>
      </c>
      <c r="D4" s="13" t="str">
        <f>IF(C4="",D3,IF(D3&lt;&gt;"",CONCATENATE(D3,"、",C4),C4))</f>
        <v>沖縄振興</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c r="R4" s="13" t="str">
        <f t="shared" si="3"/>
        <v/>
      </c>
      <c r="S4" s="13" t="str">
        <f t="shared" si="4"/>
        <v>委託・請負</v>
      </c>
      <c r="T4" s="13"/>
      <c r="U4" s="32" t="s">
        <v>524</v>
      </c>
      <c r="W4" s="32" t="s">
        <v>141</v>
      </c>
      <c r="Y4" s="32" t="s">
        <v>271</v>
      </c>
      <c r="Z4" s="32" t="s">
        <v>400</v>
      </c>
      <c r="AA4" s="65" t="s">
        <v>365</v>
      </c>
      <c r="AB4" s="65" t="s">
        <v>494</v>
      </c>
      <c r="AC4" s="65" t="s">
        <v>131</v>
      </c>
      <c r="AD4" s="28"/>
      <c r="AE4" s="34" t="s">
        <v>163</v>
      </c>
      <c r="AF4" s="30"/>
      <c r="AG4" s="43" t="s">
        <v>233</v>
      </c>
      <c r="AI4" s="42" t="s">
        <v>177</v>
      </c>
      <c r="AK4" s="42" t="str">
        <f t="shared" ref="AK4:AK49" si="7">CHAR(CODE(AK3)+1)</f>
        <v>C</v>
      </c>
      <c r="AM4" s="56"/>
      <c r="AN4" s="56"/>
      <c r="AP4" s="43" t="s">
        <v>233</v>
      </c>
    </row>
    <row r="5" spans="1:42" ht="13.5" customHeight="1" x14ac:dyDescent="0.15">
      <c r="A5" s="14" t="s">
        <v>82</v>
      </c>
      <c r="B5" s="15"/>
      <c r="C5" s="13" t="str">
        <f t="shared" si="0"/>
        <v/>
      </c>
      <c r="D5" s="13" t="str">
        <f>IF(C5="",D4,IF(D4&lt;&gt;"",CONCATENATE(D4,"、",C5),C5))</f>
        <v>沖縄振興</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委託・請負</v>
      </c>
      <c r="T5" s="13"/>
      <c r="W5" s="32" t="s">
        <v>548</v>
      </c>
      <c r="Y5" s="32" t="s">
        <v>272</v>
      </c>
      <c r="Z5" s="32" t="s">
        <v>401</v>
      </c>
      <c r="AA5" s="65" t="s">
        <v>366</v>
      </c>
      <c r="AB5" s="65" t="s">
        <v>495</v>
      </c>
      <c r="AC5" s="65" t="s">
        <v>164</v>
      </c>
      <c r="AD5" s="31"/>
      <c r="AE5" s="34" t="s">
        <v>243</v>
      </c>
      <c r="AF5" s="30"/>
      <c r="AG5" s="43" t="s">
        <v>234</v>
      </c>
      <c r="AI5" s="42" t="s">
        <v>268</v>
      </c>
      <c r="AK5" s="42" t="str">
        <f t="shared" si="7"/>
        <v>D</v>
      </c>
      <c r="AP5" s="43" t="s">
        <v>234</v>
      </c>
    </row>
    <row r="6" spans="1:42" ht="13.5" customHeight="1" x14ac:dyDescent="0.15">
      <c r="A6" s="14" t="s">
        <v>83</v>
      </c>
      <c r="B6" s="15"/>
      <c r="C6" s="13" t="str">
        <f t="shared" si="0"/>
        <v/>
      </c>
      <c r="D6" s="13" t="str">
        <f t="shared" ref="D6:D21" si="8">IF(C6="",D5,IF(D5&lt;&gt;"",CONCATENATE(D5,"、",C6),C6))</f>
        <v>沖縄振興</v>
      </c>
      <c r="F6" s="18" t="s">
        <v>109</v>
      </c>
      <c r="G6" s="17"/>
      <c r="H6" s="13" t="str">
        <f t="shared" si="1"/>
        <v/>
      </c>
      <c r="I6" s="13" t="str">
        <f t="shared" si="5"/>
        <v>一般会計</v>
      </c>
      <c r="K6" s="14" t="s">
        <v>101</v>
      </c>
      <c r="L6" s="15" t="s">
        <v>589</v>
      </c>
      <c r="M6" s="13" t="str">
        <f t="shared" si="2"/>
        <v>公共事業</v>
      </c>
      <c r="N6" s="13" t="str">
        <f t="shared" si="6"/>
        <v>公共事業</v>
      </c>
      <c r="O6" s="13"/>
      <c r="P6" s="12" t="s">
        <v>72</v>
      </c>
      <c r="Q6" s="17"/>
      <c r="R6" s="13" t="str">
        <f t="shared" si="3"/>
        <v/>
      </c>
      <c r="S6" s="13" t="str">
        <f t="shared" si="4"/>
        <v>委託・請負</v>
      </c>
      <c r="T6" s="13"/>
      <c r="U6" s="32" t="s">
        <v>245</v>
      </c>
      <c r="W6" s="32" t="s">
        <v>142</v>
      </c>
      <c r="Y6" s="32" t="s">
        <v>273</v>
      </c>
      <c r="Z6" s="32" t="s">
        <v>402</v>
      </c>
      <c r="AA6" s="65" t="s">
        <v>367</v>
      </c>
      <c r="AB6" s="65" t="s">
        <v>496</v>
      </c>
      <c r="AC6" s="65" t="s">
        <v>132</v>
      </c>
      <c r="AD6" s="31"/>
      <c r="AE6" s="34" t="s">
        <v>241</v>
      </c>
      <c r="AF6" s="30"/>
      <c r="AG6" s="43" t="s">
        <v>235</v>
      </c>
      <c r="AI6" s="42" t="s">
        <v>269</v>
      </c>
      <c r="AK6" s="42" t="str">
        <f>CHAR(CODE(AK5)+1)</f>
        <v>E</v>
      </c>
      <c r="AP6" s="43" t="s">
        <v>235</v>
      </c>
    </row>
    <row r="7" spans="1:42" ht="13.5" customHeight="1" x14ac:dyDescent="0.15">
      <c r="A7" s="14" t="s">
        <v>84</v>
      </c>
      <c r="B7" s="15"/>
      <c r="C7" s="13" t="str">
        <f t="shared" si="0"/>
        <v/>
      </c>
      <c r="D7" s="13" t="str">
        <f t="shared" si="8"/>
        <v>沖縄振興</v>
      </c>
      <c r="F7" s="18" t="s">
        <v>188</v>
      </c>
      <c r="G7" s="17"/>
      <c r="H7" s="13" t="str">
        <f t="shared" si="1"/>
        <v/>
      </c>
      <c r="I7" s="13" t="str">
        <f t="shared" si="5"/>
        <v>一般会計</v>
      </c>
      <c r="K7" s="14" t="s">
        <v>102</v>
      </c>
      <c r="L7" s="15"/>
      <c r="M7" s="13" t="str">
        <f t="shared" si="2"/>
        <v/>
      </c>
      <c r="N7" s="13" t="str">
        <f t="shared" si="6"/>
        <v>公共事業</v>
      </c>
      <c r="O7" s="13"/>
      <c r="P7" s="12" t="s">
        <v>73</v>
      </c>
      <c r="Q7" s="17"/>
      <c r="R7" s="13" t="str">
        <f t="shared" si="3"/>
        <v/>
      </c>
      <c r="S7" s="13" t="str">
        <f t="shared" si="4"/>
        <v>委託・請負</v>
      </c>
      <c r="T7" s="13"/>
      <c r="U7" s="32"/>
      <c r="W7" s="32" t="s">
        <v>143</v>
      </c>
      <c r="Y7" s="32" t="s">
        <v>274</v>
      </c>
      <c r="Z7" s="32" t="s">
        <v>403</v>
      </c>
      <c r="AA7" s="65" t="s">
        <v>368</v>
      </c>
      <c r="AB7" s="65" t="s">
        <v>497</v>
      </c>
      <c r="AC7" s="31"/>
      <c r="AD7" s="31"/>
      <c r="AE7" s="32" t="s">
        <v>132</v>
      </c>
      <c r="AF7" s="30"/>
      <c r="AG7" s="43" t="s">
        <v>236</v>
      </c>
      <c r="AH7" s="59"/>
      <c r="AI7" s="43" t="s">
        <v>257</v>
      </c>
      <c r="AK7" s="42" t="str">
        <f>CHAR(CODE(AK6)+1)</f>
        <v>F</v>
      </c>
      <c r="AP7" s="43" t="s">
        <v>236</v>
      </c>
    </row>
    <row r="8" spans="1:42" ht="13.5" customHeight="1" x14ac:dyDescent="0.15">
      <c r="A8" s="14" t="s">
        <v>85</v>
      </c>
      <c r="B8" s="15"/>
      <c r="C8" s="13" t="str">
        <f t="shared" si="0"/>
        <v/>
      </c>
      <c r="D8" s="13" t="str">
        <f t="shared" si="8"/>
        <v>沖縄振興</v>
      </c>
      <c r="F8" s="18" t="s">
        <v>110</v>
      </c>
      <c r="G8" s="17"/>
      <c r="H8" s="13" t="str">
        <f t="shared" si="1"/>
        <v/>
      </c>
      <c r="I8" s="13" t="str">
        <f t="shared" si="5"/>
        <v>一般会計</v>
      </c>
      <c r="K8" s="14" t="s">
        <v>103</v>
      </c>
      <c r="L8" s="15"/>
      <c r="M8" s="13" t="str">
        <f t="shared" si="2"/>
        <v/>
      </c>
      <c r="N8" s="13" t="str">
        <f t="shared" si="6"/>
        <v>公共事業</v>
      </c>
      <c r="O8" s="13"/>
      <c r="P8" s="12" t="s">
        <v>74</v>
      </c>
      <c r="Q8" s="17"/>
      <c r="R8" s="13" t="str">
        <f t="shared" si="3"/>
        <v/>
      </c>
      <c r="S8" s="13" t="str">
        <f t="shared" si="4"/>
        <v>委託・請負</v>
      </c>
      <c r="T8" s="13"/>
      <c r="U8" s="32" t="s">
        <v>266</v>
      </c>
      <c r="W8" s="32" t="s">
        <v>144</v>
      </c>
      <c r="Y8" s="32" t="s">
        <v>275</v>
      </c>
      <c r="Z8" s="32" t="s">
        <v>404</v>
      </c>
      <c r="AA8" s="65" t="s">
        <v>369</v>
      </c>
      <c r="AB8" s="65" t="s">
        <v>498</v>
      </c>
      <c r="AC8" s="31"/>
      <c r="AD8" s="31"/>
      <c r="AE8" s="31"/>
      <c r="AF8" s="30"/>
      <c r="AG8" s="43" t="s">
        <v>237</v>
      </c>
      <c r="AI8" s="42" t="s">
        <v>258</v>
      </c>
      <c r="AK8" s="42" t="str">
        <f t="shared" si="7"/>
        <v>G</v>
      </c>
      <c r="AP8" s="43" t="s">
        <v>237</v>
      </c>
    </row>
    <row r="9" spans="1:42" ht="13.5" customHeight="1" x14ac:dyDescent="0.15">
      <c r="A9" s="14" t="s">
        <v>86</v>
      </c>
      <c r="B9" s="15"/>
      <c r="C9" s="13" t="str">
        <f t="shared" si="0"/>
        <v/>
      </c>
      <c r="D9" s="13" t="str">
        <f t="shared" si="8"/>
        <v>沖縄振興</v>
      </c>
      <c r="F9" s="18" t="s">
        <v>189</v>
      </c>
      <c r="G9" s="17"/>
      <c r="H9" s="13" t="str">
        <f t="shared" si="1"/>
        <v/>
      </c>
      <c r="I9" s="13" t="str">
        <f t="shared" si="5"/>
        <v>一般会計</v>
      </c>
      <c r="K9" s="14" t="s">
        <v>104</v>
      </c>
      <c r="L9" s="15"/>
      <c r="M9" s="13" t="str">
        <f t="shared" si="2"/>
        <v/>
      </c>
      <c r="N9" s="13" t="str">
        <f t="shared" si="6"/>
        <v>公共事業</v>
      </c>
      <c r="O9" s="13"/>
      <c r="P9" s="13"/>
      <c r="Q9" s="19"/>
      <c r="T9" s="13"/>
      <c r="U9" s="32" t="s">
        <v>267</v>
      </c>
      <c r="W9" s="32" t="s">
        <v>145</v>
      </c>
      <c r="Y9" s="32" t="s">
        <v>276</v>
      </c>
      <c r="Z9" s="32" t="s">
        <v>405</v>
      </c>
      <c r="AA9" s="65" t="s">
        <v>370</v>
      </c>
      <c r="AB9" s="65" t="s">
        <v>499</v>
      </c>
      <c r="AC9" s="31"/>
      <c r="AD9" s="31"/>
      <c r="AE9" s="31"/>
      <c r="AF9" s="30"/>
      <c r="AG9" s="43" t="s">
        <v>238</v>
      </c>
      <c r="AI9" s="55"/>
      <c r="AK9" s="42" t="str">
        <f t="shared" si="7"/>
        <v>H</v>
      </c>
      <c r="AP9" s="43" t="s">
        <v>238</v>
      </c>
    </row>
    <row r="10" spans="1:42" ht="13.5" customHeight="1" x14ac:dyDescent="0.15">
      <c r="A10" s="14" t="s">
        <v>206</v>
      </c>
      <c r="B10" s="15"/>
      <c r="C10" s="13" t="str">
        <f t="shared" si="0"/>
        <v/>
      </c>
      <c r="D10" s="13" t="str">
        <f t="shared" si="8"/>
        <v>沖縄振興</v>
      </c>
      <c r="F10" s="18" t="s">
        <v>111</v>
      </c>
      <c r="G10" s="17"/>
      <c r="H10" s="13" t="str">
        <f t="shared" si="1"/>
        <v/>
      </c>
      <c r="I10" s="13" t="str">
        <f t="shared" si="5"/>
        <v>一般会計</v>
      </c>
      <c r="K10" s="14" t="s">
        <v>207</v>
      </c>
      <c r="L10" s="15"/>
      <c r="M10" s="13" t="str">
        <f t="shared" si="2"/>
        <v/>
      </c>
      <c r="N10" s="13" t="str">
        <f t="shared" si="6"/>
        <v>公共事業</v>
      </c>
      <c r="O10" s="13"/>
      <c r="P10" s="13" t="str">
        <f>S8</f>
        <v>委託・請負</v>
      </c>
      <c r="Q10" s="19"/>
      <c r="T10" s="13"/>
      <c r="W10" s="32" t="s">
        <v>146</v>
      </c>
      <c r="Y10" s="32" t="s">
        <v>277</v>
      </c>
      <c r="Z10" s="32" t="s">
        <v>406</v>
      </c>
      <c r="AA10" s="65" t="s">
        <v>371</v>
      </c>
      <c r="AB10" s="65" t="s">
        <v>500</v>
      </c>
      <c r="AC10" s="31"/>
      <c r="AD10" s="31"/>
      <c r="AE10" s="31"/>
      <c r="AF10" s="30"/>
      <c r="AG10" s="43" t="s">
        <v>226</v>
      </c>
      <c r="AK10" s="42" t="str">
        <f t="shared" si="7"/>
        <v>I</v>
      </c>
      <c r="AP10" s="42" t="s">
        <v>224</v>
      </c>
    </row>
    <row r="11" spans="1:42" ht="13.5" customHeight="1" x14ac:dyDescent="0.15">
      <c r="A11" s="14" t="s">
        <v>87</v>
      </c>
      <c r="B11" s="15"/>
      <c r="C11" s="13" t="str">
        <f t="shared" si="0"/>
        <v/>
      </c>
      <c r="D11" s="13" t="str">
        <f t="shared" si="8"/>
        <v>沖縄振興</v>
      </c>
      <c r="F11" s="18" t="s">
        <v>112</v>
      </c>
      <c r="G11" s="17"/>
      <c r="H11" s="13" t="str">
        <f t="shared" si="1"/>
        <v/>
      </c>
      <c r="I11" s="13" t="str">
        <f t="shared" si="5"/>
        <v>一般会計</v>
      </c>
      <c r="K11" s="14" t="s">
        <v>105</v>
      </c>
      <c r="L11" s="15"/>
      <c r="M11" s="13" t="str">
        <f t="shared" si="2"/>
        <v/>
      </c>
      <c r="N11" s="13" t="str">
        <f t="shared" si="6"/>
        <v>公共事業</v>
      </c>
      <c r="O11" s="13"/>
      <c r="P11" s="13"/>
      <c r="Q11" s="19"/>
      <c r="T11" s="13"/>
      <c r="W11" s="32" t="s">
        <v>147</v>
      </c>
      <c r="Y11" s="32" t="s">
        <v>278</v>
      </c>
      <c r="Z11" s="32" t="s">
        <v>407</v>
      </c>
      <c r="AA11" s="65" t="s">
        <v>372</v>
      </c>
      <c r="AB11" s="65" t="s">
        <v>501</v>
      </c>
      <c r="AC11" s="31"/>
      <c r="AD11" s="31"/>
      <c r="AE11" s="31"/>
      <c r="AF11" s="30"/>
      <c r="AG11" s="42" t="s">
        <v>229</v>
      </c>
      <c r="AK11" s="42" t="str">
        <f t="shared" si="7"/>
        <v>J</v>
      </c>
    </row>
    <row r="12" spans="1:42" ht="13.5" customHeight="1" x14ac:dyDescent="0.15">
      <c r="A12" s="14" t="s">
        <v>88</v>
      </c>
      <c r="B12" s="15"/>
      <c r="C12" s="13" t="str">
        <f t="shared" ref="C12:C24" si="9">IF(B12="","",A12)</f>
        <v/>
      </c>
      <c r="D12" s="13" t="str">
        <f t="shared" si="8"/>
        <v>沖縄振興</v>
      </c>
      <c r="F12" s="18" t="s">
        <v>113</v>
      </c>
      <c r="G12" s="17"/>
      <c r="H12" s="13" t="str">
        <f t="shared" si="1"/>
        <v/>
      </c>
      <c r="I12" s="13" t="str">
        <f t="shared" si="5"/>
        <v>一般会計</v>
      </c>
      <c r="K12" s="13"/>
      <c r="L12" s="13"/>
      <c r="O12" s="13"/>
      <c r="P12" s="13"/>
      <c r="Q12" s="19"/>
      <c r="T12" s="13"/>
      <c r="U12" s="29" t="s">
        <v>525</v>
      </c>
      <c r="W12" s="32" t="s">
        <v>148</v>
      </c>
      <c r="Y12" s="32" t="s">
        <v>279</v>
      </c>
      <c r="Z12" s="32" t="s">
        <v>408</v>
      </c>
      <c r="AA12" s="65" t="s">
        <v>373</v>
      </c>
      <c r="AB12" s="65" t="s">
        <v>502</v>
      </c>
      <c r="AC12" s="31"/>
      <c r="AD12" s="31"/>
      <c r="AE12" s="31"/>
      <c r="AF12" s="30"/>
      <c r="AG12" s="42" t="s">
        <v>227</v>
      </c>
      <c r="AK12" s="42" t="str">
        <f t="shared" si="7"/>
        <v>K</v>
      </c>
    </row>
    <row r="13" spans="1:42" ht="13.5" customHeight="1" x14ac:dyDescent="0.15">
      <c r="A13" s="14" t="s">
        <v>89</v>
      </c>
      <c r="B13" s="15"/>
      <c r="C13" s="13" t="str">
        <f t="shared" si="9"/>
        <v/>
      </c>
      <c r="D13" s="13" t="str">
        <f t="shared" si="8"/>
        <v>沖縄振興</v>
      </c>
      <c r="F13" s="18" t="s">
        <v>114</v>
      </c>
      <c r="G13" s="17"/>
      <c r="H13" s="13" t="str">
        <f t="shared" si="1"/>
        <v/>
      </c>
      <c r="I13" s="13" t="str">
        <f t="shared" si="5"/>
        <v>一般会計</v>
      </c>
      <c r="K13" s="13" t="str">
        <f>N11</f>
        <v>公共事業</v>
      </c>
      <c r="L13" s="13"/>
      <c r="O13" s="13"/>
      <c r="P13" s="13"/>
      <c r="Q13" s="19"/>
      <c r="T13" s="13"/>
      <c r="U13" s="32" t="s">
        <v>165</v>
      </c>
      <c r="W13" s="32" t="s">
        <v>149</v>
      </c>
      <c r="Y13" s="32" t="s">
        <v>280</v>
      </c>
      <c r="Z13" s="32" t="s">
        <v>409</v>
      </c>
      <c r="AA13" s="65" t="s">
        <v>374</v>
      </c>
      <c r="AB13" s="65" t="s">
        <v>503</v>
      </c>
      <c r="AC13" s="31"/>
      <c r="AD13" s="31"/>
      <c r="AE13" s="31"/>
      <c r="AF13" s="30"/>
      <c r="AG13" s="42" t="s">
        <v>228</v>
      </c>
      <c r="AK13" s="42" t="str">
        <f t="shared" si="7"/>
        <v>L</v>
      </c>
    </row>
    <row r="14" spans="1:42" ht="13.5" customHeight="1" x14ac:dyDescent="0.15">
      <c r="A14" s="14" t="s">
        <v>90</v>
      </c>
      <c r="B14" s="15"/>
      <c r="C14" s="13" t="str">
        <f t="shared" si="9"/>
        <v/>
      </c>
      <c r="D14" s="13" t="str">
        <f t="shared" si="8"/>
        <v>沖縄振興</v>
      </c>
      <c r="F14" s="18" t="s">
        <v>115</v>
      </c>
      <c r="G14" s="17"/>
      <c r="H14" s="13" t="str">
        <f t="shared" si="1"/>
        <v/>
      </c>
      <c r="I14" s="13" t="str">
        <f t="shared" si="5"/>
        <v>一般会計</v>
      </c>
      <c r="K14" s="13"/>
      <c r="L14" s="13"/>
      <c r="O14" s="13"/>
      <c r="P14" s="13"/>
      <c r="Q14" s="19"/>
      <c r="T14" s="13"/>
      <c r="U14" s="32" t="s">
        <v>526</v>
      </c>
      <c r="W14" s="32" t="s">
        <v>150</v>
      </c>
      <c r="Y14" s="32" t="s">
        <v>281</v>
      </c>
      <c r="Z14" s="32" t="s">
        <v>410</v>
      </c>
      <c r="AA14" s="65" t="s">
        <v>375</v>
      </c>
      <c r="AB14" s="65" t="s">
        <v>504</v>
      </c>
      <c r="AC14" s="31"/>
      <c r="AD14" s="31"/>
      <c r="AE14" s="31"/>
      <c r="AF14" s="30"/>
      <c r="AG14" s="55"/>
      <c r="AK14" s="42" t="str">
        <f t="shared" si="7"/>
        <v>M</v>
      </c>
    </row>
    <row r="15" spans="1:42" ht="13.5" customHeight="1" x14ac:dyDescent="0.15">
      <c r="A15" s="14" t="s">
        <v>91</v>
      </c>
      <c r="B15" s="15"/>
      <c r="C15" s="13" t="str">
        <f t="shared" si="9"/>
        <v/>
      </c>
      <c r="D15" s="13" t="str">
        <f t="shared" si="8"/>
        <v>沖縄振興</v>
      </c>
      <c r="F15" s="18" t="s">
        <v>116</v>
      </c>
      <c r="G15" s="17"/>
      <c r="H15" s="13" t="str">
        <f t="shared" si="1"/>
        <v/>
      </c>
      <c r="I15" s="13" t="str">
        <f t="shared" si="5"/>
        <v>一般会計</v>
      </c>
      <c r="K15" s="13"/>
      <c r="L15" s="13"/>
      <c r="O15" s="13"/>
      <c r="P15" s="13"/>
      <c r="Q15" s="19"/>
      <c r="T15" s="13"/>
      <c r="U15" s="32" t="s">
        <v>527</v>
      </c>
      <c r="W15" s="32" t="s">
        <v>151</v>
      </c>
      <c r="Y15" s="32" t="s">
        <v>282</v>
      </c>
      <c r="Z15" s="32" t="s">
        <v>411</v>
      </c>
      <c r="AA15" s="65" t="s">
        <v>376</v>
      </c>
      <c r="AB15" s="65" t="s">
        <v>505</v>
      </c>
      <c r="AC15" s="31"/>
      <c r="AD15" s="31"/>
      <c r="AE15" s="31"/>
      <c r="AF15" s="30"/>
      <c r="AG15" s="56"/>
      <c r="AK15" s="42" t="str">
        <f t="shared" si="7"/>
        <v>N</v>
      </c>
    </row>
    <row r="16" spans="1:42" ht="13.5" customHeight="1" x14ac:dyDescent="0.15">
      <c r="A16" s="14" t="s">
        <v>92</v>
      </c>
      <c r="B16" s="15"/>
      <c r="C16" s="13" t="str">
        <f t="shared" si="9"/>
        <v/>
      </c>
      <c r="D16" s="13" t="str">
        <f t="shared" si="8"/>
        <v>沖縄振興</v>
      </c>
      <c r="F16" s="18" t="s">
        <v>117</v>
      </c>
      <c r="G16" s="17"/>
      <c r="H16" s="13" t="str">
        <f t="shared" si="1"/>
        <v/>
      </c>
      <c r="I16" s="13" t="str">
        <f t="shared" si="5"/>
        <v>一般会計</v>
      </c>
      <c r="K16" s="13"/>
      <c r="L16" s="13"/>
      <c r="O16" s="13"/>
      <c r="P16" s="13"/>
      <c r="Q16" s="19"/>
      <c r="T16" s="13"/>
      <c r="U16" s="32" t="s">
        <v>528</v>
      </c>
      <c r="W16" s="32" t="s">
        <v>152</v>
      </c>
      <c r="Y16" s="32" t="s">
        <v>283</v>
      </c>
      <c r="Z16" s="32" t="s">
        <v>412</v>
      </c>
      <c r="AA16" s="65" t="s">
        <v>377</v>
      </c>
      <c r="AB16" s="65" t="s">
        <v>506</v>
      </c>
      <c r="AC16" s="31"/>
      <c r="AD16" s="31"/>
      <c r="AE16" s="31"/>
      <c r="AF16" s="30"/>
      <c r="AG16" s="56"/>
      <c r="AK16" s="42" t="str">
        <f t="shared" si="7"/>
        <v>O</v>
      </c>
    </row>
    <row r="17" spans="1:37" ht="13.5" customHeight="1" x14ac:dyDescent="0.15">
      <c r="A17" s="14" t="s">
        <v>93</v>
      </c>
      <c r="B17" s="15"/>
      <c r="C17" s="13" t="str">
        <f t="shared" si="9"/>
        <v/>
      </c>
      <c r="D17" s="13" t="str">
        <f t="shared" si="8"/>
        <v>沖縄振興</v>
      </c>
      <c r="F17" s="18" t="s">
        <v>118</v>
      </c>
      <c r="G17" s="17"/>
      <c r="H17" s="13" t="str">
        <f t="shared" si="1"/>
        <v/>
      </c>
      <c r="I17" s="13" t="str">
        <f t="shared" si="5"/>
        <v>一般会計</v>
      </c>
      <c r="K17" s="13"/>
      <c r="L17" s="13"/>
      <c r="O17" s="13"/>
      <c r="P17" s="13"/>
      <c r="Q17" s="19"/>
      <c r="T17" s="13"/>
      <c r="U17" s="32" t="s">
        <v>529</v>
      </c>
      <c r="W17" s="32" t="s">
        <v>153</v>
      </c>
      <c r="Y17" s="32" t="s">
        <v>284</v>
      </c>
      <c r="Z17" s="32" t="s">
        <v>413</v>
      </c>
      <c r="AA17" s="65" t="s">
        <v>378</v>
      </c>
      <c r="AB17" s="65" t="s">
        <v>507</v>
      </c>
      <c r="AC17" s="31"/>
      <c r="AD17" s="31"/>
      <c r="AE17" s="31"/>
      <c r="AF17" s="30"/>
      <c r="AG17" s="56"/>
      <c r="AK17" s="42" t="str">
        <f t="shared" si="7"/>
        <v>P</v>
      </c>
    </row>
    <row r="18" spans="1:37" ht="13.5" customHeight="1" x14ac:dyDescent="0.15">
      <c r="A18" s="14" t="s">
        <v>94</v>
      </c>
      <c r="B18" s="15"/>
      <c r="C18" s="13" t="str">
        <f t="shared" si="9"/>
        <v/>
      </c>
      <c r="D18" s="13" t="str">
        <f t="shared" si="8"/>
        <v>沖縄振興</v>
      </c>
      <c r="F18" s="18" t="s">
        <v>119</v>
      </c>
      <c r="G18" s="17"/>
      <c r="H18" s="13" t="str">
        <f t="shared" si="1"/>
        <v/>
      </c>
      <c r="I18" s="13" t="str">
        <f t="shared" si="5"/>
        <v>一般会計</v>
      </c>
      <c r="K18" s="13"/>
      <c r="L18" s="13"/>
      <c r="O18" s="13"/>
      <c r="P18" s="13"/>
      <c r="Q18" s="19"/>
      <c r="T18" s="13"/>
      <c r="U18" s="32" t="s">
        <v>530</v>
      </c>
      <c r="W18" s="32" t="s">
        <v>154</v>
      </c>
      <c r="Y18" s="32" t="s">
        <v>285</v>
      </c>
      <c r="Z18" s="32" t="s">
        <v>414</v>
      </c>
      <c r="AA18" s="65" t="s">
        <v>379</v>
      </c>
      <c r="AB18" s="65" t="s">
        <v>508</v>
      </c>
      <c r="AC18" s="31"/>
      <c r="AD18" s="31"/>
      <c r="AE18" s="31"/>
      <c r="AF18" s="30"/>
      <c r="AK18" s="42" t="str">
        <f t="shared" si="7"/>
        <v>Q</v>
      </c>
    </row>
    <row r="19" spans="1:37" ht="13.5" customHeight="1" x14ac:dyDescent="0.15">
      <c r="A19" s="14" t="s">
        <v>95</v>
      </c>
      <c r="B19" s="15"/>
      <c r="C19" s="13" t="str">
        <f t="shared" si="9"/>
        <v/>
      </c>
      <c r="D19" s="13" t="str">
        <f t="shared" si="8"/>
        <v>沖縄振興</v>
      </c>
      <c r="F19" s="18" t="s">
        <v>120</v>
      </c>
      <c r="G19" s="17"/>
      <c r="H19" s="13" t="str">
        <f t="shared" si="1"/>
        <v/>
      </c>
      <c r="I19" s="13" t="str">
        <f t="shared" si="5"/>
        <v>一般会計</v>
      </c>
      <c r="K19" s="13"/>
      <c r="L19" s="13"/>
      <c r="O19" s="13"/>
      <c r="P19" s="13"/>
      <c r="Q19" s="19"/>
      <c r="T19" s="13"/>
      <c r="U19" s="32" t="s">
        <v>531</v>
      </c>
      <c r="W19" s="32" t="s">
        <v>155</v>
      </c>
      <c r="Y19" s="32" t="s">
        <v>286</v>
      </c>
      <c r="Z19" s="32" t="s">
        <v>415</v>
      </c>
      <c r="AA19" s="65" t="s">
        <v>380</v>
      </c>
      <c r="AB19" s="65" t="s">
        <v>509</v>
      </c>
      <c r="AC19" s="31"/>
      <c r="AD19" s="31"/>
      <c r="AE19" s="31"/>
      <c r="AF19" s="30"/>
      <c r="AK19" s="42" t="str">
        <f t="shared" si="7"/>
        <v>R</v>
      </c>
    </row>
    <row r="20" spans="1:37" ht="13.5" customHeight="1" x14ac:dyDescent="0.15">
      <c r="A20" s="14" t="s">
        <v>199</v>
      </c>
      <c r="B20" s="15"/>
      <c r="C20" s="13" t="str">
        <f t="shared" si="9"/>
        <v/>
      </c>
      <c r="D20" s="13" t="str">
        <f t="shared" si="8"/>
        <v>沖縄振興</v>
      </c>
      <c r="F20" s="18" t="s">
        <v>198</v>
      </c>
      <c r="G20" s="17"/>
      <c r="H20" s="13" t="str">
        <f t="shared" si="1"/>
        <v/>
      </c>
      <c r="I20" s="13" t="str">
        <f t="shared" si="5"/>
        <v>一般会計</v>
      </c>
      <c r="K20" s="13"/>
      <c r="L20" s="13"/>
      <c r="O20" s="13"/>
      <c r="P20" s="13"/>
      <c r="Q20" s="19"/>
      <c r="T20" s="13"/>
      <c r="U20" s="32" t="s">
        <v>532</v>
      </c>
      <c r="W20" s="32" t="s">
        <v>156</v>
      </c>
      <c r="Y20" s="32" t="s">
        <v>287</v>
      </c>
      <c r="Z20" s="32" t="s">
        <v>416</v>
      </c>
      <c r="AA20" s="65" t="s">
        <v>381</v>
      </c>
      <c r="AB20" s="65" t="s">
        <v>510</v>
      </c>
      <c r="AC20" s="31"/>
      <c r="AD20" s="31"/>
      <c r="AE20" s="31"/>
      <c r="AF20" s="30"/>
      <c r="AK20" s="42" t="str">
        <f t="shared" si="7"/>
        <v>S</v>
      </c>
    </row>
    <row r="21" spans="1:37" ht="13.5" customHeight="1" x14ac:dyDescent="0.15">
      <c r="A21" s="14" t="s">
        <v>200</v>
      </c>
      <c r="B21" s="15"/>
      <c r="C21" s="13" t="str">
        <f t="shared" si="9"/>
        <v/>
      </c>
      <c r="D21" s="13" t="str">
        <f t="shared" si="8"/>
        <v>沖縄振興</v>
      </c>
      <c r="F21" s="18" t="s">
        <v>121</v>
      </c>
      <c r="G21" s="17"/>
      <c r="H21" s="13" t="str">
        <f t="shared" si="1"/>
        <v/>
      </c>
      <c r="I21" s="13" t="str">
        <f t="shared" si="5"/>
        <v>一般会計</v>
      </c>
      <c r="K21" s="13"/>
      <c r="L21" s="13"/>
      <c r="O21" s="13"/>
      <c r="P21" s="13"/>
      <c r="Q21" s="19"/>
      <c r="T21" s="13"/>
      <c r="U21" s="32" t="s">
        <v>533</v>
      </c>
      <c r="W21" s="32" t="s">
        <v>157</v>
      </c>
      <c r="Y21" s="32" t="s">
        <v>288</v>
      </c>
      <c r="Z21" s="32" t="s">
        <v>417</v>
      </c>
      <c r="AA21" s="65" t="s">
        <v>382</v>
      </c>
      <c r="AB21" s="65" t="s">
        <v>511</v>
      </c>
      <c r="AC21" s="31"/>
      <c r="AD21" s="31"/>
      <c r="AE21" s="31"/>
      <c r="AF21" s="30"/>
      <c r="AK21" s="42" t="str">
        <f t="shared" si="7"/>
        <v>T</v>
      </c>
    </row>
    <row r="22" spans="1:37" ht="13.5" customHeight="1" x14ac:dyDescent="0.15">
      <c r="A22" s="14" t="s">
        <v>201</v>
      </c>
      <c r="B22" s="15"/>
      <c r="C22" s="13" t="str">
        <f t="shared" si="9"/>
        <v/>
      </c>
      <c r="D22" s="13" t="str">
        <f>IF(C22="",D21,IF(D21&lt;&gt;"",CONCATENATE(D21,"、",C22),C22))</f>
        <v>沖縄振興</v>
      </c>
      <c r="F22" s="18" t="s">
        <v>122</v>
      </c>
      <c r="G22" s="17"/>
      <c r="H22" s="13" t="str">
        <f t="shared" si="1"/>
        <v/>
      </c>
      <c r="I22" s="13" t="str">
        <f t="shared" si="5"/>
        <v>一般会計</v>
      </c>
      <c r="K22" s="13"/>
      <c r="L22" s="13"/>
      <c r="O22" s="13"/>
      <c r="P22" s="13"/>
      <c r="Q22" s="19"/>
      <c r="T22" s="13"/>
      <c r="U22" s="32" t="s">
        <v>534</v>
      </c>
      <c r="W22" s="32" t="s">
        <v>158</v>
      </c>
      <c r="Y22" s="32" t="s">
        <v>289</v>
      </c>
      <c r="Z22" s="32" t="s">
        <v>418</v>
      </c>
      <c r="AA22" s="65" t="s">
        <v>383</v>
      </c>
      <c r="AB22" s="65" t="s">
        <v>512</v>
      </c>
      <c r="AC22" s="31"/>
      <c r="AD22" s="31"/>
      <c r="AE22" s="31"/>
      <c r="AF22" s="30"/>
      <c r="AK22" s="42" t="str">
        <f t="shared" si="7"/>
        <v>U</v>
      </c>
    </row>
    <row r="23" spans="1:37" ht="13.5" customHeight="1" x14ac:dyDescent="0.15">
      <c r="A23" s="14" t="s">
        <v>202</v>
      </c>
      <c r="B23" s="15"/>
      <c r="C23" s="13" t="str">
        <f t="shared" si="9"/>
        <v/>
      </c>
      <c r="D23" s="13" t="str">
        <f>IF(C23="",D22,IF(D22&lt;&gt;"",CONCATENATE(D22,"、",C23),C23))</f>
        <v>沖縄振興</v>
      </c>
      <c r="F23" s="18" t="s">
        <v>123</v>
      </c>
      <c r="G23" s="17"/>
      <c r="H23" s="13" t="str">
        <f t="shared" si="1"/>
        <v/>
      </c>
      <c r="I23" s="13" t="str">
        <f t="shared" si="5"/>
        <v>一般会計</v>
      </c>
      <c r="K23" s="13"/>
      <c r="L23" s="13"/>
      <c r="O23" s="13"/>
      <c r="P23" s="13"/>
      <c r="Q23" s="19"/>
      <c r="T23" s="13"/>
      <c r="U23" s="32" t="s">
        <v>535</v>
      </c>
      <c r="W23" s="32" t="s">
        <v>550</v>
      </c>
      <c r="Y23" s="32" t="s">
        <v>290</v>
      </c>
      <c r="Z23" s="32" t="s">
        <v>419</v>
      </c>
      <c r="AA23" s="65" t="s">
        <v>384</v>
      </c>
      <c r="AB23" s="65" t="s">
        <v>513</v>
      </c>
      <c r="AC23" s="31"/>
      <c r="AD23" s="31"/>
      <c r="AE23" s="31"/>
      <c r="AF23" s="30"/>
      <c r="AK23" s="42" t="str">
        <f t="shared" si="7"/>
        <v>V</v>
      </c>
    </row>
    <row r="24" spans="1:37" ht="13.5" customHeight="1" x14ac:dyDescent="0.15">
      <c r="A24" s="62" t="s">
        <v>259</v>
      </c>
      <c r="B24" s="15"/>
      <c r="C24" s="13" t="str">
        <f t="shared" si="9"/>
        <v/>
      </c>
      <c r="D24" s="13" t="str">
        <f>IF(C24="",D23,IF(D23&lt;&gt;"",CONCATENATE(D23,"、",C24),C24))</f>
        <v>沖縄振興</v>
      </c>
      <c r="F24" s="18" t="s">
        <v>262</v>
      </c>
      <c r="G24" s="17"/>
      <c r="H24" s="13" t="str">
        <f t="shared" si="1"/>
        <v/>
      </c>
      <c r="I24" s="13" t="str">
        <f t="shared" si="5"/>
        <v>一般会計</v>
      </c>
      <c r="K24" s="13"/>
      <c r="L24" s="13"/>
      <c r="O24" s="13"/>
      <c r="P24" s="13"/>
      <c r="Q24" s="19"/>
      <c r="T24" s="13"/>
      <c r="U24" s="32" t="s">
        <v>536</v>
      </c>
      <c r="Y24" s="32" t="s">
        <v>291</v>
      </c>
      <c r="Z24" s="32" t="s">
        <v>420</v>
      </c>
      <c r="AA24" s="65" t="s">
        <v>385</v>
      </c>
      <c r="AB24" s="65" t="s">
        <v>514</v>
      </c>
      <c r="AC24" s="31"/>
      <c r="AD24" s="31"/>
      <c r="AE24" s="31"/>
      <c r="AF24" s="30"/>
      <c r="AK24" s="42" t="str">
        <f>CHAR(CODE(AK23)+1)</f>
        <v>W</v>
      </c>
    </row>
    <row r="25" spans="1:37" ht="13.5" customHeight="1" x14ac:dyDescent="0.15">
      <c r="A25" s="64"/>
      <c r="B25" s="63"/>
      <c r="F25" s="18" t="s">
        <v>124</v>
      </c>
      <c r="G25" s="17"/>
      <c r="H25" s="13" t="str">
        <f t="shared" si="1"/>
        <v/>
      </c>
      <c r="I25" s="13" t="str">
        <f t="shared" si="5"/>
        <v>一般会計</v>
      </c>
      <c r="K25" s="13"/>
      <c r="L25" s="13"/>
      <c r="O25" s="13"/>
      <c r="P25" s="13"/>
      <c r="Q25" s="19"/>
      <c r="T25" s="13"/>
      <c r="U25" s="32" t="s">
        <v>537</v>
      </c>
      <c r="Y25" s="32" t="s">
        <v>292</v>
      </c>
      <c r="Z25" s="32" t="s">
        <v>421</v>
      </c>
      <c r="AA25" s="65" t="s">
        <v>386</v>
      </c>
      <c r="AB25" s="65" t="s">
        <v>515</v>
      </c>
      <c r="AC25" s="31"/>
      <c r="AD25" s="31"/>
      <c r="AE25" s="31"/>
      <c r="AF25" s="30"/>
      <c r="AK25" s="42" t="str">
        <f t="shared" si="7"/>
        <v>X</v>
      </c>
    </row>
    <row r="26" spans="1:37" ht="13.5" customHeight="1" x14ac:dyDescent="0.15">
      <c r="A26" s="61"/>
      <c r="B26" s="60"/>
      <c r="F26" s="18" t="s">
        <v>125</v>
      </c>
      <c r="G26" s="17"/>
      <c r="H26" s="13" t="str">
        <f t="shared" si="1"/>
        <v/>
      </c>
      <c r="I26" s="13" t="str">
        <f t="shared" si="5"/>
        <v>一般会計</v>
      </c>
      <c r="K26" s="13"/>
      <c r="L26" s="13"/>
      <c r="O26" s="13"/>
      <c r="P26" s="13"/>
      <c r="Q26" s="19"/>
      <c r="T26" s="13"/>
      <c r="U26" s="32" t="s">
        <v>538</v>
      </c>
      <c r="Y26" s="32" t="s">
        <v>293</v>
      </c>
      <c r="Z26" s="32" t="s">
        <v>422</v>
      </c>
      <c r="AA26" s="65" t="s">
        <v>387</v>
      </c>
      <c r="AB26" s="65" t="s">
        <v>516</v>
      </c>
      <c r="AC26" s="31"/>
      <c r="AD26" s="31"/>
      <c r="AE26" s="31"/>
      <c r="AF26" s="30"/>
      <c r="AK26" s="42" t="str">
        <f t="shared" si="7"/>
        <v>Y</v>
      </c>
    </row>
    <row r="27" spans="1:37" ht="13.5" customHeight="1" x14ac:dyDescent="0.15">
      <c r="A27" s="13" t="str">
        <f>IF(D24="", "-", D24)</f>
        <v>沖縄振興</v>
      </c>
      <c r="B27" s="13"/>
      <c r="F27" s="18" t="s">
        <v>126</v>
      </c>
      <c r="G27" s="17"/>
      <c r="H27" s="13" t="str">
        <f t="shared" si="1"/>
        <v/>
      </c>
      <c r="I27" s="13" t="str">
        <f t="shared" si="5"/>
        <v>一般会計</v>
      </c>
      <c r="K27" s="13"/>
      <c r="L27" s="13"/>
      <c r="O27" s="13"/>
      <c r="P27" s="13"/>
      <c r="Q27" s="19"/>
      <c r="T27" s="13"/>
      <c r="U27" s="32" t="s">
        <v>539</v>
      </c>
      <c r="Y27" s="32" t="s">
        <v>294</v>
      </c>
      <c r="Z27" s="32" t="s">
        <v>423</v>
      </c>
      <c r="AA27" s="65" t="s">
        <v>388</v>
      </c>
      <c r="AB27" s="65" t="s">
        <v>517</v>
      </c>
      <c r="AC27" s="31"/>
      <c r="AD27" s="31"/>
      <c r="AE27" s="31"/>
      <c r="AF27" s="30"/>
      <c r="AK27" s="42"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540</v>
      </c>
      <c r="Y28" s="32" t="s">
        <v>295</v>
      </c>
      <c r="Z28" s="32" t="s">
        <v>424</v>
      </c>
      <c r="AA28" s="65" t="s">
        <v>389</v>
      </c>
      <c r="AB28" s="65" t="s">
        <v>518</v>
      </c>
      <c r="AC28" s="31"/>
      <c r="AD28" s="31"/>
      <c r="AE28" s="31"/>
      <c r="AF28" s="30"/>
      <c r="AK28" s="42" t="s">
        <v>182</v>
      </c>
    </row>
    <row r="29" spans="1:37" ht="13.5" customHeight="1" x14ac:dyDescent="0.15">
      <c r="A29" s="13"/>
      <c r="B29" s="13"/>
      <c r="F29" s="18" t="s">
        <v>190</v>
      </c>
      <c r="G29" s="17"/>
      <c r="H29" s="13" t="str">
        <f t="shared" si="1"/>
        <v/>
      </c>
      <c r="I29" s="13" t="str">
        <f t="shared" si="5"/>
        <v>一般会計</v>
      </c>
      <c r="K29" s="13"/>
      <c r="L29" s="13"/>
      <c r="O29" s="13"/>
      <c r="P29" s="13"/>
      <c r="Q29" s="19"/>
      <c r="T29" s="13"/>
      <c r="U29" s="32" t="s">
        <v>541</v>
      </c>
      <c r="Y29" s="32" t="s">
        <v>296</v>
      </c>
      <c r="Z29" s="32" t="s">
        <v>425</v>
      </c>
      <c r="AA29" s="65" t="s">
        <v>390</v>
      </c>
      <c r="AB29" s="65" t="s">
        <v>519</v>
      </c>
      <c r="AC29" s="31"/>
      <c r="AD29" s="31"/>
      <c r="AE29" s="31"/>
      <c r="AF29" s="30"/>
      <c r="AK29" s="42" t="str">
        <f t="shared" si="7"/>
        <v>b</v>
      </c>
    </row>
    <row r="30" spans="1:37" ht="13.5" customHeight="1" x14ac:dyDescent="0.15">
      <c r="A30" s="13"/>
      <c r="B30" s="13"/>
      <c r="F30" s="18" t="s">
        <v>191</v>
      </c>
      <c r="G30" s="17"/>
      <c r="H30" s="13" t="str">
        <f t="shared" si="1"/>
        <v/>
      </c>
      <c r="I30" s="13" t="str">
        <f t="shared" si="5"/>
        <v>一般会計</v>
      </c>
      <c r="K30" s="13"/>
      <c r="L30" s="13"/>
      <c r="O30" s="13"/>
      <c r="P30" s="13"/>
      <c r="Q30" s="19"/>
      <c r="T30" s="13"/>
      <c r="U30" s="32" t="s">
        <v>542</v>
      </c>
      <c r="Y30" s="32" t="s">
        <v>297</v>
      </c>
      <c r="Z30" s="32" t="s">
        <v>426</v>
      </c>
      <c r="AA30" s="65" t="s">
        <v>391</v>
      </c>
      <c r="AB30" s="65" t="s">
        <v>520</v>
      </c>
      <c r="AC30" s="31"/>
      <c r="AD30" s="31"/>
      <c r="AE30" s="31"/>
      <c r="AF30" s="30"/>
      <c r="AK30" s="42" t="str">
        <f t="shared" si="7"/>
        <v>c</v>
      </c>
    </row>
    <row r="31" spans="1:37" ht="13.5" customHeight="1" x14ac:dyDescent="0.15">
      <c r="A31" s="13"/>
      <c r="B31" s="13"/>
      <c r="F31" s="18" t="s">
        <v>192</v>
      </c>
      <c r="G31" s="17"/>
      <c r="H31" s="13" t="str">
        <f t="shared" si="1"/>
        <v/>
      </c>
      <c r="I31" s="13" t="str">
        <f t="shared" si="5"/>
        <v>一般会計</v>
      </c>
      <c r="K31" s="13"/>
      <c r="L31" s="13"/>
      <c r="O31" s="13"/>
      <c r="P31" s="13"/>
      <c r="Q31" s="19"/>
      <c r="T31" s="13"/>
      <c r="U31" s="32" t="s">
        <v>543</v>
      </c>
      <c r="Y31" s="32" t="s">
        <v>298</v>
      </c>
      <c r="Z31" s="32" t="s">
        <v>427</v>
      </c>
      <c r="AA31" s="65" t="s">
        <v>392</v>
      </c>
      <c r="AB31" s="65" t="s">
        <v>521</v>
      </c>
      <c r="AC31" s="31"/>
      <c r="AD31" s="31"/>
      <c r="AE31" s="31"/>
      <c r="AF31" s="30"/>
      <c r="AK31" s="42" t="str">
        <f t="shared" si="7"/>
        <v>d</v>
      </c>
    </row>
    <row r="32" spans="1:37" ht="13.5" customHeight="1" x14ac:dyDescent="0.15">
      <c r="A32" s="13"/>
      <c r="B32" s="13"/>
      <c r="F32" s="18" t="s">
        <v>193</v>
      </c>
      <c r="G32" s="17"/>
      <c r="H32" s="13" t="str">
        <f t="shared" si="1"/>
        <v/>
      </c>
      <c r="I32" s="13" t="str">
        <f t="shared" si="5"/>
        <v>一般会計</v>
      </c>
      <c r="K32" s="13"/>
      <c r="L32" s="13"/>
      <c r="O32" s="13"/>
      <c r="P32" s="13"/>
      <c r="Q32" s="19"/>
      <c r="T32" s="13"/>
      <c r="U32" s="32" t="s">
        <v>544</v>
      </c>
      <c r="Y32" s="32" t="s">
        <v>299</v>
      </c>
      <c r="Z32" s="32" t="s">
        <v>428</v>
      </c>
      <c r="AA32" s="65" t="s">
        <v>64</v>
      </c>
      <c r="AB32" s="65" t="s">
        <v>64</v>
      </c>
      <c r="AC32" s="31"/>
      <c r="AD32" s="31"/>
      <c r="AE32" s="31"/>
      <c r="AF32" s="30"/>
      <c r="AK32" s="42" t="str">
        <f t="shared" si="7"/>
        <v>e</v>
      </c>
    </row>
    <row r="33" spans="1:37" ht="13.5" customHeight="1" x14ac:dyDescent="0.15">
      <c r="A33" s="13"/>
      <c r="B33" s="13"/>
      <c r="F33" s="18" t="s">
        <v>194</v>
      </c>
      <c r="G33" s="17"/>
      <c r="H33" s="13" t="str">
        <f t="shared" si="1"/>
        <v/>
      </c>
      <c r="I33" s="13" t="str">
        <f t="shared" si="5"/>
        <v>一般会計</v>
      </c>
      <c r="K33" s="13"/>
      <c r="L33" s="13"/>
      <c r="O33" s="13"/>
      <c r="P33" s="13"/>
      <c r="Q33" s="19"/>
      <c r="T33" s="13"/>
      <c r="U33" s="32" t="s">
        <v>545</v>
      </c>
      <c r="Y33" s="32" t="s">
        <v>300</v>
      </c>
      <c r="Z33" s="32" t="s">
        <v>429</v>
      </c>
      <c r="AA33" s="52"/>
      <c r="AB33" s="31"/>
      <c r="AC33" s="31"/>
      <c r="AD33" s="31"/>
      <c r="AE33" s="31"/>
      <c r="AF33" s="30"/>
      <c r="AK33" s="42" t="str">
        <f t="shared" si="7"/>
        <v>f</v>
      </c>
    </row>
    <row r="34" spans="1:37" ht="13.5" customHeight="1" x14ac:dyDescent="0.15">
      <c r="A34" s="13"/>
      <c r="B34" s="13"/>
      <c r="F34" s="18" t="s">
        <v>195</v>
      </c>
      <c r="G34" s="17"/>
      <c r="H34" s="13" t="str">
        <f t="shared" si="1"/>
        <v/>
      </c>
      <c r="I34" s="13" t="str">
        <f t="shared" si="5"/>
        <v>一般会計</v>
      </c>
      <c r="K34" s="13"/>
      <c r="L34" s="13"/>
      <c r="O34" s="13"/>
      <c r="P34" s="13"/>
      <c r="Q34" s="19"/>
      <c r="T34" s="13"/>
      <c r="U34" s="32" t="s">
        <v>546</v>
      </c>
      <c r="Y34" s="32" t="s">
        <v>301</v>
      </c>
      <c r="Z34" s="32" t="s">
        <v>430</v>
      </c>
      <c r="AB34" s="31"/>
      <c r="AC34" s="31"/>
      <c r="AD34" s="31"/>
      <c r="AE34" s="31"/>
      <c r="AF34" s="30"/>
      <c r="AK34" s="42" t="str">
        <f t="shared" si="7"/>
        <v>g</v>
      </c>
    </row>
    <row r="35" spans="1:37" ht="13.5" customHeight="1" x14ac:dyDescent="0.15">
      <c r="A35" s="13"/>
      <c r="B35" s="13"/>
      <c r="F35" s="18" t="s">
        <v>196</v>
      </c>
      <c r="G35" s="17"/>
      <c r="H35" s="13" t="str">
        <f t="shared" si="1"/>
        <v/>
      </c>
      <c r="I35" s="13" t="str">
        <f t="shared" si="5"/>
        <v>一般会計</v>
      </c>
      <c r="K35" s="13"/>
      <c r="L35" s="13"/>
      <c r="O35" s="13"/>
      <c r="P35" s="13"/>
      <c r="Q35" s="19"/>
      <c r="T35" s="13"/>
      <c r="Y35" s="32" t="s">
        <v>302</v>
      </c>
      <c r="Z35" s="32" t="s">
        <v>431</v>
      </c>
      <c r="AC35" s="31"/>
      <c r="AF35" s="30"/>
      <c r="AK35" s="42" t="str">
        <f t="shared" si="7"/>
        <v>h</v>
      </c>
    </row>
    <row r="36" spans="1:37" ht="13.5" customHeight="1" x14ac:dyDescent="0.15">
      <c r="A36" s="13"/>
      <c r="B36" s="13"/>
      <c r="F36" s="18" t="s">
        <v>197</v>
      </c>
      <c r="G36" s="17"/>
      <c r="H36" s="13" t="str">
        <f t="shared" si="1"/>
        <v/>
      </c>
      <c r="I36" s="13" t="str">
        <f t="shared" si="5"/>
        <v>一般会計</v>
      </c>
      <c r="K36" s="13"/>
      <c r="L36" s="13"/>
      <c r="O36" s="13"/>
      <c r="P36" s="13"/>
      <c r="Q36" s="19"/>
      <c r="T36" s="13"/>
      <c r="U36" s="32" t="s">
        <v>547</v>
      </c>
      <c r="Y36" s="32" t="s">
        <v>303</v>
      </c>
      <c r="Z36" s="32" t="s">
        <v>432</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304</v>
      </c>
      <c r="Z37" s="32" t="s">
        <v>433</v>
      </c>
      <c r="AF37" s="30"/>
      <c r="AK37" s="42" t="str">
        <f t="shared" si="7"/>
        <v>j</v>
      </c>
    </row>
    <row r="38" spans="1:37" x14ac:dyDescent="0.15">
      <c r="A38" s="13"/>
      <c r="B38" s="13"/>
      <c r="F38" s="13"/>
      <c r="G38" s="19"/>
      <c r="K38" s="13"/>
      <c r="L38" s="13"/>
      <c r="O38" s="13"/>
      <c r="P38" s="13"/>
      <c r="Q38" s="19"/>
      <c r="T38" s="13"/>
      <c r="U38" s="32" t="s">
        <v>246</v>
      </c>
      <c r="Y38" s="32" t="s">
        <v>305</v>
      </c>
      <c r="Z38" s="32" t="s">
        <v>434</v>
      </c>
      <c r="AF38" s="30"/>
      <c r="AK38" s="42" t="str">
        <f t="shared" si="7"/>
        <v>k</v>
      </c>
    </row>
    <row r="39" spans="1:37" x14ac:dyDescent="0.15">
      <c r="A39" s="13"/>
      <c r="B39" s="13"/>
      <c r="F39" s="13" t="str">
        <f>I37</f>
        <v>一般会計</v>
      </c>
      <c r="G39" s="19"/>
      <c r="K39" s="13"/>
      <c r="L39" s="13"/>
      <c r="O39" s="13"/>
      <c r="P39" s="13"/>
      <c r="Q39" s="19"/>
      <c r="T39" s="13"/>
      <c r="U39" s="32" t="s">
        <v>256</v>
      </c>
      <c r="Y39" s="32" t="s">
        <v>306</v>
      </c>
      <c r="Z39" s="32" t="s">
        <v>435</v>
      </c>
      <c r="AF39" s="30"/>
      <c r="AK39" s="42" t="str">
        <f t="shared" si="7"/>
        <v>l</v>
      </c>
    </row>
    <row r="40" spans="1:37" x14ac:dyDescent="0.15">
      <c r="A40" s="13"/>
      <c r="B40" s="13"/>
      <c r="F40" s="13"/>
      <c r="G40" s="19"/>
      <c r="K40" s="13"/>
      <c r="L40" s="13"/>
      <c r="O40" s="13"/>
      <c r="P40" s="13"/>
      <c r="Q40" s="19"/>
      <c r="T40" s="13"/>
      <c r="Y40" s="32" t="s">
        <v>307</v>
      </c>
      <c r="Z40" s="32" t="s">
        <v>436</v>
      </c>
      <c r="AF40" s="30"/>
      <c r="AK40" s="42" t="str">
        <f t="shared" si="7"/>
        <v>m</v>
      </c>
    </row>
    <row r="41" spans="1:37" x14ac:dyDescent="0.15">
      <c r="A41" s="13"/>
      <c r="B41" s="13"/>
      <c r="F41" s="13"/>
      <c r="G41" s="19"/>
      <c r="K41" s="13"/>
      <c r="L41" s="13"/>
      <c r="O41" s="13"/>
      <c r="P41" s="13"/>
      <c r="Q41" s="19"/>
      <c r="T41" s="13"/>
      <c r="Y41" s="32" t="s">
        <v>308</v>
      </c>
      <c r="Z41" s="32" t="s">
        <v>437</v>
      </c>
      <c r="AF41" s="30"/>
      <c r="AK41" s="42" t="str">
        <f t="shared" si="7"/>
        <v>n</v>
      </c>
    </row>
    <row r="42" spans="1:37" x14ac:dyDescent="0.15">
      <c r="A42" s="13"/>
      <c r="B42" s="13"/>
      <c r="F42" s="13"/>
      <c r="G42" s="19"/>
      <c r="K42" s="13"/>
      <c r="L42" s="13"/>
      <c r="O42" s="13"/>
      <c r="P42" s="13"/>
      <c r="Q42" s="19"/>
      <c r="T42" s="13"/>
      <c r="Y42" s="32" t="s">
        <v>309</v>
      </c>
      <c r="Z42" s="32" t="s">
        <v>438</v>
      </c>
      <c r="AF42" s="30"/>
      <c r="AK42" s="42" t="str">
        <f t="shared" si="7"/>
        <v>o</v>
      </c>
    </row>
    <row r="43" spans="1:37" x14ac:dyDescent="0.15">
      <c r="A43" s="13"/>
      <c r="B43" s="13"/>
      <c r="F43" s="13"/>
      <c r="G43" s="19"/>
      <c r="K43" s="13"/>
      <c r="L43" s="13"/>
      <c r="O43" s="13"/>
      <c r="P43" s="13"/>
      <c r="Q43" s="19"/>
      <c r="T43" s="13"/>
      <c r="Y43" s="32" t="s">
        <v>310</v>
      </c>
      <c r="Z43" s="32" t="s">
        <v>439</v>
      </c>
      <c r="AF43" s="30"/>
      <c r="AK43" s="42" t="str">
        <f t="shared" si="7"/>
        <v>p</v>
      </c>
    </row>
    <row r="44" spans="1:37" x14ac:dyDescent="0.15">
      <c r="A44" s="13"/>
      <c r="B44" s="13"/>
      <c r="F44" s="13"/>
      <c r="G44" s="19"/>
      <c r="K44" s="13"/>
      <c r="L44" s="13"/>
      <c r="O44" s="13"/>
      <c r="P44" s="13"/>
      <c r="Q44" s="19"/>
      <c r="T44" s="13"/>
      <c r="Y44" s="32" t="s">
        <v>311</v>
      </c>
      <c r="Z44" s="32" t="s">
        <v>440</v>
      </c>
      <c r="AF44" s="30"/>
      <c r="AK44" s="42" t="str">
        <f t="shared" si="7"/>
        <v>q</v>
      </c>
    </row>
    <row r="45" spans="1:37" x14ac:dyDescent="0.15">
      <c r="A45" s="13"/>
      <c r="B45" s="13"/>
      <c r="F45" s="13"/>
      <c r="G45" s="19"/>
      <c r="K45" s="13"/>
      <c r="L45" s="13"/>
      <c r="O45" s="13"/>
      <c r="P45" s="13"/>
      <c r="Q45" s="19"/>
      <c r="T45" s="13"/>
      <c r="Y45" s="32" t="s">
        <v>312</v>
      </c>
      <c r="Z45" s="32" t="s">
        <v>441</v>
      </c>
      <c r="AF45" s="30"/>
      <c r="AK45" s="42" t="str">
        <f t="shared" si="7"/>
        <v>r</v>
      </c>
    </row>
    <row r="46" spans="1:37" x14ac:dyDescent="0.15">
      <c r="A46" s="13"/>
      <c r="B46" s="13"/>
      <c r="F46" s="13"/>
      <c r="G46" s="19"/>
      <c r="K46" s="13"/>
      <c r="L46" s="13"/>
      <c r="O46" s="13"/>
      <c r="P46" s="13"/>
      <c r="Q46" s="19"/>
      <c r="T46" s="13"/>
      <c r="Y46" s="32" t="s">
        <v>313</v>
      </c>
      <c r="Z46" s="32" t="s">
        <v>442</v>
      </c>
      <c r="AF46" s="30"/>
      <c r="AK46" s="42" t="str">
        <f t="shared" si="7"/>
        <v>s</v>
      </c>
    </row>
    <row r="47" spans="1:37" x14ac:dyDescent="0.15">
      <c r="A47" s="13"/>
      <c r="B47" s="13"/>
      <c r="F47" s="13"/>
      <c r="G47" s="19"/>
      <c r="K47" s="13"/>
      <c r="L47" s="13"/>
      <c r="O47" s="13"/>
      <c r="P47" s="13"/>
      <c r="Q47" s="19"/>
      <c r="T47" s="13"/>
      <c r="Y47" s="32" t="s">
        <v>314</v>
      </c>
      <c r="Z47" s="32" t="s">
        <v>443</v>
      </c>
      <c r="AF47" s="30"/>
      <c r="AK47" s="42" t="str">
        <f t="shared" si="7"/>
        <v>t</v>
      </c>
    </row>
    <row r="48" spans="1:37" x14ac:dyDescent="0.15">
      <c r="A48" s="13"/>
      <c r="B48" s="13"/>
      <c r="F48" s="13"/>
      <c r="G48" s="19"/>
      <c r="K48" s="13"/>
      <c r="L48" s="13"/>
      <c r="O48" s="13"/>
      <c r="P48" s="13"/>
      <c r="Q48" s="19"/>
      <c r="T48" s="13"/>
      <c r="Y48" s="32" t="s">
        <v>315</v>
      </c>
      <c r="Z48" s="32" t="s">
        <v>444</v>
      </c>
      <c r="AF48" s="30"/>
      <c r="AK48" s="42" t="str">
        <f t="shared" si="7"/>
        <v>u</v>
      </c>
    </row>
    <row r="49" spans="1:37" x14ac:dyDescent="0.15">
      <c r="A49" s="13"/>
      <c r="B49" s="13"/>
      <c r="F49" s="13"/>
      <c r="G49" s="19"/>
      <c r="K49" s="13"/>
      <c r="L49" s="13"/>
      <c r="O49" s="13"/>
      <c r="P49" s="13"/>
      <c r="Q49" s="19"/>
      <c r="T49" s="13"/>
      <c r="Y49" s="32" t="s">
        <v>316</v>
      </c>
      <c r="Z49" s="32" t="s">
        <v>445</v>
      </c>
      <c r="AF49" s="30"/>
      <c r="AK49" s="42" t="str">
        <f t="shared" si="7"/>
        <v>v</v>
      </c>
    </row>
    <row r="50" spans="1:37" x14ac:dyDescent="0.15">
      <c r="A50" s="13"/>
      <c r="B50" s="13"/>
      <c r="F50" s="13"/>
      <c r="G50" s="19"/>
      <c r="K50" s="13"/>
      <c r="L50" s="13"/>
      <c r="O50" s="13"/>
      <c r="P50" s="13"/>
      <c r="Q50" s="19"/>
      <c r="T50" s="13"/>
      <c r="Y50" s="32" t="s">
        <v>317</v>
      </c>
      <c r="Z50" s="32" t="s">
        <v>446</v>
      </c>
      <c r="AF50" s="30"/>
    </row>
    <row r="51" spans="1:37" x14ac:dyDescent="0.15">
      <c r="A51" s="13"/>
      <c r="B51" s="13"/>
      <c r="F51" s="13"/>
      <c r="G51" s="19"/>
      <c r="K51" s="13"/>
      <c r="L51" s="13"/>
      <c r="O51" s="13"/>
      <c r="P51" s="13"/>
      <c r="Q51" s="19"/>
      <c r="T51" s="13"/>
      <c r="Y51" s="32" t="s">
        <v>318</v>
      </c>
      <c r="Z51" s="32" t="s">
        <v>447</v>
      </c>
      <c r="AF51" s="30"/>
    </row>
    <row r="52" spans="1:37" x14ac:dyDescent="0.15">
      <c r="A52" s="13"/>
      <c r="B52" s="13"/>
      <c r="F52" s="13"/>
      <c r="G52" s="19"/>
      <c r="K52" s="13"/>
      <c r="L52" s="13"/>
      <c r="O52" s="13"/>
      <c r="P52" s="13"/>
      <c r="Q52" s="19"/>
      <c r="T52" s="13"/>
      <c r="Y52" s="32" t="s">
        <v>319</v>
      </c>
      <c r="Z52" s="32" t="s">
        <v>448</v>
      </c>
      <c r="AF52" s="30"/>
    </row>
    <row r="53" spans="1:37" x14ac:dyDescent="0.15">
      <c r="A53" s="13"/>
      <c r="B53" s="13"/>
      <c r="F53" s="13"/>
      <c r="G53" s="19"/>
      <c r="K53" s="13"/>
      <c r="L53" s="13"/>
      <c r="O53" s="13"/>
      <c r="P53" s="13"/>
      <c r="Q53" s="19"/>
      <c r="T53" s="13"/>
      <c r="Y53" s="32" t="s">
        <v>320</v>
      </c>
      <c r="Z53" s="32" t="s">
        <v>449</v>
      </c>
      <c r="AF53" s="30"/>
    </row>
    <row r="54" spans="1:37" x14ac:dyDescent="0.15">
      <c r="A54" s="13"/>
      <c r="B54" s="13"/>
      <c r="F54" s="13"/>
      <c r="G54" s="19"/>
      <c r="K54" s="13"/>
      <c r="L54" s="13"/>
      <c r="O54" s="13"/>
      <c r="P54" s="20"/>
      <c r="Q54" s="19"/>
      <c r="T54" s="13"/>
      <c r="Y54" s="32" t="s">
        <v>321</v>
      </c>
      <c r="Z54" s="32" t="s">
        <v>450</v>
      </c>
      <c r="AF54" s="30"/>
    </row>
    <row r="55" spans="1:37" x14ac:dyDescent="0.15">
      <c r="A55" s="13"/>
      <c r="B55" s="13"/>
      <c r="F55" s="13"/>
      <c r="G55" s="19"/>
      <c r="K55" s="13"/>
      <c r="L55" s="13"/>
      <c r="O55" s="13"/>
      <c r="P55" s="13"/>
      <c r="Q55" s="19"/>
      <c r="T55" s="13"/>
      <c r="Y55" s="32" t="s">
        <v>322</v>
      </c>
      <c r="Z55" s="32" t="s">
        <v>451</v>
      </c>
      <c r="AF55" s="30"/>
    </row>
    <row r="56" spans="1:37" x14ac:dyDescent="0.15">
      <c r="A56" s="13"/>
      <c r="B56" s="13"/>
      <c r="F56" s="13"/>
      <c r="G56" s="19"/>
      <c r="K56" s="13"/>
      <c r="L56" s="13"/>
      <c r="O56" s="13"/>
      <c r="P56" s="13"/>
      <c r="Q56" s="19"/>
      <c r="T56" s="13"/>
      <c r="Y56" s="32" t="s">
        <v>323</v>
      </c>
      <c r="Z56" s="32" t="s">
        <v>452</v>
      </c>
      <c r="AF56" s="30"/>
    </row>
    <row r="57" spans="1:37" x14ac:dyDescent="0.15">
      <c r="A57" s="13"/>
      <c r="B57" s="13"/>
      <c r="F57" s="13"/>
      <c r="G57" s="19"/>
      <c r="K57" s="13"/>
      <c r="L57" s="13"/>
      <c r="O57" s="13"/>
      <c r="P57" s="13"/>
      <c r="Q57" s="19"/>
      <c r="T57" s="13"/>
      <c r="Y57" s="32" t="s">
        <v>324</v>
      </c>
      <c r="Z57" s="32" t="s">
        <v>453</v>
      </c>
      <c r="AF57" s="30"/>
    </row>
    <row r="58" spans="1:37" x14ac:dyDescent="0.15">
      <c r="A58" s="13"/>
      <c r="B58" s="13"/>
      <c r="F58" s="13"/>
      <c r="G58" s="19"/>
      <c r="K58" s="13"/>
      <c r="L58" s="13"/>
      <c r="O58" s="13"/>
      <c r="P58" s="13"/>
      <c r="Q58" s="19"/>
      <c r="T58" s="13"/>
      <c r="Y58" s="32" t="s">
        <v>325</v>
      </c>
      <c r="Z58" s="32" t="s">
        <v>454</v>
      </c>
      <c r="AF58" s="30"/>
    </row>
    <row r="59" spans="1:37" x14ac:dyDescent="0.15">
      <c r="A59" s="13"/>
      <c r="B59" s="13"/>
      <c r="F59" s="13"/>
      <c r="G59" s="19"/>
      <c r="K59" s="13"/>
      <c r="L59" s="13"/>
      <c r="O59" s="13"/>
      <c r="P59" s="13"/>
      <c r="Q59" s="19"/>
      <c r="T59" s="13"/>
      <c r="Y59" s="32" t="s">
        <v>326</v>
      </c>
      <c r="Z59" s="32" t="s">
        <v>455</v>
      </c>
      <c r="AF59" s="30"/>
    </row>
    <row r="60" spans="1:37" x14ac:dyDescent="0.15">
      <c r="A60" s="13"/>
      <c r="B60" s="13"/>
      <c r="F60" s="13"/>
      <c r="G60" s="19"/>
      <c r="K60" s="13"/>
      <c r="L60" s="13"/>
      <c r="O60" s="13"/>
      <c r="P60" s="13"/>
      <c r="Q60" s="19"/>
      <c r="T60" s="13"/>
      <c r="Y60" s="32" t="s">
        <v>327</v>
      </c>
      <c r="Z60" s="32" t="s">
        <v>456</v>
      </c>
      <c r="AF60" s="30"/>
    </row>
    <row r="61" spans="1:37" x14ac:dyDescent="0.15">
      <c r="A61" s="13"/>
      <c r="B61" s="13"/>
      <c r="F61" s="13"/>
      <c r="G61" s="19"/>
      <c r="K61" s="13"/>
      <c r="L61" s="13"/>
      <c r="O61" s="13"/>
      <c r="P61" s="13"/>
      <c r="Q61" s="19"/>
      <c r="T61" s="13"/>
      <c r="Y61" s="32" t="s">
        <v>328</v>
      </c>
      <c r="Z61" s="32" t="s">
        <v>457</v>
      </c>
      <c r="AF61" s="30"/>
    </row>
    <row r="62" spans="1:37" x14ac:dyDescent="0.15">
      <c r="A62" s="13"/>
      <c r="B62" s="13"/>
      <c r="F62" s="13"/>
      <c r="G62" s="19"/>
      <c r="K62" s="13"/>
      <c r="L62" s="13"/>
      <c r="O62" s="13"/>
      <c r="P62" s="13"/>
      <c r="Q62" s="19"/>
      <c r="T62" s="13"/>
      <c r="Y62" s="32" t="s">
        <v>329</v>
      </c>
      <c r="Z62" s="32" t="s">
        <v>458</v>
      </c>
      <c r="AF62" s="30"/>
    </row>
    <row r="63" spans="1:37" x14ac:dyDescent="0.15">
      <c r="A63" s="13"/>
      <c r="B63" s="13"/>
      <c r="F63" s="13"/>
      <c r="G63" s="19"/>
      <c r="K63" s="13"/>
      <c r="L63" s="13"/>
      <c r="O63" s="13"/>
      <c r="P63" s="13"/>
      <c r="Q63" s="19"/>
      <c r="T63" s="13"/>
      <c r="Y63" s="32" t="s">
        <v>330</v>
      </c>
      <c r="Z63" s="32" t="s">
        <v>459</v>
      </c>
      <c r="AF63" s="30"/>
    </row>
    <row r="64" spans="1:37" x14ac:dyDescent="0.15">
      <c r="A64" s="13"/>
      <c r="B64" s="13"/>
      <c r="F64" s="13"/>
      <c r="G64" s="19"/>
      <c r="K64" s="13"/>
      <c r="L64" s="13"/>
      <c r="O64" s="13"/>
      <c r="P64" s="13"/>
      <c r="Q64" s="19"/>
      <c r="T64" s="13"/>
      <c r="Y64" s="32" t="s">
        <v>331</v>
      </c>
      <c r="Z64" s="32" t="s">
        <v>460</v>
      </c>
      <c r="AF64" s="30"/>
    </row>
    <row r="65" spans="1:32" x14ac:dyDescent="0.15">
      <c r="A65" s="13"/>
      <c r="B65" s="13"/>
      <c r="F65" s="13"/>
      <c r="G65" s="19"/>
      <c r="K65" s="13"/>
      <c r="L65" s="13"/>
      <c r="O65" s="13"/>
      <c r="P65" s="13"/>
      <c r="Q65" s="19"/>
      <c r="T65" s="13"/>
      <c r="Y65" s="32" t="s">
        <v>332</v>
      </c>
      <c r="Z65" s="32" t="s">
        <v>461</v>
      </c>
      <c r="AF65" s="30"/>
    </row>
    <row r="66" spans="1:32" x14ac:dyDescent="0.15">
      <c r="A66" s="13"/>
      <c r="B66" s="13"/>
      <c r="F66" s="13"/>
      <c r="G66" s="19"/>
      <c r="K66" s="13"/>
      <c r="L66" s="13"/>
      <c r="O66" s="13"/>
      <c r="P66" s="13"/>
      <c r="Q66" s="19"/>
      <c r="T66" s="13"/>
      <c r="Y66" s="32" t="s">
        <v>65</v>
      </c>
      <c r="Z66" s="32" t="s">
        <v>462</v>
      </c>
      <c r="AF66" s="30"/>
    </row>
    <row r="67" spans="1:32" x14ac:dyDescent="0.15">
      <c r="A67" s="13"/>
      <c r="B67" s="13"/>
      <c r="F67" s="13"/>
      <c r="G67" s="19"/>
      <c r="K67" s="13"/>
      <c r="L67" s="13"/>
      <c r="O67" s="13"/>
      <c r="P67" s="13"/>
      <c r="Q67" s="19"/>
      <c r="T67" s="13"/>
      <c r="Y67" s="32" t="s">
        <v>333</v>
      </c>
      <c r="Z67" s="32" t="s">
        <v>463</v>
      </c>
      <c r="AF67" s="30"/>
    </row>
    <row r="68" spans="1:32" x14ac:dyDescent="0.15">
      <c r="A68" s="13"/>
      <c r="B68" s="13"/>
      <c r="F68" s="13"/>
      <c r="G68" s="19"/>
      <c r="K68" s="13"/>
      <c r="L68" s="13"/>
      <c r="O68" s="13"/>
      <c r="P68" s="13"/>
      <c r="Q68" s="19"/>
      <c r="T68" s="13"/>
      <c r="Y68" s="32" t="s">
        <v>334</v>
      </c>
      <c r="Z68" s="32" t="s">
        <v>464</v>
      </c>
      <c r="AF68" s="30"/>
    </row>
    <row r="69" spans="1:32" x14ac:dyDescent="0.15">
      <c r="A69" s="13"/>
      <c r="B69" s="13"/>
      <c r="F69" s="13"/>
      <c r="G69" s="19"/>
      <c r="K69" s="13"/>
      <c r="L69" s="13"/>
      <c r="O69" s="13"/>
      <c r="P69" s="13"/>
      <c r="Q69" s="19"/>
      <c r="T69" s="13"/>
      <c r="Y69" s="32" t="s">
        <v>335</v>
      </c>
      <c r="Z69" s="32" t="s">
        <v>465</v>
      </c>
      <c r="AF69" s="30"/>
    </row>
    <row r="70" spans="1:32" x14ac:dyDescent="0.15">
      <c r="A70" s="13"/>
      <c r="B70" s="13"/>
      <c r="Y70" s="32" t="s">
        <v>336</v>
      </c>
      <c r="Z70" s="32" t="s">
        <v>466</v>
      </c>
    </row>
    <row r="71" spans="1:32" x14ac:dyDescent="0.15">
      <c r="Y71" s="32" t="s">
        <v>337</v>
      </c>
      <c r="Z71" s="32" t="s">
        <v>467</v>
      </c>
    </row>
    <row r="72" spans="1:32" x14ac:dyDescent="0.15">
      <c r="Y72" s="32" t="s">
        <v>338</v>
      </c>
      <c r="Z72" s="32" t="s">
        <v>468</v>
      </c>
    </row>
    <row r="73" spans="1:32" x14ac:dyDescent="0.15">
      <c r="Y73" s="32" t="s">
        <v>339</v>
      </c>
      <c r="Z73" s="32" t="s">
        <v>469</v>
      </c>
    </row>
    <row r="74" spans="1:32" x14ac:dyDescent="0.15">
      <c r="Y74" s="32" t="s">
        <v>340</v>
      </c>
      <c r="Z74" s="32" t="s">
        <v>470</v>
      </c>
    </row>
    <row r="75" spans="1:32" x14ac:dyDescent="0.15">
      <c r="Y75" s="32" t="s">
        <v>341</v>
      </c>
      <c r="Z75" s="32" t="s">
        <v>471</v>
      </c>
    </row>
    <row r="76" spans="1:32" x14ac:dyDescent="0.15">
      <c r="Y76" s="32" t="s">
        <v>342</v>
      </c>
      <c r="Z76" s="32" t="s">
        <v>472</v>
      </c>
    </row>
    <row r="77" spans="1:32" x14ac:dyDescent="0.15">
      <c r="Y77" s="32" t="s">
        <v>343</v>
      </c>
      <c r="Z77" s="32" t="s">
        <v>473</v>
      </c>
    </row>
    <row r="78" spans="1:32" x14ac:dyDescent="0.15">
      <c r="Y78" s="32" t="s">
        <v>344</v>
      </c>
      <c r="Z78" s="32" t="s">
        <v>474</v>
      </c>
    </row>
    <row r="79" spans="1:32" x14ac:dyDescent="0.15">
      <c r="Y79" s="32" t="s">
        <v>345</v>
      </c>
      <c r="Z79" s="32" t="s">
        <v>475</v>
      </c>
    </row>
    <row r="80" spans="1:32" x14ac:dyDescent="0.15">
      <c r="Y80" s="32" t="s">
        <v>346</v>
      </c>
      <c r="Z80" s="32" t="s">
        <v>476</v>
      </c>
    </row>
    <row r="81" spans="25:26" x14ac:dyDescent="0.15">
      <c r="Y81" s="32" t="s">
        <v>347</v>
      </c>
      <c r="Z81" s="32" t="s">
        <v>477</v>
      </c>
    </row>
    <row r="82" spans="25:26" x14ac:dyDescent="0.15">
      <c r="Y82" s="32" t="s">
        <v>348</v>
      </c>
      <c r="Z82" s="32" t="s">
        <v>478</v>
      </c>
    </row>
    <row r="83" spans="25:26" x14ac:dyDescent="0.15">
      <c r="Y83" s="32" t="s">
        <v>349</v>
      </c>
      <c r="Z83" s="32" t="s">
        <v>479</v>
      </c>
    </row>
    <row r="84" spans="25:26" x14ac:dyDescent="0.15">
      <c r="Y84" s="32" t="s">
        <v>350</v>
      </c>
      <c r="Z84" s="32" t="s">
        <v>480</v>
      </c>
    </row>
    <row r="85" spans="25:26" x14ac:dyDescent="0.15">
      <c r="Y85" s="32" t="s">
        <v>351</v>
      </c>
      <c r="Z85" s="32" t="s">
        <v>481</v>
      </c>
    </row>
    <row r="86" spans="25:26" x14ac:dyDescent="0.15">
      <c r="Y86" s="32" t="s">
        <v>352</v>
      </c>
      <c r="Z86" s="32" t="s">
        <v>482</v>
      </c>
    </row>
    <row r="87" spans="25:26" x14ac:dyDescent="0.15">
      <c r="Y87" s="32" t="s">
        <v>353</v>
      </c>
      <c r="Z87" s="32" t="s">
        <v>483</v>
      </c>
    </row>
    <row r="88" spans="25:26" x14ac:dyDescent="0.15">
      <c r="Y88" s="32" t="s">
        <v>354</v>
      </c>
      <c r="Z88" s="32" t="s">
        <v>484</v>
      </c>
    </row>
    <row r="89" spans="25:26" x14ac:dyDescent="0.15">
      <c r="Y89" s="32" t="s">
        <v>355</v>
      </c>
      <c r="Z89" s="32" t="s">
        <v>485</v>
      </c>
    </row>
    <row r="90" spans="25:26" x14ac:dyDescent="0.15">
      <c r="Y90" s="32" t="s">
        <v>356</v>
      </c>
      <c r="Z90" s="32" t="s">
        <v>486</v>
      </c>
    </row>
    <row r="91" spans="25:26" x14ac:dyDescent="0.15">
      <c r="Y91" s="32" t="s">
        <v>357</v>
      </c>
      <c r="Z91" s="32" t="s">
        <v>487</v>
      </c>
    </row>
    <row r="92" spans="25:26" x14ac:dyDescent="0.15">
      <c r="Y92" s="32" t="s">
        <v>358</v>
      </c>
      <c r="Z92" s="32" t="s">
        <v>488</v>
      </c>
    </row>
    <row r="93" spans="25:26" x14ac:dyDescent="0.15">
      <c r="Y93" s="32" t="s">
        <v>359</v>
      </c>
      <c r="Z93" s="32" t="s">
        <v>489</v>
      </c>
    </row>
    <row r="94" spans="25:26" x14ac:dyDescent="0.15">
      <c r="Y94" s="32" t="s">
        <v>360</v>
      </c>
      <c r="Z94" s="32" t="s">
        <v>490</v>
      </c>
    </row>
    <row r="95" spans="25:26" x14ac:dyDescent="0.15">
      <c r="Y95" s="32" t="s">
        <v>361</v>
      </c>
      <c r="Z95" s="32" t="s">
        <v>491</v>
      </c>
    </row>
    <row r="96" spans="25:26" x14ac:dyDescent="0.15">
      <c r="Y96" s="32" t="s">
        <v>263</v>
      </c>
      <c r="Z96" s="32" t="s">
        <v>492</v>
      </c>
    </row>
    <row r="97" spans="25:26" x14ac:dyDescent="0.15">
      <c r="Y97" s="32" t="s">
        <v>362</v>
      </c>
      <c r="Z97" s="32" t="s">
        <v>493</v>
      </c>
    </row>
    <row r="98" spans="25:26" x14ac:dyDescent="0.15">
      <c r="Y98" s="32" t="s">
        <v>363</v>
      </c>
      <c r="Z98" s="32" t="s">
        <v>494</v>
      </c>
    </row>
    <row r="99" spans="25:26" x14ac:dyDescent="0.15">
      <c r="Y99" s="32" t="s">
        <v>393</v>
      </c>
      <c r="Z99" s="32" t="s">
        <v>495</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2021-08-31T18:14:42Z</dcterms:created>
  <dcterms:modified xsi:type="dcterms:W3CDTF">2021-09-06T10:58:48Z</dcterms:modified>
</cp:coreProperties>
</file>