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行政事業レビューシート!$BF$1:$BF$203</definedName>
    <definedName name="_xlnm.Print_Area" localSheetId="0">行政事業レビューシート!$A$1:$AX$203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02" i="3" l="1"/>
  <c r="I102" i="3"/>
  <c r="L101" i="3"/>
  <c r="I101" i="3"/>
  <c r="L100" i="3"/>
  <c r="I100" i="3"/>
  <c r="L99" i="3"/>
  <c r="I99" i="3"/>
  <c r="L98" i="3"/>
  <c r="I98" i="3"/>
  <c r="AY200" i="3" l="1"/>
  <c r="AY201" i="3" s="1"/>
  <c r="AY196" i="3"/>
  <c r="AY197" i="3" s="1"/>
  <c r="AY192" i="3"/>
  <c r="AY195" i="3" s="1"/>
  <c r="AY191" i="3"/>
  <c r="AY190" i="3"/>
  <c r="AY189" i="3"/>
  <c r="AY185" i="3"/>
  <c r="AY186" i="3" s="1"/>
  <c r="AY184" i="3"/>
  <c r="AY183" i="3"/>
  <c r="AY182" i="3"/>
  <c r="AY181" i="3"/>
  <c r="AY180" i="3"/>
  <c r="AY179" i="3"/>
  <c r="AY176" i="3"/>
  <c r="AY175" i="3"/>
  <c r="AY174" i="3"/>
  <c r="AY173" i="3"/>
  <c r="AY172" i="3"/>
  <c r="AY171" i="3"/>
  <c r="AY170" i="3"/>
  <c r="AY169" i="3"/>
  <c r="AY168" i="3"/>
  <c r="AY167" i="3"/>
  <c r="AY157" i="3"/>
  <c r="AY160" i="3" s="1"/>
  <c r="AY153" i="3"/>
  <c r="AY74" i="3"/>
  <c r="AY75" i="3" s="1"/>
  <c r="AY67" i="3"/>
  <c r="AY71" i="3" s="1"/>
  <c r="AY65" i="3"/>
  <c r="AY66" i="3" s="1"/>
  <c r="AY59" i="3"/>
  <c r="AY61" i="3" s="1"/>
  <c r="AY56" i="3"/>
  <c r="AY57" i="3" s="1"/>
  <c r="AY46" i="3"/>
  <c r="AY52" i="3" s="1"/>
  <c r="AY39" i="3"/>
  <c r="AY40" i="3" s="1"/>
  <c r="AY32" i="3"/>
  <c r="AY34" i="3" s="1"/>
  <c r="AY45" i="3" l="1"/>
  <c r="AY73" i="3"/>
  <c r="AY178" i="3"/>
  <c r="AY198" i="3"/>
  <c r="AY177" i="3"/>
  <c r="AY187" i="3"/>
  <c r="AY203" i="3"/>
  <c r="AY72" i="3"/>
  <c r="AY194" i="3"/>
  <c r="AY199" i="3"/>
  <c r="AY47" i="3"/>
  <c r="AY37" i="3"/>
  <c r="AY49" i="3"/>
  <c r="AY48" i="3"/>
  <c r="AY38" i="3"/>
  <c r="AY50" i="3"/>
  <c r="AY51" i="3"/>
  <c r="AY158" i="3"/>
  <c r="AY44" i="3"/>
  <c r="AY159" i="3"/>
  <c r="AY33" i="3"/>
  <c r="AY58" i="3"/>
  <c r="AY155" i="3"/>
  <c r="AY35" i="3"/>
  <c r="AY42" i="3"/>
  <c r="AY70" i="3"/>
  <c r="AY68" i="3"/>
  <c r="AY36" i="3"/>
  <c r="AY43" i="3"/>
  <c r="AY60" i="3"/>
  <c r="AY69" i="3"/>
  <c r="AY76" i="3"/>
  <c r="AY154" i="3"/>
  <c r="AY156" i="3"/>
  <c r="AY41" i="3"/>
  <c r="AY188" i="3"/>
  <c r="AY193" i="3"/>
  <c r="AY202" i="3"/>
  <c r="AW124" i="3"/>
  <c r="AT124" i="3"/>
  <c r="AQ124" i="3"/>
  <c r="AL124" i="3"/>
  <c r="AI124" i="3"/>
  <c r="AF124" i="3"/>
  <c r="Z124" i="3"/>
  <c r="W124" i="3"/>
  <c r="T124" i="3"/>
  <c r="N124" i="3"/>
  <c r="K124" i="3"/>
  <c r="H124" i="3"/>
  <c r="AW123" i="3"/>
  <c r="AT123" i="3"/>
  <c r="AQ123" i="3"/>
  <c r="AL123" i="3"/>
  <c r="AI123" i="3"/>
  <c r="AF123" i="3"/>
  <c r="Z123" i="3"/>
  <c r="W123" i="3"/>
  <c r="T123" i="3"/>
  <c r="N123" i="3"/>
  <c r="K123" i="3"/>
  <c r="H123" i="3"/>
  <c r="AV2" i="3" l="1"/>
  <c r="C12" i="4" l="1"/>
  <c r="P24" i="3" l="1"/>
  <c r="W24" i="3" l="1"/>
  <c r="C23" i="4" l="1"/>
  <c r="C24" i="4"/>
  <c r="W21" i="3" l="1"/>
  <c r="AD21" i="3"/>
  <c r="P21" i="3"/>
  <c r="P18" i="3" l="1"/>
  <c r="P20" i="3" s="1"/>
  <c r="W18" i="3"/>
  <c r="W20" i="3" s="1"/>
  <c r="Y160" i="3"/>
  <c r="AU160" i="3"/>
  <c r="Y156" i="3"/>
  <c r="AU156" i="3"/>
  <c r="AU152" i="3"/>
  <c r="Y15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<sst xmlns="http://schemas.openxmlformats.org/spreadsheetml/2006/main" count="992" uniqueCount="688">
  <si>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</si>
  <si>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</si>
  <si>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</si>
  <si>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</si>
  <si>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</si>
  <si>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</si>
  <si>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</si>
  <si>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</si>
  <si>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</si>
  <si>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</si>
  <si>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</si>
  <si>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</si>
  <si>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</si>
  <si>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</si>
  <si>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</si>
  <si>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</si>
  <si>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</si>
  <si>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</si>
  <si>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</si>
  <si>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</si>
  <si>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</si>
  <si>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</si>
  <si>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</si>
  <si>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</si>
  <si>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</si>
  <si>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</si>
  <si>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</si>
  <si>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</si>
  <si>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</si>
  <si>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</si>
  <si>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</si>
  <si>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</si>
  <si>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</si>
  <si>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</si>
  <si>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</si>
  <si>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</si>
  <si>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</si>
  <si>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</si>
  <si>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</si>
  <si>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</si>
  <si>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</si>
  <si>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</si>
  <si>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</si>
  <si>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</si>
  <si>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</si>
  <si>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</si>
  <si>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</si>
  <si>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</si>
  <si>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</si>
  <si>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</si>
  <si>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</si>
  <si>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</si>
  <si>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</si>
  <si>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</si>
  <si>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</si>
  <si>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</si>
  <si>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</si>
  <si>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</si>
  <si>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</si>
  <si>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</si>
  <si>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</si>
  <si>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</si>
  <si>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</si>
  <si>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</si>
  <si>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</si>
  <si>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</si>
  <si>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</si>
  <si>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</si>
  <si>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</si>
  <si>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</si>
  <si>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</si>
  <si>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</si>
  <si>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</si>
  <si>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</si>
  <si>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</si>
  <si>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</si>
  <si>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</si>
  <si>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</si>
  <si>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</si>
  <si>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</si>
  <si>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</si>
  <si>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</si>
  <si>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</si>
  <si>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</si>
  <si>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</si>
  <si>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</si>
  <si>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</si>
  <si>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</si>
  <si>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</si>
  <si>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</si>
  <si>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</si>
  <si>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</si>
  <si>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</si>
  <si>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</si>
  <si>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</si>
  <si>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</si>
  <si>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</si>
  <si>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</si>
  <si>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</si>
  <si>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</si>
  <si>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</si>
  <si>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</si>
  <si>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</si>
  <si>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</si>
  <si>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</si>
  <si>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</si>
  <si>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</si>
  <si>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</si>
  <si>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</si>
  <si>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</si>
  <si>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</si>
  <si>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</si>
  <si>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</si>
  <si>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</si>
  <si>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</si>
  <si>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</si>
  <si>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</si>
  <si>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</si>
  <si>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</si>
  <si>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</si>
  <si>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</si>
  <si>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</si>
  <si>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</si>
  <si>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</si>
  <si>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</si>
  <si>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</si>
  <si>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</si>
  <si>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</si>
  <si>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</si>
  <si>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</si>
  <si>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</si>
  <si>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</si>
  <si>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</si>
  <si>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</si>
  <si>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</si>
  <si>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</si>
  <si>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</si>
  <si>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</si>
  <si>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</si>
  <si>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</si>
  <si>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</si>
  <si>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</si>
  <si>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</si>
  <si>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</si>
  <si>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</si>
  <si>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</si>
  <si>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</si>
  <si>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</si>
  <si>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</si>
  <si>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</si>
  <si>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</si>
  <si>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</si>
  <si>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</si>
  <si>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</si>
  <si>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</si>
  <si>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</si>
  <si>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</si>
  <si>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</si>
  <si>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</si>
  <si>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</si>
  <si>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</si>
  <si>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</si>
  <si>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</si>
  <si>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</si>
  <si>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</si>
  <si>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</si>
  <si>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</si>
  <si>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</si>
  <si>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</si>
  <si>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</si>
  <si>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</si>
  <si>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</si>
  <si>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</si>
  <si>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</si>
  <si>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</si>
  <si>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</si>
  <si>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</si>
  <si>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</si>
  <si>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</si>
  <si>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</si>
  <si>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</si>
  <si>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</si>
  <si>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</si>
  <si>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</si>
  <si>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</si>
  <si>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</si>
  <si>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</si>
  <si>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</si>
  <si>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</si>
  <si>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</si>
  <si>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</si>
  <si>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</si>
  <si>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</si>
  <si>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</si>
  <si>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</si>
  <si>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</si>
  <si>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</si>
  <si>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</si>
  <si>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</si>
  <si>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</si>
  <si>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</si>
  <si>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</si>
  <si>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</si>
  <si>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</si>
  <si>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</si>
  <si>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</si>
  <si>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</si>
  <si>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</si>
  <si>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</si>
  <si>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</si>
  <si>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</si>
  <si>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</si>
  <si>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</si>
  <si>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</si>
  <si>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</si>
  <si>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</si>
  <si>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</si>
  <si>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</si>
  <si>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</si>
  <si>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</si>
  <si>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</si>
  <si>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</si>
  <si>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</si>
  <si>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</si>
  <si>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</si>
  <si>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</si>
  <si>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</si>
  <si>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</si>
  <si>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</si>
  <si>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</si>
  <si>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</si>
  <si>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</si>
  <si>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</si>
  <si>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</si>
  <si>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</si>
  <si>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</si>
  <si>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</si>
  <si>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</si>
  <si>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</si>
  <si>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</si>
  <si>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</si>
  <si>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</si>
  <si>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</si>
  <si>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</si>
  <si>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</si>
  <si>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</si>
  <si>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</si>
  <si>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</si>
  <si>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</si>
  <si>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</si>
  <si>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</si>
  <si>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</si>
  <si>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</si>
  <si>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</si>
  <si>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</si>
  <si>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</si>
  <si>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</si>
  <si>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</si>
  <si>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</si>
  <si>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</si>
  <si>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</si>
  <si>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</si>
  <si>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</si>
  <si>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</si>
  <si>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</si>
  <si>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</si>
  <si>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</si>
  <si>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</si>
  <si>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</si>
  <si>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</si>
  <si>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</si>
  <si>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</si>
  <si>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</si>
  <si>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</si>
  <si>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</si>
  <si>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</si>
  <si>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</si>
  <si>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</si>
  <si>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</si>
  <si>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</si>
  <si>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</si>
  <si>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</si>
  <si>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</si>
  <si>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</si>
  <si>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</si>
  <si>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</si>
  <si>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</si>
  <si>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</si>
  <si>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</si>
  <si>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</si>
  <si>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</si>
  <si>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</si>
  <si>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</si>
  <si>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</si>
  <si>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</si>
  <si>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</si>
  <si>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</si>
  <si>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</si>
  <si>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</si>
  <si>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</si>
  <si>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</si>
  <si>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</si>
  <si>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</si>
  <si>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</si>
  <si>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</si>
  <si>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</si>
  <si>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</si>
  <si>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</si>
  <si>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</si>
  <si>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</si>
  <si>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</si>
  <si>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</si>
  <si>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</si>
  <si>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</si>
  <si>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</si>
  <si>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</si>
  <si>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</si>
  <si>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</si>
  <si>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</si>
  <si>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</si>
  <si>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</si>
  <si>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</si>
  <si>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</si>
  <si>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</si>
  <si>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</si>
  <si>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</si>
  <si>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</si>
  <si>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</si>
  <si>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</si>
  <si>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</si>
  <si>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</si>
  <si>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</si>
  <si>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</si>
  <si>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</si>
  <si>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</si>
  <si>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</si>
  <si>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</si>
  <si>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</si>
  <si>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</si>
  <si>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</si>
  <si>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</si>
  <si>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</si>
  <si>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</si>
  <si>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</si>
  <si>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</si>
  <si>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</si>
  <si>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</si>
  <si>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</si>
  <si>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</si>
  <si>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</si>
  <si>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</si>
  <si>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</si>
  <si>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</si>
  <si>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</si>
  <si>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</si>
  <si>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</si>
  <si>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</si>
  <si>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</si>
  <si>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</si>
  <si>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</si>
  <si>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</si>
  <si>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</si>
  <si>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</si>
  <si>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</si>
  <si>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</si>
  <si>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</si>
  <si>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</si>
  <si>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</si>
  <si>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</si>
  <si>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</si>
  <si>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</si>
  <si>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</si>
  <si>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</si>
  <si>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</si>
  <si>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</si>
  <si>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</si>
  <si>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</si>
  <si>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</si>
  <si>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</si>
  <si>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</si>
  <si>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</si>
  <si>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</si>
  <si>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</si>
  <si>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</si>
  <si>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</si>
  <si>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</si>
  <si>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</si>
  <si>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</si>
  <si>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</si>
  <si>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</si>
  <si>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</si>
  <si>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</si>
  <si>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</si>
  <si>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</si>
  <si>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</si>
  <si>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</si>
  <si>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</si>
  <si>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</si>
  <si>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</si>
  <si>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</si>
  <si>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</si>
  <si>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</si>
  <si>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</si>
  <si>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</si>
  <si>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</si>
  <si>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</si>
  <si>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</si>
  <si>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</si>
  <si>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</si>
  <si>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</si>
  <si>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</si>
  <si>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</si>
  <si>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</si>
  <si>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</si>
  <si>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</si>
  <si>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</si>
  <si>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</si>
  <si>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</si>
  <si>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</si>
  <si>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</si>
  <si>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</si>
  <si>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</si>
  <si>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</si>
  <si>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</si>
  <si>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</si>
  <si>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</si>
  <si>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</si>
  <si>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</si>
  <si>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</si>
  <si>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</si>
  <si>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</si>
  <si>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</si>
  <si>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</si>
  <si>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</si>
  <si>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</si>
  <si>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</si>
  <si>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</si>
  <si>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</si>
  <si>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</si>
  <si>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</si>
  <si>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</si>
  <si>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</si>
  <si>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</si>
  <si>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</si>
  <si>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</si>
  <si>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</si>
  <si>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</si>
  <si>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</si>
  <si>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</si>
  <si>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</si>
  <si>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</si>
  <si>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</si>
  <si>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</si>
  <si>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</si>
  <si>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</si>
  <si>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</si>
  <si>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</si>
  <si>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</si>
  <si>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</si>
  <si>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</si>
  <si>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</si>
  <si>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</si>
  <si>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</si>
  <si>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</si>
  <si>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</si>
  <si>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</si>
  <si>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</si>
  <si>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</si>
  <si>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</si>
  <si>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</si>
  <si>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</si>
  <si>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</si>
  <si>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</si>
  <si>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</si>
  <si>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</si>
  <si>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</si>
  <si>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</si>
  <si>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</si>
  <si>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</si>
  <si>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</si>
  <si>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</si>
  <si>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</si>
  <si>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</si>
  <si>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</si>
  <si>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</si>
  <si>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</si>
  <si>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</si>
  <si>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</si>
  <si>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</si>
  <si>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</si>
  <si>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</si>
  <si>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</si>
  <si>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</si>
  <si>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</si>
  <si>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</si>
  <si>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</si>
  <si>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</si>
  <si>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</si>
  <si>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</si>
  <si>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</si>
  <si>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</si>
  <si>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</si>
  <si>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</si>
  <si>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</si>
  <si>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</si>
  <si>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</si>
  <si>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</si>
  <si>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</si>
  <si>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</si>
  <si>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</si>
  <si>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</si>
  <si>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</si>
  <si>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</si>
  <si>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</si>
  <si>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</si>
  <si>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</si>
  <si>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</si>
  <si>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</si>
  <si>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</si>
  <si>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</si>
  <si>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</si>
  <si>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</si>
  <si>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</si>
  <si>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</si>
  <si>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</si>
  <si>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</si>
  <si>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</si>
  <si>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</si>
  <si>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</si>
  <si>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</si>
  <si>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</si>
  <si>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</si>
  <si>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</si>
  <si>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</si>
  <si>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</si>
  <si>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</si>
  <si>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</si>
  <si>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</si>
  <si>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</si>
  <si>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</si>
  <si>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</si>
  <si>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</si>
  <si>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</si>
  <si>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</si>
  <si>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</si>
  <si>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</si>
  <si>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</si>
  <si>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</si>
  <si>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</si>
  <si>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</si>
  <si>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</si>
  <si>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</si>
  <si>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</si>
  <si>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</si>
  <si>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</si>
  <si>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</si>
  <si>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</si>
  <si>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</si>
  <si>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</si>
  <si>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</si>
  <si>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</si>
  <si>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</si>
  <si>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</si>
  <si>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</si>
  <si>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</si>
  <si>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</si>
  <si>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</si>
  <si>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</si>
  <si>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</si>
  <si>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地震対策等の推進に必要な経費</t>
    <rPh sb="0" eb="2">
      <t>ジシン</t>
    </rPh>
    <rPh sb="2" eb="4">
      <t>タイサク</t>
    </rPh>
    <rPh sb="4" eb="5">
      <t>トウ</t>
    </rPh>
    <rPh sb="6" eb="8">
      <t>スイシン</t>
    </rPh>
    <rPh sb="9" eb="11">
      <t>ヒツヨウ</t>
    </rPh>
    <rPh sb="12" eb="14">
      <t>ケイヒ</t>
    </rPh>
    <phoneticPr fontId="5"/>
  </si>
  <si>
    <t>政策統括官（防災担当）</t>
    <rPh sb="0" eb="2">
      <t>セイサク</t>
    </rPh>
    <rPh sb="2" eb="5">
      <t>トウカツカン</t>
    </rPh>
    <rPh sb="6" eb="8">
      <t>ボウサイ</t>
    </rPh>
    <rPh sb="8" eb="10">
      <t>タントウ</t>
    </rPh>
    <phoneticPr fontId="5"/>
  </si>
  <si>
    <t>参事官（調査・企画担当）</t>
    <rPh sb="0" eb="3">
      <t>サンジカン</t>
    </rPh>
    <rPh sb="4" eb="6">
      <t>チョウサ</t>
    </rPh>
    <rPh sb="7" eb="9">
      <t>キカク</t>
    </rPh>
    <rPh sb="9" eb="11">
      <t>タントウ</t>
    </rPh>
    <phoneticPr fontId="5"/>
  </si>
  <si>
    <t>矢崎　剛吉</t>
    <rPh sb="0" eb="2">
      <t>ヤザキ</t>
    </rPh>
    <rPh sb="3" eb="5">
      <t>ゴウキチ</t>
    </rPh>
    <phoneticPr fontId="5"/>
  </si>
  <si>
    <t>災害対策基本法、大規模地震対策特別措置法、南海トラフ地震に係る地震防災対策の推進に関する特別措置法、首都直下地震対策特別措置法、日本海溝・千島海溝周辺海溝型地震に係る地震防災対策の推進に関する特別措置法、地震防災対策強化地域における地震対策緊急整備事業に係る国の財政上の特別措置に関する法律、地震防災対策特別措置法、津波対策の推進に関する法律、活動火山対策特別措置法 他</t>
  </si>
  <si>
    <t>防災基本計画、大規模地震防災・減災対策大綱、南海トラフ地震防災対策推進基本計画、首都直下地震緊急対策推進基本計画、日本海溝・千島海溝周辺海溝型地震防災対策推進基本計画、活動火山対策の総合的な推進に関する基本的な指針、首都圏大規模水害対策大綱　等</t>
  </si>
  <si>
    <t>○</t>
  </si>
  <si>
    <t>今後の発生が懸念される大規模地震及びこれに伴う津波への備えや、気候変動への対応を踏まえた大規模水害対策、噴火リスクを踏まえた火山災害対策等を推進し、大規模災害発生時における被害の最小化を図る。</t>
  </si>
  <si>
    <t>大規模地震災害対策、津波災害対策、火山災害対策、大規模水害対策等について、中央防災会議等の議論を踏まえ、被害想定や具体的な対策の検討等を行っている。また、その成果を活用し、国、自治体、事業者等の関係者が一体となって取り組むべき施策の大要を示した大規模地震防災・減災対策大綱や、避難情報に関するガイドライン等の策定を行っている。</t>
    <rPh sb="140" eb="142">
      <t>ジョウホウ</t>
    </rPh>
    <phoneticPr fontId="5"/>
  </si>
  <si>
    <t>内閣府</t>
  </si>
  <si>
    <t>【大規模地震・津波対策】
平成３６年度までに、延焼のおそれのある密集市街地のうち、大規模地震の切迫性の高い地域（首都直下緊急対策区域）における感震ブレーカー等の普及率を25％にする。</t>
    <rPh sb="1" eb="4">
      <t>ダイキボ</t>
    </rPh>
    <rPh sb="4" eb="6">
      <t>ジシン</t>
    </rPh>
    <rPh sb="7" eb="9">
      <t>ツナミ</t>
    </rPh>
    <rPh sb="9" eb="11">
      <t>タイサク</t>
    </rPh>
    <rPh sb="13" eb="15">
      <t>ヘイセイ</t>
    </rPh>
    <rPh sb="17" eb="19">
      <t>ネンド</t>
    </rPh>
    <rPh sb="23" eb="25">
      <t>エンショウ</t>
    </rPh>
    <rPh sb="32" eb="34">
      <t>ミッシュウ</t>
    </rPh>
    <rPh sb="34" eb="37">
      <t>シガイチ</t>
    </rPh>
    <rPh sb="41" eb="44">
      <t>ダイキボ</t>
    </rPh>
    <rPh sb="44" eb="46">
      <t>ジシン</t>
    </rPh>
    <rPh sb="47" eb="50">
      <t>セッパクセイ</t>
    </rPh>
    <rPh sb="51" eb="52">
      <t>タカ</t>
    </rPh>
    <rPh sb="53" eb="55">
      <t>チイキ</t>
    </rPh>
    <rPh sb="56" eb="58">
      <t>シュト</t>
    </rPh>
    <rPh sb="58" eb="60">
      <t>チョッカ</t>
    </rPh>
    <rPh sb="60" eb="62">
      <t>キンキュウ</t>
    </rPh>
    <rPh sb="62" eb="64">
      <t>タイサク</t>
    </rPh>
    <rPh sb="64" eb="66">
      <t>クイキ</t>
    </rPh>
    <rPh sb="71" eb="73">
      <t>カンシン</t>
    </rPh>
    <rPh sb="78" eb="79">
      <t>トウ</t>
    </rPh>
    <rPh sb="80" eb="82">
      <t>フキュウ</t>
    </rPh>
    <rPh sb="82" eb="83">
      <t>リツ</t>
    </rPh>
    <phoneticPr fontId="5"/>
  </si>
  <si>
    <t>延焼のおそれのある密集市街地のうち、大規模地震の切迫性の高い地域（首都直下緊急対策区域）における感震ブレーカー等の普及率</t>
    <rPh sb="0" eb="2">
      <t>エンショウ</t>
    </rPh>
    <rPh sb="9" eb="11">
      <t>ミッシュウ</t>
    </rPh>
    <rPh sb="11" eb="14">
      <t>シガイチ</t>
    </rPh>
    <rPh sb="18" eb="21">
      <t>ダイキボ</t>
    </rPh>
    <rPh sb="21" eb="23">
      <t>ジシン</t>
    </rPh>
    <rPh sb="24" eb="27">
      <t>セッパクセイ</t>
    </rPh>
    <rPh sb="28" eb="29">
      <t>タカ</t>
    </rPh>
    <rPh sb="30" eb="32">
      <t>チイキ</t>
    </rPh>
    <rPh sb="33" eb="35">
      <t>シュト</t>
    </rPh>
    <rPh sb="35" eb="37">
      <t>チョッカ</t>
    </rPh>
    <rPh sb="37" eb="39">
      <t>キンキュウ</t>
    </rPh>
    <rPh sb="39" eb="41">
      <t>タイサク</t>
    </rPh>
    <rPh sb="41" eb="43">
      <t>クイキ</t>
    </rPh>
    <rPh sb="48" eb="50">
      <t>カンシン</t>
    </rPh>
    <rPh sb="55" eb="56">
      <t>トウ</t>
    </rPh>
    <rPh sb="57" eb="59">
      <t>フキュウ</t>
    </rPh>
    <rPh sb="59" eb="60">
      <t>リツ</t>
    </rPh>
    <phoneticPr fontId="5"/>
  </si>
  <si>
    <t>【大規模地震・津波対策】
平成３５年度までに、津波避難ビル等を指定している市町村の割合を100％（付近に高台等がなく、津波からの避難が困難な地域を有する全国の市町村）にする。</t>
    <rPh sb="1" eb="4">
      <t>ダイキボ</t>
    </rPh>
    <rPh sb="4" eb="6">
      <t>ジシン</t>
    </rPh>
    <rPh sb="7" eb="9">
      <t>ツナミ</t>
    </rPh>
    <rPh sb="9" eb="11">
      <t>タイサク</t>
    </rPh>
    <rPh sb="13" eb="15">
      <t>ヘイセイ</t>
    </rPh>
    <rPh sb="17" eb="19">
      <t>ネンド</t>
    </rPh>
    <rPh sb="23" eb="25">
      <t>ツナミ</t>
    </rPh>
    <rPh sb="25" eb="27">
      <t>ヒナン</t>
    </rPh>
    <rPh sb="29" eb="30">
      <t>トウ</t>
    </rPh>
    <rPh sb="31" eb="33">
      <t>シテイ</t>
    </rPh>
    <rPh sb="37" eb="40">
      <t>シチョウソン</t>
    </rPh>
    <rPh sb="41" eb="43">
      <t>ワリアイ</t>
    </rPh>
    <rPh sb="49" eb="51">
      <t>フキン</t>
    </rPh>
    <rPh sb="52" eb="54">
      <t>タカダイ</t>
    </rPh>
    <rPh sb="54" eb="55">
      <t>トウ</t>
    </rPh>
    <rPh sb="59" eb="61">
      <t>ツナミ</t>
    </rPh>
    <rPh sb="64" eb="66">
      <t>ヒナン</t>
    </rPh>
    <rPh sb="67" eb="69">
      <t>コンナン</t>
    </rPh>
    <rPh sb="70" eb="72">
      <t>チイキ</t>
    </rPh>
    <rPh sb="73" eb="74">
      <t>ユウ</t>
    </rPh>
    <rPh sb="76" eb="78">
      <t>ゼンコク</t>
    </rPh>
    <rPh sb="79" eb="82">
      <t>シチョウソン</t>
    </rPh>
    <phoneticPr fontId="5"/>
  </si>
  <si>
    <t>津波避難ビル等を指定している市町村の割合（付近に高台等がなく、津波からの避難が困難な地域を有する全国の市町村）</t>
    <rPh sb="0" eb="2">
      <t>ツナミ</t>
    </rPh>
    <rPh sb="2" eb="4">
      <t>ヒナン</t>
    </rPh>
    <rPh sb="6" eb="7">
      <t>トウ</t>
    </rPh>
    <rPh sb="8" eb="10">
      <t>シテイ</t>
    </rPh>
    <rPh sb="14" eb="17">
      <t>シチョウソン</t>
    </rPh>
    <rPh sb="18" eb="20">
      <t>ワリアイ</t>
    </rPh>
    <rPh sb="21" eb="23">
      <t>フキン</t>
    </rPh>
    <rPh sb="24" eb="26">
      <t>タカダイ</t>
    </rPh>
    <rPh sb="26" eb="27">
      <t>トウ</t>
    </rPh>
    <rPh sb="31" eb="33">
      <t>ツナミ</t>
    </rPh>
    <rPh sb="36" eb="38">
      <t>ヒナン</t>
    </rPh>
    <rPh sb="39" eb="41">
      <t>コンナン</t>
    </rPh>
    <rPh sb="42" eb="44">
      <t>チイキ</t>
    </rPh>
    <rPh sb="45" eb="46">
      <t>ユウ</t>
    </rPh>
    <rPh sb="48" eb="50">
      <t>ゼンコク</t>
    </rPh>
    <rPh sb="51" eb="54">
      <t>シチョウソン</t>
    </rPh>
    <phoneticPr fontId="5"/>
  </si>
  <si>
    <t>首都直下地震緊急対策推進基本計画（平成27年３月、閣議決定）</t>
  </si>
  <si>
    <t>南海トラフ地震防災対策推進基本計画（平成２６年３月、中央防災会議決定）</t>
  </si>
  <si>
    <t>【風水害対策】
平成32年度までに、全国の市町村16箇所において風水害に対する「災害・避難カード」等の住民の避難の実効性を高めるためのモデル事業の実施・事例集の作成を行う。</t>
    <rPh sb="1" eb="4">
      <t>フウスイガイ</t>
    </rPh>
    <rPh sb="4" eb="6">
      <t>タイサク</t>
    </rPh>
    <phoneticPr fontId="5"/>
  </si>
  <si>
    <t>風水害に対する「災害・避難カード」等の住民の避難の実効性を高めるためのモデル事業の実施・事例集の作成を行った全国の市町村における箇所数</t>
  </si>
  <si>
    <t>災害・避難カード事例集（住民一人ひとりが避難行動をあらかじめ認識するための取組み）（平成２９年４月、内閣府）</t>
  </si>
  <si>
    <t>火山防災に係る調査企画委員会（第３回）資料１、P3（令和元年7月１７日、内閣府）</t>
  </si>
  <si>
    <t>地震・津波対策の推進に向けた取組を行う（被害想定の検討、ガイドラインの策定）。</t>
    <rPh sb="0" eb="2">
      <t>ジシン</t>
    </rPh>
    <rPh sb="3" eb="5">
      <t>ツナミ</t>
    </rPh>
    <rPh sb="5" eb="7">
      <t>タイサク</t>
    </rPh>
    <rPh sb="8" eb="10">
      <t>スイシン</t>
    </rPh>
    <rPh sb="11" eb="12">
      <t>ム</t>
    </rPh>
    <rPh sb="14" eb="15">
      <t>ト</t>
    </rPh>
    <rPh sb="15" eb="16">
      <t>ク</t>
    </rPh>
    <rPh sb="17" eb="18">
      <t>オコナ</t>
    </rPh>
    <rPh sb="20" eb="22">
      <t>ヒガイ</t>
    </rPh>
    <rPh sb="22" eb="24">
      <t>ソウテイ</t>
    </rPh>
    <rPh sb="25" eb="27">
      <t>ケントウ</t>
    </rPh>
    <rPh sb="35" eb="37">
      <t>サクテイ</t>
    </rPh>
    <phoneticPr fontId="5"/>
  </si>
  <si>
    <t>風水害に対する「災害・避難カード」等の住民の避難の実効性を高めるためのモデル事業の実施及び事例集の作成に向けた取組を行う。</t>
  </si>
  <si>
    <t>火山対策の推進に向けた取組を行う（火山専門家の派遣、研修の実施）。</t>
    <rPh sb="0" eb="2">
      <t>カザン</t>
    </rPh>
    <rPh sb="2" eb="4">
      <t>タイサク</t>
    </rPh>
    <rPh sb="5" eb="7">
      <t>スイシン</t>
    </rPh>
    <rPh sb="8" eb="9">
      <t>ム</t>
    </rPh>
    <rPh sb="11" eb="12">
      <t>ト</t>
    </rPh>
    <rPh sb="12" eb="13">
      <t>ク</t>
    </rPh>
    <rPh sb="14" eb="15">
      <t>オコナ</t>
    </rPh>
    <rPh sb="17" eb="19">
      <t>カザン</t>
    </rPh>
    <rPh sb="19" eb="22">
      <t>センモンカ</t>
    </rPh>
    <rPh sb="23" eb="25">
      <t>ハケン</t>
    </rPh>
    <rPh sb="26" eb="28">
      <t>ケンシュウ</t>
    </rPh>
    <rPh sb="29" eb="31">
      <t>ジッシ</t>
    </rPh>
    <phoneticPr fontId="5"/>
  </si>
  <si>
    <t>調査・検討業務契約額／調査・検討業務件数　　　　　　　　　　　　　　</t>
    <rPh sb="0" eb="2">
      <t>チョウサ</t>
    </rPh>
    <rPh sb="3" eb="5">
      <t>ケントウ</t>
    </rPh>
    <rPh sb="5" eb="7">
      <t>ギョウム</t>
    </rPh>
    <rPh sb="7" eb="9">
      <t>ケイヤク</t>
    </rPh>
    <rPh sb="9" eb="10">
      <t>ガク</t>
    </rPh>
    <rPh sb="11" eb="13">
      <t>チョウサ</t>
    </rPh>
    <rPh sb="14" eb="16">
      <t>ケントウ</t>
    </rPh>
    <rPh sb="16" eb="18">
      <t>ギョウム</t>
    </rPh>
    <rPh sb="18" eb="20">
      <t>ケンスウ</t>
    </rPh>
    <phoneticPr fontId="5"/>
  </si>
  <si>
    <t>９．防災政策の実施</t>
    <rPh sb="2" eb="4">
      <t>ボウサイ</t>
    </rPh>
    <rPh sb="4" eb="6">
      <t>セイサク</t>
    </rPh>
    <rPh sb="7" eb="9">
      <t>ジッシ</t>
    </rPh>
    <phoneticPr fontId="5"/>
  </si>
  <si>
    <t>④地震対策等の推進</t>
    <rPh sb="1" eb="3">
      <t>ジシン</t>
    </rPh>
    <rPh sb="3" eb="5">
      <t>タイサク</t>
    </rPh>
    <rPh sb="5" eb="6">
      <t>トウ</t>
    </rPh>
    <rPh sb="7" eb="9">
      <t>スイシン</t>
    </rPh>
    <phoneticPr fontId="5"/>
  </si>
  <si>
    <t>有</t>
  </si>
  <si>
    <t>‐</t>
  </si>
  <si>
    <t>国民や社会のニーズ、過去の災害から得られた教訓等を踏まえ、事業に取り組んでいる。</t>
    <rPh sb="0" eb="2">
      <t>コクミン</t>
    </rPh>
    <rPh sb="3" eb="5">
      <t>シャカイ</t>
    </rPh>
    <rPh sb="10" eb="12">
      <t>カコ</t>
    </rPh>
    <rPh sb="13" eb="15">
      <t>サイガイ</t>
    </rPh>
    <rPh sb="17" eb="18">
      <t>エ</t>
    </rPh>
    <rPh sb="21" eb="23">
      <t>キョウクン</t>
    </rPh>
    <rPh sb="23" eb="24">
      <t>トウ</t>
    </rPh>
    <rPh sb="25" eb="26">
      <t>フ</t>
    </rPh>
    <rPh sb="29" eb="31">
      <t>ジギョウ</t>
    </rPh>
    <rPh sb="32" eb="33">
      <t>ト</t>
    </rPh>
    <rPh sb="34" eb="35">
      <t>ク</t>
    </rPh>
    <phoneticPr fontId="5"/>
  </si>
  <si>
    <t>主に大規模災害に関する対策については、地方自治体との役割分担の中で、技術的専門性、広域性の観点から国が主導して対策を進める必要がある。</t>
    <rPh sb="0" eb="1">
      <t>オモ</t>
    </rPh>
    <rPh sb="2" eb="5">
      <t>ダイキボ</t>
    </rPh>
    <rPh sb="5" eb="7">
      <t>サイガイ</t>
    </rPh>
    <rPh sb="8" eb="9">
      <t>カン</t>
    </rPh>
    <rPh sb="11" eb="13">
      <t>タイサク</t>
    </rPh>
    <rPh sb="19" eb="21">
      <t>チホウ</t>
    </rPh>
    <rPh sb="21" eb="24">
      <t>ジチタイ</t>
    </rPh>
    <rPh sb="26" eb="28">
      <t>ヤクワリ</t>
    </rPh>
    <rPh sb="28" eb="30">
      <t>ブンタン</t>
    </rPh>
    <rPh sb="31" eb="32">
      <t>ナカ</t>
    </rPh>
    <rPh sb="34" eb="37">
      <t>ギジュツテキ</t>
    </rPh>
    <rPh sb="37" eb="40">
      <t>センモンセイ</t>
    </rPh>
    <rPh sb="41" eb="43">
      <t>コウイキ</t>
    </rPh>
    <rPh sb="43" eb="44">
      <t>セイ</t>
    </rPh>
    <rPh sb="45" eb="47">
      <t>カンテン</t>
    </rPh>
    <rPh sb="49" eb="50">
      <t>クニ</t>
    </rPh>
    <rPh sb="51" eb="53">
      <t>シュドウ</t>
    </rPh>
    <rPh sb="55" eb="57">
      <t>タイサク</t>
    </rPh>
    <rPh sb="58" eb="59">
      <t>スス</t>
    </rPh>
    <rPh sb="61" eb="63">
      <t>ヒツヨウ</t>
    </rPh>
    <phoneticPr fontId="5"/>
  </si>
  <si>
    <t>地震災害、火山災害、水害等の自然災害が多発する我が国では、東日本大震災等の教訓や最新の科学的知見を踏まえた防災・減災対策の推進が急務であり、限られた人員・予算の中で優先順位をつけ、適切に事業を進めている。</t>
    <rPh sb="0" eb="2">
      <t>ジシン</t>
    </rPh>
    <rPh sb="2" eb="4">
      <t>サイガイ</t>
    </rPh>
    <rPh sb="5" eb="7">
      <t>カザン</t>
    </rPh>
    <rPh sb="7" eb="9">
      <t>サイガイ</t>
    </rPh>
    <rPh sb="10" eb="12">
      <t>スイガイ</t>
    </rPh>
    <rPh sb="12" eb="13">
      <t>トウ</t>
    </rPh>
    <rPh sb="14" eb="16">
      <t>シゼン</t>
    </rPh>
    <rPh sb="16" eb="18">
      <t>サイガイ</t>
    </rPh>
    <rPh sb="19" eb="21">
      <t>タハツ</t>
    </rPh>
    <rPh sb="23" eb="24">
      <t>ワ</t>
    </rPh>
    <rPh sb="25" eb="26">
      <t>クニ</t>
    </rPh>
    <rPh sb="29" eb="30">
      <t>ヒガシ</t>
    </rPh>
    <rPh sb="30" eb="32">
      <t>ニホン</t>
    </rPh>
    <rPh sb="32" eb="35">
      <t>ダイシンサイ</t>
    </rPh>
    <rPh sb="35" eb="36">
      <t>トウ</t>
    </rPh>
    <rPh sb="37" eb="39">
      <t>キョウクン</t>
    </rPh>
    <rPh sb="40" eb="42">
      <t>サイシン</t>
    </rPh>
    <rPh sb="43" eb="46">
      <t>カガクテキ</t>
    </rPh>
    <rPh sb="46" eb="48">
      <t>チケン</t>
    </rPh>
    <rPh sb="49" eb="50">
      <t>フ</t>
    </rPh>
    <rPh sb="53" eb="55">
      <t>ボウサイ</t>
    </rPh>
    <rPh sb="56" eb="58">
      <t>ゲンサイ</t>
    </rPh>
    <rPh sb="58" eb="60">
      <t>タイサク</t>
    </rPh>
    <rPh sb="61" eb="63">
      <t>スイシン</t>
    </rPh>
    <rPh sb="64" eb="66">
      <t>キュウム</t>
    </rPh>
    <rPh sb="70" eb="71">
      <t>カギ</t>
    </rPh>
    <rPh sb="74" eb="76">
      <t>ジンイン</t>
    </rPh>
    <rPh sb="77" eb="79">
      <t>ヨサン</t>
    </rPh>
    <rPh sb="80" eb="81">
      <t>ナカ</t>
    </rPh>
    <rPh sb="82" eb="84">
      <t>ユウセン</t>
    </rPh>
    <rPh sb="84" eb="86">
      <t>ジュンイ</t>
    </rPh>
    <rPh sb="90" eb="92">
      <t>テキセツ</t>
    </rPh>
    <rPh sb="93" eb="95">
      <t>ジギョウ</t>
    </rPh>
    <rPh sb="96" eb="97">
      <t>スス</t>
    </rPh>
    <phoneticPr fontId="5"/>
  </si>
  <si>
    <t>予算執行に当たっては、原則一般競争入札を採用するようにしており、透明性・競争性の確保を図っている。
なお、一部調達において、一者応札または一者応募となったものが存在するが余裕のある公示期間の設定や入札説明会の実施、資格・経験に係る必須要件の緩和など、一者応札・一者応募対策に取り組んでいる。
また、一部の調達において、随意契約となった案件が存在するが、少額随契によるもの、及びデータの１社保有によるものである。</t>
    <rPh sb="0" eb="2">
      <t>ヨサン</t>
    </rPh>
    <rPh sb="2" eb="4">
      <t>シッコウ</t>
    </rPh>
    <rPh sb="5" eb="6">
      <t>ア</t>
    </rPh>
    <rPh sb="11" eb="13">
      <t>ゲンソク</t>
    </rPh>
    <rPh sb="13" eb="15">
      <t>イッパン</t>
    </rPh>
    <rPh sb="15" eb="17">
      <t>キョウソウ</t>
    </rPh>
    <rPh sb="17" eb="19">
      <t>ニュウサツ</t>
    </rPh>
    <rPh sb="20" eb="22">
      <t>サイヨウ</t>
    </rPh>
    <rPh sb="32" eb="35">
      <t>トウメイセイ</t>
    </rPh>
    <rPh sb="36" eb="38">
      <t>キョウソウ</t>
    </rPh>
    <rPh sb="38" eb="39">
      <t>セイ</t>
    </rPh>
    <rPh sb="40" eb="42">
      <t>カクホ</t>
    </rPh>
    <rPh sb="43" eb="44">
      <t>ハカ</t>
    </rPh>
    <rPh sb="53" eb="55">
      <t>イチブ</t>
    </rPh>
    <rPh sb="55" eb="57">
      <t>チョウタツ</t>
    </rPh>
    <rPh sb="62" eb="64">
      <t>イッシャ</t>
    </rPh>
    <rPh sb="64" eb="66">
      <t>オウサツ</t>
    </rPh>
    <rPh sb="69" eb="71">
      <t>イッシャ</t>
    </rPh>
    <rPh sb="71" eb="73">
      <t>オウボ</t>
    </rPh>
    <rPh sb="80" eb="82">
      <t>ソンザイ</t>
    </rPh>
    <rPh sb="85" eb="87">
      <t>ヨユウ</t>
    </rPh>
    <rPh sb="90" eb="92">
      <t>コウジ</t>
    </rPh>
    <rPh sb="92" eb="94">
      <t>キカン</t>
    </rPh>
    <rPh sb="95" eb="97">
      <t>セッテイ</t>
    </rPh>
    <rPh sb="98" eb="100">
      <t>ニュウサツ</t>
    </rPh>
    <rPh sb="100" eb="103">
      <t>セツメイカイ</t>
    </rPh>
    <rPh sb="104" eb="106">
      <t>ジッシ</t>
    </rPh>
    <rPh sb="107" eb="109">
      <t>シカク</t>
    </rPh>
    <rPh sb="110" eb="112">
      <t>ケイケン</t>
    </rPh>
    <rPh sb="113" eb="114">
      <t>カカ</t>
    </rPh>
    <rPh sb="115" eb="117">
      <t>ヒッス</t>
    </rPh>
    <rPh sb="117" eb="119">
      <t>ヨウケン</t>
    </rPh>
    <rPh sb="120" eb="122">
      <t>カンワ</t>
    </rPh>
    <rPh sb="125" eb="127">
      <t>イッシャ</t>
    </rPh>
    <rPh sb="127" eb="129">
      <t>オウサツ</t>
    </rPh>
    <rPh sb="130" eb="132">
      <t>イッシャ</t>
    </rPh>
    <rPh sb="132" eb="134">
      <t>オウボ</t>
    </rPh>
    <rPh sb="134" eb="136">
      <t>タイサク</t>
    </rPh>
    <rPh sb="137" eb="138">
      <t>ト</t>
    </rPh>
    <rPh sb="139" eb="140">
      <t>ク</t>
    </rPh>
    <rPh sb="149" eb="151">
      <t>イチブ</t>
    </rPh>
    <rPh sb="152" eb="154">
      <t>チョウタツ</t>
    </rPh>
    <rPh sb="159" eb="161">
      <t>ズイイ</t>
    </rPh>
    <rPh sb="161" eb="163">
      <t>ケイヤク</t>
    </rPh>
    <rPh sb="167" eb="169">
      <t>アンケン</t>
    </rPh>
    <rPh sb="170" eb="172">
      <t>ソンザイ</t>
    </rPh>
    <rPh sb="176" eb="178">
      <t>ショウガク</t>
    </rPh>
    <rPh sb="178" eb="180">
      <t>ズイケイ</t>
    </rPh>
    <rPh sb="186" eb="187">
      <t>オヨ</t>
    </rPh>
    <rPh sb="193" eb="194">
      <t>シャ</t>
    </rPh>
    <rPh sb="194" eb="196">
      <t>ホユウ</t>
    </rPh>
    <phoneticPr fontId="5"/>
  </si>
  <si>
    <t>市場価格調査の実施結果や過去の類似する調査業務の契約額を参考に予定価格を作成し、その範囲で落札しており、妥当である。</t>
    <rPh sb="0" eb="2">
      <t>シジョウ</t>
    </rPh>
    <rPh sb="2" eb="4">
      <t>カカク</t>
    </rPh>
    <rPh sb="4" eb="6">
      <t>チョウサ</t>
    </rPh>
    <rPh sb="7" eb="9">
      <t>ジッシ</t>
    </rPh>
    <rPh sb="9" eb="11">
      <t>ケッカ</t>
    </rPh>
    <rPh sb="12" eb="14">
      <t>カコ</t>
    </rPh>
    <rPh sb="15" eb="17">
      <t>ルイジ</t>
    </rPh>
    <rPh sb="19" eb="21">
      <t>チョウサ</t>
    </rPh>
    <rPh sb="21" eb="23">
      <t>ギョウム</t>
    </rPh>
    <rPh sb="24" eb="26">
      <t>ケイヤク</t>
    </rPh>
    <rPh sb="26" eb="27">
      <t>ガク</t>
    </rPh>
    <rPh sb="28" eb="30">
      <t>サンコウ</t>
    </rPh>
    <rPh sb="31" eb="33">
      <t>ヨテイ</t>
    </rPh>
    <rPh sb="33" eb="35">
      <t>カカク</t>
    </rPh>
    <rPh sb="36" eb="38">
      <t>サクセイ</t>
    </rPh>
    <rPh sb="42" eb="44">
      <t>ハンイ</t>
    </rPh>
    <rPh sb="45" eb="47">
      <t>ラクサツ</t>
    </rPh>
    <rPh sb="52" eb="54">
      <t>ダトウ</t>
    </rPh>
    <phoneticPr fontId="5"/>
  </si>
  <si>
    <t>必要な費目・使途に限定して予算要求及び執行を行っている。</t>
    <rPh sb="0" eb="2">
      <t>ヒツヨウ</t>
    </rPh>
    <rPh sb="3" eb="5">
      <t>ヒモク</t>
    </rPh>
    <rPh sb="6" eb="8">
      <t>シト</t>
    </rPh>
    <rPh sb="9" eb="11">
      <t>ゲンテイ</t>
    </rPh>
    <rPh sb="13" eb="15">
      <t>ヨサン</t>
    </rPh>
    <rPh sb="15" eb="17">
      <t>ヨウキュウ</t>
    </rPh>
    <rPh sb="17" eb="18">
      <t>オヨ</t>
    </rPh>
    <rPh sb="19" eb="21">
      <t>シッコウ</t>
    </rPh>
    <rPh sb="22" eb="23">
      <t>オコナ</t>
    </rPh>
    <phoneticPr fontId="5"/>
  </si>
  <si>
    <t>過去の調査検討を踏まえた業務内容のの見直しにより、真に必要な費用のみを計上している。</t>
    <rPh sb="0" eb="2">
      <t>カコ</t>
    </rPh>
    <rPh sb="3" eb="5">
      <t>チョウサ</t>
    </rPh>
    <rPh sb="5" eb="7">
      <t>ケントウ</t>
    </rPh>
    <rPh sb="8" eb="9">
      <t>フ</t>
    </rPh>
    <rPh sb="12" eb="14">
      <t>ギョウム</t>
    </rPh>
    <rPh sb="14" eb="16">
      <t>ナイヨウ</t>
    </rPh>
    <rPh sb="18" eb="20">
      <t>ミナオ</t>
    </rPh>
    <rPh sb="25" eb="26">
      <t>シン</t>
    </rPh>
    <rPh sb="27" eb="29">
      <t>ヒツヨウ</t>
    </rPh>
    <rPh sb="30" eb="32">
      <t>ヒヨウ</t>
    </rPh>
    <rPh sb="35" eb="37">
      <t>ケイジョウ</t>
    </rPh>
    <phoneticPr fontId="5"/>
  </si>
  <si>
    <t>大規模災害時の被害の最小化を図るという目標の達成に向け、総合的な施策の立案等を着実に推進している。
風水害に対する住民の避難の実効性を高めるためのモデル事業の実施・事例集の作成、火山に対する具体的で実践的な避難計画の策定については、自治体とも連携して順調に進めている。また、大規模地震・津波対策については、首都直下緊急対策区域における感震ブレーカー等の普及率及び津波避難ビルの指定のフォローアップを適宜実施し、目標達成に向け取り組んでいる。</t>
    <rPh sb="0" eb="3">
      <t>ダイキボ</t>
    </rPh>
    <rPh sb="3" eb="5">
      <t>サイガイ</t>
    </rPh>
    <rPh sb="5" eb="6">
      <t>ジ</t>
    </rPh>
    <rPh sb="7" eb="9">
      <t>ヒガイ</t>
    </rPh>
    <rPh sb="10" eb="13">
      <t>サイショウカ</t>
    </rPh>
    <rPh sb="14" eb="15">
      <t>ハカ</t>
    </rPh>
    <rPh sb="19" eb="21">
      <t>モクヒョウ</t>
    </rPh>
    <rPh sb="22" eb="24">
      <t>タッセイ</t>
    </rPh>
    <rPh sb="25" eb="26">
      <t>ム</t>
    </rPh>
    <rPh sb="28" eb="30">
      <t>ソウゴウ</t>
    </rPh>
    <rPh sb="30" eb="31">
      <t>テキ</t>
    </rPh>
    <rPh sb="32" eb="33">
      <t>セ</t>
    </rPh>
    <rPh sb="33" eb="34">
      <t>サク</t>
    </rPh>
    <rPh sb="35" eb="37">
      <t>リツアン</t>
    </rPh>
    <rPh sb="37" eb="38">
      <t>トウ</t>
    </rPh>
    <rPh sb="39" eb="41">
      <t>チャクジツ</t>
    </rPh>
    <rPh sb="42" eb="44">
      <t>スイシン</t>
    </rPh>
    <rPh sb="137" eb="140">
      <t>ダイキボ</t>
    </rPh>
    <rPh sb="140" eb="142">
      <t>ジシン</t>
    </rPh>
    <rPh sb="143" eb="145">
      <t>ツナミ</t>
    </rPh>
    <rPh sb="145" eb="147">
      <t>タイサク</t>
    </rPh>
    <rPh sb="153" eb="155">
      <t>シュト</t>
    </rPh>
    <rPh sb="155" eb="157">
      <t>チョッカ</t>
    </rPh>
    <rPh sb="157" eb="159">
      <t>キンキュウ</t>
    </rPh>
    <rPh sb="159" eb="161">
      <t>タイサク</t>
    </rPh>
    <rPh sb="161" eb="163">
      <t>クイキ</t>
    </rPh>
    <rPh sb="167" eb="169">
      <t>カンシン</t>
    </rPh>
    <rPh sb="174" eb="175">
      <t>トウ</t>
    </rPh>
    <rPh sb="176" eb="178">
      <t>フキュウ</t>
    </rPh>
    <rPh sb="178" eb="179">
      <t>リツ</t>
    </rPh>
    <rPh sb="179" eb="180">
      <t>オヨ</t>
    </rPh>
    <rPh sb="181" eb="183">
      <t>ツナミ</t>
    </rPh>
    <rPh sb="183" eb="185">
      <t>ヒナン</t>
    </rPh>
    <rPh sb="188" eb="190">
      <t>シテイ</t>
    </rPh>
    <rPh sb="199" eb="201">
      <t>テキギ</t>
    </rPh>
    <rPh sb="205" eb="207">
      <t>モクヒョウ</t>
    </rPh>
    <rPh sb="207" eb="209">
      <t>タッセイ</t>
    </rPh>
    <rPh sb="210" eb="211">
      <t>ム</t>
    </rPh>
    <rPh sb="212" eb="213">
      <t>ト</t>
    </rPh>
    <rPh sb="214" eb="215">
      <t>ク</t>
    </rPh>
    <phoneticPr fontId="5"/>
  </si>
  <si>
    <t>当府職員がより多くの業務を直接実施する方法が考えられるが、調査等に関して専門知識やノウハウを有する民間企業に請け負わせる方がより効率的・効果的である。</t>
    <rPh sb="0" eb="1">
      <t>トウ</t>
    </rPh>
    <rPh sb="1" eb="2">
      <t>フ</t>
    </rPh>
    <rPh sb="2" eb="4">
      <t>ショクイン</t>
    </rPh>
    <rPh sb="7" eb="8">
      <t>オオ</t>
    </rPh>
    <rPh sb="10" eb="12">
      <t>ギョウム</t>
    </rPh>
    <rPh sb="13" eb="15">
      <t>チョクセツ</t>
    </rPh>
    <rPh sb="15" eb="17">
      <t>ジッシ</t>
    </rPh>
    <rPh sb="19" eb="21">
      <t>ホウホウ</t>
    </rPh>
    <rPh sb="22" eb="23">
      <t>カンガ</t>
    </rPh>
    <rPh sb="29" eb="31">
      <t>チョウサ</t>
    </rPh>
    <rPh sb="31" eb="32">
      <t>トウ</t>
    </rPh>
    <rPh sb="33" eb="34">
      <t>カン</t>
    </rPh>
    <rPh sb="36" eb="38">
      <t>センモン</t>
    </rPh>
    <rPh sb="38" eb="40">
      <t>チシキ</t>
    </rPh>
    <rPh sb="46" eb="47">
      <t>ユウ</t>
    </rPh>
    <rPh sb="49" eb="51">
      <t>ミンカン</t>
    </rPh>
    <rPh sb="51" eb="53">
      <t>キギョウ</t>
    </rPh>
    <rPh sb="54" eb="55">
      <t>ウ</t>
    </rPh>
    <rPh sb="56" eb="57">
      <t>オ</t>
    </rPh>
    <rPh sb="60" eb="61">
      <t>ホウ</t>
    </rPh>
    <rPh sb="64" eb="66">
      <t>コウリツ</t>
    </rPh>
    <rPh sb="66" eb="67">
      <t>テキ</t>
    </rPh>
    <rPh sb="68" eb="70">
      <t>コウカ</t>
    </rPh>
    <rPh sb="70" eb="71">
      <t>テキ</t>
    </rPh>
    <phoneticPr fontId="5"/>
  </si>
  <si>
    <t>活動目標を概ね達成している。</t>
    <rPh sb="0" eb="2">
      <t>カツドウ</t>
    </rPh>
    <rPh sb="2" eb="4">
      <t>モクヒョウ</t>
    </rPh>
    <rPh sb="5" eb="6">
      <t>オオム</t>
    </rPh>
    <rPh sb="7" eb="9">
      <t>タッセイ</t>
    </rPh>
    <phoneticPr fontId="5"/>
  </si>
  <si>
    <t>本事業の成果を踏まえ、各府省庁、地方公共団体、事業者等が個別具体の防災対策を推進している。</t>
    <rPh sb="0" eb="1">
      <t>ホン</t>
    </rPh>
    <rPh sb="1" eb="3">
      <t>ジギョウ</t>
    </rPh>
    <rPh sb="4" eb="6">
      <t>セイカ</t>
    </rPh>
    <rPh sb="7" eb="8">
      <t>フ</t>
    </rPh>
    <rPh sb="11" eb="13">
      <t>カクフ</t>
    </rPh>
    <rPh sb="13" eb="14">
      <t>ショウ</t>
    </rPh>
    <rPh sb="14" eb="15">
      <t>チョウ</t>
    </rPh>
    <rPh sb="16" eb="18">
      <t>チホウ</t>
    </rPh>
    <rPh sb="18" eb="20">
      <t>コウキョウ</t>
    </rPh>
    <rPh sb="20" eb="22">
      <t>ダンタイ</t>
    </rPh>
    <rPh sb="23" eb="26">
      <t>ジギョウシャ</t>
    </rPh>
    <rPh sb="26" eb="27">
      <t>トウ</t>
    </rPh>
    <rPh sb="28" eb="30">
      <t>コベツ</t>
    </rPh>
    <rPh sb="30" eb="32">
      <t>グタイ</t>
    </rPh>
    <rPh sb="33" eb="35">
      <t>ボウサイ</t>
    </rPh>
    <rPh sb="35" eb="37">
      <t>タイサク</t>
    </rPh>
    <rPh sb="38" eb="40">
      <t>スイシン</t>
    </rPh>
    <phoneticPr fontId="5"/>
  </si>
  <si>
    <t>内閣府はソフト面の対策を推進しているが、左記の他省では、各種ハード面の対策も含めて実施している。</t>
    <rPh sb="0" eb="2">
      <t>ナイカク</t>
    </rPh>
    <rPh sb="2" eb="3">
      <t>フ</t>
    </rPh>
    <rPh sb="7" eb="8">
      <t>メン</t>
    </rPh>
    <rPh sb="9" eb="11">
      <t>タイサク</t>
    </rPh>
    <rPh sb="12" eb="14">
      <t>スイシン</t>
    </rPh>
    <rPh sb="20" eb="22">
      <t>サキ</t>
    </rPh>
    <rPh sb="23" eb="25">
      <t>タショウ</t>
    </rPh>
    <rPh sb="28" eb="30">
      <t>カクシュ</t>
    </rPh>
    <rPh sb="33" eb="34">
      <t>メン</t>
    </rPh>
    <rPh sb="35" eb="37">
      <t>タイサク</t>
    </rPh>
    <rPh sb="38" eb="39">
      <t>フク</t>
    </rPh>
    <rPh sb="41" eb="43">
      <t>ジッシ</t>
    </rPh>
    <phoneticPr fontId="5"/>
  </si>
  <si>
    <t>予算を有効活用するため、市場価格調査及び過去の業務経験より適切な予定価を算出することなど、発注内容の改善を継続的に行っている。また、事業者との契約は原則一般競争入札により行うこととしており、透明性・競争性の確保を図っている。加えて、実施においては適切に経過報告を求めることにより、当方の意図する成果の実現に向けた丁寧な進捗管理を行うほか、最終報告書を提出させる段階において完了検査を行い、合格したことをもって業務終了としている。</t>
    <rPh sb="0" eb="2">
      <t>ヨサン</t>
    </rPh>
    <rPh sb="3" eb="5">
      <t>ユウコウ</t>
    </rPh>
    <rPh sb="5" eb="7">
      <t>カツヨウ</t>
    </rPh>
    <rPh sb="12" eb="14">
      <t>シジョウ</t>
    </rPh>
    <rPh sb="14" eb="16">
      <t>カカク</t>
    </rPh>
    <rPh sb="16" eb="18">
      <t>チョウサ</t>
    </rPh>
    <rPh sb="18" eb="19">
      <t>オヨ</t>
    </rPh>
    <rPh sb="20" eb="22">
      <t>カコ</t>
    </rPh>
    <rPh sb="23" eb="25">
      <t>ギョウム</t>
    </rPh>
    <rPh sb="25" eb="27">
      <t>ケイケン</t>
    </rPh>
    <rPh sb="29" eb="31">
      <t>テキセツ</t>
    </rPh>
    <rPh sb="32" eb="34">
      <t>ヨテイ</t>
    </rPh>
    <rPh sb="140" eb="142">
      <t>トウホウ</t>
    </rPh>
    <rPh sb="143" eb="145">
      <t>イト</t>
    </rPh>
    <rPh sb="147" eb="149">
      <t>セイカ</t>
    </rPh>
    <rPh sb="150" eb="152">
      <t>ジツゲン</t>
    </rPh>
    <rPh sb="153" eb="154">
      <t>ム</t>
    </rPh>
    <rPh sb="156" eb="158">
      <t>テイネイ</t>
    </rPh>
    <rPh sb="159" eb="161">
      <t>シンチョク</t>
    </rPh>
    <rPh sb="161" eb="163">
      <t>カンリ</t>
    </rPh>
    <rPh sb="164" eb="165">
      <t>オコナ</t>
    </rPh>
    <rPh sb="169" eb="171">
      <t>サイシュウ</t>
    </rPh>
    <rPh sb="171" eb="174">
      <t>ホウコクショ</t>
    </rPh>
    <rPh sb="175" eb="177">
      <t>テイシュツ</t>
    </rPh>
    <rPh sb="180" eb="182">
      <t>ダンカイ</t>
    </rPh>
    <rPh sb="186" eb="188">
      <t>カンリョウ</t>
    </rPh>
    <rPh sb="188" eb="190">
      <t>ケンサ</t>
    </rPh>
    <rPh sb="191" eb="192">
      <t>オコナ</t>
    </rPh>
    <rPh sb="194" eb="196">
      <t>ゴウカク</t>
    </rPh>
    <rPh sb="204" eb="206">
      <t>ギョウム</t>
    </rPh>
    <rPh sb="206" eb="208">
      <t>シュウリョウ</t>
    </rPh>
    <phoneticPr fontId="5"/>
  </si>
  <si>
    <t>本事業は、予め設定した活動目標をほぼ毎年度達成し続けていることに加え、新たに発生した災害に係る検証・対策の立案についても機動的な検討を行うなど、十分にその成果を挙げてきているところである。今後も引き続き、過去に経験した災害対応や実施した調査等を活用し、より効率的・効果的に地震対策等に係る取組を推進する。</t>
    <rPh sb="0" eb="1">
      <t>ホン</t>
    </rPh>
    <rPh sb="1" eb="3">
      <t>ジギョウ</t>
    </rPh>
    <rPh sb="5" eb="6">
      <t>アラカジ</t>
    </rPh>
    <rPh sb="7" eb="9">
      <t>セッテイ</t>
    </rPh>
    <rPh sb="11" eb="13">
      <t>カツドウ</t>
    </rPh>
    <rPh sb="13" eb="15">
      <t>モクヒョウ</t>
    </rPh>
    <rPh sb="18" eb="21">
      <t>マイネンド</t>
    </rPh>
    <rPh sb="21" eb="23">
      <t>タッセイ</t>
    </rPh>
    <rPh sb="24" eb="25">
      <t>ツヅ</t>
    </rPh>
    <rPh sb="32" eb="33">
      <t>クワ</t>
    </rPh>
    <rPh sb="35" eb="36">
      <t>アラ</t>
    </rPh>
    <rPh sb="38" eb="40">
      <t>ハッセイ</t>
    </rPh>
    <rPh sb="42" eb="44">
      <t>サイガイ</t>
    </rPh>
    <rPh sb="45" eb="46">
      <t>カカ</t>
    </rPh>
    <rPh sb="47" eb="49">
      <t>ケンショウ</t>
    </rPh>
    <rPh sb="50" eb="52">
      <t>タイサク</t>
    </rPh>
    <rPh sb="53" eb="55">
      <t>リツアン</t>
    </rPh>
    <rPh sb="60" eb="63">
      <t>キドウテキ</t>
    </rPh>
    <rPh sb="64" eb="66">
      <t>ケントウ</t>
    </rPh>
    <rPh sb="67" eb="68">
      <t>オコナ</t>
    </rPh>
    <rPh sb="72" eb="74">
      <t>ジュウブン</t>
    </rPh>
    <rPh sb="77" eb="79">
      <t>セイカ</t>
    </rPh>
    <rPh sb="80" eb="81">
      <t>ア</t>
    </rPh>
    <rPh sb="94" eb="96">
      <t>コンゴ</t>
    </rPh>
    <rPh sb="97" eb="98">
      <t>ヒ</t>
    </rPh>
    <rPh sb="99" eb="100">
      <t>ツヅ</t>
    </rPh>
    <rPh sb="102" eb="104">
      <t>カコ</t>
    </rPh>
    <rPh sb="105" eb="107">
      <t>ケイケン</t>
    </rPh>
    <rPh sb="109" eb="111">
      <t>サイガイ</t>
    </rPh>
    <rPh sb="111" eb="113">
      <t>タイオウ</t>
    </rPh>
    <rPh sb="114" eb="116">
      <t>ジッシ</t>
    </rPh>
    <rPh sb="118" eb="120">
      <t>チョウサ</t>
    </rPh>
    <rPh sb="120" eb="121">
      <t>トウ</t>
    </rPh>
    <rPh sb="122" eb="124">
      <t>カツヨウ</t>
    </rPh>
    <rPh sb="128" eb="131">
      <t>コウリツテキ</t>
    </rPh>
    <rPh sb="132" eb="135">
      <t>コウカテキ</t>
    </rPh>
    <rPh sb="136" eb="138">
      <t>ジシン</t>
    </rPh>
    <rPh sb="138" eb="140">
      <t>タイサク</t>
    </rPh>
    <rPh sb="140" eb="141">
      <t>トウ</t>
    </rPh>
    <rPh sb="142" eb="143">
      <t>カカ</t>
    </rPh>
    <rPh sb="144" eb="145">
      <t>ト</t>
    </rPh>
    <rPh sb="145" eb="146">
      <t>ク</t>
    </rPh>
    <rPh sb="147" eb="149">
      <t>スイシン</t>
    </rPh>
    <phoneticPr fontId="5"/>
  </si>
  <si>
    <t>国土交通省</t>
  </si>
  <si>
    <t>防災・安全交付金事業</t>
    <rPh sb="0" eb="2">
      <t>ボウサイ</t>
    </rPh>
    <rPh sb="3" eb="5">
      <t>アンゼン</t>
    </rPh>
    <rPh sb="5" eb="8">
      <t>コウフキン</t>
    </rPh>
    <rPh sb="8" eb="10">
      <t>ジギョウ</t>
    </rPh>
    <phoneticPr fontId="5"/>
  </si>
  <si>
    <t>0061</t>
    <phoneticPr fontId="5"/>
  </si>
  <si>
    <t>0063</t>
    <phoneticPr fontId="5"/>
  </si>
  <si>
    <t>0076</t>
    <phoneticPr fontId="5"/>
  </si>
  <si>
    <t>0051</t>
    <phoneticPr fontId="5"/>
  </si>
  <si>
    <t>0049</t>
    <phoneticPr fontId="5"/>
  </si>
  <si>
    <t>0046</t>
    <phoneticPr fontId="5"/>
  </si>
  <si>
    <t>0041</t>
    <phoneticPr fontId="5"/>
  </si>
  <si>
    <t>新26-0008</t>
    <rPh sb="0" eb="1">
      <t>シン</t>
    </rPh>
    <phoneticPr fontId="5"/>
  </si>
  <si>
    <t>%</t>
    <phoneticPr fontId="5"/>
  </si>
  <si>
    <t>-</t>
    <phoneticPr fontId="5"/>
  </si>
  <si>
    <t>地区</t>
    <rPh sb="0" eb="2">
      <t>チク</t>
    </rPh>
    <phoneticPr fontId="5"/>
  </si>
  <si>
    <t>件</t>
    <rPh sb="0" eb="1">
      <t>ケン</t>
    </rPh>
    <phoneticPr fontId="5"/>
  </si>
  <si>
    <t>％</t>
    <phoneticPr fontId="5"/>
  </si>
  <si>
    <t>291/10</t>
  </si>
  <si>
    <t>246/8</t>
  </si>
  <si>
    <t>百万円</t>
    <rPh sb="0" eb="3">
      <t>ヒャクマンエン</t>
    </rPh>
    <phoneticPr fontId="5"/>
  </si>
  <si>
    <t>雑役務費</t>
    <rPh sb="0" eb="1">
      <t>ザツ</t>
    </rPh>
    <rPh sb="1" eb="4">
      <t>エキムヒ</t>
    </rPh>
    <phoneticPr fontId="5"/>
  </si>
  <si>
    <t>相模トラフ沿いの巨大地震による長周期振動等の調査検討業務</t>
    <rPh sb="0" eb="2">
      <t>サガミ</t>
    </rPh>
    <rPh sb="5" eb="6">
      <t>ゾ</t>
    </rPh>
    <rPh sb="8" eb="10">
      <t>キョダイ</t>
    </rPh>
    <rPh sb="10" eb="12">
      <t>ジシン</t>
    </rPh>
    <rPh sb="15" eb="18">
      <t>チョウシュウキ</t>
    </rPh>
    <rPh sb="18" eb="20">
      <t>シンドウ</t>
    </rPh>
    <rPh sb="20" eb="21">
      <t>トウ</t>
    </rPh>
    <rPh sb="22" eb="24">
      <t>チョウサ</t>
    </rPh>
    <rPh sb="24" eb="26">
      <t>ケントウ</t>
    </rPh>
    <rPh sb="26" eb="28">
      <t>ギョウム</t>
    </rPh>
    <phoneticPr fontId="5"/>
  </si>
  <si>
    <t>大規模噴火時の降灰による被害軽減に資する具体的対応に関する調査検討業務</t>
    <rPh sb="0" eb="3">
      <t>ダイキボ</t>
    </rPh>
    <rPh sb="3" eb="5">
      <t>フンカ</t>
    </rPh>
    <rPh sb="5" eb="6">
      <t>ジ</t>
    </rPh>
    <rPh sb="7" eb="9">
      <t>コウハイ</t>
    </rPh>
    <rPh sb="12" eb="14">
      <t>ヒガイ</t>
    </rPh>
    <rPh sb="14" eb="16">
      <t>ケイゲン</t>
    </rPh>
    <rPh sb="17" eb="18">
      <t>シ</t>
    </rPh>
    <rPh sb="20" eb="23">
      <t>グタイテキ</t>
    </rPh>
    <rPh sb="23" eb="25">
      <t>タイオウ</t>
    </rPh>
    <rPh sb="26" eb="27">
      <t>カン</t>
    </rPh>
    <rPh sb="29" eb="31">
      <t>チョウサ</t>
    </rPh>
    <rPh sb="31" eb="33">
      <t>ケントウ</t>
    </rPh>
    <rPh sb="33" eb="35">
      <t>ギョウム</t>
    </rPh>
    <phoneticPr fontId="5"/>
  </si>
  <si>
    <t>大規模水害からの広域避難に関する調査検討業務</t>
    <phoneticPr fontId="5"/>
  </si>
  <si>
    <t>応用地質（株）</t>
    <phoneticPr fontId="5"/>
  </si>
  <si>
    <t>エム・アール・アイリサーチアソシエイツ（株）</t>
    <phoneticPr fontId="5"/>
  </si>
  <si>
    <t>三菱ＵＦＪリサーチ＆コンサルティング（株）</t>
    <phoneticPr fontId="5"/>
  </si>
  <si>
    <t>株式会社アライ印刷</t>
    <phoneticPr fontId="5"/>
  </si>
  <si>
    <t>相模トラフ沿いの巨大地震による長周期地震動等の調査検討業務</t>
    <phoneticPr fontId="5"/>
  </si>
  <si>
    <t>首都直下地震の発生に伴う帰宅困難者対策に関する調査検討業務</t>
    <phoneticPr fontId="5"/>
  </si>
  <si>
    <t>南海トラフ地震の防災・減災対策の推進に関する調査業務（その２）</t>
    <phoneticPr fontId="5"/>
  </si>
  <si>
    <t>日本海溝・千島海溝沿いの巨大地震対策の推進に関する地震動・津波の検討業務</t>
    <phoneticPr fontId="5"/>
  </si>
  <si>
    <t>日本海溝・千島海溝沿いの巨大地震対策の推進に関する地震動・津波の検討業務（その２）</t>
    <phoneticPr fontId="5"/>
  </si>
  <si>
    <t>日本海溝・千島海溝沿いの巨大地震対策の推進に関する検討業務</t>
    <phoneticPr fontId="5"/>
  </si>
  <si>
    <t>南海トラフ地震に係る防災・減災対策の調査検討業務</t>
    <phoneticPr fontId="5"/>
  </si>
  <si>
    <t>首都直下地震に係る防災・減災対策の調査検討業務</t>
    <phoneticPr fontId="5"/>
  </si>
  <si>
    <t>大規模地震等の発生に伴う帰宅困難者対策に関する調査検討業務</t>
    <phoneticPr fontId="5"/>
  </si>
  <si>
    <t>南海トラフ地震　防災対応検討冊子印刷業務</t>
    <phoneticPr fontId="5"/>
  </si>
  <si>
    <t>-</t>
    <phoneticPr fontId="5"/>
  </si>
  <si>
    <t>大規模噴火時の降灰による被害軽減に資する具体的対応に関する調査検討業務</t>
    <phoneticPr fontId="5"/>
  </si>
  <si>
    <t>避難促進施設の避難確保計画の具体的な検討方法及び取りまとめ方法に関する調査検討業務</t>
    <phoneticPr fontId="5"/>
  </si>
  <si>
    <t>（株）社会安全研究所</t>
    <phoneticPr fontId="5"/>
  </si>
  <si>
    <t>（株）建設技術研究所</t>
    <phoneticPr fontId="5"/>
  </si>
  <si>
    <t>火山防災対策において重点的に取り組むべき施策及び、技術開発等の動向に関する調査検討業務</t>
    <phoneticPr fontId="5"/>
  </si>
  <si>
    <t>（株）ジャパックス</t>
    <phoneticPr fontId="5"/>
  </si>
  <si>
    <t>火山防災対応経験に関する講話を収録した映像作成業務</t>
    <rPh sb="0" eb="1">
      <t>ヒ</t>
    </rPh>
    <rPh sb="21" eb="23">
      <t>サクセイ</t>
    </rPh>
    <rPh sb="23" eb="25">
      <t>ギョウム</t>
    </rPh>
    <phoneticPr fontId="5"/>
  </si>
  <si>
    <t>降灰報告書印刷業務</t>
    <rPh sb="0" eb="2">
      <t>コウハイ</t>
    </rPh>
    <rPh sb="2" eb="5">
      <t>ホウコクショ</t>
    </rPh>
    <rPh sb="5" eb="7">
      <t>インサツ</t>
    </rPh>
    <rPh sb="7" eb="9">
      <t>ギョウム</t>
    </rPh>
    <phoneticPr fontId="5"/>
  </si>
  <si>
    <t>避難計画策定の取り組み事例集印刷業務</t>
    <rPh sb="0" eb="2">
      <t>ヒナン</t>
    </rPh>
    <rPh sb="2" eb="4">
      <t>ケイカク</t>
    </rPh>
    <rPh sb="4" eb="6">
      <t>サクテイ</t>
    </rPh>
    <rPh sb="7" eb="8">
      <t>ト</t>
    </rPh>
    <rPh sb="9" eb="10">
      <t>ク</t>
    </rPh>
    <rPh sb="11" eb="13">
      <t>ジレイ</t>
    </rPh>
    <rPh sb="13" eb="14">
      <t>シュウ</t>
    </rPh>
    <rPh sb="14" eb="16">
      <t>インサツ</t>
    </rPh>
    <rPh sb="16" eb="18">
      <t>ギョウム</t>
    </rPh>
    <phoneticPr fontId="5"/>
  </si>
  <si>
    <t>（株）双文社</t>
    <phoneticPr fontId="5"/>
  </si>
  <si>
    <t>佐藤印刷（株）</t>
    <phoneticPr fontId="5"/>
  </si>
  <si>
    <t>排水効果を踏まえた広域避難に関する調査検討業務</t>
    <phoneticPr fontId="5"/>
  </si>
  <si>
    <t>警戒レベルの配色に関するＣＭＹＫ値の設定業務</t>
    <phoneticPr fontId="5"/>
  </si>
  <si>
    <t>株式会社日本能率協会総合研究所</t>
    <phoneticPr fontId="5"/>
  </si>
  <si>
    <t>水害・土砂災害からの避難に関する調査検討業務</t>
    <phoneticPr fontId="5"/>
  </si>
  <si>
    <t>NPO法人 ｶﾗｰﾕﾆﾊﾞｰｻﾙﾃﾞｻﾞｲﾝ機構</t>
    <phoneticPr fontId="5"/>
  </si>
  <si>
    <t>-</t>
    <phoneticPr fontId="5"/>
  </si>
  <si>
    <t>253/9</t>
    <phoneticPr fontId="5"/>
  </si>
  <si>
    <t>災害関係調査費</t>
    <rPh sb="0" eb="2">
      <t>サイガイ</t>
    </rPh>
    <rPh sb="2" eb="4">
      <t>カンケイ</t>
    </rPh>
    <rPh sb="4" eb="7">
      <t>チョウサヒ</t>
    </rPh>
    <phoneticPr fontId="5"/>
  </si>
  <si>
    <t>令和２年度地方公共団体におけるISUT活用モデルの検討に関する調査業務</t>
    <phoneticPr fontId="5"/>
  </si>
  <si>
    <t>令和２年７月豪雨によるISUT活動における地図作成作業の請負業務</t>
    <phoneticPr fontId="5"/>
  </si>
  <si>
    <t>ISUT活動における地図作成作業の請負業務</t>
    <phoneticPr fontId="5"/>
  </si>
  <si>
    <t>内外地図(株)</t>
    <phoneticPr fontId="5"/>
  </si>
  <si>
    <t>-</t>
  </si>
  <si>
    <t>(株)パスコ</t>
    <phoneticPr fontId="5"/>
  </si>
  <si>
    <t>(株)東京地図研究社</t>
    <phoneticPr fontId="5"/>
  </si>
  <si>
    <t>277/9</t>
    <phoneticPr fontId="5"/>
  </si>
  <si>
    <t>【火山対策】
平成３２年度までに、平成２８年に指定された火山災害警戒地域の155市町村について、具体的で実践的な避難計画を策定している市町村の割合を100％にする。</t>
    <rPh sb="1" eb="3">
      <t>カザン</t>
    </rPh>
    <rPh sb="3" eb="5">
      <t>タイサク</t>
    </rPh>
    <rPh sb="7" eb="9">
      <t>ヘイセイ</t>
    </rPh>
    <rPh sb="11" eb="13">
      <t>ネンド</t>
    </rPh>
    <rPh sb="48" eb="51">
      <t>グタイテキ</t>
    </rPh>
    <rPh sb="52" eb="54">
      <t>ジッセン</t>
    </rPh>
    <rPh sb="54" eb="55">
      <t>テキ</t>
    </rPh>
    <rPh sb="56" eb="58">
      <t>ヒナン</t>
    </rPh>
    <rPh sb="58" eb="60">
      <t>ケイカク</t>
    </rPh>
    <rPh sb="61" eb="63">
      <t>サクテイ</t>
    </rPh>
    <rPh sb="67" eb="70">
      <t>シチョウソン</t>
    </rPh>
    <rPh sb="71" eb="73">
      <t>ワリアイ</t>
    </rPh>
    <phoneticPr fontId="5"/>
  </si>
  <si>
    <t>A.応用地質（株）</t>
    <phoneticPr fontId="5"/>
  </si>
  <si>
    <t>B.（株）建設技術研究所</t>
    <phoneticPr fontId="5"/>
  </si>
  <si>
    <t>C.（株）建設技術研究所</t>
    <phoneticPr fontId="5"/>
  </si>
  <si>
    <t>D.(株)パスコ</t>
    <phoneticPr fontId="5"/>
  </si>
  <si>
    <t>E.内外地図(株)</t>
    <phoneticPr fontId="5"/>
  </si>
  <si>
    <t>F. (株)東京地図研究社</t>
    <phoneticPr fontId="5"/>
  </si>
  <si>
    <t>先行する関連事業の遅延による調達計画の変更によるものであり妥当である。</t>
    <rPh sb="14" eb="16">
      <t>チョウタツ</t>
    </rPh>
    <rPh sb="29" eb="31">
      <t>ダトウ</t>
    </rPh>
    <phoneticPr fontId="5"/>
  </si>
  <si>
    <t>（株）東京建設コンサルタント</t>
    <rPh sb="0" eb="3">
      <t>カブ</t>
    </rPh>
    <phoneticPr fontId="5"/>
  </si>
  <si>
    <t xml:space="preserve">具体的で実践的な避難計画を策定している市町村の割合（令和２年度調査中）
</t>
    <rPh sb="0" eb="3">
      <t>グタイテキ</t>
    </rPh>
    <rPh sb="4" eb="6">
      <t>ジッセン</t>
    </rPh>
    <rPh sb="6" eb="7">
      <t>テキ</t>
    </rPh>
    <rPh sb="8" eb="10">
      <t>ヒナン</t>
    </rPh>
    <rPh sb="10" eb="12">
      <t>ケイカク</t>
    </rPh>
    <rPh sb="13" eb="15">
      <t>サクテイ</t>
    </rPh>
    <rPh sb="19" eb="22">
      <t>シチョウソン</t>
    </rPh>
    <rPh sb="23" eb="25">
      <t>ワリアイ</t>
    </rPh>
    <rPh sb="26" eb="28">
      <t>レイワ</t>
    </rPh>
    <rPh sb="29" eb="31">
      <t>ネンド</t>
    </rPh>
    <rPh sb="31" eb="33">
      <t>チョウサ</t>
    </rPh>
    <rPh sb="33" eb="34">
      <t>チュウ</t>
    </rPh>
    <phoneticPr fontId="5"/>
  </si>
  <si>
    <t>引き続き、一者応札となっている案件については、その要因をよく分析の上、改善策を講じること。</t>
    <phoneticPr fontId="5"/>
  </si>
  <si>
    <t>一者応札については、引き続き、余裕のある公示期間の設定や入札説明会の開催等、要件の緩和などに取組、改善に努める。</t>
    <phoneticPr fontId="5"/>
  </si>
  <si>
    <t>新たな成長推進枠：189</t>
    <rPh sb="0" eb="1">
      <t>アラ</t>
    </rPh>
    <rPh sb="3" eb="5">
      <t>セイチョウ</t>
    </rPh>
    <rPh sb="5" eb="7">
      <t>スイシン</t>
    </rPh>
    <rPh sb="7" eb="8">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</si>
</sst>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3" borderId="140" xfId="0" applyFont="1" applyFill="1" applyBorder="1" applyAlignment="1">
      <alignment horizontal="center" vertical="center" textRotation="255" wrapText="1"/>
    </xf>
    <xf numFmtId="0" fontId="15" fillId="3" borderId="139"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108"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125" xfId="0" applyNumberFormat="1" applyFont="1" applyFill="1" applyBorder="1" applyAlignment="1" applyProtection="1">
      <alignment horizontal="center" vertical="center" shrinkToFit="1"/>
      <protection locked="0"/>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5" xfId="0" applyFont="1" applyFill="1" applyBorder="1" applyAlignment="1">
      <alignment horizontal="center"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4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32" xfId="0" applyFont="1" applyFill="1" applyBorder="1" applyAlignment="1" applyProtection="1">
      <alignment horizontal="left" vertical="center" wrapText="1"/>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3"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49" fontId="0" fillId="0" borderId="125"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6" borderId="62" xfId="0" applyFont="1" applyFill="1" applyBorder="1" applyAlignment="1">
      <alignment horizontal="center" vertical="center"/>
    </xf>
    <xf numFmtId="0" fontId="0" fillId="6" borderId="15"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0" borderId="37" xfId="0" applyFont="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40"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9"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4" xfId="0" applyFont="1" applyFill="1" applyBorder="1" applyAlignment="1">
      <alignment horizontal="center" vertical="center"/>
    </xf>
    <xf numFmtId="0" fontId="0" fillId="6" borderId="142"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2"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2"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3" borderId="61"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3" fillId="2" borderId="10" xfId="0" applyFont="1" applyFill="1" applyBorder="1" applyAlignment="1">
      <alignment vertical="center" wrapTex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0" fillId="6" borderId="140"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9" xfId="0" applyFont="1" applyFill="1" applyBorder="1" applyAlignment="1">
      <alignment horizontal="center" vertical="center"/>
    </xf>
    <xf numFmtId="0" fontId="13" fillId="2" borderId="133" xfId="0" applyFont="1" applyFill="1" applyBorder="1" applyAlignment="1">
      <alignment horizontal="center" vertical="center" wrapText="1"/>
    </xf>
    <xf numFmtId="0" fontId="13" fillId="2" borderId="134" xfId="0" applyFont="1" applyFill="1" applyBorder="1" applyAlignment="1">
      <alignment horizontal="center" vertical="center"/>
    </xf>
    <xf numFmtId="0" fontId="13" fillId="2" borderId="146"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3" borderId="125"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6" borderId="2"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7"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143"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5" borderId="10"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41"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45" xfId="0" applyFont="1" applyFill="1" applyBorder="1" applyAlignment="1">
      <alignment horizontal="center" vertical="center" textRotation="255" wrapText="1"/>
    </xf>
    <xf numFmtId="0" fontId="0" fillId="5" borderId="129"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30"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1"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9" xfId="0" applyFont="1" applyFill="1" applyBorder="1" applyAlignment="1">
      <alignment horizontal="center" vertical="center"/>
    </xf>
    <xf numFmtId="0" fontId="0" fillId="3" borderId="1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12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115977</xdr:colOff>
      <xdr:row>129</xdr:row>
      <xdr:rowOff>13608</xdr:rowOff>
    </xdr:from>
    <xdr:to>
      <xdr:col>32</xdr:col>
      <xdr:colOff>88561</xdr:colOff>
      <xdr:row>130</xdr:row>
      <xdr:rowOff>348225</xdr:rowOff>
    </xdr:to>
    <xdr:sp macro="" textlink="">
      <xdr:nvSpPr>
        <xdr:cNvPr id="2" name="正方形/長方形 1"/>
        <xdr:cNvSpPr/>
      </xdr:nvSpPr>
      <xdr:spPr>
        <a:xfrm>
          <a:off x="3618719" y="54152479"/>
          <a:ext cx="2369197" cy="68967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A.</a:t>
          </a:r>
          <a:r>
            <a:rPr kumimoji="1" lang="ja-JP" altLang="en-US" sz="1400">
              <a:solidFill>
                <a:sysClr val="windowText" lastClr="000000"/>
              </a:solidFill>
            </a:rPr>
            <a:t>民間企業（</a:t>
          </a:r>
          <a:r>
            <a:rPr kumimoji="1" lang="en-US" altLang="ja-JP" sz="1400">
              <a:solidFill>
                <a:sysClr val="windowText" lastClr="000000"/>
              </a:solidFill>
            </a:rPr>
            <a:t>12</a:t>
          </a:r>
          <a:r>
            <a:rPr kumimoji="1" lang="ja-JP" altLang="en-US" sz="1400">
              <a:solidFill>
                <a:sysClr val="windowText" lastClr="000000"/>
              </a:solidFill>
            </a:rPr>
            <a:t>社）</a:t>
          </a:r>
          <a:endParaRPr kumimoji="1" lang="en-US" altLang="ja-JP" sz="1400">
            <a:solidFill>
              <a:sysClr val="windowText" lastClr="000000"/>
            </a:solidFill>
          </a:endParaRPr>
        </a:p>
        <a:p>
          <a:pPr algn="ctr"/>
          <a:r>
            <a:rPr kumimoji="1" lang="ja-JP" altLang="en-US" sz="1400">
              <a:solidFill>
                <a:sysClr val="windowText" lastClr="000000"/>
              </a:solidFill>
            </a:rPr>
            <a:t>２４４．８百万円</a:t>
          </a:r>
        </a:p>
      </xdr:txBody>
    </xdr:sp>
    <xdr:clientData/>
  </xdr:twoCellAnchor>
  <xdr:twoCellAnchor>
    <xdr:from>
      <xdr:col>33</xdr:col>
      <xdr:colOff>136072</xdr:colOff>
      <xdr:row>129</xdr:row>
      <xdr:rowOff>54577</xdr:rowOff>
    </xdr:from>
    <xdr:to>
      <xdr:col>34</xdr:col>
      <xdr:colOff>27215</xdr:colOff>
      <xdr:row>130</xdr:row>
      <xdr:rowOff>272290</xdr:rowOff>
    </xdr:to>
    <xdr:sp macro="" textlink="">
      <xdr:nvSpPr>
        <xdr:cNvPr id="3" name="左大かっこ 2"/>
        <xdr:cNvSpPr/>
      </xdr:nvSpPr>
      <xdr:spPr>
        <a:xfrm>
          <a:off x="6895749" y="54500706"/>
          <a:ext cx="95982" cy="56593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136070</xdr:colOff>
      <xdr:row>129</xdr:row>
      <xdr:rowOff>204255</xdr:rowOff>
    </xdr:from>
    <xdr:ext cx="2925416" cy="325730"/>
    <xdr:sp macro="" textlink="">
      <xdr:nvSpPr>
        <xdr:cNvPr id="5" name="テキスト ボックス 4"/>
        <xdr:cNvSpPr txBox="1"/>
      </xdr:nvSpPr>
      <xdr:spPr>
        <a:xfrm>
          <a:off x="6895747" y="54650384"/>
          <a:ext cx="292541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地震・津波対策の推進に関する業務</a:t>
          </a:r>
        </a:p>
      </xdr:txBody>
    </xdr:sp>
    <xdr:clientData/>
  </xdr:oneCellAnchor>
  <xdr:twoCellAnchor>
    <xdr:from>
      <xdr:col>49</xdr:col>
      <xdr:colOff>16325</xdr:colOff>
      <xdr:row>129</xdr:row>
      <xdr:rowOff>47056</xdr:rowOff>
    </xdr:from>
    <xdr:to>
      <xdr:col>49</xdr:col>
      <xdr:colOff>122460</xdr:colOff>
      <xdr:row>130</xdr:row>
      <xdr:rowOff>264769</xdr:rowOff>
    </xdr:to>
    <xdr:sp macro="" textlink="">
      <xdr:nvSpPr>
        <xdr:cNvPr id="6" name="左大かっこ 5"/>
        <xdr:cNvSpPr/>
      </xdr:nvSpPr>
      <xdr:spPr>
        <a:xfrm flipH="1">
          <a:off x="10053422" y="54493185"/>
          <a:ext cx="106135" cy="56593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125575</xdr:colOff>
      <xdr:row>131</xdr:row>
      <xdr:rowOff>342901</xdr:rowOff>
    </xdr:from>
    <xdr:to>
      <xdr:col>32</xdr:col>
      <xdr:colOff>104509</xdr:colOff>
      <xdr:row>134</xdr:row>
      <xdr:rowOff>10241</xdr:rowOff>
    </xdr:to>
    <xdr:sp macro="" textlink="">
      <xdr:nvSpPr>
        <xdr:cNvPr id="7" name="正方形/長方形 6"/>
        <xdr:cNvSpPr/>
      </xdr:nvSpPr>
      <xdr:spPr>
        <a:xfrm>
          <a:off x="3628317" y="55191879"/>
          <a:ext cx="2375547" cy="72567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B.</a:t>
          </a:r>
          <a:r>
            <a:rPr kumimoji="1" lang="ja-JP" altLang="en-US" sz="1400">
              <a:solidFill>
                <a:sysClr val="windowText" lastClr="000000"/>
              </a:solidFill>
            </a:rPr>
            <a:t>民間企業（７社）</a:t>
          </a:r>
          <a:endParaRPr kumimoji="1" lang="en-US" altLang="ja-JP" sz="1400">
            <a:solidFill>
              <a:sysClr val="windowText" lastClr="000000"/>
            </a:solidFill>
          </a:endParaRPr>
        </a:p>
        <a:p>
          <a:pPr algn="ctr"/>
          <a:r>
            <a:rPr kumimoji="1" lang="ja-JP" altLang="en-US" sz="1400">
              <a:solidFill>
                <a:sysClr val="windowText" lastClr="000000"/>
              </a:solidFill>
            </a:rPr>
            <a:t>１３３．９百万円</a:t>
          </a:r>
        </a:p>
      </xdr:txBody>
    </xdr:sp>
    <xdr:clientData/>
  </xdr:twoCellAnchor>
  <xdr:twoCellAnchor>
    <xdr:from>
      <xdr:col>33</xdr:col>
      <xdr:colOff>152400</xdr:colOff>
      <xdr:row>132</xdr:row>
      <xdr:rowOff>47056</xdr:rowOff>
    </xdr:from>
    <xdr:to>
      <xdr:col>34</xdr:col>
      <xdr:colOff>43543</xdr:colOff>
      <xdr:row>133</xdr:row>
      <xdr:rowOff>264769</xdr:rowOff>
    </xdr:to>
    <xdr:sp macro="" textlink="">
      <xdr:nvSpPr>
        <xdr:cNvPr id="11" name="左大かっこ 10"/>
        <xdr:cNvSpPr/>
      </xdr:nvSpPr>
      <xdr:spPr>
        <a:xfrm>
          <a:off x="6912077" y="55537862"/>
          <a:ext cx="95982" cy="56593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152398</xdr:colOff>
      <xdr:row>132</xdr:row>
      <xdr:rowOff>186492</xdr:rowOff>
    </xdr:from>
    <xdr:ext cx="2476575" cy="325730"/>
    <xdr:sp macro="" textlink="">
      <xdr:nvSpPr>
        <xdr:cNvPr id="12" name="テキスト ボックス 11"/>
        <xdr:cNvSpPr txBox="1"/>
      </xdr:nvSpPr>
      <xdr:spPr>
        <a:xfrm>
          <a:off x="6912075" y="55677298"/>
          <a:ext cx="24765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火山対策の推進に関する業務</a:t>
          </a:r>
        </a:p>
      </xdr:txBody>
    </xdr:sp>
    <xdr:clientData/>
  </xdr:oneCellAnchor>
  <xdr:twoCellAnchor>
    <xdr:from>
      <xdr:col>49</xdr:col>
      <xdr:colOff>19049</xdr:colOff>
      <xdr:row>132</xdr:row>
      <xdr:rowOff>70261</xdr:rowOff>
    </xdr:from>
    <xdr:to>
      <xdr:col>49</xdr:col>
      <xdr:colOff>125184</xdr:colOff>
      <xdr:row>133</xdr:row>
      <xdr:rowOff>287974</xdr:rowOff>
    </xdr:to>
    <xdr:sp macro="" textlink="">
      <xdr:nvSpPr>
        <xdr:cNvPr id="13" name="左大かっこ 12"/>
        <xdr:cNvSpPr/>
      </xdr:nvSpPr>
      <xdr:spPr>
        <a:xfrm flipH="1">
          <a:off x="10056146" y="55561067"/>
          <a:ext cx="106135" cy="56593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155121</xdr:colOff>
      <xdr:row>135</xdr:row>
      <xdr:rowOff>90598</xdr:rowOff>
    </xdr:from>
    <xdr:to>
      <xdr:col>34</xdr:col>
      <xdr:colOff>46264</xdr:colOff>
      <xdr:row>136</xdr:row>
      <xdr:rowOff>308312</xdr:rowOff>
    </xdr:to>
    <xdr:sp macro="" textlink="">
      <xdr:nvSpPr>
        <xdr:cNvPr id="14" name="左大かっこ 13"/>
        <xdr:cNvSpPr/>
      </xdr:nvSpPr>
      <xdr:spPr>
        <a:xfrm>
          <a:off x="6914798" y="56626082"/>
          <a:ext cx="95982" cy="565940"/>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155119</xdr:colOff>
      <xdr:row>135</xdr:row>
      <xdr:rowOff>113952</xdr:rowOff>
    </xdr:from>
    <xdr:ext cx="2956381" cy="559127"/>
    <xdr:sp macro="" textlink="">
      <xdr:nvSpPr>
        <xdr:cNvPr id="15" name="テキスト ボックス 14"/>
        <xdr:cNvSpPr txBox="1"/>
      </xdr:nvSpPr>
      <xdr:spPr>
        <a:xfrm>
          <a:off x="6208786" y="56262063"/>
          <a:ext cx="2956381"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土砂災害・水害対策の推進に関する業務</a:t>
          </a:r>
        </a:p>
      </xdr:txBody>
    </xdr:sp>
    <xdr:clientData/>
  </xdr:oneCellAnchor>
  <xdr:twoCellAnchor>
    <xdr:from>
      <xdr:col>49</xdr:col>
      <xdr:colOff>8160</xdr:colOff>
      <xdr:row>135</xdr:row>
      <xdr:rowOff>103561</xdr:rowOff>
    </xdr:from>
    <xdr:to>
      <xdr:col>49</xdr:col>
      <xdr:colOff>114295</xdr:colOff>
      <xdr:row>136</xdr:row>
      <xdr:rowOff>321275</xdr:rowOff>
    </xdr:to>
    <xdr:sp macro="" textlink="">
      <xdr:nvSpPr>
        <xdr:cNvPr id="16" name="左大かっこ 15"/>
        <xdr:cNvSpPr/>
      </xdr:nvSpPr>
      <xdr:spPr>
        <a:xfrm flipH="1">
          <a:off x="10045257" y="56639045"/>
          <a:ext cx="106135" cy="565940"/>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114641</xdr:colOff>
      <xdr:row>135</xdr:row>
      <xdr:rowOff>5445</xdr:rowOff>
    </xdr:from>
    <xdr:to>
      <xdr:col>32</xdr:col>
      <xdr:colOff>93575</xdr:colOff>
      <xdr:row>137</xdr:row>
      <xdr:rowOff>0</xdr:rowOff>
    </xdr:to>
    <xdr:sp macro="" textlink="">
      <xdr:nvSpPr>
        <xdr:cNvPr id="17" name="正方形/長方形 16"/>
        <xdr:cNvSpPr/>
      </xdr:nvSpPr>
      <xdr:spPr>
        <a:xfrm>
          <a:off x="3617383" y="56267811"/>
          <a:ext cx="2375547" cy="70466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C.</a:t>
          </a:r>
          <a:r>
            <a:rPr kumimoji="1" lang="ja-JP" altLang="en-US" sz="1400">
              <a:solidFill>
                <a:sysClr val="windowText" lastClr="000000"/>
              </a:solidFill>
            </a:rPr>
            <a:t>民間企業（４社）</a:t>
          </a:r>
          <a:endParaRPr kumimoji="1" lang="en-US" altLang="ja-JP" sz="1400">
            <a:solidFill>
              <a:sysClr val="windowText" lastClr="000000"/>
            </a:solidFill>
          </a:endParaRPr>
        </a:p>
        <a:p>
          <a:pPr algn="ctr"/>
          <a:r>
            <a:rPr kumimoji="1" lang="ja-JP" altLang="en-US" sz="1400">
              <a:solidFill>
                <a:sysClr val="windowText" lastClr="000000"/>
              </a:solidFill>
            </a:rPr>
            <a:t>４８．１百万円</a:t>
          </a:r>
        </a:p>
      </xdr:txBody>
    </xdr:sp>
    <xdr:clientData/>
  </xdr:twoCellAnchor>
  <xdr:twoCellAnchor>
    <xdr:from>
      <xdr:col>10</xdr:col>
      <xdr:colOff>9071</xdr:colOff>
      <xdr:row>130</xdr:row>
      <xdr:rowOff>6828</xdr:rowOff>
    </xdr:from>
    <xdr:to>
      <xdr:col>19</xdr:col>
      <xdr:colOff>63791</xdr:colOff>
      <xdr:row>130</xdr:row>
      <xdr:rowOff>13608</xdr:rowOff>
    </xdr:to>
    <xdr:cxnSp macro="">
      <xdr:nvCxnSpPr>
        <xdr:cNvPr id="19" name="直線矢印コネクタ 18"/>
        <xdr:cNvCxnSpPr/>
      </xdr:nvCxnSpPr>
      <xdr:spPr>
        <a:xfrm flipV="1">
          <a:off x="1868714" y="54444471"/>
          <a:ext cx="1728398" cy="678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5706</xdr:colOff>
      <xdr:row>135</xdr:row>
      <xdr:rowOff>337985</xdr:rowOff>
    </xdr:from>
    <xdr:to>
      <xdr:col>19</xdr:col>
      <xdr:colOff>54429</xdr:colOff>
      <xdr:row>135</xdr:row>
      <xdr:rowOff>340178</xdr:rowOff>
    </xdr:to>
    <xdr:cxnSp macro="">
      <xdr:nvCxnSpPr>
        <xdr:cNvPr id="24" name="直線矢印コネクタ 23"/>
        <xdr:cNvCxnSpPr/>
      </xdr:nvCxnSpPr>
      <xdr:spPr>
        <a:xfrm>
          <a:off x="1865349" y="56540021"/>
          <a:ext cx="1722401" cy="219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2720</xdr:colOff>
      <xdr:row>125</xdr:row>
      <xdr:rowOff>43544</xdr:rowOff>
    </xdr:from>
    <xdr:to>
      <xdr:col>17</xdr:col>
      <xdr:colOff>95251</xdr:colOff>
      <xdr:row>126</xdr:row>
      <xdr:rowOff>302080</xdr:rowOff>
    </xdr:to>
    <xdr:sp macro="" textlink="">
      <xdr:nvSpPr>
        <xdr:cNvPr id="25" name="正方形/長方形 24"/>
        <xdr:cNvSpPr/>
      </xdr:nvSpPr>
      <xdr:spPr>
        <a:xfrm>
          <a:off x="1635577" y="53138615"/>
          <a:ext cx="1929495" cy="61232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内閣府</a:t>
          </a:r>
          <a:endParaRPr kumimoji="1" lang="en-US" altLang="ja-JP" sz="1400">
            <a:solidFill>
              <a:sysClr val="windowText" lastClr="000000"/>
            </a:solidFill>
          </a:endParaRPr>
        </a:p>
        <a:p>
          <a:pPr algn="ctr"/>
          <a:r>
            <a:rPr kumimoji="1" lang="ja-JP" altLang="en-US" sz="1400">
              <a:solidFill>
                <a:sysClr val="windowText" lastClr="000000"/>
              </a:solidFill>
            </a:rPr>
            <a:t>４５２．６百万円</a:t>
          </a:r>
        </a:p>
      </xdr:txBody>
    </xdr:sp>
    <xdr:clientData/>
  </xdr:twoCellAnchor>
  <xdr:oneCellAnchor>
    <xdr:from>
      <xdr:col>10</xdr:col>
      <xdr:colOff>2721</xdr:colOff>
      <xdr:row>128</xdr:row>
      <xdr:rowOff>111577</xdr:rowOff>
    </xdr:from>
    <xdr:ext cx="1710725" cy="559127"/>
    <xdr:sp macro="" textlink="">
      <xdr:nvSpPr>
        <xdr:cNvPr id="26" name="テキスト ボックス 25"/>
        <xdr:cNvSpPr txBox="1"/>
      </xdr:nvSpPr>
      <xdr:spPr>
        <a:xfrm>
          <a:off x="1862364" y="53846184"/>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一般競争入札</a:t>
          </a:r>
          <a:endParaRPr kumimoji="1" lang="en-US" altLang="ja-JP" sz="1400"/>
        </a:p>
        <a:p>
          <a:pPr algn="r"/>
          <a:r>
            <a:rPr kumimoji="1" lang="en-US" altLang="ja-JP" sz="1400"/>
            <a:t>(</a:t>
          </a:r>
          <a:r>
            <a:rPr kumimoji="1" lang="ja-JP" altLang="en-US" sz="1400"/>
            <a:t>総合評価</a:t>
          </a:r>
          <a:r>
            <a:rPr kumimoji="1" lang="en-US" altLang="ja-JP" sz="1400"/>
            <a:t>)</a:t>
          </a:r>
          <a:r>
            <a:rPr kumimoji="1" lang="ja-JP" altLang="en-US" sz="1400"/>
            <a:t>等</a:t>
          </a:r>
          <a:r>
            <a:rPr kumimoji="1" lang="en-US" altLang="ja-JP" sz="1400"/>
            <a:t>】</a:t>
          </a:r>
          <a:endParaRPr kumimoji="1" lang="ja-JP" altLang="en-US" sz="1400"/>
        </a:p>
      </xdr:txBody>
    </xdr:sp>
    <xdr:clientData/>
  </xdr:oneCellAnchor>
  <xdr:twoCellAnchor>
    <xdr:from>
      <xdr:col>9</xdr:col>
      <xdr:colOff>194597</xdr:colOff>
      <xdr:row>126</xdr:row>
      <xdr:rowOff>297016</xdr:rowOff>
    </xdr:from>
    <xdr:to>
      <xdr:col>9</xdr:col>
      <xdr:colOff>195313</xdr:colOff>
      <xdr:row>143</xdr:row>
      <xdr:rowOff>542823</xdr:rowOff>
    </xdr:to>
    <xdr:cxnSp macro="">
      <xdr:nvCxnSpPr>
        <xdr:cNvPr id="37" name="直線コネクタ 36"/>
        <xdr:cNvCxnSpPr/>
      </xdr:nvCxnSpPr>
      <xdr:spPr>
        <a:xfrm flipH="1">
          <a:off x="2038145" y="53698468"/>
          <a:ext cx="716" cy="680064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26131</xdr:colOff>
      <xdr:row>131</xdr:row>
      <xdr:rowOff>105141</xdr:rowOff>
    </xdr:from>
    <xdr:ext cx="1710725" cy="559127"/>
    <xdr:sp macro="" textlink="">
      <xdr:nvSpPr>
        <xdr:cNvPr id="39" name="テキスト ボックス 38"/>
        <xdr:cNvSpPr txBox="1"/>
      </xdr:nvSpPr>
      <xdr:spPr>
        <a:xfrm>
          <a:off x="1869679" y="54954119"/>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一般競争入札</a:t>
          </a:r>
          <a:endParaRPr kumimoji="1" lang="en-US" altLang="ja-JP" sz="1400"/>
        </a:p>
        <a:p>
          <a:pPr algn="r"/>
          <a:r>
            <a:rPr kumimoji="1" lang="en-US" altLang="ja-JP" sz="1400"/>
            <a:t>(</a:t>
          </a:r>
          <a:r>
            <a:rPr kumimoji="1" lang="ja-JP" altLang="en-US" sz="1400"/>
            <a:t>総合評価</a:t>
          </a:r>
          <a:r>
            <a:rPr kumimoji="1" lang="en-US" altLang="ja-JP" sz="1400"/>
            <a:t>)</a:t>
          </a:r>
          <a:r>
            <a:rPr kumimoji="1" lang="ja-JP" altLang="en-US" sz="1400"/>
            <a:t>等</a:t>
          </a:r>
          <a:r>
            <a:rPr kumimoji="1" lang="en-US" altLang="ja-JP" sz="1400"/>
            <a:t>】</a:t>
          </a:r>
          <a:endParaRPr kumimoji="1" lang="ja-JP" altLang="en-US" sz="1400"/>
        </a:p>
      </xdr:txBody>
    </xdr:sp>
    <xdr:clientData/>
  </xdr:oneCellAnchor>
  <xdr:oneCellAnchor>
    <xdr:from>
      <xdr:col>9</xdr:col>
      <xdr:colOff>182423</xdr:colOff>
      <xdr:row>134</xdr:row>
      <xdr:rowOff>67384</xdr:rowOff>
    </xdr:from>
    <xdr:ext cx="1710725" cy="559127"/>
    <xdr:sp macro="" textlink="">
      <xdr:nvSpPr>
        <xdr:cNvPr id="40" name="テキスト ボックス 39"/>
        <xdr:cNvSpPr txBox="1"/>
      </xdr:nvSpPr>
      <xdr:spPr>
        <a:xfrm>
          <a:off x="1856102" y="55915634"/>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一般競争入札</a:t>
          </a:r>
          <a:endParaRPr kumimoji="1" lang="en-US" altLang="ja-JP" sz="1400"/>
        </a:p>
        <a:p>
          <a:pPr algn="r"/>
          <a:r>
            <a:rPr kumimoji="1" lang="en-US" altLang="ja-JP" sz="1400"/>
            <a:t>(</a:t>
          </a:r>
          <a:r>
            <a:rPr kumimoji="1" lang="ja-JP" altLang="en-US" sz="1400"/>
            <a:t>総合評価</a:t>
          </a:r>
          <a:r>
            <a:rPr kumimoji="1" lang="en-US" altLang="ja-JP" sz="1400"/>
            <a:t>)</a:t>
          </a:r>
          <a:r>
            <a:rPr kumimoji="1" lang="ja-JP" altLang="en-US" sz="1400"/>
            <a:t>等</a:t>
          </a:r>
          <a:r>
            <a:rPr kumimoji="1" lang="en-US" altLang="ja-JP" sz="1400"/>
            <a:t>】</a:t>
          </a:r>
          <a:endParaRPr kumimoji="1" lang="ja-JP" altLang="en-US" sz="1400"/>
        </a:p>
      </xdr:txBody>
    </xdr:sp>
    <xdr:clientData/>
  </xdr:oneCellAnchor>
  <xdr:twoCellAnchor>
    <xdr:from>
      <xdr:col>19</xdr:col>
      <xdr:colOff>169919</xdr:colOff>
      <xdr:row>138</xdr:row>
      <xdr:rowOff>166980</xdr:rowOff>
    </xdr:from>
    <xdr:to>
      <xdr:col>32</xdr:col>
      <xdr:colOff>109650</xdr:colOff>
      <xdr:row>140</xdr:row>
      <xdr:rowOff>159847</xdr:rowOff>
    </xdr:to>
    <xdr:sp macro="" textlink="">
      <xdr:nvSpPr>
        <xdr:cNvPr id="22" name="正方形/長方形 21"/>
        <xdr:cNvSpPr/>
      </xdr:nvSpPr>
      <xdr:spPr>
        <a:xfrm>
          <a:off x="3703240" y="57425837"/>
          <a:ext cx="2357267" cy="70043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D.(</a:t>
          </a:r>
          <a:r>
            <a:rPr kumimoji="1" lang="ja-JP" altLang="en-US" sz="1400">
              <a:solidFill>
                <a:schemeClr val="tx1"/>
              </a:solidFill>
            </a:rPr>
            <a:t>株</a:t>
          </a:r>
          <a:r>
            <a:rPr kumimoji="1" lang="en-US" altLang="ja-JP" sz="1400">
              <a:solidFill>
                <a:schemeClr val="tx1"/>
              </a:solidFill>
            </a:rPr>
            <a:t>)</a:t>
          </a:r>
          <a:r>
            <a:rPr kumimoji="1" lang="ja-JP" altLang="en-US" sz="1400">
              <a:solidFill>
                <a:schemeClr val="tx1"/>
              </a:solidFill>
            </a:rPr>
            <a:t>パスコ</a:t>
          </a:r>
          <a:endParaRPr kumimoji="1" lang="en-US" altLang="ja-JP" sz="1400">
            <a:solidFill>
              <a:schemeClr val="tx1"/>
            </a:solidFill>
          </a:endParaRPr>
        </a:p>
        <a:p>
          <a:pPr algn="ctr"/>
          <a:r>
            <a:rPr kumimoji="1" lang="ja-JP" altLang="en-US" sz="1400">
              <a:solidFill>
                <a:schemeClr val="tx1"/>
              </a:solidFill>
            </a:rPr>
            <a:t>１２．９百万円</a:t>
          </a:r>
        </a:p>
      </xdr:txBody>
    </xdr:sp>
    <xdr:clientData/>
  </xdr:twoCellAnchor>
  <xdr:oneCellAnchor>
    <xdr:from>
      <xdr:col>10</xdr:col>
      <xdr:colOff>22387</xdr:colOff>
      <xdr:row>137</xdr:row>
      <xdr:rowOff>327742</xdr:rowOff>
    </xdr:from>
    <xdr:ext cx="1710725" cy="559127"/>
    <xdr:sp macro="" textlink="">
      <xdr:nvSpPr>
        <xdr:cNvPr id="27" name="テキスト ボックス 26"/>
        <xdr:cNvSpPr txBox="1"/>
      </xdr:nvSpPr>
      <xdr:spPr>
        <a:xfrm>
          <a:off x="1882030" y="57237349"/>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solidFill>
                <a:schemeClr val="tx1"/>
              </a:solidFill>
            </a:rPr>
            <a:t>請負</a:t>
          </a:r>
          <a:r>
            <a:rPr kumimoji="1" lang="en-US" altLang="ja-JP" sz="1400">
              <a:solidFill>
                <a:schemeClr val="tx1"/>
              </a:solidFill>
            </a:rPr>
            <a:t>【</a:t>
          </a:r>
          <a:r>
            <a:rPr kumimoji="1" lang="ja-JP" altLang="en-US" sz="1400">
              <a:solidFill>
                <a:schemeClr val="tx1"/>
              </a:solidFill>
            </a:rPr>
            <a:t>一般競争入札</a:t>
          </a:r>
          <a:endParaRPr kumimoji="1" lang="en-US" altLang="ja-JP" sz="1400">
            <a:solidFill>
              <a:schemeClr val="tx1"/>
            </a:solidFill>
          </a:endParaRPr>
        </a:p>
        <a:p>
          <a:pPr algn="r"/>
          <a:r>
            <a:rPr kumimoji="1" lang="en-US" altLang="ja-JP" sz="1400">
              <a:solidFill>
                <a:schemeClr val="tx1"/>
              </a:solidFill>
            </a:rPr>
            <a:t>(</a:t>
          </a:r>
          <a:r>
            <a:rPr kumimoji="1" lang="ja-JP" altLang="en-US" sz="1400">
              <a:solidFill>
                <a:schemeClr val="tx1"/>
              </a:solidFill>
            </a:rPr>
            <a:t>総合評価</a:t>
          </a:r>
          <a:r>
            <a:rPr kumimoji="1" lang="en-US" altLang="ja-JP" sz="1400">
              <a:solidFill>
                <a:schemeClr val="tx1"/>
              </a:solidFill>
            </a:rPr>
            <a:t>)】</a:t>
          </a:r>
          <a:endParaRPr kumimoji="1" lang="ja-JP" altLang="en-US" sz="1400">
            <a:solidFill>
              <a:schemeClr val="tx1"/>
            </a:solidFill>
          </a:endParaRPr>
        </a:p>
      </xdr:txBody>
    </xdr:sp>
    <xdr:clientData/>
  </xdr:oneCellAnchor>
  <xdr:twoCellAnchor>
    <xdr:from>
      <xdr:col>20</xdr:col>
      <xdr:colOff>4146</xdr:colOff>
      <xdr:row>141</xdr:row>
      <xdr:rowOff>228644</xdr:rowOff>
    </xdr:from>
    <xdr:to>
      <xdr:col>32</xdr:col>
      <xdr:colOff>123492</xdr:colOff>
      <xdr:row>142</xdr:row>
      <xdr:rowOff>270648</xdr:rowOff>
    </xdr:to>
    <xdr:sp macro="" textlink="">
      <xdr:nvSpPr>
        <xdr:cNvPr id="28" name="正方形/長方形 27"/>
        <xdr:cNvSpPr/>
      </xdr:nvSpPr>
      <xdr:spPr>
        <a:xfrm>
          <a:off x="3723432" y="58548858"/>
          <a:ext cx="2350917" cy="70875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E.</a:t>
          </a:r>
          <a:r>
            <a:rPr kumimoji="1" lang="ja-JP" altLang="en-US" sz="1400">
              <a:solidFill>
                <a:schemeClr val="tx1"/>
              </a:solidFill>
            </a:rPr>
            <a:t>内外地図</a:t>
          </a:r>
          <a:r>
            <a:rPr kumimoji="1" lang="en-US" altLang="ja-JP" sz="1400">
              <a:solidFill>
                <a:schemeClr val="tx1"/>
              </a:solidFill>
            </a:rPr>
            <a:t>(</a:t>
          </a:r>
          <a:r>
            <a:rPr kumimoji="1" lang="ja-JP" altLang="en-US" sz="1400">
              <a:solidFill>
                <a:schemeClr val="tx1"/>
              </a:solidFill>
            </a:rPr>
            <a:t>株</a:t>
          </a:r>
          <a:r>
            <a:rPr kumimoji="1" lang="en-US" altLang="ja-JP" sz="1400">
              <a:solidFill>
                <a:schemeClr val="tx1"/>
              </a:solidFill>
            </a:rPr>
            <a:t>)</a:t>
          </a:r>
        </a:p>
        <a:p>
          <a:pPr algn="ctr"/>
          <a:r>
            <a:rPr kumimoji="1" lang="ja-JP" altLang="en-US" sz="1400">
              <a:solidFill>
                <a:schemeClr val="tx1"/>
              </a:solidFill>
            </a:rPr>
            <a:t>８．６百万円</a:t>
          </a:r>
        </a:p>
      </xdr:txBody>
    </xdr:sp>
    <xdr:clientData/>
  </xdr:twoCellAnchor>
  <xdr:oneCellAnchor>
    <xdr:from>
      <xdr:col>10</xdr:col>
      <xdr:colOff>33509</xdr:colOff>
      <xdr:row>142</xdr:row>
      <xdr:rowOff>564080</xdr:rowOff>
    </xdr:from>
    <xdr:ext cx="1710725" cy="559127"/>
    <xdr:sp macro="" textlink="">
      <xdr:nvSpPr>
        <xdr:cNvPr id="29" name="テキスト ボックス 28"/>
        <xdr:cNvSpPr txBox="1"/>
      </xdr:nvSpPr>
      <xdr:spPr>
        <a:xfrm>
          <a:off x="2081896" y="59854645"/>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solidFill>
                <a:schemeClr val="tx1"/>
              </a:solidFill>
            </a:rPr>
            <a:t>請負</a:t>
          </a:r>
          <a:r>
            <a:rPr kumimoji="1" lang="en-US" altLang="ja-JP" sz="1400">
              <a:solidFill>
                <a:schemeClr val="tx1"/>
              </a:solidFill>
            </a:rPr>
            <a:t>【</a:t>
          </a:r>
          <a:r>
            <a:rPr kumimoji="1" lang="ja-JP" altLang="en-US" sz="1400">
              <a:solidFill>
                <a:schemeClr val="tx1"/>
              </a:solidFill>
            </a:rPr>
            <a:t>一般競争入札</a:t>
          </a:r>
          <a:endParaRPr kumimoji="1" lang="en-US" altLang="ja-JP" sz="1400">
            <a:solidFill>
              <a:schemeClr val="tx1"/>
            </a:solidFill>
          </a:endParaRPr>
        </a:p>
        <a:p>
          <a:pPr algn="r"/>
          <a:r>
            <a:rPr kumimoji="1" lang="en-US" altLang="ja-JP" sz="1400">
              <a:solidFill>
                <a:schemeClr val="tx1"/>
              </a:solidFill>
            </a:rPr>
            <a:t>(</a:t>
          </a:r>
          <a:r>
            <a:rPr kumimoji="1" lang="ja-JP" altLang="en-US" sz="1400">
              <a:solidFill>
                <a:schemeClr val="tx1"/>
              </a:solidFill>
            </a:rPr>
            <a:t>最低価格</a:t>
          </a:r>
          <a:r>
            <a:rPr kumimoji="1" lang="en-US" altLang="ja-JP" sz="1400">
              <a:solidFill>
                <a:schemeClr val="tx1"/>
              </a:solidFill>
            </a:rPr>
            <a:t>)】</a:t>
          </a:r>
          <a:endParaRPr kumimoji="1" lang="ja-JP" altLang="en-US" sz="1400">
            <a:solidFill>
              <a:schemeClr val="tx1"/>
            </a:solidFill>
          </a:endParaRPr>
        </a:p>
      </xdr:txBody>
    </xdr:sp>
    <xdr:clientData/>
  </xdr:oneCellAnchor>
  <xdr:twoCellAnchor>
    <xdr:from>
      <xdr:col>20</xdr:col>
      <xdr:colOff>29555</xdr:colOff>
      <xdr:row>143</xdr:row>
      <xdr:rowOff>94942</xdr:rowOff>
    </xdr:from>
    <xdr:to>
      <xdr:col>32</xdr:col>
      <xdr:colOff>155251</xdr:colOff>
      <xdr:row>144</xdr:row>
      <xdr:rowOff>136946</xdr:rowOff>
    </xdr:to>
    <xdr:sp macro="" textlink="">
      <xdr:nvSpPr>
        <xdr:cNvPr id="30" name="正方形/長方形 29"/>
        <xdr:cNvSpPr/>
      </xdr:nvSpPr>
      <xdr:spPr>
        <a:xfrm>
          <a:off x="3748841" y="59748656"/>
          <a:ext cx="2357267" cy="70875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F.(</a:t>
          </a:r>
          <a:r>
            <a:rPr kumimoji="1" lang="ja-JP" altLang="en-US" sz="1400">
              <a:solidFill>
                <a:schemeClr val="tx1"/>
              </a:solidFill>
            </a:rPr>
            <a:t>株</a:t>
          </a:r>
          <a:r>
            <a:rPr kumimoji="1" lang="en-US" altLang="ja-JP" sz="1400">
              <a:solidFill>
                <a:schemeClr val="tx1"/>
              </a:solidFill>
            </a:rPr>
            <a:t>)</a:t>
          </a:r>
          <a:r>
            <a:rPr kumimoji="1" lang="ja-JP" altLang="en-US" sz="1400">
              <a:solidFill>
                <a:schemeClr val="tx1"/>
              </a:solidFill>
            </a:rPr>
            <a:t>東京地図研究社</a:t>
          </a:r>
          <a:endParaRPr kumimoji="1" lang="en-US" altLang="ja-JP" sz="1400">
            <a:solidFill>
              <a:schemeClr val="tx1"/>
            </a:solidFill>
          </a:endParaRPr>
        </a:p>
        <a:p>
          <a:pPr algn="ctr"/>
          <a:r>
            <a:rPr kumimoji="1" lang="ja-JP" altLang="en-US" sz="1400">
              <a:solidFill>
                <a:schemeClr val="tx1"/>
              </a:solidFill>
            </a:rPr>
            <a:t>４．３百万円</a:t>
          </a:r>
        </a:p>
      </xdr:txBody>
    </xdr:sp>
    <xdr:clientData/>
  </xdr:twoCellAnchor>
  <xdr:oneCellAnchor>
    <xdr:from>
      <xdr:col>10</xdr:col>
      <xdr:colOff>10242</xdr:colOff>
      <xdr:row>140</xdr:row>
      <xdr:rowOff>299280</xdr:rowOff>
    </xdr:from>
    <xdr:ext cx="1636662" cy="559127"/>
    <xdr:sp macro="" textlink="">
      <xdr:nvSpPr>
        <xdr:cNvPr id="31" name="テキスト ボックス 30"/>
        <xdr:cNvSpPr txBox="1"/>
      </xdr:nvSpPr>
      <xdr:spPr>
        <a:xfrm>
          <a:off x="2058629" y="58575893"/>
          <a:ext cx="1636662"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chemeClr val="tx1"/>
              </a:solidFill>
            </a:rPr>
            <a:t>随意契約</a:t>
          </a:r>
          <a:endParaRPr kumimoji="1" lang="en-US" altLang="ja-JP" sz="1400">
            <a:solidFill>
              <a:schemeClr val="tx1"/>
            </a:solidFill>
          </a:endParaRPr>
        </a:p>
        <a:p>
          <a:pPr algn="ctr"/>
          <a:r>
            <a:rPr kumimoji="1" lang="ja-JP" altLang="en-US" sz="1400">
              <a:solidFill>
                <a:schemeClr val="tx1"/>
              </a:solidFill>
            </a:rPr>
            <a:t>（その他）</a:t>
          </a:r>
        </a:p>
      </xdr:txBody>
    </xdr:sp>
    <xdr:clientData/>
  </xdr:oneCellAnchor>
  <xdr:twoCellAnchor>
    <xdr:from>
      <xdr:col>10</xdr:col>
      <xdr:colOff>8838</xdr:colOff>
      <xdr:row>139</xdr:row>
      <xdr:rowOff>213178</xdr:rowOff>
    </xdr:from>
    <xdr:to>
      <xdr:col>19</xdr:col>
      <xdr:colOff>86180</xdr:colOff>
      <xdr:row>139</xdr:row>
      <xdr:rowOff>217803</xdr:rowOff>
    </xdr:to>
    <xdr:cxnSp macro="">
      <xdr:nvCxnSpPr>
        <xdr:cNvPr id="32" name="直線矢印コネクタ 31"/>
        <xdr:cNvCxnSpPr/>
      </xdr:nvCxnSpPr>
      <xdr:spPr>
        <a:xfrm flipV="1">
          <a:off x="1868481" y="57825821"/>
          <a:ext cx="1751020" cy="462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185846</xdr:colOff>
      <xdr:row>141</xdr:row>
      <xdr:rowOff>646735</xdr:rowOff>
    </xdr:from>
    <xdr:to>
      <xdr:col>19</xdr:col>
      <xdr:colOff>86179</xdr:colOff>
      <xdr:row>141</xdr:row>
      <xdr:rowOff>657679</xdr:rowOff>
    </xdr:to>
    <xdr:cxnSp macro="">
      <xdr:nvCxnSpPr>
        <xdr:cNvPr id="33" name="直線矢印コネクタ 32"/>
        <xdr:cNvCxnSpPr/>
      </xdr:nvCxnSpPr>
      <xdr:spPr>
        <a:xfrm>
          <a:off x="1859525" y="58966949"/>
          <a:ext cx="1759975" cy="1094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143</xdr:row>
      <xdr:rowOff>526143</xdr:rowOff>
    </xdr:from>
    <xdr:to>
      <xdr:col>19</xdr:col>
      <xdr:colOff>104322</xdr:colOff>
      <xdr:row>143</xdr:row>
      <xdr:rowOff>535216</xdr:rowOff>
    </xdr:to>
    <xdr:cxnSp macro="">
      <xdr:nvCxnSpPr>
        <xdr:cNvPr id="34" name="直線矢印コネクタ 33"/>
        <xdr:cNvCxnSpPr/>
      </xdr:nvCxnSpPr>
      <xdr:spPr>
        <a:xfrm flipV="1">
          <a:off x="1859643" y="60179857"/>
          <a:ext cx="1778000" cy="907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161297</xdr:colOff>
      <xdr:row>138</xdr:row>
      <xdr:rowOff>215081</xdr:rowOff>
    </xdr:from>
    <xdr:to>
      <xdr:col>34</xdr:col>
      <xdr:colOff>49307</xdr:colOff>
      <xdr:row>140</xdr:row>
      <xdr:rowOff>83725</xdr:rowOff>
    </xdr:to>
    <xdr:sp macro="" textlink="">
      <xdr:nvSpPr>
        <xdr:cNvPr id="35" name="左大かっこ 34"/>
        <xdr:cNvSpPr/>
      </xdr:nvSpPr>
      <xdr:spPr>
        <a:xfrm>
          <a:off x="6920974" y="57795242"/>
          <a:ext cx="92849" cy="565096"/>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161295</xdr:colOff>
      <xdr:row>138</xdr:row>
      <xdr:rowOff>344275</xdr:rowOff>
    </xdr:from>
    <xdr:ext cx="2698175" cy="325730"/>
    <xdr:sp macro="" textlink="">
      <xdr:nvSpPr>
        <xdr:cNvPr id="36" name="テキスト ボックス 35"/>
        <xdr:cNvSpPr txBox="1"/>
      </xdr:nvSpPr>
      <xdr:spPr>
        <a:xfrm>
          <a:off x="6920972" y="57924436"/>
          <a:ext cx="26981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eaLnBrk="1" fontAlgn="auto" latinLnBrk="0" hangingPunct="1"/>
          <a:r>
            <a:rPr kumimoji="1" lang="ja-JP" altLang="ja-JP" sz="1400">
              <a:solidFill>
                <a:schemeClr val="tx1"/>
              </a:solidFill>
              <a:effectLst/>
              <a:latin typeface="+mn-lt"/>
              <a:ea typeface="+mn-ea"/>
              <a:cs typeface="+mn-cs"/>
            </a:rPr>
            <a:t>災害対応業務標準化の推進業務</a:t>
          </a:r>
          <a:endParaRPr lang="ja-JP" altLang="ja-JP" sz="1400">
            <a:solidFill>
              <a:schemeClr val="tx1"/>
            </a:solidFill>
            <a:effectLst/>
          </a:endParaRPr>
        </a:p>
      </xdr:txBody>
    </xdr:sp>
    <xdr:clientData/>
  </xdr:oneCellAnchor>
  <xdr:twoCellAnchor>
    <xdr:from>
      <xdr:col>48</xdr:col>
      <xdr:colOff>169049</xdr:colOff>
      <xdr:row>138</xdr:row>
      <xdr:rowOff>228044</xdr:rowOff>
    </xdr:from>
    <xdr:to>
      <xdr:col>49</xdr:col>
      <xdr:colOff>70345</xdr:colOff>
      <xdr:row>140</xdr:row>
      <xdr:rowOff>96688</xdr:rowOff>
    </xdr:to>
    <xdr:sp macro="" textlink="">
      <xdr:nvSpPr>
        <xdr:cNvPr id="38" name="左大かっこ 37"/>
        <xdr:cNvSpPr/>
      </xdr:nvSpPr>
      <xdr:spPr>
        <a:xfrm flipH="1">
          <a:off x="10001307" y="57808205"/>
          <a:ext cx="106135" cy="565096"/>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167881</xdr:colOff>
      <xdr:row>141</xdr:row>
      <xdr:rowOff>276745</xdr:rowOff>
    </xdr:from>
    <xdr:to>
      <xdr:col>34</xdr:col>
      <xdr:colOff>55891</xdr:colOff>
      <xdr:row>142</xdr:row>
      <xdr:rowOff>188122</xdr:rowOff>
    </xdr:to>
    <xdr:sp macro="" textlink="">
      <xdr:nvSpPr>
        <xdr:cNvPr id="41" name="左大かっこ 40"/>
        <xdr:cNvSpPr/>
      </xdr:nvSpPr>
      <xdr:spPr>
        <a:xfrm>
          <a:off x="6927558" y="58901584"/>
          <a:ext cx="92849" cy="57710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167879</xdr:colOff>
      <xdr:row>141</xdr:row>
      <xdr:rowOff>405939</xdr:rowOff>
    </xdr:from>
    <xdr:ext cx="2698175" cy="325730"/>
    <xdr:sp macro="" textlink="">
      <xdr:nvSpPr>
        <xdr:cNvPr id="42" name="テキスト ボックス 41"/>
        <xdr:cNvSpPr txBox="1"/>
      </xdr:nvSpPr>
      <xdr:spPr>
        <a:xfrm>
          <a:off x="6927556" y="59030778"/>
          <a:ext cx="26981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eaLnBrk="1" fontAlgn="auto" latinLnBrk="0" hangingPunct="1"/>
          <a:r>
            <a:rPr kumimoji="1" lang="ja-JP" altLang="ja-JP" sz="1400">
              <a:solidFill>
                <a:schemeClr val="tx1"/>
              </a:solidFill>
              <a:effectLst/>
              <a:latin typeface="+mn-lt"/>
              <a:ea typeface="+mn-ea"/>
              <a:cs typeface="+mn-cs"/>
            </a:rPr>
            <a:t>災害対応業務標準化の推進業務</a:t>
          </a:r>
          <a:endParaRPr lang="ja-JP" altLang="ja-JP" sz="1400">
            <a:solidFill>
              <a:schemeClr val="tx1"/>
            </a:solidFill>
            <a:effectLst/>
          </a:endParaRPr>
        </a:p>
      </xdr:txBody>
    </xdr:sp>
    <xdr:clientData/>
  </xdr:oneCellAnchor>
  <xdr:twoCellAnchor>
    <xdr:from>
      <xdr:col>48</xdr:col>
      <xdr:colOff>175633</xdr:colOff>
      <xdr:row>141</xdr:row>
      <xdr:rowOff>289708</xdr:rowOff>
    </xdr:from>
    <xdr:to>
      <xdr:col>49</xdr:col>
      <xdr:colOff>76929</xdr:colOff>
      <xdr:row>142</xdr:row>
      <xdr:rowOff>201085</xdr:rowOff>
    </xdr:to>
    <xdr:sp macro="" textlink="">
      <xdr:nvSpPr>
        <xdr:cNvPr id="43" name="左大かっこ 42"/>
        <xdr:cNvSpPr/>
      </xdr:nvSpPr>
      <xdr:spPr>
        <a:xfrm flipH="1">
          <a:off x="10007891" y="58914547"/>
          <a:ext cx="106135" cy="57710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143390</xdr:colOff>
      <xdr:row>143</xdr:row>
      <xdr:rowOff>143043</xdr:rowOff>
    </xdr:from>
    <xdr:to>
      <xdr:col>34</xdr:col>
      <xdr:colOff>31400</xdr:colOff>
      <xdr:row>144</xdr:row>
      <xdr:rowOff>54420</xdr:rowOff>
    </xdr:to>
    <xdr:sp macro="" textlink="">
      <xdr:nvSpPr>
        <xdr:cNvPr id="44" name="左大かっこ 43"/>
        <xdr:cNvSpPr/>
      </xdr:nvSpPr>
      <xdr:spPr>
        <a:xfrm>
          <a:off x="6903067" y="60099333"/>
          <a:ext cx="92849" cy="57710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143388</xdr:colOff>
      <xdr:row>143</xdr:row>
      <xdr:rowOff>272237</xdr:rowOff>
    </xdr:from>
    <xdr:ext cx="2698175" cy="325730"/>
    <xdr:sp macro="" textlink="">
      <xdr:nvSpPr>
        <xdr:cNvPr id="45" name="テキスト ボックス 44"/>
        <xdr:cNvSpPr txBox="1"/>
      </xdr:nvSpPr>
      <xdr:spPr>
        <a:xfrm>
          <a:off x="6903065" y="60228527"/>
          <a:ext cx="26981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eaLnBrk="1" fontAlgn="auto" latinLnBrk="0" hangingPunct="1"/>
          <a:r>
            <a:rPr kumimoji="1" lang="ja-JP" altLang="ja-JP" sz="1400">
              <a:solidFill>
                <a:schemeClr val="tx1"/>
              </a:solidFill>
              <a:effectLst/>
              <a:latin typeface="+mn-lt"/>
              <a:ea typeface="+mn-ea"/>
              <a:cs typeface="+mn-cs"/>
            </a:rPr>
            <a:t>災害対応業務標準化の推進業務</a:t>
          </a:r>
          <a:endParaRPr lang="ja-JP" altLang="ja-JP" sz="1400">
            <a:solidFill>
              <a:schemeClr val="tx1"/>
            </a:solidFill>
            <a:effectLst/>
          </a:endParaRPr>
        </a:p>
      </xdr:txBody>
    </xdr:sp>
    <xdr:clientData/>
  </xdr:oneCellAnchor>
  <xdr:twoCellAnchor>
    <xdr:from>
      <xdr:col>48</xdr:col>
      <xdr:colOff>153543</xdr:colOff>
      <xdr:row>143</xdr:row>
      <xdr:rowOff>156006</xdr:rowOff>
    </xdr:from>
    <xdr:to>
      <xdr:col>49</xdr:col>
      <xdr:colOff>52438</xdr:colOff>
      <xdr:row>144</xdr:row>
      <xdr:rowOff>67383</xdr:rowOff>
    </xdr:to>
    <xdr:sp macro="" textlink="">
      <xdr:nvSpPr>
        <xdr:cNvPr id="46" name="左大かっこ 45"/>
        <xdr:cNvSpPr/>
      </xdr:nvSpPr>
      <xdr:spPr>
        <a:xfrm flipH="1">
          <a:off x="9985801" y="60112296"/>
          <a:ext cx="103734" cy="57710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9120</xdr:colOff>
      <xdr:row>133</xdr:row>
      <xdr:rowOff>6780</xdr:rowOff>
    </xdr:from>
    <xdr:to>
      <xdr:col>19</xdr:col>
      <xdr:colOff>90715</xdr:colOff>
      <xdr:row>133</xdr:row>
      <xdr:rowOff>9072</xdr:rowOff>
    </xdr:to>
    <xdr:cxnSp macro="">
      <xdr:nvCxnSpPr>
        <xdr:cNvPr id="47" name="直線矢印コネクタ 46"/>
        <xdr:cNvCxnSpPr/>
      </xdr:nvCxnSpPr>
      <xdr:spPr>
        <a:xfrm>
          <a:off x="1868763" y="55501244"/>
          <a:ext cx="1755273" cy="2292"/>
        </a:xfrm>
        <a:prstGeom prst="straightConnector1">
          <a:avLst/>
        </a:prstGeom>
        <a:noFill/>
        <a:ln w="12700" cap="flat" cmpd="sng" algn="ctr">
          <a:solidFill>
            <a:sysClr val="windowText" lastClr="000000"/>
          </a:solidFill>
          <a:prstDash val="soli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3"/>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4" t="s">
        <v>0</v>
      </c>
      <c r="Y2" s="55"/>
      <c r="Z2" s="39"/>
      <c r="AA2" s="39"/>
      <c r="AB2" s="39"/>
      <c r="AC2" s="39"/>
      <c r="AD2" s="652">
        <v>2021</v>
      </c>
      <c r="AE2" s="652"/>
      <c r="AF2" s="652"/>
      <c r="AG2" s="652"/>
      <c r="AH2" s="652"/>
      <c r="AI2" s="66" t="s">
        <v>270</v>
      </c>
      <c r="AJ2" s="652" t="s">
        <v>568</v>
      </c>
      <c r="AK2" s="652"/>
      <c r="AL2" s="652"/>
      <c r="AM2" s="652"/>
      <c r="AN2" s="66" t="s">
        <v>270</v>
      </c>
      <c r="AO2" s="652">
        <v>20</v>
      </c>
      <c r="AP2" s="652"/>
      <c r="AQ2" s="652"/>
      <c r="AR2" s="67" t="s">
        <v>567</v>
      </c>
      <c r="AS2" s="658">
        <v>59</v>
      </c>
      <c r="AT2" s="658"/>
      <c r="AU2" s="658"/>
      <c r="AV2" s="66" t="str">
        <f>IF(AW2="","","-")</f>
        <v/>
      </c>
      <c r="AW2" s="607"/>
      <c r="AX2" s="607"/>
    </row>
    <row r="3" spans="1:50" ht="21" customHeight="1" thickBot="1" x14ac:dyDescent="0.2">
      <c r="A3" s="580" t="s">
        <v>560</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21" t="s">
        <v>59</v>
      </c>
      <c r="AJ3" s="582" t="s">
        <v>578</v>
      </c>
      <c r="AK3" s="582"/>
      <c r="AL3" s="582"/>
      <c r="AM3" s="582"/>
      <c r="AN3" s="582"/>
      <c r="AO3" s="582"/>
      <c r="AP3" s="582"/>
      <c r="AQ3" s="582"/>
      <c r="AR3" s="582"/>
      <c r="AS3" s="582"/>
      <c r="AT3" s="582"/>
      <c r="AU3" s="582"/>
      <c r="AV3" s="582"/>
      <c r="AW3" s="582"/>
      <c r="AX3" s="22" t="s">
        <v>60</v>
      </c>
    </row>
    <row r="4" spans="1:50" ht="24.75" customHeight="1" x14ac:dyDescent="0.15">
      <c r="A4" s="407" t="s">
        <v>25</v>
      </c>
      <c r="B4" s="408"/>
      <c r="C4" s="408"/>
      <c r="D4" s="408"/>
      <c r="E4" s="408"/>
      <c r="F4" s="408"/>
      <c r="G4" s="385" t="s">
        <v>569</v>
      </c>
      <c r="H4" s="386"/>
      <c r="I4" s="386"/>
      <c r="J4" s="386"/>
      <c r="K4" s="386"/>
      <c r="L4" s="386"/>
      <c r="M4" s="386"/>
      <c r="N4" s="386"/>
      <c r="O4" s="386"/>
      <c r="P4" s="386"/>
      <c r="Q4" s="386"/>
      <c r="R4" s="386"/>
      <c r="S4" s="386"/>
      <c r="T4" s="386"/>
      <c r="U4" s="386"/>
      <c r="V4" s="386"/>
      <c r="W4" s="386"/>
      <c r="X4" s="386"/>
      <c r="Y4" s="387" t="s">
        <v>1</v>
      </c>
      <c r="Z4" s="388"/>
      <c r="AA4" s="388"/>
      <c r="AB4" s="388"/>
      <c r="AC4" s="388"/>
      <c r="AD4" s="389"/>
      <c r="AE4" s="390" t="s">
        <v>570</v>
      </c>
      <c r="AF4" s="391"/>
      <c r="AG4" s="391"/>
      <c r="AH4" s="391"/>
      <c r="AI4" s="391"/>
      <c r="AJ4" s="391"/>
      <c r="AK4" s="391"/>
      <c r="AL4" s="391"/>
      <c r="AM4" s="391"/>
      <c r="AN4" s="391"/>
      <c r="AO4" s="391"/>
      <c r="AP4" s="392"/>
      <c r="AQ4" s="393" t="s">
        <v>2</v>
      </c>
      <c r="AR4" s="388"/>
      <c r="AS4" s="388"/>
      <c r="AT4" s="388"/>
      <c r="AU4" s="388"/>
      <c r="AV4" s="388"/>
      <c r="AW4" s="388"/>
      <c r="AX4" s="394"/>
    </row>
    <row r="5" spans="1:50" ht="30" customHeight="1" x14ac:dyDescent="0.15">
      <c r="A5" s="395" t="s">
        <v>62</v>
      </c>
      <c r="B5" s="396"/>
      <c r="C5" s="396"/>
      <c r="D5" s="396"/>
      <c r="E5" s="396"/>
      <c r="F5" s="397"/>
      <c r="G5" s="555" t="s">
        <v>352</v>
      </c>
      <c r="H5" s="556"/>
      <c r="I5" s="556"/>
      <c r="J5" s="556"/>
      <c r="K5" s="556"/>
      <c r="L5" s="556"/>
      <c r="M5" s="557" t="s">
        <v>61</v>
      </c>
      <c r="N5" s="558"/>
      <c r="O5" s="558"/>
      <c r="P5" s="558"/>
      <c r="Q5" s="558"/>
      <c r="R5" s="559"/>
      <c r="S5" s="560" t="s">
        <v>65</v>
      </c>
      <c r="T5" s="556"/>
      <c r="U5" s="556"/>
      <c r="V5" s="556"/>
      <c r="W5" s="556"/>
      <c r="X5" s="561"/>
      <c r="Y5" s="401" t="s">
        <v>3</v>
      </c>
      <c r="Z5" s="277"/>
      <c r="AA5" s="277"/>
      <c r="AB5" s="277"/>
      <c r="AC5" s="277"/>
      <c r="AD5" s="278"/>
      <c r="AE5" s="402" t="s">
        <v>571</v>
      </c>
      <c r="AF5" s="402"/>
      <c r="AG5" s="402"/>
      <c r="AH5" s="402"/>
      <c r="AI5" s="402"/>
      <c r="AJ5" s="402"/>
      <c r="AK5" s="402"/>
      <c r="AL5" s="402"/>
      <c r="AM5" s="402"/>
      <c r="AN5" s="402"/>
      <c r="AO5" s="402"/>
      <c r="AP5" s="403"/>
      <c r="AQ5" s="404" t="s">
        <v>572</v>
      </c>
      <c r="AR5" s="405"/>
      <c r="AS5" s="405"/>
      <c r="AT5" s="405"/>
      <c r="AU5" s="405"/>
      <c r="AV5" s="405"/>
      <c r="AW5" s="405"/>
      <c r="AX5" s="406"/>
    </row>
    <row r="6" spans="1:50" ht="39" customHeight="1" x14ac:dyDescent="0.15">
      <c r="A6" s="409" t="s">
        <v>4</v>
      </c>
      <c r="B6" s="410"/>
      <c r="C6" s="410"/>
      <c r="D6" s="410"/>
      <c r="E6" s="410"/>
      <c r="F6" s="410"/>
      <c r="G6" s="199" t="str">
        <f>入力規則等!F39</f>
        <v>一般会計</v>
      </c>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1"/>
    </row>
    <row r="7" spans="1:50" ht="118.5" customHeight="1" x14ac:dyDescent="0.15">
      <c r="A7" s="252" t="s">
        <v>22</v>
      </c>
      <c r="B7" s="253"/>
      <c r="C7" s="253"/>
      <c r="D7" s="253"/>
      <c r="E7" s="253"/>
      <c r="F7" s="254"/>
      <c r="G7" s="255" t="s">
        <v>573</v>
      </c>
      <c r="H7" s="256"/>
      <c r="I7" s="256"/>
      <c r="J7" s="256"/>
      <c r="K7" s="256"/>
      <c r="L7" s="256"/>
      <c r="M7" s="256"/>
      <c r="N7" s="256"/>
      <c r="O7" s="256"/>
      <c r="P7" s="256"/>
      <c r="Q7" s="256"/>
      <c r="R7" s="256"/>
      <c r="S7" s="256"/>
      <c r="T7" s="256"/>
      <c r="U7" s="256"/>
      <c r="V7" s="256"/>
      <c r="W7" s="256"/>
      <c r="X7" s="257"/>
      <c r="Y7" s="619" t="s">
        <v>256</v>
      </c>
      <c r="Z7" s="234"/>
      <c r="AA7" s="234"/>
      <c r="AB7" s="234"/>
      <c r="AC7" s="234"/>
      <c r="AD7" s="620"/>
      <c r="AE7" s="608" t="s">
        <v>574</v>
      </c>
      <c r="AF7" s="609"/>
      <c r="AG7" s="609"/>
      <c r="AH7" s="609"/>
      <c r="AI7" s="609"/>
      <c r="AJ7" s="609"/>
      <c r="AK7" s="609"/>
      <c r="AL7" s="609"/>
      <c r="AM7" s="609"/>
      <c r="AN7" s="609"/>
      <c r="AO7" s="609"/>
      <c r="AP7" s="609"/>
      <c r="AQ7" s="609"/>
      <c r="AR7" s="609"/>
      <c r="AS7" s="609"/>
      <c r="AT7" s="609"/>
      <c r="AU7" s="609"/>
      <c r="AV7" s="609"/>
      <c r="AW7" s="609"/>
      <c r="AX7" s="610"/>
    </row>
    <row r="8" spans="1:50" ht="53.25" customHeight="1" x14ac:dyDescent="0.15">
      <c r="A8" s="252" t="s">
        <v>184</v>
      </c>
      <c r="B8" s="253"/>
      <c r="C8" s="253"/>
      <c r="D8" s="253"/>
      <c r="E8" s="253"/>
      <c r="F8" s="254"/>
      <c r="G8" s="653" t="str">
        <f>入力規則等!A27</f>
        <v>国土強靱化施策</v>
      </c>
      <c r="H8" s="423"/>
      <c r="I8" s="423"/>
      <c r="J8" s="423"/>
      <c r="K8" s="423"/>
      <c r="L8" s="423"/>
      <c r="M8" s="423"/>
      <c r="N8" s="423"/>
      <c r="O8" s="423"/>
      <c r="P8" s="423"/>
      <c r="Q8" s="423"/>
      <c r="R8" s="423"/>
      <c r="S8" s="423"/>
      <c r="T8" s="423"/>
      <c r="U8" s="423"/>
      <c r="V8" s="423"/>
      <c r="W8" s="423"/>
      <c r="X8" s="654"/>
      <c r="Y8" s="562" t="s">
        <v>185</v>
      </c>
      <c r="Z8" s="563"/>
      <c r="AA8" s="563"/>
      <c r="AB8" s="563"/>
      <c r="AC8" s="563"/>
      <c r="AD8" s="564"/>
      <c r="AE8" s="422" t="str">
        <f>入力規則等!K13</f>
        <v>その他の事項経費</v>
      </c>
      <c r="AF8" s="423"/>
      <c r="AG8" s="423"/>
      <c r="AH8" s="423"/>
      <c r="AI8" s="423"/>
      <c r="AJ8" s="423"/>
      <c r="AK8" s="423"/>
      <c r="AL8" s="423"/>
      <c r="AM8" s="423"/>
      <c r="AN8" s="423"/>
      <c r="AO8" s="423"/>
      <c r="AP8" s="423"/>
      <c r="AQ8" s="423"/>
      <c r="AR8" s="423"/>
      <c r="AS8" s="423"/>
      <c r="AT8" s="423"/>
      <c r="AU8" s="423"/>
      <c r="AV8" s="423"/>
      <c r="AW8" s="423"/>
      <c r="AX8" s="424"/>
    </row>
    <row r="9" spans="1:50" ht="58.5" customHeight="1" x14ac:dyDescent="0.15">
      <c r="A9" s="565" t="s">
        <v>23</v>
      </c>
      <c r="B9" s="566"/>
      <c r="C9" s="566"/>
      <c r="D9" s="566"/>
      <c r="E9" s="566"/>
      <c r="F9" s="566"/>
      <c r="G9" s="567" t="s">
        <v>576</v>
      </c>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9"/>
    </row>
    <row r="10" spans="1:50" ht="80.25" customHeight="1" x14ac:dyDescent="0.15">
      <c r="A10" s="367" t="s">
        <v>28</v>
      </c>
      <c r="B10" s="368"/>
      <c r="C10" s="368"/>
      <c r="D10" s="368"/>
      <c r="E10" s="368"/>
      <c r="F10" s="368"/>
      <c r="G10" s="457" t="s">
        <v>577</v>
      </c>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458"/>
      <c r="AV10" s="458"/>
      <c r="AW10" s="458"/>
      <c r="AX10" s="459"/>
    </row>
    <row r="11" spans="1:50" ht="42" customHeight="1" x14ac:dyDescent="0.15">
      <c r="A11" s="367" t="s">
        <v>5</v>
      </c>
      <c r="B11" s="368"/>
      <c r="C11" s="368"/>
      <c r="D11" s="368"/>
      <c r="E11" s="368"/>
      <c r="F11" s="369"/>
      <c r="G11" s="398" t="str">
        <f>入力規則等!P10</f>
        <v>委託・請負</v>
      </c>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400"/>
    </row>
    <row r="12" spans="1:50" ht="21" customHeight="1" x14ac:dyDescent="0.15">
      <c r="A12" s="671" t="s">
        <v>24</v>
      </c>
      <c r="B12" s="672"/>
      <c r="C12" s="672"/>
      <c r="D12" s="672"/>
      <c r="E12" s="672"/>
      <c r="F12" s="673"/>
      <c r="G12" s="464"/>
      <c r="H12" s="465"/>
      <c r="I12" s="465"/>
      <c r="J12" s="465"/>
      <c r="K12" s="465"/>
      <c r="L12" s="465"/>
      <c r="M12" s="465"/>
      <c r="N12" s="465"/>
      <c r="O12" s="465"/>
      <c r="P12" s="271" t="s">
        <v>257</v>
      </c>
      <c r="Q12" s="236"/>
      <c r="R12" s="236"/>
      <c r="S12" s="236"/>
      <c r="T12" s="236"/>
      <c r="U12" s="236"/>
      <c r="V12" s="237"/>
      <c r="W12" s="271" t="s">
        <v>274</v>
      </c>
      <c r="X12" s="236"/>
      <c r="Y12" s="236"/>
      <c r="Z12" s="236"/>
      <c r="AA12" s="236"/>
      <c r="AB12" s="236"/>
      <c r="AC12" s="237"/>
      <c r="AD12" s="271" t="s">
        <v>558</v>
      </c>
      <c r="AE12" s="236"/>
      <c r="AF12" s="236"/>
      <c r="AG12" s="236"/>
      <c r="AH12" s="236"/>
      <c r="AI12" s="236"/>
      <c r="AJ12" s="237"/>
      <c r="AK12" s="271" t="s">
        <v>561</v>
      </c>
      <c r="AL12" s="236"/>
      <c r="AM12" s="236"/>
      <c r="AN12" s="236"/>
      <c r="AO12" s="236"/>
      <c r="AP12" s="236"/>
      <c r="AQ12" s="237"/>
      <c r="AR12" s="271" t="s">
        <v>562</v>
      </c>
      <c r="AS12" s="236"/>
      <c r="AT12" s="236"/>
      <c r="AU12" s="236"/>
      <c r="AV12" s="236"/>
      <c r="AW12" s="236"/>
      <c r="AX12" s="425"/>
    </row>
    <row r="13" spans="1:50" ht="21" customHeight="1" x14ac:dyDescent="0.15">
      <c r="A13" s="322"/>
      <c r="B13" s="323"/>
      <c r="C13" s="323"/>
      <c r="D13" s="323"/>
      <c r="E13" s="323"/>
      <c r="F13" s="324"/>
      <c r="G13" s="426" t="s">
        <v>6</v>
      </c>
      <c r="H13" s="427"/>
      <c r="I13" s="468" t="s">
        <v>7</v>
      </c>
      <c r="J13" s="469"/>
      <c r="K13" s="469"/>
      <c r="L13" s="469"/>
      <c r="M13" s="469"/>
      <c r="N13" s="469"/>
      <c r="O13" s="470"/>
      <c r="P13" s="364">
        <v>449.2</v>
      </c>
      <c r="Q13" s="365"/>
      <c r="R13" s="365"/>
      <c r="S13" s="365"/>
      <c r="T13" s="365"/>
      <c r="U13" s="365"/>
      <c r="V13" s="366"/>
      <c r="W13" s="364">
        <v>498.2</v>
      </c>
      <c r="X13" s="365"/>
      <c r="Y13" s="365"/>
      <c r="Z13" s="365"/>
      <c r="AA13" s="365"/>
      <c r="AB13" s="365"/>
      <c r="AC13" s="366"/>
      <c r="AD13" s="364">
        <v>508.3</v>
      </c>
      <c r="AE13" s="365"/>
      <c r="AF13" s="365"/>
      <c r="AG13" s="365"/>
      <c r="AH13" s="365"/>
      <c r="AI13" s="365"/>
      <c r="AJ13" s="366"/>
      <c r="AK13" s="364">
        <v>513.92200000000003</v>
      </c>
      <c r="AL13" s="365"/>
      <c r="AM13" s="365"/>
      <c r="AN13" s="365"/>
      <c r="AO13" s="365"/>
      <c r="AP13" s="365"/>
      <c r="AQ13" s="366"/>
      <c r="AR13" s="616">
        <v>663.75599999999997</v>
      </c>
      <c r="AS13" s="617"/>
      <c r="AT13" s="617"/>
      <c r="AU13" s="617"/>
      <c r="AV13" s="617"/>
      <c r="AW13" s="617"/>
      <c r="AX13" s="618"/>
    </row>
    <row r="14" spans="1:50" ht="21" customHeight="1" x14ac:dyDescent="0.15">
      <c r="A14" s="322"/>
      <c r="B14" s="323"/>
      <c r="C14" s="323"/>
      <c r="D14" s="323"/>
      <c r="E14" s="323"/>
      <c r="F14" s="324"/>
      <c r="G14" s="428"/>
      <c r="H14" s="429"/>
      <c r="I14" s="414" t="s">
        <v>8</v>
      </c>
      <c r="J14" s="466"/>
      <c r="K14" s="466"/>
      <c r="L14" s="466"/>
      <c r="M14" s="466"/>
      <c r="N14" s="466"/>
      <c r="O14" s="467"/>
      <c r="P14" s="364">
        <v>53.4</v>
      </c>
      <c r="Q14" s="365"/>
      <c r="R14" s="365"/>
      <c r="S14" s="365"/>
      <c r="T14" s="365"/>
      <c r="U14" s="365"/>
      <c r="V14" s="366"/>
      <c r="W14" s="364"/>
      <c r="X14" s="365"/>
      <c r="Y14" s="365"/>
      <c r="Z14" s="365"/>
      <c r="AA14" s="365"/>
      <c r="AB14" s="365"/>
      <c r="AC14" s="366"/>
      <c r="AD14" s="364">
        <v>27.937999999999999</v>
      </c>
      <c r="AE14" s="365"/>
      <c r="AF14" s="365"/>
      <c r="AG14" s="365"/>
      <c r="AH14" s="365"/>
      <c r="AI14" s="365"/>
      <c r="AJ14" s="366"/>
      <c r="AK14" s="364"/>
      <c r="AL14" s="365"/>
      <c r="AM14" s="365"/>
      <c r="AN14" s="365"/>
      <c r="AO14" s="365"/>
      <c r="AP14" s="365"/>
      <c r="AQ14" s="366"/>
      <c r="AR14" s="504"/>
      <c r="AS14" s="504"/>
      <c r="AT14" s="504"/>
      <c r="AU14" s="504"/>
      <c r="AV14" s="504"/>
      <c r="AW14" s="504"/>
      <c r="AX14" s="505"/>
    </row>
    <row r="15" spans="1:50" ht="21" customHeight="1" x14ac:dyDescent="0.15">
      <c r="A15" s="322"/>
      <c r="B15" s="323"/>
      <c r="C15" s="323"/>
      <c r="D15" s="323"/>
      <c r="E15" s="323"/>
      <c r="F15" s="324"/>
      <c r="G15" s="428"/>
      <c r="H15" s="429"/>
      <c r="I15" s="414" t="s">
        <v>49</v>
      </c>
      <c r="J15" s="415"/>
      <c r="K15" s="415"/>
      <c r="L15" s="415"/>
      <c r="M15" s="415"/>
      <c r="N15" s="415"/>
      <c r="O15" s="416"/>
      <c r="P15" s="364"/>
      <c r="Q15" s="365"/>
      <c r="R15" s="365"/>
      <c r="S15" s="365"/>
      <c r="T15" s="365"/>
      <c r="U15" s="365"/>
      <c r="V15" s="366"/>
      <c r="W15" s="364">
        <v>53.4</v>
      </c>
      <c r="X15" s="365"/>
      <c r="Y15" s="365"/>
      <c r="Z15" s="365"/>
      <c r="AA15" s="365"/>
      <c r="AB15" s="365"/>
      <c r="AC15" s="366"/>
      <c r="AD15" s="364"/>
      <c r="AE15" s="365"/>
      <c r="AF15" s="365"/>
      <c r="AG15" s="365"/>
      <c r="AH15" s="365"/>
      <c r="AI15" s="365"/>
      <c r="AJ15" s="366"/>
      <c r="AK15" s="364">
        <v>27.937999999999999</v>
      </c>
      <c r="AL15" s="365"/>
      <c r="AM15" s="365"/>
      <c r="AN15" s="365"/>
      <c r="AO15" s="365"/>
      <c r="AP15" s="365"/>
      <c r="AQ15" s="366"/>
      <c r="AR15" s="364"/>
      <c r="AS15" s="365"/>
      <c r="AT15" s="365"/>
      <c r="AU15" s="365"/>
      <c r="AV15" s="365"/>
      <c r="AW15" s="365"/>
      <c r="AX15" s="519"/>
    </row>
    <row r="16" spans="1:50" ht="21" customHeight="1" x14ac:dyDescent="0.15">
      <c r="A16" s="322"/>
      <c r="B16" s="323"/>
      <c r="C16" s="323"/>
      <c r="D16" s="323"/>
      <c r="E16" s="323"/>
      <c r="F16" s="324"/>
      <c r="G16" s="428"/>
      <c r="H16" s="429"/>
      <c r="I16" s="414" t="s">
        <v>50</v>
      </c>
      <c r="J16" s="415"/>
      <c r="K16" s="415"/>
      <c r="L16" s="415"/>
      <c r="M16" s="415"/>
      <c r="N16" s="415"/>
      <c r="O16" s="416"/>
      <c r="P16" s="364">
        <v>-53.4</v>
      </c>
      <c r="Q16" s="365"/>
      <c r="R16" s="365"/>
      <c r="S16" s="365"/>
      <c r="T16" s="365"/>
      <c r="U16" s="365"/>
      <c r="V16" s="366"/>
      <c r="W16" s="364"/>
      <c r="X16" s="365"/>
      <c r="Y16" s="365"/>
      <c r="Z16" s="365"/>
      <c r="AA16" s="365"/>
      <c r="AB16" s="365"/>
      <c r="AC16" s="366"/>
      <c r="AD16" s="364">
        <v>-27.937999999999999</v>
      </c>
      <c r="AE16" s="365"/>
      <c r="AF16" s="365"/>
      <c r="AG16" s="365"/>
      <c r="AH16" s="365"/>
      <c r="AI16" s="365"/>
      <c r="AJ16" s="366"/>
      <c r="AK16" s="364"/>
      <c r="AL16" s="365"/>
      <c r="AM16" s="365"/>
      <c r="AN16" s="365"/>
      <c r="AO16" s="365"/>
      <c r="AP16" s="365"/>
      <c r="AQ16" s="366"/>
      <c r="AR16" s="460"/>
      <c r="AS16" s="461"/>
      <c r="AT16" s="461"/>
      <c r="AU16" s="461"/>
      <c r="AV16" s="461"/>
      <c r="AW16" s="461"/>
      <c r="AX16" s="462"/>
    </row>
    <row r="17" spans="1:51" ht="24.75" customHeight="1" x14ac:dyDescent="0.15">
      <c r="A17" s="322"/>
      <c r="B17" s="323"/>
      <c r="C17" s="323"/>
      <c r="D17" s="323"/>
      <c r="E17" s="323"/>
      <c r="F17" s="324"/>
      <c r="G17" s="428"/>
      <c r="H17" s="429"/>
      <c r="I17" s="414" t="s">
        <v>48</v>
      </c>
      <c r="J17" s="466"/>
      <c r="K17" s="466"/>
      <c r="L17" s="466"/>
      <c r="M17" s="466"/>
      <c r="N17" s="466"/>
      <c r="O17" s="467"/>
      <c r="P17" s="364"/>
      <c r="Q17" s="365"/>
      <c r="R17" s="365"/>
      <c r="S17" s="365"/>
      <c r="T17" s="365"/>
      <c r="U17" s="365"/>
      <c r="V17" s="366"/>
      <c r="W17" s="364"/>
      <c r="X17" s="365"/>
      <c r="Y17" s="365"/>
      <c r="Z17" s="365"/>
      <c r="AA17" s="365"/>
      <c r="AB17" s="365"/>
      <c r="AC17" s="366"/>
      <c r="AD17" s="364"/>
      <c r="AE17" s="365"/>
      <c r="AF17" s="365"/>
      <c r="AG17" s="365"/>
      <c r="AH17" s="365"/>
      <c r="AI17" s="365"/>
      <c r="AJ17" s="366"/>
      <c r="AK17" s="364"/>
      <c r="AL17" s="365"/>
      <c r="AM17" s="365"/>
      <c r="AN17" s="365"/>
      <c r="AO17" s="365"/>
      <c r="AP17" s="365"/>
      <c r="AQ17" s="366"/>
      <c r="AR17" s="614"/>
      <c r="AS17" s="614"/>
      <c r="AT17" s="614"/>
      <c r="AU17" s="614"/>
      <c r="AV17" s="614"/>
      <c r="AW17" s="614"/>
      <c r="AX17" s="615"/>
    </row>
    <row r="18" spans="1:51" ht="24.75" customHeight="1" x14ac:dyDescent="0.15">
      <c r="A18" s="322"/>
      <c r="B18" s="323"/>
      <c r="C18" s="323"/>
      <c r="D18" s="323"/>
      <c r="E18" s="323"/>
      <c r="F18" s="324"/>
      <c r="G18" s="430"/>
      <c r="H18" s="431"/>
      <c r="I18" s="419" t="s">
        <v>20</v>
      </c>
      <c r="J18" s="420"/>
      <c r="K18" s="420"/>
      <c r="L18" s="420"/>
      <c r="M18" s="420"/>
      <c r="N18" s="420"/>
      <c r="O18" s="421"/>
      <c r="P18" s="591">
        <f>SUM(P13:V17)</f>
        <v>449.2</v>
      </c>
      <c r="Q18" s="592"/>
      <c r="R18" s="592"/>
      <c r="S18" s="592"/>
      <c r="T18" s="592"/>
      <c r="U18" s="592"/>
      <c r="V18" s="593"/>
      <c r="W18" s="591">
        <f>SUM(W13:AC17)</f>
        <v>551.6</v>
      </c>
      <c r="X18" s="592"/>
      <c r="Y18" s="592"/>
      <c r="Z18" s="592"/>
      <c r="AA18" s="592"/>
      <c r="AB18" s="592"/>
      <c r="AC18" s="593"/>
      <c r="AD18" s="591">
        <f>SUM(AD13:AJ17)</f>
        <v>508.30000000000007</v>
      </c>
      <c r="AE18" s="592"/>
      <c r="AF18" s="592"/>
      <c r="AG18" s="592"/>
      <c r="AH18" s="592"/>
      <c r="AI18" s="592"/>
      <c r="AJ18" s="593"/>
      <c r="AK18" s="591">
        <f>SUM(AK13:AQ17)</f>
        <v>541.86</v>
      </c>
      <c r="AL18" s="592"/>
      <c r="AM18" s="592"/>
      <c r="AN18" s="592"/>
      <c r="AO18" s="592"/>
      <c r="AP18" s="592"/>
      <c r="AQ18" s="593"/>
      <c r="AR18" s="591">
        <f>SUM(AR13:AX17)</f>
        <v>663.75599999999997</v>
      </c>
      <c r="AS18" s="592"/>
      <c r="AT18" s="592"/>
      <c r="AU18" s="592"/>
      <c r="AV18" s="592"/>
      <c r="AW18" s="592"/>
      <c r="AX18" s="594"/>
    </row>
    <row r="19" spans="1:51" ht="24.75" customHeight="1" x14ac:dyDescent="0.15">
      <c r="A19" s="322"/>
      <c r="B19" s="323"/>
      <c r="C19" s="323"/>
      <c r="D19" s="323"/>
      <c r="E19" s="323"/>
      <c r="F19" s="324"/>
      <c r="G19" s="589" t="s">
        <v>9</v>
      </c>
      <c r="H19" s="590"/>
      <c r="I19" s="590"/>
      <c r="J19" s="590"/>
      <c r="K19" s="590"/>
      <c r="L19" s="590"/>
      <c r="M19" s="590"/>
      <c r="N19" s="590"/>
      <c r="O19" s="590"/>
      <c r="P19" s="364">
        <v>449.9</v>
      </c>
      <c r="Q19" s="365"/>
      <c r="R19" s="365"/>
      <c r="S19" s="365"/>
      <c r="T19" s="365"/>
      <c r="U19" s="365"/>
      <c r="V19" s="366"/>
      <c r="W19" s="364">
        <v>484.2</v>
      </c>
      <c r="X19" s="365"/>
      <c r="Y19" s="365"/>
      <c r="Z19" s="365"/>
      <c r="AA19" s="365"/>
      <c r="AB19" s="365"/>
      <c r="AC19" s="366"/>
      <c r="AD19" s="364">
        <v>452.6</v>
      </c>
      <c r="AE19" s="365"/>
      <c r="AF19" s="365"/>
      <c r="AG19" s="365"/>
      <c r="AH19" s="365"/>
      <c r="AI19" s="365"/>
      <c r="AJ19" s="366"/>
      <c r="AK19" s="148"/>
      <c r="AL19" s="148"/>
      <c r="AM19" s="148"/>
      <c r="AN19" s="148"/>
      <c r="AO19" s="148"/>
      <c r="AP19" s="148"/>
      <c r="AQ19" s="148"/>
      <c r="AR19" s="148"/>
      <c r="AS19" s="148"/>
      <c r="AT19" s="148"/>
      <c r="AU19" s="148"/>
      <c r="AV19" s="148"/>
      <c r="AW19" s="148"/>
      <c r="AX19" s="150"/>
    </row>
    <row r="20" spans="1:51" ht="24.75" customHeight="1" x14ac:dyDescent="0.15">
      <c r="A20" s="322"/>
      <c r="B20" s="323"/>
      <c r="C20" s="323"/>
      <c r="D20" s="323"/>
      <c r="E20" s="323"/>
      <c r="F20" s="324"/>
      <c r="G20" s="589" t="s">
        <v>10</v>
      </c>
      <c r="H20" s="590"/>
      <c r="I20" s="590"/>
      <c r="J20" s="590"/>
      <c r="K20" s="590"/>
      <c r="L20" s="590"/>
      <c r="M20" s="590"/>
      <c r="N20" s="590"/>
      <c r="O20" s="590"/>
      <c r="P20" s="115">
        <f>IF(P18=0, "-", SUM(P19)/P18)</f>
        <v>1.0015583259127336</v>
      </c>
      <c r="Q20" s="115"/>
      <c r="R20" s="115"/>
      <c r="S20" s="115"/>
      <c r="T20" s="115"/>
      <c r="U20" s="115"/>
      <c r="V20" s="115"/>
      <c r="W20" s="115">
        <f t="shared" ref="W20" si="0">IF(W18=0, "-", SUM(W19)/W18)</f>
        <v>0.87781000725163161</v>
      </c>
      <c r="X20" s="115"/>
      <c r="Y20" s="115"/>
      <c r="Z20" s="115"/>
      <c r="AA20" s="115"/>
      <c r="AB20" s="115"/>
      <c r="AC20" s="115"/>
      <c r="AD20" s="115">
        <f t="shared" ref="AD20" si="1">IF(AD18=0, "-", SUM(AD19)/AD18)</f>
        <v>0.89041904387172921</v>
      </c>
      <c r="AE20" s="115"/>
      <c r="AF20" s="115"/>
      <c r="AG20" s="115"/>
      <c r="AH20" s="115"/>
      <c r="AI20" s="115"/>
      <c r="AJ20" s="115"/>
      <c r="AK20" s="148"/>
      <c r="AL20" s="148"/>
      <c r="AM20" s="148"/>
      <c r="AN20" s="148"/>
      <c r="AO20" s="148"/>
      <c r="AP20" s="148"/>
      <c r="AQ20" s="149"/>
      <c r="AR20" s="149"/>
      <c r="AS20" s="149"/>
      <c r="AT20" s="149"/>
      <c r="AU20" s="148"/>
      <c r="AV20" s="148"/>
      <c r="AW20" s="148"/>
      <c r="AX20" s="150"/>
    </row>
    <row r="21" spans="1:51" ht="25.5" customHeight="1" x14ac:dyDescent="0.15">
      <c r="A21" s="565"/>
      <c r="B21" s="566"/>
      <c r="C21" s="566"/>
      <c r="D21" s="566"/>
      <c r="E21" s="566"/>
      <c r="F21" s="674"/>
      <c r="G21" s="113" t="s">
        <v>230</v>
      </c>
      <c r="H21" s="114"/>
      <c r="I21" s="114"/>
      <c r="J21" s="114"/>
      <c r="K21" s="114"/>
      <c r="L21" s="114"/>
      <c r="M21" s="114"/>
      <c r="N21" s="114"/>
      <c r="O21" s="114"/>
      <c r="P21" s="115">
        <f>IF(P19=0, "-", SUM(P19)/SUM(P13,P14))</f>
        <v>0.89514524472741741</v>
      </c>
      <c r="Q21" s="115"/>
      <c r="R21" s="115"/>
      <c r="S21" s="115"/>
      <c r="T21" s="115"/>
      <c r="U21" s="115"/>
      <c r="V21" s="115"/>
      <c r="W21" s="115">
        <f t="shared" ref="W21" si="2">IF(W19=0, "-", SUM(W19)/SUM(W13,W14))</f>
        <v>0.97189883580891212</v>
      </c>
      <c r="X21" s="115"/>
      <c r="Y21" s="115"/>
      <c r="Z21" s="115"/>
      <c r="AA21" s="115"/>
      <c r="AB21" s="115"/>
      <c r="AC21" s="115"/>
      <c r="AD21" s="115">
        <f t="shared" ref="AD21" si="3">IF(AD19=0, "-", SUM(AD19)/SUM(AD13,AD14))</f>
        <v>0.8440282113539137</v>
      </c>
      <c r="AE21" s="115"/>
      <c r="AF21" s="115"/>
      <c r="AG21" s="115"/>
      <c r="AH21" s="115"/>
      <c r="AI21" s="115"/>
      <c r="AJ21" s="115"/>
      <c r="AK21" s="148"/>
      <c r="AL21" s="148"/>
      <c r="AM21" s="148"/>
      <c r="AN21" s="148"/>
      <c r="AO21" s="148"/>
      <c r="AP21" s="148"/>
      <c r="AQ21" s="149"/>
      <c r="AR21" s="149"/>
      <c r="AS21" s="149"/>
      <c r="AT21" s="149"/>
      <c r="AU21" s="148"/>
      <c r="AV21" s="148"/>
      <c r="AW21" s="148"/>
      <c r="AX21" s="150"/>
    </row>
    <row r="22" spans="1:51" ht="18.75" customHeight="1" x14ac:dyDescent="0.15">
      <c r="A22" s="679" t="s">
        <v>565</v>
      </c>
      <c r="B22" s="680"/>
      <c r="C22" s="680"/>
      <c r="D22" s="680"/>
      <c r="E22" s="680"/>
      <c r="F22" s="681"/>
      <c r="G22" s="675" t="s">
        <v>217</v>
      </c>
      <c r="H22" s="646"/>
      <c r="I22" s="646"/>
      <c r="J22" s="646"/>
      <c r="K22" s="646"/>
      <c r="L22" s="646"/>
      <c r="M22" s="646"/>
      <c r="N22" s="646"/>
      <c r="O22" s="647"/>
      <c r="P22" s="645" t="s">
        <v>563</v>
      </c>
      <c r="Q22" s="646"/>
      <c r="R22" s="646"/>
      <c r="S22" s="646"/>
      <c r="T22" s="646"/>
      <c r="U22" s="646"/>
      <c r="V22" s="647"/>
      <c r="W22" s="645" t="s">
        <v>564</v>
      </c>
      <c r="X22" s="646"/>
      <c r="Y22" s="646"/>
      <c r="Z22" s="646"/>
      <c r="AA22" s="646"/>
      <c r="AB22" s="646"/>
      <c r="AC22" s="647"/>
      <c r="AD22" s="645" t="s">
        <v>216</v>
      </c>
      <c r="AE22" s="646"/>
      <c r="AF22" s="646"/>
      <c r="AG22" s="646"/>
      <c r="AH22" s="646"/>
      <c r="AI22" s="646"/>
      <c r="AJ22" s="646"/>
      <c r="AK22" s="646"/>
      <c r="AL22" s="646"/>
      <c r="AM22" s="646"/>
      <c r="AN22" s="646"/>
      <c r="AO22" s="646"/>
      <c r="AP22" s="646"/>
      <c r="AQ22" s="646"/>
      <c r="AR22" s="646"/>
      <c r="AS22" s="646"/>
      <c r="AT22" s="646"/>
      <c r="AU22" s="646"/>
      <c r="AV22" s="646"/>
      <c r="AW22" s="646"/>
      <c r="AX22" s="688"/>
    </row>
    <row r="23" spans="1:51" ht="25.5" customHeight="1" x14ac:dyDescent="0.15">
      <c r="A23" s="682"/>
      <c r="B23" s="683"/>
      <c r="C23" s="683"/>
      <c r="D23" s="683"/>
      <c r="E23" s="683"/>
      <c r="F23" s="684"/>
      <c r="G23" s="676" t="s">
        <v>666</v>
      </c>
      <c r="H23" s="677"/>
      <c r="I23" s="677"/>
      <c r="J23" s="677"/>
      <c r="K23" s="677"/>
      <c r="L23" s="677"/>
      <c r="M23" s="677"/>
      <c r="N23" s="677"/>
      <c r="O23" s="678"/>
      <c r="P23" s="616">
        <v>513.92200000000003</v>
      </c>
      <c r="Q23" s="617"/>
      <c r="R23" s="617"/>
      <c r="S23" s="617"/>
      <c r="T23" s="617"/>
      <c r="U23" s="617"/>
      <c r="V23" s="648"/>
      <c r="W23" s="616">
        <v>663.75599999999997</v>
      </c>
      <c r="X23" s="617"/>
      <c r="Y23" s="617"/>
      <c r="Z23" s="617"/>
      <c r="AA23" s="617"/>
      <c r="AB23" s="617"/>
      <c r="AC23" s="648"/>
      <c r="AD23" s="689" t="s">
        <v>687</v>
      </c>
      <c r="AE23" s="690"/>
      <c r="AF23" s="690"/>
      <c r="AG23" s="690"/>
      <c r="AH23" s="690"/>
      <c r="AI23" s="690"/>
      <c r="AJ23" s="690"/>
      <c r="AK23" s="690"/>
      <c r="AL23" s="690"/>
      <c r="AM23" s="690"/>
      <c r="AN23" s="690"/>
      <c r="AO23" s="690"/>
      <c r="AP23" s="690"/>
      <c r="AQ23" s="690"/>
      <c r="AR23" s="690"/>
      <c r="AS23" s="690"/>
      <c r="AT23" s="690"/>
      <c r="AU23" s="690"/>
      <c r="AV23" s="690"/>
      <c r="AW23" s="690"/>
      <c r="AX23" s="691"/>
    </row>
    <row r="24" spans="1:51" ht="25.5" customHeight="1" thickBot="1" x14ac:dyDescent="0.2">
      <c r="A24" s="685"/>
      <c r="B24" s="686"/>
      <c r="C24" s="686"/>
      <c r="D24" s="686"/>
      <c r="E24" s="686"/>
      <c r="F24" s="687"/>
      <c r="G24" s="649" t="s">
        <v>218</v>
      </c>
      <c r="H24" s="650"/>
      <c r="I24" s="650"/>
      <c r="J24" s="650"/>
      <c r="K24" s="650"/>
      <c r="L24" s="650"/>
      <c r="M24" s="650"/>
      <c r="N24" s="650"/>
      <c r="O24" s="651"/>
      <c r="P24" s="364">
        <f>AK13</f>
        <v>513.92200000000003</v>
      </c>
      <c r="Q24" s="365"/>
      <c r="R24" s="365"/>
      <c r="S24" s="365"/>
      <c r="T24" s="365"/>
      <c r="U24" s="365"/>
      <c r="V24" s="366"/>
      <c r="W24" s="659">
        <f>AR13</f>
        <v>663.75599999999997</v>
      </c>
      <c r="X24" s="660"/>
      <c r="Y24" s="660"/>
      <c r="Z24" s="660"/>
      <c r="AA24" s="660"/>
      <c r="AB24" s="660"/>
      <c r="AC24" s="661"/>
      <c r="AD24" s="692"/>
      <c r="AE24" s="692"/>
      <c r="AF24" s="692"/>
      <c r="AG24" s="692"/>
      <c r="AH24" s="692"/>
      <c r="AI24" s="692"/>
      <c r="AJ24" s="692"/>
      <c r="AK24" s="692"/>
      <c r="AL24" s="692"/>
      <c r="AM24" s="692"/>
      <c r="AN24" s="692"/>
      <c r="AO24" s="692"/>
      <c r="AP24" s="692"/>
      <c r="AQ24" s="692"/>
      <c r="AR24" s="692"/>
      <c r="AS24" s="692"/>
      <c r="AT24" s="692"/>
      <c r="AU24" s="692"/>
      <c r="AV24" s="692"/>
      <c r="AW24" s="692"/>
      <c r="AX24" s="693"/>
    </row>
    <row r="25" spans="1:51" ht="18.75" customHeight="1" x14ac:dyDescent="0.15">
      <c r="A25" s="577" t="s">
        <v>227</v>
      </c>
      <c r="B25" s="578"/>
      <c r="C25" s="578"/>
      <c r="D25" s="578"/>
      <c r="E25" s="578"/>
      <c r="F25" s="579"/>
      <c r="G25" s="477" t="s">
        <v>139</v>
      </c>
      <c r="H25" s="478"/>
      <c r="I25" s="478"/>
      <c r="J25" s="478"/>
      <c r="K25" s="478"/>
      <c r="L25" s="478"/>
      <c r="M25" s="478"/>
      <c r="N25" s="478"/>
      <c r="O25" s="479"/>
      <c r="P25" s="573" t="s">
        <v>57</v>
      </c>
      <c r="Q25" s="478"/>
      <c r="R25" s="478"/>
      <c r="S25" s="478"/>
      <c r="T25" s="478"/>
      <c r="U25" s="478"/>
      <c r="V25" s="478"/>
      <c r="W25" s="478"/>
      <c r="X25" s="479"/>
      <c r="Y25" s="570"/>
      <c r="Z25" s="571"/>
      <c r="AA25" s="572"/>
      <c r="AB25" s="574" t="s">
        <v>11</v>
      </c>
      <c r="AC25" s="575"/>
      <c r="AD25" s="576"/>
      <c r="AE25" s="574" t="s">
        <v>257</v>
      </c>
      <c r="AF25" s="575"/>
      <c r="AG25" s="575"/>
      <c r="AH25" s="576"/>
      <c r="AI25" s="611" t="s">
        <v>274</v>
      </c>
      <c r="AJ25" s="611"/>
      <c r="AK25" s="611"/>
      <c r="AL25" s="574"/>
      <c r="AM25" s="611" t="s">
        <v>371</v>
      </c>
      <c r="AN25" s="611"/>
      <c r="AO25" s="611"/>
      <c r="AP25" s="574"/>
      <c r="AQ25" s="471" t="s">
        <v>172</v>
      </c>
      <c r="AR25" s="472"/>
      <c r="AS25" s="472"/>
      <c r="AT25" s="473"/>
      <c r="AU25" s="478" t="s">
        <v>129</v>
      </c>
      <c r="AV25" s="478"/>
      <c r="AW25" s="478"/>
      <c r="AX25" s="613"/>
    </row>
    <row r="26" spans="1:51" ht="18.75" customHeight="1" x14ac:dyDescent="0.15">
      <c r="A26" s="202"/>
      <c r="B26" s="203"/>
      <c r="C26" s="203"/>
      <c r="D26" s="203"/>
      <c r="E26" s="203"/>
      <c r="F26" s="204"/>
      <c r="G26" s="215"/>
      <c r="H26" s="216"/>
      <c r="I26" s="216"/>
      <c r="J26" s="216"/>
      <c r="K26" s="216"/>
      <c r="L26" s="216"/>
      <c r="M26" s="216"/>
      <c r="N26" s="216"/>
      <c r="O26" s="217"/>
      <c r="P26" s="384"/>
      <c r="Q26" s="216"/>
      <c r="R26" s="216"/>
      <c r="S26" s="216"/>
      <c r="T26" s="216"/>
      <c r="U26" s="216"/>
      <c r="V26" s="216"/>
      <c r="W26" s="216"/>
      <c r="X26" s="217"/>
      <c r="Y26" s="244"/>
      <c r="Z26" s="245"/>
      <c r="AA26" s="246"/>
      <c r="AB26" s="266"/>
      <c r="AC26" s="267"/>
      <c r="AD26" s="268"/>
      <c r="AE26" s="266"/>
      <c r="AF26" s="267"/>
      <c r="AG26" s="267"/>
      <c r="AH26" s="268"/>
      <c r="AI26" s="612"/>
      <c r="AJ26" s="612"/>
      <c r="AK26" s="612"/>
      <c r="AL26" s="266"/>
      <c r="AM26" s="612"/>
      <c r="AN26" s="612"/>
      <c r="AO26" s="612"/>
      <c r="AP26" s="266"/>
      <c r="AQ26" s="621" t="s">
        <v>622</v>
      </c>
      <c r="AR26" s="622"/>
      <c r="AS26" s="154" t="s">
        <v>173</v>
      </c>
      <c r="AT26" s="158"/>
      <c r="AU26" s="480">
        <v>36</v>
      </c>
      <c r="AV26" s="480"/>
      <c r="AW26" s="216" t="s">
        <v>166</v>
      </c>
      <c r="AX26" s="606"/>
    </row>
    <row r="27" spans="1:51" ht="23.25" customHeight="1" x14ac:dyDescent="0.15">
      <c r="A27" s="205"/>
      <c r="B27" s="203"/>
      <c r="C27" s="203"/>
      <c r="D27" s="203"/>
      <c r="E27" s="203"/>
      <c r="F27" s="204"/>
      <c r="G27" s="294" t="s">
        <v>579</v>
      </c>
      <c r="H27" s="295"/>
      <c r="I27" s="295"/>
      <c r="J27" s="295"/>
      <c r="K27" s="295"/>
      <c r="L27" s="295"/>
      <c r="M27" s="295"/>
      <c r="N27" s="295"/>
      <c r="O27" s="296"/>
      <c r="P27" s="134" t="s">
        <v>580</v>
      </c>
      <c r="Q27" s="134"/>
      <c r="R27" s="134"/>
      <c r="S27" s="134"/>
      <c r="T27" s="134"/>
      <c r="U27" s="134"/>
      <c r="V27" s="134"/>
      <c r="W27" s="134"/>
      <c r="X27" s="135"/>
      <c r="Y27" s="247" t="s">
        <v>12</v>
      </c>
      <c r="Z27" s="269"/>
      <c r="AA27" s="270"/>
      <c r="AB27" s="241" t="s">
        <v>621</v>
      </c>
      <c r="AC27" s="241"/>
      <c r="AD27" s="241"/>
      <c r="AE27" s="122" t="s">
        <v>622</v>
      </c>
      <c r="AF27" s="123"/>
      <c r="AG27" s="123"/>
      <c r="AH27" s="123"/>
      <c r="AI27" s="122">
        <v>22</v>
      </c>
      <c r="AJ27" s="123"/>
      <c r="AK27" s="123"/>
      <c r="AL27" s="123"/>
      <c r="AM27" s="122" t="s">
        <v>664</v>
      </c>
      <c r="AN27" s="123"/>
      <c r="AO27" s="123"/>
      <c r="AP27" s="123"/>
      <c r="AQ27" s="603" t="s">
        <v>622</v>
      </c>
      <c r="AR27" s="604"/>
      <c r="AS27" s="604"/>
      <c r="AT27" s="605"/>
      <c r="AU27" s="123" t="s">
        <v>622</v>
      </c>
      <c r="AV27" s="123"/>
      <c r="AW27" s="123"/>
      <c r="AX27" s="124"/>
    </row>
    <row r="28" spans="1:51" ht="23.25" customHeight="1" x14ac:dyDescent="0.15">
      <c r="A28" s="206"/>
      <c r="B28" s="207"/>
      <c r="C28" s="207"/>
      <c r="D28" s="207"/>
      <c r="E28" s="207"/>
      <c r="F28" s="208"/>
      <c r="G28" s="297"/>
      <c r="H28" s="298"/>
      <c r="I28" s="298"/>
      <c r="J28" s="298"/>
      <c r="K28" s="298"/>
      <c r="L28" s="298"/>
      <c r="M28" s="298"/>
      <c r="N28" s="298"/>
      <c r="O28" s="299"/>
      <c r="P28" s="137"/>
      <c r="Q28" s="137"/>
      <c r="R28" s="137"/>
      <c r="S28" s="137"/>
      <c r="T28" s="137"/>
      <c r="U28" s="137"/>
      <c r="V28" s="137"/>
      <c r="W28" s="137"/>
      <c r="X28" s="138"/>
      <c r="Y28" s="271" t="s">
        <v>52</v>
      </c>
      <c r="Z28" s="236"/>
      <c r="AA28" s="237"/>
      <c r="AB28" s="272" t="s">
        <v>621</v>
      </c>
      <c r="AC28" s="272"/>
      <c r="AD28" s="272"/>
      <c r="AE28" s="122" t="s">
        <v>622</v>
      </c>
      <c r="AF28" s="123"/>
      <c r="AG28" s="123"/>
      <c r="AH28" s="123"/>
      <c r="AI28" s="122" t="s">
        <v>622</v>
      </c>
      <c r="AJ28" s="123"/>
      <c r="AK28" s="123"/>
      <c r="AL28" s="123"/>
      <c r="AM28" s="122" t="s">
        <v>622</v>
      </c>
      <c r="AN28" s="123"/>
      <c r="AO28" s="123"/>
      <c r="AP28" s="123"/>
      <c r="AQ28" s="603" t="s">
        <v>622</v>
      </c>
      <c r="AR28" s="604"/>
      <c r="AS28" s="604"/>
      <c r="AT28" s="605"/>
      <c r="AU28" s="123">
        <v>25</v>
      </c>
      <c r="AV28" s="123"/>
      <c r="AW28" s="123"/>
      <c r="AX28" s="124"/>
    </row>
    <row r="29" spans="1:51" ht="64.900000000000006" customHeight="1" x14ac:dyDescent="0.15">
      <c r="A29" s="205"/>
      <c r="B29" s="203"/>
      <c r="C29" s="203"/>
      <c r="D29" s="203"/>
      <c r="E29" s="203"/>
      <c r="F29" s="204"/>
      <c r="G29" s="300"/>
      <c r="H29" s="301"/>
      <c r="I29" s="301"/>
      <c r="J29" s="301"/>
      <c r="K29" s="301"/>
      <c r="L29" s="301"/>
      <c r="M29" s="301"/>
      <c r="N29" s="301"/>
      <c r="O29" s="302"/>
      <c r="P29" s="140"/>
      <c r="Q29" s="140"/>
      <c r="R29" s="140"/>
      <c r="S29" s="140"/>
      <c r="T29" s="140"/>
      <c r="U29" s="140"/>
      <c r="V29" s="140"/>
      <c r="W29" s="140"/>
      <c r="X29" s="141"/>
      <c r="Y29" s="271" t="s">
        <v>13</v>
      </c>
      <c r="Z29" s="236"/>
      <c r="AA29" s="237"/>
      <c r="AB29" s="293" t="s">
        <v>167</v>
      </c>
      <c r="AC29" s="293"/>
      <c r="AD29" s="293"/>
      <c r="AE29" s="122" t="s">
        <v>622</v>
      </c>
      <c r="AF29" s="123"/>
      <c r="AG29" s="123"/>
      <c r="AH29" s="123"/>
      <c r="AI29" s="122">
        <v>88</v>
      </c>
      <c r="AJ29" s="123"/>
      <c r="AK29" s="123"/>
      <c r="AL29" s="123"/>
      <c r="AM29" s="122" t="s">
        <v>664</v>
      </c>
      <c r="AN29" s="123"/>
      <c r="AO29" s="123"/>
      <c r="AP29" s="123"/>
      <c r="AQ29" s="603" t="s">
        <v>622</v>
      </c>
      <c r="AR29" s="604"/>
      <c r="AS29" s="604"/>
      <c r="AT29" s="605"/>
      <c r="AU29" s="123" t="s">
        <v>622</v>
      </c>
      <c r="AV29" s="123"/>
      <c r="AW29" s="123"/>
      <c r="AX29" s="124"/>
    </row>
    <row r="30" spans="1:51" ht="23.25" customHeight="1" x14ac:dyDescent="0.15">
      <c r="A30" s="80" t="s">
        <v>248</v>
      </c>
      <c r="B30" s="81"/>
      <c r="C30" s="81"/>
      <c r="D30" s="81"/>
      <c r="E30" s="81"/>
      <c r="F30" s="82"/>
      <c r="G30" s="86" t="s">
        <v>583</v>
      </c>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8"/>
    </row>
    <row r="31" spans="1:51" ht="23.25" customHeight="1" x14ac:dyDescent="0.15">
      <c r="A31" s="83"/>
      <c r="B31" s="84"/>
      <c r="C31" s="84"/>
      <c r="D31" s="84"/>
      <c r="E31" s="84"/>
      <c r="F31" s="85"/>
      <c r="G31" s="89"/>
      <c r="H31" s="90"/>
      <c r="I31" s="90"/>
      <c r="J31" s="90"/>
      <c r="K31" s="90"/>
      <c r="L31" s="90"/>
      <c r="M31" s="90"/>
      <c r="N31" s="90"/>
      <c r="O31" s="90"/>
      <c r="P31" s="90"/>
      <c r="Q31" s="90"/>
      <c r="R31" s="90"/>
      <c r="S31" s="90"/>
      <c r="T31" s="90"/>
      <c r="U31" s="90"/>
      <c r="V31" s="90"/>
      <c r="W31" s="90"/>
      <c r="X31" s="90"/>
      <c r="Y31" s="90"/>
      <c r="Z31" s="90"/>
      <c r="AA31" s="90"/>
      <c r="AB31" s="90"/>
      <c r="AC31" s="90"/>
      <c r="AD31" s="90"/>
      <c r="AE31" s="91"/>
      <c r="AF31" s="91"/>
      <c r="AG31" s="91"/>
      <c r="AH31" s="91"/>
      <c r="AI31" s="91"/>
      <c r="AJ31" s="91"/>
      <c r="AK31" s="91"/>
      <c r="AL31" s="91"/>
      <c r="AM31" s="91"/>
      <c r="AN31" s="91"/>
      <c r="AO31" s="91"/>
      <c r="AP31" s="91"/>
      <c r="AQ31" s="90"/>
      <c r="AR31" s="90"/>
      <c r="AS31" s="90"/>
      <c r="AT31" s="90"/>
      <c r="AU31" s="90"/>
      <c r="AV31" s="90"/>
      <c r="AW31" s="90"/>
      <c r="AX31" s="92"/>
    </row>
    <row r="32" spans="1:51" ht="18.75" customHeight="1" x14ac:dyDescent="0.15">
      <c r="A32" s="474" t="s">
        <v>227</v>
      </c>
      <c r="B32" s="475"/>
      <c r="C32" s="475"/>
      <c r="D32" s="475"/>
      <c r="E32" s="475"/>
      <c r="F32" s="476"/>
      <c r="G32" s="212" t="s">
        <v>139</v>
      </c>
      <c r="H32" s="213"/>
      <c r="I32" s="213"/>
      <c r="J32" s="213"/>
      <c r="K32" s="213"/>
      <c r="L32" s="213"/>
      <c r="M32" s="213"/>
      <c r="N32" s="213"/>
      <c r="O32" s="214"/>
      <c r="P32" s="383" t="s">
        <v>57</v>
      </c>
      <c r="Q32" s="213"/>
      <c r="R32" s="213"/>
      <c r="S32" s="213"/>
      <c r="T32" s="213"/>
      <c r="U32" s="213"/>
      <c r="V32" s="213"/>
      <c r="W32" s="213"/>
      <c r="X32" s="214"/>
      <c r="Y32" s="307"/>
      <c r="Z32" s="308"/>
      <c r="AA32" s="309"/>
      <c r="AB32" s="263" t="s">
        <v>11</v>
      </c>
      <c r="AC32" s="264"/>
      <c r="AD32" s="265"/>
      <c r="AE32" s="164" t="s">
        <v>257</v>
      </c>
      <c r="AF32" s="164"/>
      <c r="AG32" s="164"/>
      <c r="AH32" s="164"/>
      <c r="AI32" s="164" t="s">
        <v>274</v>
      </c>
      <c r="AJ32" s="164"/>
      <c r="AK32" s="164"/>
      <c r="AL32" s="164"/>
      <c r="AM32" s="164" t="s">
        <v>371</v>
      </c>
      <c r="AN32" s="164"/>
      <c r="AO32" s="164"/>
      <c r="AP32" s="164"/>
      <c r="AQ32" s="501" t="s">
        <v>172</v>
      </c>
      <c r="AR32" s="502"/>
      <c r="AS32" s="502"/>
      <c r="AT32" s="503"/>
      <c r="AU32" s="213" t="s">
        <v>129</v>
      </c>
      <c r="AV32" s="213"/>
      <c r="AW32" s="213"/>
      <c r="AX32" s="602"/>
      <c r="AY32">
        <f>COUNTA($G$34)</f>
        <v>1</v>
      </c>
    </row>
    <row r="33" spans="1:51" ht="18.75" customHeight="1" x14ac:dyDescent="0.15">
      <c r="A33" s="202"/>
      <c r="B33" s="203"/>
      <c r="C33" s="203"/>
      <c r="D33" s="203"/>
      <c r="E33" s="203"/>
      <c r="F33" s="204"/>
      <c r="G33" s="215"/>
      <c r="H33" s="216"/>
      <c r="I33" s="216"/>
      <c r="J33" s="216"/>
      <c r="K33" s="216"/>
      <c r="L33" s="216"/>
      <c r="M33" s="216"/>
      <c r="N33" s="216"/>
      <c r="O33" s="217"/>
      <c r="P33" s="384"/>
      <c r="Q33" s="216"/>
      <c r="R33" s="216"/>
      <c r="S33" s="216"/>
      <c r="T33" s="216"/>
      <c r="U33" s="216"/>
      <c r="V33" s="216"/>
      <c r="W33" s="216"/>
      <c r="X33" s="217"/>
      <c r="Y33" s="244"/>
      <c r="Z33" s="245"/>
      <c r="AA33" s="246"/>
      <c r="AB33" s="266"/>
      <c r="AC33" s="267"/>
      <c r="AD33" s="268"/>
      <c r="AE33" s="164"/>
      <c r="AF33" s="164"/>
      <c r="AG33" s="164"/>
      <c r="AH33" s="164"/>
      <c r="AI33" s="164"/>
      <c r="AJ33" s="164"/>
      <c r="AK33" s="164"/>
      <c r="AL33" s="164"/>
      <c r="AM33" s="164"/>
      <c r="AN33" s="164"/>
      <c r="AO33" s="164"/>
      <c r="AP33" s="164"/>
      <c r="AQ33" s="621"/>
      <c r="AR33" s="622"/>
      <c r="AS33" s="154" t="s">
        <v>173</v>
      </c>
      <c r="AT33" s="158"/>
      <c r="AU33" s="480">
        <v>35</v>
      </c>
      <c r="AV33" s="480"/>
      <c r="AW33" s="216" t="s">
        <v>166</v>
      </c>
      <c r="AX33" s="606"/>
      <c r="AY33">
        <f>$AY$32</f>
        <v>1</v>
      </c>
    </row>
    <row r="34" spans="1:51" ht="35.25" customHeight="1" x14ac:dyDescent="0.15">
      <c r="A34" s="205"/>
      <c r="B34" s="203"/>
      <c r="C34" s="203"/>
      <c r="D34" s="203"/>
      <c r="E34" s="203"/>
      <c r="F34" s="204"/>
      <c r="G34" s="294" t="s">
        <v>581</v>
      </c>
      <c r="H34" s="295"/>
      <c r="I34" s="295"/>
      <c r="J34" s="295"/>
      <c r="K34" s="295"/>
      <c r="L34" s="295"/>
      <c r="M34" s="295"/>
      <c r="N34" s="295"/>
      <c r="O34" s="296"/>
      <c r="P34" s="134" t="s">
        <v>582</v>
      </c>
      <c r="Q34" s="134"/>
      <c r="R34" s="134"/>
      <c r="S34" s="134"/>
      <c r="T34" s="134"/>
      <c r="U34" s="134"/>
      <c r="V34" s="134"/>
      <c r="W34" s="134"/>
      <c r="X34" s="135"/>
      <c r="Y34" s="247" t="s">
        <v>12</v>
      </c>
      <c r="Z34" s="269"/>
      <c r="AA34" s="270"/>
      <c r="AB34" s="241" t="s">
        <v>625</v>
      </c>
      <c r="AC34" s="241"/>
      <c r="AD34" s="241"/>
      <c r="AE34" s="122">
        <v>73</v>
      </c>
      <c r="AF34" s="123"/>
      <c r="AG34" s="123"/>
      <c r="AH34" s="123"/>
      <c r="AI34" s="122" t="s">
        <v>622</v>
      </c>
      <c r="AJ34" s="123"/>
      <c r="AK34" s="123"/>
      <c r="AL34" s="123"/>
      <c r="AM34" s="122" t="s">
        <v>664</v>
      </c>
      <c r="AN34" s="123"/>
      <c r="AO34" s="123"/>
      <c r="AP34" s="123"/>
      <c r="AQ34" s="603" t="s">
        <v>622</v>
      </c>
      <c r="AR34" s="604"/>
      <c r="AS34" s="604"/>
      <c r="AT34" s="605"/>
      <c r="AU34" s="123" t="s">
        <v>622</v>
      </c>
      <c r="AV34" s="123"/>
      <c r="AW34" s="123"/>
      <c r="AX34" s="124"/>
      <c r="AY34">
        <f t="shared" ref="AY34:AY38" si="4">$AY$32</f>
        <v>1</v>
      </c>
    </row>
    <row r="35" spans="1:51" ht="35.25" customHeight="1" x14ac:dyDescent="0.15">
      <c r="A35" s="206"/>
      <c r="B35" s="207"/>
      <c r="C35" s="207"/>
      <c r="D35" s="207"/>
      <c r="E35" s="207"/>
      <c r="F35" s="208"/>
      <c r="G35" s="297"/>
      <c r="H35" s="298"/>
      <c r="I35" s="298"/>
      <c r="J35" s="298"/>
      <c r="K35" s="298"/>
      <c r="L35" s="298"/>
      <c r="M35" s="298"/>
      <c r="N35" s="298"/>
      <c r="O35" s="299"/>
      <c r="P35" s="137"/>
      <c r="Q35" s="137"/>
      <c r="R35" s="137"/>
      <c r="S35" s="137"/>
      <c r="T35" s="137"/>
      <c r="U35" s="137"/>
      <c r="V35" s="137"/>
      <c r="W35" s="137"/>
      <c r="X35" s="138"/>
      <c r="Y35" s="271" t="s">
        <v>52</v>
      </c>
      <c r="Z35" s="236"/>
      <c r="AA35" s="237"/>
      <c r="AB35" s="272" t="s">
        <v>625</v>
      </c>
      <c r="AC35" s="272"/>
      <c r="AD35" s="272"/>
      <c r="AE35" s="122" t="s">
        <v>622</v>
      </c>
      <c r="AF35" s="123"/>
      <c r="AG35" s="123"/>
      <c r="AH35" s="123"/>
      <c r="AI35" s="122" t="s">
        <v>622</v>
      </c>
      <c r="AJ35" s="123"/>
      <c r="AK35" s="123"/>
      <c r="AL35" s="123"/>
      <c r="AM35" s="122" t="s">
        <v>622</v>
      </c>
      <c r="AN35" s="123"/>
      <c r="AO35" s="123"/>
      <c r="AP35" s="123"/>
      <c r="AQ35" s="603" t="s">
        <v>622</v>
      </c>
      <c r="AR35" s="604"/>
      <c r="AS35" s="604"/>
      <c r="AT35" s="605"/>
      <c r="AU35" s="123">
        <v>100</v>
      </c>
      <c r="AV35" s="123"/>
      <c r="AW35" s="123"/>
      <c r="AX35" s="124"/>
      <c r="AY35">
        <f t="shared" si="4"/>
        <v>1</v>
      </c>
    </row>
    <row r="36" spans="1:51" ht="35.25" customHeight="1" x14ac:dyDescent="0.15">
      <c r="A36" s="209"/>
      <c r="B36" s="210"/>
      <c r="C36" s="210"/>
      <c r="D36" s="210"/>
      <c r="E36" s="210"/>
      <c r="F36" s="211"/>
      <c r="G36" s="300"/>
      <c r="H36" s="301"/>
      <c r="I36" s="301"/>
      <c r="J36" s="301"/>
      <c r="K36" s="301"/>
      <c r="L36" s="301"/>
      <c r="M36" s="301"/>
      <c r="N36" s="301"/>
      <c r="O36" s="302"/>
      <c r="P36" s="140"/>
      <c r="Q36" s="140"/>
      <c r="R36" s="140"/>
      <c r="S36" s="140"/>
      <c r="T36" s="140"/>
      <c r="U36" s="140"/>
      <c r="V36" s="140"/>
      <c r="W36" s="140"/>
      <c r="X36" s="141"/>
      <c r="Y36" s="271" t="s">
        <v>13</v>
      </c>
      <c r="Z36" s="236"/>
      <c r="AA36" s="237"/>
      <c r="AB36" s="293" t="s">
        <v>167</v>
      </c>
      <c r="AC36" s="293"/>
      <c r="AD36" s="293"/>
      <c r="AE36" s="122">
        <v>73</v>
      </c>
      <c r="AF36" s="123"/>
      <c r="AG36" s="123"/>
      <c r="AH36" s="123"/>
      <c r="AI36" s="122" t="s">
        <v>622</v>
      </c>
      <c r="AJ36" s="123"/>
      <c r="AK36" s="123"/>
      <c r="AL36" s="123"/>
      <c r="AM36" s="122" t="s">
        <v>664</v>
      </c>
      <c r="AN36" s="123"/>
      <c r="AO36" s="123"/>
      <c r="AP36" s="123"/>
      <c r="AQ36" s="603" t="s">
        <v>622</v>
      </c>
      <c r="AR36" s="604"/>
      <c r="AS36" s="604"/>
      <c r="AT36" s="605"/>
      <c r="AU36" s="123" t="s">
        <v>622</v>
      </c>
      <c r="AV36" s="123"/>
      <c r="AW36" s="123"/>
      <c r="AX36" s="124"/>
      <c r="AY36">
        <f t="shared" si="4"/>
        <v>1</v>
      </c>
    </row>
    <row r="37" spans="1:51" ht="23.25" customHeight="1" x14ac:dyDescent="0.15">
      <c r="A37" s="80" t="s">
        <v>248</v>
      </c>
      <c r="B37" s="81"/>
      <c r="C37" s="81"/>
      <c r="D37" s="81"/>
      <c r="E37" s="81"/>
      <c r="F37" s="82"/>
      <c r="G37" s="86" t="s">
        <v>584</v>
      </c>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8"/>
      <c r="AY37">
        <f t="shared" si="4"/>
        <v>1</v>
      </c>
    </row>
    <row r="38" spans="1:51" ht="23.25" customHeight="1" x14ac:dyDescent="0.15">
      <c r="A38" s="83"/>
      <c r="B38" s="84"/>
      <c r="C38" s="84"/>
      <c r="D38" s="84"/>
      <c r="E38" s="84"/>
      <c r="F38" s="85"/>
      <c r="G38" s="89"/>
      <c r="H38" s="90"/>
      <c r="I38" s="90"/>
      <c r="J38" s="90"/>
      <c r="K38" s="90"/>
      <c r="L38" s="90"/>
      <c r="M38" s="90"/>
      <c r="N38" s="90"/>
      <c r="O38" s="90"/>
      <c r="P38" s="90"/>
      <c r="Q38" s="90"/>
      <c r="R38" s="90"/>
      <c r="S38" s="90"/>
      <c r="T38" s="90"/>
      <c r="U38" s="90"/>
      <c r="V38" s="90"/>
      <c r="W38" s="90"/>
      <c r="X38" s="90"/>
      <c r="Y38" s="90"/>
      <c r="Z38" s="90"/>
      <c r="AA38" s="90"/>
      <c r="AB38" s="90"/>
      <c r="AC38" s="90"/>
      <c r="AD38" s="90"/>
      <c r="AE38" s="91"/>
      <c r="AF38" s="91"/>
      <c r="AG38" s="91"/>
      <c r="AH38" s="91"/>
      <c r="AI38" s="91"/>
      <c r="AJ38" s="91"/>
      <c r="AK38" s="91"/>
      <c r="AL38" s="91"/>
      <c r="AM38" s="91"/>
      <c r="AN38" s="91"/>
      <c r="AO38" s="91"/>
      <c r="AP38" s="91"/>
      <c r="AQ38" s="90"/>
      <c r="AR38" s="90"/>
      <c r="AS38" s="90"/>
      <c r="AT38" s="90"/>
      <c r="AU38" s="90"/>
      <c r="AV38" s="90"/>
      <c r="AW38" s="90"/>
      <c r="AX38" s="92"/>
      <c r="AY38">
        <f t="shared" si="4"/>
        <v>1</v>
      </c>
    </row>
    <row r="39" spans="1:51" ht="18.75" customHeight="1" x14ac:dyDescent="0.15">
      <c r="A39" s="474" t="s">
        <v>227</v>
      </c>
      <c r="B39" s="475"/>
      <c r="C39" s="475"/>
      <c r="D39" s="475"/>
      <c r="E39" s="475"/>
      <c r="F39" s="476"/>
      <c r="G39" s="212" t="s">
        <v>139</v>
      </c>
      <c r="H39" s="213"/>
      <c r="I39" s="213"/>
      <c r="J39" s="213"/>
      <c r="K39" s="213"/>
      <c r="L39" s="213"/>
      <c r="M39" s="213"/>
      <c r="N39" s="213"/>
      <c r="O39" s="214"/>
      <c r="P39" s="383" t="s">
        <v>57</v>
      </c>
      <c r="Q39" s="213"/>
      <c r="R39" s="213"/>
      <c r="S39" s="213"/>
      <c r="T39" s="213"/>
      <c r="U39" s="213"/>
      <c r="V39" s="213"/>
      <c r="W39" s="213"/>
      <c r="X39" s="214"/>
      <c r="Y39" s="307"/>
      <c r="Z39" s="308"/>
      <c r="AA39" s="309"/>
      <c r="AB39" s="263" t="s">
        <v>11</v>
      </c>
      <c r="AC39" s="264"/>
      <c r="AD39" s="265"/>
      <c r="AE39" s="164" t="s">
        <v>257</v>
      </c>
      <c r="AF39" s="164"/>
      <c r="AG39" s="164"/>
      <c r="AH39" s="164"/>
      <c r="AI39" s="164" t="s">
        <v>274</v>
      </c>
      <c r="AJ39" s="164"/>
      <c r="AK39" s="164"/>
      <c r="AL39" s="164"/>
      <c r="AM39" s="164" t="s">
        <v>371</v>
      </c>
      <c r="AN39" s="164"/>
      <c r="AO39" s="164"/>
      <c r="AP39" s="164"/>
      <c r="AQ39" s="501" t="s">
        <v>172</v>
      </c>
      <c r="AR39" s="502"/>
      <c r="AS39" s="502"/>
      <c r="AT39" s="503"/>
      <c r="AU39" s="213" t="s">
        <v>129</v>
      </c>
      <c r="AV39" s="213"/>
      <c r="AW39" s="213"/>
      <c r="AX39" s="602"/>
      <c r="AY39">
        <f>COUNTA($G$41)</f>
        <v>1</v>
      </c>
    </row>
    <row r="40" spans="1:51" ht="18.75" customHeight="1" x14ac:dyDescent="0.15">
      <c r="A40" s="202"/>
      <c r="B40" s="203"/>
      <c r="C40" s="203"/>
      <c r="D40" s="203"/>
      <c r="E40" s="203"/>
      <c r="F40" s="204"/>
      <c r="G40" s="215"/>
      <c r="H40" s="216"/>
      <c r="I40" s="216"/>
      <c r="J40" s="216"/>
      <c r="K40" s="216"/>
      <c r="L40" s="216"/>
      <c r="M40" s="216"/>
      <c r="N40" s="216"/>
      <c r="O40" s="217"/>
      <c r="P40" s="384"/>
      <c r="Q40" s="216"/>
      <c r="R40" s="216"/>
      <c r="S40" s="216"/>
      <c r="T40" s="216"/>
      <c r="U40" s="216"/>
      <c r="V40" s="216"/>
      <c r="W40" s="216"/>
      <c r="X40" s="217"/>
      <c r="Y40" s="244"/>
      <c r="Z40" s="245"/>
      <c r="AA40" s="246"/>
      <c r="AB40" s="266"/>
      <c r="AC40" s="267"/>
      <c r="AD40" s="268"/>
      <c r="AE40" s="164"/>
      <c r="AF40" s="164"/>
      <c r="AG40" s="164"/>
      <c r="AH40" s="164"/>
      <c r="AI40" s="164"/>
      <c r="AJ40" s="164"/>
      <c r="AK40" s="164"/>
      <c r="AL40" s="164"/>
      <c r="AM40" s="164"/>
      <c r="AN40" s="164"/>
      <c r="AO40" s="164"/>
      <c r="AP40" s="164"/>
      <c r="AQ40" s="621"/>
      <c r="AR40" s="622"/>
      <c r="AS40" s="154" t="s">
        <v>173</v>
      </c>
      <c r="AT40" s="158"/>
      <c r="AU40" s="480">
        <v>32</v>
      </c>
      <c r="AV40" s="480"/>
      <c r="AW40" s="216" t="s">
        <v>166</v>
      </c>
      <c r="AX40" s="606"/>
      <c r="AY40">
        <f>$AY$39</f>
        <v>1</v>
      </c>
    </row>
    <row r="41" spans="1:51" ht="39.75" customHeight="1" x14ac:dyDescent="0.15">
      <c r="A41" s="205"/>
      <c r="B41" s="203"/>
      <c r="C41" s="203"/>
      <c r="D41" s="203"/>
      <c r="E41" s="203"/>
      <c r="F41" s="204"/>
      <c r="G41" s="294" t="s">
        <v>585</v>
      </c>
      <c r="H41" s="295"/>
      <c r="I41" s="295"/>
      <c r="J41" s="295"/>
      <c r="K41" s="295"/>
      <c r="L41" s="295"/>
      <c r="M41" s="295"/>
      <c r="N41" s="295"/>
      <c r="O41" s="296"/>
      <c r="P41" s="134" t="s">
        <v>586</v>
      </c>
      <c r="Q41" s="134"/>
      <c r="R41" s="134"/>
      <c r="S41" s="134"/>
      <c r="T41" s="134"/>
      <c r="U41" s="134"/>
      <c r="V41" s="134"/>
      <c r="W41" s="134"/>
      <c r="X41" s="135"/>
      <c r="Y41" s="247" t="s">
        <v>12</v>
      </c>
      <c r="Z41" s="269"/>
      <c r="AA41" s="270"/>
      <c r="AB41" s="241" t="s">
        <v>623</v>
      </c>
      <c r="AC41" s="241"/>
      <c r="AD41" s="241"/>
      <c r="AE41" s="116">
        <v>12</v>
      </c>
      <c r="AF41" s="116"/>
      <c r="AG41" s="116"/>
      <c r="AH41" s="116"/>
      <c r="AI41" s="116">
        <v>18</v>
      </c>
      <c r="AJ41" s="116"/>
      <c r="AK41" s="116"/>
      <c r="AL41" s="116"/>
      <c r="AM41" s="116">
        <v>20</v>
      </c>
      <c r="AN41" s="116"/>
      <c r="AO41" s="116"/>
      <c r="AP41" s="116"/>
      <c r="AQ41" s="603"/>
      <c r="AR41" s="604"/>
      <c r="AS41" s="604"/>
      <c r="AT41" s="605"/>
      <c r="AU41" s="123">
        <v>20</v>
      </c>
      <c r="AV41" s="123"/>
      <c r="AW41" s="123"/>
      <c r="AX41" s="124"/>
      <c r="AY41">
        <f t="shared" ref="AY41:AY45" si="5">$AY$39</f>
        <v>1</v>
      </c>
    </row>
    <row r="42" spans="1:51" ht="39.75" customHeight="1" x14ac:dyDescent="0.15">
      <c r="A42" s="206"/>
      <c r="B42" s="207"/>
      <c r="C42" s="207"/>
      <c r="D42" s="207"/>
      <c r="E42" s="207"/>
      <c r="F42" s="208"/>
      <c r="G42" s="297"/>
      <c r="H42" s="298"/>
      <c r="I42" s="298"/>
      <c r="J42" s="298"/>
      <c r="K42" s="298"/>
      <c r="L42" s="298"/>
      <c r="M42" s="298"/>
      <c r="N42" s="298"/>
      <c r="O42" s="299"/>
      <c r="P42" s="137"/>
      <c r="Q42" s="137"/>
      <c r="R42" s="137"/>
      <c r="S42" s="137"/>
      <c r="T42" s="137"/>
      <c r="U42" s="137"/>
      <c r="V42" s="137"/>
      <c r="W42" s="137"/>
      <c r="X42" s="138"/>
      <c r="Y42" s="271" t="s">
        <v>52</v>
      </c>
      <c r="Z42" s="236"/>
      <c r="AA42" s="237"/>
      <c r="AB42" s="272" t="s">
        <v>623</v>
      </c>
      <c r="AC42" s="272"/>
      <c r="AD42" s="272"/>
      <c r="AE42" s="122" t="s">
        <v>622</v>
      </c>
      <c r="AF42" s="123"/>
      <c r="AG42" s="123"/>
      <c r="AH42" s="123"/>
      <c r="AI42" s="122" t="s">
        <v>622</v>
      </c>
      <c r="AJ42" s="123"/>
      <c r="AK42" s="123"/>
      <c r="AL42" s="123"/>
      <c r="AM42" s="122" t="s">
        <v>622</v>
      </c>
      <c r="AN42" s="123"/>
      <c r="AO42" s="123"/>
      <c r="AP42" s="123"/>
      <c r="AQ42" s="603"/>
      <c r="AR42" s="604"/>
      <c r="AS42" s="604"/>
      <c r="AT42" s="605"/>
      <c r="AU42" s="123">
        <v>16</v>
      </c>
      <c r="AV42" s="123"/>
      <c r="AW42" s="123"/>
      <c r="AX42" s="124"/>
      <c r="AY42">
        <f t="shared" si="5"/>
        <v>1</v>
      </c>
    </row>
    <row r="43" spans="1:51" ht="39.75" customHeight="1" x14ac:dyDescent="0.15">
      <c r="A43" s="209"/>
      <c r="B43" s="210"/>
      <c r="C43" s="210"/>
      <c r="D43" s="210"/>
      <c r="E43" s="210"/>
      <c r="F43" s="211"/>
      <c r="G43" s="300"/>
      <c r="H43" s="301"/>
      <c r="I43" s="301"/>
      <c r="J43" s="301"/>
      <c r="K43" s="301"/>
      <c r="L43" s="301"/>
      <c r="M43" s="301"/>
      <c r="N43" s="301"/>
      <c r="O43" s="302"/>
      <c r="P43" s="140"/>
      <c r="Q43" s="140"/>
      <c r="R43" s="140"/>
      <c r="S43" s="140"/>
      <c r="T43" s="140"/>
      <c r="U43" s="140"/>
      <c r="V43" s="140"/>
      <c r="W43" s="140"/>
      <c r="X43" s="141"/>
      <c r="Y43" s="271" t="s">
        <v>13</v>
      </c>
      <c r="Z43" s="236"/>
      <c r="AA43" s="237"/>
      <c r="AB43" s="293" t="s">
        <v>167</v>
      </c>
      <c r="AC43" s="293"/>
      <c r="AD43" s="293"/>
      <c r="AE43" s="122">
        <v>75</v>
      </c>
      <c r="AF43" s="123"/>
      <c r="AG43" s="123"/>
      <c r="AH43" s="123"/>
      <c r="AI43" s="122">
        <v>113</v>
      </c>
      <c r="AJ43" s="123"/>
      <c r="AK43" s="123"/>
      <c r="AL43" s="123"/>
      <c r="AM43" s="122">
        <v>125</v>
      </c>
      <c r="AN43" s="123"/>
      <c r="AO43" s="123"/>
      <c r="AP43" s="123"/>
      <c r="AQ43" s="603"/>
      <c r="AR43" s="604"/>
      <c r="AS43" s="604"/>
      <c r="AT43" s="605"/>
      <c r="AU43" s="123">
        <v>125</v>
      </c>
      <c r="AV43" s="123"/>
      <c r="AW43" s="123"/>
      <c r="AX43" s="124"/>
      <c r="AY43">
        <f t="shared" si="5"/>
        <v>1</v>
      </c>
    </row>
    <row r="44" spans="1:51" ht="23.25" customHeight="1" x14ac:dyDescent="0.15">
      <c r="A44" s="80" t="s">
        <v>248</v>
      </c>
      <c r="B44" s="81"/>
      <c r="C44" s="81"/>
      <c r="D44" s="81"/>
      <c r="E44" s="81"/>
      <c r="F44" s="82"/>
      <c r="G44" s="86" t="s">
        <v>587</v>
      </c>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8"/>
      <c r="AY44">
        <f t="shared" si="5"/>
        <v>1</v>
      </c>
    </row>
    <row r="45" spans="1:51" ht="23.25" customHeight="1" x14ac:dyDescent="0.15">
      <c r="A45" s="83"/>
      <c r="B45" s="84"/>
      <c r="C45" s="84"/>
      <c r="D45" s="84"/>
      <c r="E45" s="84"/>
      <c r="F45" s="85"/>
      <c r="G45" s="89"/>
      <c r="H45" s="90"/>
      <c r="I45" s="90"/>
      <c r="J45" s="90"/>
      <c r="K45" s="90"/>
      <c r="L45" s="90"/>
      <c r="M45" s="90"/>
      <c r="N45" s="90"/>
      <c r="O45" s="90"/>
      <c r="P45" s="90"/>
      <c r="Q45" s="90"/>
      <c r="R45" s="90"/>
      <c r="S45" s="90"/>
      <c r="T45" s="90"/>
      <c r="U45" s="90"/>
      <c r="V45" s="90"/>
      <c r="W45" s="90"/>
      <c r="X45" s="90"/>
      <c r="Y45" s="90"/>
      <c r="Z45" s="90"/>
      <c r="AA45" s="90"/>
      <c r="AB45" s="90"/>
      <c r="AC45" s="90"/>
      <c r="AD45" s="90"/>
      <c r="AE45" s="91"/>
      <c r="AF45" s="91"/>
      <c r="AG45" s="91"/>
      <c r="AH45" s="91"/>
      <c r="AI45" s="91"/>
      <c r="AJ45" s="91"/>
      <c r="AK45" s="91"/>
      <c r="AL45" s="91"/>
      <c r="AM45" s="91"/>
      <c r="AN45" s="91"/>
      <c r="AO45" s="91"/>
      <c r="AP45" s="91"/>
      <c r="AQ45" s="90"/>
      <c r="AR45" s="90"/>
      <c r="AS45" s="90"/>
      <c r="AT45" s="90"/>
      <c r="AU45" s="90"/>
      <c r="AV45" s="90"/>
      <c r="AW45" s="90"/>
      <c r="AX45" s="92"/>
      <c r="AY45">
        <f t="shared" si="5"/>
        <v>1</v>
      </c>
    </row>
    <row r="46" spans="1:51" ht="18.75" customHeight="1" x14ac:dyDescent="0.15">
      <c r="A46" s="202" t="s">
        <v>227</v>
      </c>
      <c r="B46" s="203"/>
      <c r="C46" s="203"/>
      <c r="D46" s="203"/>
      <c r="E46" s="203"/>
      <c r="F46" s="204"/>
      <c r="G46" s="212" t="s">
        <v>139</v>
      </c>
      <c r="H46" s="213"/>
      <c r="I46" s="213"/>
      <c r="J46" s="213"/>
      <c r="K46" s="213"/>
      <c r="L46" s="213"/>
      <c r="M46" s="213"/>
      <c r="N46" s="213"/>
      <c r="O46" s="214"/>
      <c r="P46" s="383" t="s">
        <v>57</v>
      </c>
      <c r="Q46" s="213"/>
      <c r="R46" s="213"/>
      <c r="S46" s="213"/>
      <c r="T46" s="213"/>
      <c r="U46" s="213"/>
      <c r="V46" s="213"/>
      <c r="W46" s="213"/>
      <c r="X46" s="214"/>
      <c r="Y46" s="307"/>
      <c r="Z46" s="308"/>
      <c r="AA46" s="309"/>
      <c r="AB46" s="263" t="s">
        <v>11</v>
      </c>
      <c r="AC46" s="264"/>
      <c r="AD46" s="265"/>
      <c r="AE46" s="164" t="s">
        <v>257</v>
      </c>
      <c r="AF46" s="164"/>
      <c r="AG46" s="164"/>
      <c r="AH46" s="164"/>
      <c r="AI46" s="164" t="s">
        <v>274</v>
      </c>
      <c r="AJ46" s="164"/>
      <c r="AK46" s="164"/>
      <c r="AL46" s="164"/>
      <c r="AM46" s="164" t="s">
        <v>371</v>
      </c>
      <c r="AN46" s="164"/>
      <c r="AO46" s="164"/>
      <c r="AP46" s="164"/>
      <c r="AQ46" s="501" t="s">
        <v>172</v>
      </c>
      <c r="AR46" s="502"/>
      <c r="AS46" s="502"/>
      <c r="AT46" s="503"/>
      <c r="AU46" s="623" t="s">
        <v>129</v>
      </c>
      <c r="AV46" s="623"/>
      <c r="AW46" s="623"/>
      <c r="AX46" s="624"/>
      <c r="AY46">
        <f>COUNTA($G$48)</f>
        <v>1</v>
      </c>
    </row>
    <row r="47" spans="1:51" ht="18.75" customHeight="1" x14ac:dyDescent="0.15">
      <c r="A47" s="202"/>
      <c r="B47" s="203"/>
      <c r="C47" s="203"/>
      <c r="D47" s="203"/>
      <c r="E47" s="203"/>
      <c r="F47" s="204"/>
      <c r="G47" s="215"/>
      <c r="H47" s="216"/>
      <c r="I47" s="216"/>
      <c r="J47" s="216"/>
      <c r="K47" s="216"/>
      <c r="L47" s="216"/>
      <c r="M47" s="216"/>
      <c r="N47" s="216"/>
      <c r="O47" s="217"/>
      <c r="P47" s="384"/>
      <c r="Q47" s="216"/>
      <c r="R47" s="216"/>
      <c r="S47" s="216"/>
      <c r="T47" s="216"/>
      <c r="U47" s="216"/>
      <c r="V47" s="216"/>
      <c r="W47" s="216"/>
      <c r="X47" s="217"/>
      <c r="Y47" s="244"/>
      <c r="Z47" s="245"/>
      <c r="AA47" s="246"/>
      <c r="AB47" s="266"/>
      <c r="AC47" s="267"/>
      <c r="AD47" s="268"/>
      <c r="AE47" s="164"/>
      <c r="AF47" s="164"/>
      <c r="AG47" s="164"/>
      <c r="AH47" s="164"/>
      <c r="AI47" s="164"/>
      <c r="AJ47" s="164"/>
      <c r="AK47" s="164"/>
      <c r="AL47" s="164"/>
      <c r="AM47" s="164"/>
      <c r="AN47" s="164"/>
      <c r="AO47" s="164"/>
      <c r="AP47" s="164"/>
      <c r="AQ47" s="621"/>
      <c r="AR47" s="622"/>
      <c r="AS47" s="154" t="s">
        <v>173</v>
      </c>
      <c r="AT47" s="158"/>
      <c r="AU47" s="480">
        <v>32</v>
      </c>
      <c r="AV47" s="480"/>
      <c r="AW47" s="216" t="s">
        <v>166</v>
      </c>
      <c r="AX47" s="606"/>
      <c r="AY47">
        <f>$AY$46</f>
        <v>1</v>
      </c>
    </row>
    <row r="48" spans="1:51" ht="38.25" customHeight="1" x14ac:dyDescent="0.15">
      <c r="A48" s="205"/>
      <c r="B48" s="203"/>
      <c r="C48" s="203"/>
      <c r="D48" s="203"/>
      <c r="E48" s="203"/>
      <c r="F48" s="204"/>
      <c r="G48" s="294" t="s">
        <v>675</v>
      </c>
      <c r="H48" s="295"/>
      <c r="I48" s="295"/>
      <c r="J48" s="295"/>
      <c r="K48" s="295"/>
      <c r="L48" s="295"/>
      <c r="M48" s="295"/>
      <c r="N48" s="295"/>
      <c r="O48" s="296"/>
      <c r="P48" s="134" t="s">
        <v>684</v>
      </c>
      <c r="Q48" s="134"/>
      <c r="R48" s="134"/>
      <c r="S48" s="134"/>
      <c r="T48" s="134"/>
      <c r="U48" s="134"/>
      <c r="V48" s="134"/>
      <c r="W48" s="134"/>
      <c r="X48" s="135"/>
      <c r="Y48" s="247" t="s">
        <v>12</v>
      </c>
      <c r="Z48" s="269"/>
      <c r="AA48" s="270"/>
      <c r="AB48" s="241" t="s">
        <v>625</v>
      </c>
      <c r="AC48" s="241"/>
      <c r="AD48" s="241"/>
      <c r="AE48" s="122">
        <v>63</v>
      </c>
      <c r="AF48" s="123"/>
      <c r="AG48" s="123"/>
      <c r="AH48" s="123"/>
      <c r="AI48" s="122">
        <v>80</v>
      </c>
      <c r="AJ48" s="123"/>
      <c r="AK48" s="123"/>
      <c r="AL48" s="123"/>
      <c r="AM48" s="122"/>
      <c r="AN48" s="123"/>
      <c r="AO48" s="123"/>
      <c r="AP48" s="123"/>
      <c r="AQ48" s="603" t="s">
        <v>622</v>
      </c>
      <c r="AR48" s="604"/>
      <c r="AS48" s="604"/>
      <c r="AT48" s="605"/>
      <c r="AU48" s="123" t="s">
        <v>622</v>
      </c>
      <c r="AV48" s="123"/>
      <c r="AW48" s="123"/>
      <c r="AX48" s="124"/>
      <c r="AY48">
        <f t="shared" ref="AY48:AY52" si="6">$AY$46</f>
        <v>1</v>
      </c>
    </row>
    <row r="49" spans="1:51" ht="38.25" customHeight="1" x14ac:dyDescent="0.15">
      <c r="A49" s="206"/>
      <c r="B49" s="207"/>
      <c r="C49" s="207"/>
      <c r="D49" s="207"/>
      <c r="E49" s="207"/>
      <c r="F49" s="208"/>
      <c r="G49" s="297"/>
      <c r="H49" s="298"/>
      <c r="I49" s="298"/>
      <c r="J49" s="298"/>
      <c r="K49" s="298"/>
      <c r="L49" s="298"/>
      <c r="M49" s="298"/>
      <c r="N49" s="298"/>
      <c r="O49" s="299"/>
      <c r="P49" s="137"/>
      <c r="Q49" s="137"/>
      <c r="R49" s="137"/>
      <c r="S49" s="137"/>
      <c r="T49" s="137"/>
      <c r="U49" s="137"/>
      <c r="V49" s="137"/>
      <c r="W49" s="137"/>
      <c r="X49" s="138"/>
      <c r="Y49" s="271" t="s">
        <v>52</v>
      </c>
      <c r="Z49" s="236"/>
      <c r="AA49" s="237"/>
      <c r="AB49" s="272" t="s">
        <v>625</v>
      </c>
      <c r="AC49" s="272"/>
      <c r="AD49" s="272"/>
      <c r="AE49" s="122" t="s">
        <v>622</v>
      </c>
      <c r="AF49" s="123"/>
      <c r="AG49" s="123"/>
      <c r="AH49" s="123"/>
      <c r="AI49" s="122"/>
      <c r="AJ49" s="123"/>
      <c r="AK49" s="123"/>
      <c r="AL49" s="123"/>
      <c r="AM49" s="122"/>
      <c r="AN49" s="123"/>
      <c r="AO49" s="123"/>
      <c r="AP49" s="123"/>
      <c r="AQ49" s="603" t="s">
        <v>622</v>
      </c>
      <c r="AR49" s="604"/>
      <c r="AS49" s="604"/>
      <c r="AT49" s="605"/>
      <c r="AU49" s="123">
        <v>100</v>
      </c>
      <c r="AV49" s="123"/>
      <c r="AW49" s="123"/>
      <c r="AX49" s="124"/>
      <c r="AY49">
        <f t="shared" si="6"/>
        <v>1</v>
      </c>
    </row>
    <row r="50" spans="1:51" ht="38.25" customHeight="1" x14ac:dyDescent="0.15">
      <c r="A50" s="209"/>
      <c r="B50" s="210"/>
      <c r="C50" s="210"/>
      <c r="D50" s="210"/>
      <c r="E50" s="210"/>
      <c r="F50" s="211"/>
      <c r="G50" s="300"/>
      <c r="H50" s="301"/>
      <c r="I50" s="301"/>
      <c r="J50" s="301"/>
      <c r="K50" s="301"/>
      <c r="L50" s="301"/>
      <c r="M50" s="301"/>
      <c r="N50" s="301"/>
      <c r="O50" s="302"/>
      <c r="P50" s="140"/>
      <c r="Q50" s="140"/>
      <c r="R50" s="140"/>
      <c r="S50" s="140"/>
      <c r="T50" s="140"/>
      <c r="U50" s="140"/>
      <c r="V50" s="140"/>
      <c r="W50" s="140"/>
      <c r="X50" s="141"/>
      <c r="Y50" s="271" t="s">
        <v>13</v>
      </c>
      <c r="Z50" s="236"/>
      <c r="AA50" s="237"/>
      <c r="AB50" s="463" t="s">
        <v>14</v>
      </c>
      <c r="AC50" s="463"/>
      <c r="AD50" s="463"/>
      <c r="AE50" s="122">
        <v>63</v>
      </c>
      <c r="AF50" s="123"/>
      <c r="AG50" s="123"/>
      <c r="AH50" s="123"/>
      <c r="AI50" s="122">
        <v>80</v>
      </c>
      <c r="AJ50" s="123"/>
      <c r="AK50" s="123"/>
      <c r="AL50" s="123"/>
      <c r="AM50" s="122"/>
      <c r="AN50" s="123"/>
      <c r="AO50" s="123"/>
      <c r="AP50" s="123"/>
      <c r="AQ50" s="603" t="s">
        <v>622</v>
      </c>
      <c r="AR50" s="604"/>
      <c r="AS50" s="604"/>
      <c r="AT50" s="605"/>
      <c r="AU50" s="123" t="s">
        <v>622</v>
      </c>
      <c r="AV50" s="123"/>
      <c r="AW50" s="123"/>
      <c r="AX50" s="124"/>
      <c r="AY50">
        <f t="shared" si="6"/>
        <v>1</v>
      </c>
    </row>
    <row r="51" spans="1:51" ht="23.25" customHeight="1" x14ac:dyDescent="0.15">
      <c r="A51" s="80" t="s">
        <v>248</v>
      </c>
      <c r="B51" s="81"/>
      <c r="C51" s="81"/>
      <c r="D51" s="81"/>
      <c r="E51" s="81"/>
      <c r="F51" s="82"/>
      <c r="G51" s="86" t="s">
        <v>588</v>
      </c>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8"/>
      <c r="AY51">
        <f t="shared" si="6"/>
        <v>1</v>
      </c>
    </row>
    <row r="52" spans="1:51" ht="23.25" customHeight="1" thickBot="1" x14ac:dyDescent="0.2">
      <c r="A52" s="83"/>
      <c r="B52" s="84"/>
      <c r="C52" s="84"/>
      <c r="D52" s="84"/>
      <c r="E52" s="84"/>
      <c r="F52" s="85"/>
      <c r="G52" s="89"/>
      <c r="H52" s="90"/>
      <c r="I52" s="90"/>
      <c r="J52" s="90"/>
      <c r="K52" s="90"/>
      <c r="L52" s="90"/>
      <c r="M52" s="90"/>
      <c r="N52" s="90"/>
      <c r="O52" s="90"/>
      <c r="P52" s="90"/>
      <c r="Q52" s="90"/>
      <c r="R52" s="90"/>
      <c r="S52" s="90"/>
      <c r="T52" s="90"/>
      <c r="U52" s="90"/>
      <c r="V52" s="90"/>
      <c r="W52" s="90"/>
      <c r="X52" s="90"/>
      <c r="Y52" s="90"/>
      <c r="Z52" s="90"/>
      <c r="AA52" s="90"/>
      <c r="AB52" s="90"/>
      <c r="AC52" s="90"/>
      <c r="AD52" s="90"/>
      <c r="AE52" s="91"/>
      <c r="AF52" s="91"/>
      <c r="AG52" s="91"/>
      <c r="AH52" s="91"/>
      <c r="AI52" s="91"/>
      <c r="AJ52" s="91"/>
      <c r="AK52" s="91"/>
      <c r="AL52" s="91"/>
      <c r="AM52" s="91"/>
      <c r="AN52" s="91"/>
      <c r="AO52" s="91"/>
      <c r="AP52" s="91"/>
      <c r="AQ52" s="90"/>
      <c r="AR52" s="90"/>
      <c r="AS52" s="90"/>
      <c r="AT52" s="90"/>
      <c r="AU52" s="90"/>
      <c r="AV52" s="90"/>
      <c r="AW52" s="90"/>
      <c r="AX52" s="92"/>
      <c r="AY52">
        <f t="shared" si="6"/>
        <v>1</v>
      </c>
    </row>
    <row r="53" spans="1:51" ht="31.5" customHeight="1" x14ac:dyDescent="0.15">
      <c r="A53" s="258" t="s">
        <v>228</v>
      </c>
      <c r="B53" s="259"/>
      <c r="C53" s="259"/>
      <c r="D53" s="259"/>
      <c r="E53" s="259"/>
      <c r="F53" s="260"/>
      <c r="G53" s="261" t="s">
        <v>58</v>
      </c>
      <c r="H53" s="261"/>
      <c r="I53" s="261"/>
      <c r="J53" s="261"/>
      <c r="K53" s="261"/>
      <c r="L53" s="261"/>
      <c r="M53" s="261"/>
      <c r="N53" s="261"/>
      <c r="O53" s="261"/>
      <c r="P53" s="261"/>
      <c r="Q53" s="261"/>
      <c r="R53" s="261"/>
      <c r="S53" s="261"/>
      <c r="T53" s="261"/>
      <c r="U53" s="261"/>
      <c r="V53" s="261"/>
      <c r="W53" s="261"/>
      <c r="X53" s="262"/>
      <c r="Y53" s="570"/>
      <c r="Z53" s="571"/>
      <c r="AA53" s="572"/>
      <c r="AB53" s="251" t="s">
        <v>11</v>
      </c>
      <c r="AC53" s="251"/>
      <c r="AD53" s="251"/>
      <c r="AE53" s="273" t="s">
        <v>257</v>
      </c>
      <c r="AF53" s="274"/>
      <c r="AG53" s="274"/>
      <c r="AH53" s="275"/>
      <c r="AI53" s="273" t="s">
        <v>274</v>
      </c>
      <c r="AJ53" s="274"/>
      <c r="AK53" s="274"/>
      <c r="AL53" s="275"/>
      <c r="AM53" s="273" t="s">
        <v>371</v>
      </c>
      <c r="AN53" s="274"/>
      <c r="AO53" s="274"/>
      <c r="AP53" s="275"/>
      <c r="AQ53" s="118" t="s">
        <v>279</v>
      </c>
      <c r="AR53" s="119"/>
      <c r="AS53" s="119"/>
      <c r="AT53" s="120"/>
      <c r="AU53" s="118" t="s">
        <v>403</v>
      </c>
      <c r="AV53" s="119"/>
      <c r="AW53" s="119"/>
      <c r="AX53" s="121"/>
    </row>
    <row r="54" spans="1:51" ht="23.25" customHeight="1" x14ac:dyDescent="0.15">
      <c r="A54" s="221"/>
      <c r="B54" s="222"/>
      <c r="C54" s="222"/>
      <c r="D54" s="222"/>
      <c r="E54" s="222"/>
      <c r="F54" s="223"/>
      <c r="G54" s="134" t="s">
        <v>589</v>
      </c>
      <c r="H54" s="134"/>
      <c r="I54" s="134"/>
      <c r="J54" s="134"/>
      <c r="K54" s="134"/>
      <c r="L54" s="134"/>
      <c r="M54" s="134"/>
      <c r="N54" s="134"/>
      <c r="O54" s="134"/>
      <c r="P54" s="134"/>
      <c r="Q54" s="134"/>
      <c r="R54" s="134"/>
      <c r="S54" s="134"/>
      <c r="T54" s="134"/>
      <c r="U54" s="134"/>
      <c r="V54" s="134"/>
      <c r="W54" s="134"/>
      <c r="X54" s="135"/>
      <c r="Y54" s="276" t="s">
        <v>53</v>
      </c>
      <c r="Z54" s="277"/>
      <c r="AA54" s="278"/>
      <c r="AB54" s="241" t="s">
        <v>624</v>
      </c>
      <c r="AC54" s="241"/>
      <c r="AD54" s="241"/>
      <c r="AE54" s="116">
        <v>2</v>
      </c>
      <c r="AF54" s="116"/>
      <c r="AG54" s="116"/>
      <c r="AH54" s="116"/>
      <c r="AI54" s="116">
        <v>2</v>
      </c>
      <c r="AJ54" s="116"/>
      <c r="AK54" s="116"/>
      <c r="AL54" s="116"/>
      <c r="AM54" s="116">
        <v>2</v>
      </c>
      <c r="AN54" s="116"/>
      <c r="AO54" s="116"/>
      <c r="AP54" s="116"/>
      <c r="AQ54" s="116"/>
      <c r="AR54" s="116"/>
      <c r="AS54" s="116"/>
      <c r="AT54" s="116"/>
      <c r="AU54" s="122"/>
      <c r="AV54" s="123"/>
      <c r="AW54" s="123"/>
      <c r="AX54" s="124"/>
    </row>
    <row r="55" spans="1:51" ht="23.25" customHeight="1" x14ac:dyDescent="0.15">
      <c r="A55" s="224"/>
      <c r="B55" s="225"/>
      <c r="C55" s="225"/>
      <c r="D55" s="225"/>
      <c r="E55" s="225"/>
      <c r="F55" s="226"/>
      <c r="G55" s="140"/>
      <c r="H55" s="140"/>
      <c r="I55" s="140"/>
      <c r="J55" s="140"/>
      <c r="K55" s="140"/>
      <c r="L55" s="140"/>
      <c r="M55" s="140"/>
      <c r="N55" s="140"/>
      <c r="O55" s="140"/>
      <c r="P55" s="140"/>
      <c r="Q55" s="140"/>
      <c r="R55" s="140"/>
      <c r="S55" s="140"/>
      <c r="T55" s="140"/>
      <c r="U55" s="140"/>
      <c r="V55" s="140"/>
      <c r="W55" s="140"/>
      <c r="X55" s="141"/>
      <c r="Y55" s="238" t="s">
        <v>54</v>
      </c>
      <c r="Z55" s="239"/>
      <c r="AA55" s="240"/>
      <c r="AB55" s="241" t="s">
        <v>624</v>
      </c>
      <c r="AC55" s="241"/>
      <c r="AD55" s="241"/>
      <c r="AE55" s="116">
        <v>2</v>
      </c>
      <c r="AF55" s="116"/>
      <c r="AG55" s="116"/>
      <c r="AH55" s="116"/>
      <c r="AI55" s="116">
        <v>2</v>
      </c>
      <c r="AJ55" s="116"/>
      <c r="AK55" s="116"/>
      <c r="AL55" s="116"/>
      <c r="AM55" s="116">
        <v>2</v>
      </c>
      <c r="AN55" s="116"/>
      <c r="AO55" s="116"/>
      <c r="AP55" s="116"/>
      <c r="AQ55" s="116">
        <v>2</v>
      </c>
      <c r="AR55" s="116"/>
      <c r="AS55" s="116"/>
      <c r="AT55" s="116"/>
      <c r="AU55" s="125"/>
      <c r="AV55" s="126"/>
      <c r="AW55" s="126"/>
      <c r="AX55" s="127"/>
    </row>
    <row r="56" spans="1:51" ht="31.5" customHeight="1" x14ac:dyDescent="0.15">
      <c r="A56" s="218" t="s">
        <v>228</v>
      </c>
      <c r="B56" s="219"/>
      <c r="C56" s="219"/>
      <c r="D56" s="219"/>
      <c r="E56" s="219"/>
      <c r="F56" s="220"/>
      <c r="G56" s="242" t="s">
        <v>58</v>
      </c>
      <c r="H56" s="242"/>
      <c r="I56" s="242"/>
      <c r="J56" s="242"/>
      <c r="K56" s="242"/>
      <c r="L56" s="242"/>
      <c r="M56" s="242"/>
      <c r="N56" s="242"/>
      <c r="O56" s="242"/>
      <c r="P56" s="242"/>
      <c r="Q56" s="242"/>
      <c r="R56" s="242"/>
      <c r="S56" s="242"/>
      <c r="T56" s="242"/>
      <c r="U56" s="242"/>
      <c r="V56" s="242"/>
      <c r="W56" s="242"/>
      <c r="X56" s="243"/>
      <c r="Y56" s="244"/>
      <c r="Z56" s="245"/>
      <c r="AA56" s="246"/>
      <c r="AB56" s="271" t="s">
        <v>11</v>
      </c>
      <c r="AC56" s="236"/>
      <c r="AD56" s="237"/>
      <c r="AE56" s="164" t="s">
        <v>257</v>
      </c>
      <c r="AF56" s="164"/>
      <c r="AG56" s="164"/>
      <c r="AH56" s="164"/>
      <c r="AI56" s="164" t="s">
        <v>274</v>
      </c>
      <c r="AJ56" s="164"/>
      <c r="AK56" s="164"/>
      <c r="AL56" s="164"/>
      <c r="AM56" s="164" t="s">
        <v>371</v>
      </c>
      <c r="AN56" s="164"/>
      <c r="AO56" s="164"/>
      <c r="AP56" s="164"/>
      <c r="AQ56" s="128" t="s">
        <v>279</v>
      </c>
      <c r="AR56" s="129"/>
      <c r="AS56" s="129"/>
      <c r="AT56" s="129"/>
      <c r="AU56" s="128" t="s">
        <v>403</v>
      </c>
      <c r="AV56" s="129"/>
      <c r="AW56" s="129"/>
      <c r="AX56" s="130"/>
      <c r="AY56">
        <f>COUNTA($G$57)</f>
        <v>1</v>
      </c>
    </row>
    <row r="57" spans="1:51" ht="23.25" customHeight="1" x14ac:dyDescent="0.15">
      <c r="A57" s="221"/>
      <c r="B57" s="222"/>
      <c r="C57" s="222"/>
      <c r="D57" s="222"/>
      <c r="E57" s="222"/>
      <c r="F57" s="223"/>
      <c r="G57" s="134" t="s">
        <v>590</v>
      </c>
      <c r="H57" s="134"/>
      <c r="I57" s="134"/>
      <c r="J57" s="134"/>
      <c r="K57" s="134"/>
      <c r="L57" s="134"/>
      <c r="M57" s="134"/>
      <c r="N57" s="134"/>
      <c r="O57" s="134"/>
      <c r="P57" s="134"/>
      <c r="Q57" s="134"/>
      <c r="R57" s="134"/>
      <c r="S57" s="134"/>
      <c r="T57" s="134"/>
      <c r="U57" s="134"/>
      <c r="V57" s="134"/>
      <c r="W57" s="134"/>
      <c r="X57" s="135"/>
      <c r="Y57" s="282" t="s">
        <v>53</v>
      </c>
      <c r="Z57" s="283"/>
      <c r="AA57" s="284"/>
      <c r="AB57" s="285" t="s">
        <v>624</v>
      </c>
      <c r="AC57" s="286"/>
      <c r="AD57" s="287"/>
      <c r="AE57" s="116">
        <v>2</v>
      </c>
      <c r="AF57" s="116"/>
      <c r="AG57" s="116"/>
      <c r="AH57" s="116"/>
      <c r="AI57" s="116">
        <v>6</v>
      </c>
      <c r="AJ57" s="116"/>
      <c r="AK57" s="116"/>
      <c r="AL57" s="116"/>
      <c r="AM57" s="116">
        <v>2</v>
      </c>
      <c r="AN57" s="116"/>
      <c r="AO57" s="116"/>
      <c r="AP57" s="116"/>
      <c r="AQ57" s="116"/>
      <c r="AR57" s="116"/>
      <c r="AS57" s="116"/>
      <c r="AT57" s="116"/>
      <c r="AU57" s="116"/>
      <c r="AV57" s="116"/>
      <c r="AW57" s="116"/>
      <c r="AX57" s="117"/>
      <c r="AY57">
        <f>$AY$56</f>
        <v>1</v>
      </c>
    </row>
    <row r="58" spans="1:51" ht="23.25" customHeight="1" x14ac:dyDescent="0.15">
      <c r="A58" s="224"/>
      <c r="B58" s="225"/>
      <c r="C58" s="225"/>
      <c r="D58" s="225"/>
      <c r="E58" s="225"/>
      <c r="F58" s="226"/>
      <c r="G58" s="140"/>
      <c r="H58" s="140"/>
      <c r="I58" s="140"/>
      <c r="J58" s="140"/>
      <c r="K58" s="140"/>
      <c r="L58" s="140"/>
      <c r="M58" s="140"/>
      <c r="N58" s="140"/>
      <c r="O58" s="140"/>
      <c r="P58" s="140"/>
      <c r="Q58" s="140"/>
      <c r="R58" s="140"/>
      <c r="S58" s="140"/>
      <c r="T58" s="140"/>
      <c r="U58" s="140"/>
      <c r="V58" s="140"/>
      <c r="W58" s="140"/>
      <c r="X58" s="141"/>
      <c r="Y58" s="238" t="s">
        <v>54</v>
      </c>
      <c r="Z58" s="288"/>
      <c r="AA58" s="289"/>
      <c r="AB58" s="290" t="s">
        <v>624</v>
      </c>
      <c r="AC58" s="291"/>
      <c r="AD58" s="292"/>
      <c r="AE58" s="116">
        <v>3</v>
      </c>
      <c r="AF58" s="116"/>
      <c r="AG58" s="116"/>
      <c r="AH58" s="116"/>
      <c r="AI58" s="116">
        <v>6</v>
      </c>
      <c r="AJ58" s="116"/>
      <c r="AK58" s="116"/>
      <c r="AL58" s="116"/>
      <c r="AM58" s="116">
        <v>2</v>
      </c>
      <c r="AN58" s="116"/>
      <c r="AO58" s="116"/>
      <c r="AP58" s="116"/>
      <c r="AQ58" s="116">
        <v>2</v>
      </c>
      <c r="AR58" s="116"/>
      <c r="AS58" s="116"/>
      <c r="AT58" s="116"/>
      <c r="AU58" s="116"/>
      <c r="AV58" s="116"/>
      <c r="AW58" s="116"/>
      <c r="AX58" s="117"/>
      <c r="AY58">
        <f>$AY$56</f>
        <v>1</v>
      </c>
    </row>
    <row r="59" spans="1:51" ht="31.5" customHeight="1" x14ac:dyDescent="0.15">
      <c r="A59" s="218" t="s">
        <v>228</v>
      </c>
      <c r="B59" s="219"/>
      <c r="C59" s="219"/>
      <c r="D59" s="219"/>
      <c r="E59" s="219"/>
      <c r="F59" s="220"/>
      <c r="G59" s="242" t="s">
        <v>58</v>
      </c>
      <c r="H59" s="242"/>
      <c r="I59" s="242"/>
      <c r="J59" s="242"/>
      <c r="K59" s="242"/>
      <c r="L59" s="242"/>
      <c r="M59" s="242"/>
      <c r="N59" s="242"/>
      <c r="O59" s="242"/>
      <c r="P59" s="242"/>
      <c r="Q59" s="242"/>
      <c r="R59" s="242"/>
      <c r="S59" s="242"/>
      <c r="T59" s="242"/>
      <c r="U59" s="242"/>
      <c r="V59" s="242"/>
      <c r="W59" s="242"/>
      <c r="X59" s="243"/>
      <c r="Y59" s="244"/>
      <c r="Z59" s="245"/>
      <c r="AA59" s="246"/>
      <c r="AB59" s="271" t="s">
        <v>11</v>
      </c>
      <c r="AC59" s="236"/>
      <c r="AD59" s="237"/>
      <c r="AE59" s="164" t="s">
        <v>257</v>
      </c>
      <c r="AF59" s="164"/>
      <c r="AG59" s="164"/>
      <c r="AH59" s="164"/>
      <c r="AI59" s="164" t="s">
        <v>274</v>
      </c>
      <c r="AJ59" s="164"/>
      <c r="AK59" s="164"/>
      <c r="AL59" s="164"/>
      <c r="AM59" s="164" t="s">
        <v>371</v>
      </c>
      <c r="AN59" s="164"/>
      <c r="AO59" s="164"/>
      <c r="AP59" s="164"/>
      <c r="AQ59" s="128" t="s">
        <v>279</v>
      </c>
      <c r="AR59" s="129"/>
      <c r="AS59" s="129"/>
      <c r="AT59" s="129"/>
      <c r="AU59" s="128" t="s">
        <v>403</v>
      </c>
      <c r="AV59" s="129"/>
      <c r="AW59" s="129"/>
      <c r="AX59" s="130"/>
      <c r="AY59">
        <f>COUNTA($G$60)</f>
        <v>1</v>
      </c>
    </row>
    <row r="60" spans="1:51" ht="23.25" customHeight="1" x14ac:dyDescent="0.15">
      <c r="A60" s="221"/>
      <c r="B60" s="222"/>
      <c r="C60" s="222"/>
      <c r="D60" s="222"/>
      <c r="E60" s="222"/>
      <c r="F60" s="223"/>
      <c r="G60" s="134" t="s">
        <v>591</v>
      </c>
      <c r="H60" s="134"/>
      <c r="I60" s="134"/>
      <c r="J60" s="134"/>
      <c r="K60" s="134"/>
      <c r="L60" s="134"/>
      <c r="M60" s="134"/>
      <c r="N60" s="134"/>
      <c r="O60" s="134"/>
      <c r="P60" s="134"/>
      <c r="Q60" s="134"/>
      <c r="R60" s="134"/>
      <c r="S60" s="134"/>
      <c r="T60" s="134"/>
      <c r="U60" s="134"/>
      <c r="V60" s="134"/>
      <c r="W60" s="134"/>
      <c r="X60" s="135"/>
      <c r="Y60" s="282" t="s">
        <v>53</v>
      </c>
      <c r="Z60" s="283"/>
      <c r="AA60" s="284"/>
      <c r="AB60" s="285" t="s">
        <v>624</v>
      </c>
      <c r="AC60" s="286"/>
      <c r="AD60" s="287"/>
      <c r="AE60" s="116">
        <v>12</v>
      </c>
      <c r="AF60" s="116"/>
      <c r="AG60" s="116"/>
      <c r="AH60" s="116"/>
      <c r="AI60" s="116">
        <v>7</v>
      </c>
      <c r="AJ60" s="116"/>
      <c r="AK60" s="116"/>
      <c r="AL60" s="116"/>
      <c r="AM60" s="116">
        <v>6</v>
      </c>
      <c r="AN60" s="116"/>
      <c r="AO60" s="116"/>
      <c r="AP60" s="116"/>
      <c r="AQ60" s="116"/>
      <c r="AR60" s="116"/>
      <c r="AS60" s="116"/>
      <c r="AT60" s="116"/>
      <c r="AU60" s="116"/>
      <c r="AV60" s="116"/>
      <c r="AW60" s="116"/>
      <c r="AX60" s="117"/>
      <c r="AY60">
        <f>$AY$59</f>
        <v>1</v>
      </c>
    </row>
    <row r="61" spans="1:51" ht="23.25" customHeight="1" x14ac:dyDescent="0.15">
      <c r="A61" s="224"/>
      <c r="B61" s="225"/>
      <c r="C61" s="225"/>
      <c r="D61" s="225"/>
      <c r="E61" s="225"/>
      <c r="F61" s="226"/>
      <c r="G61" s="140"/>
      <c r="H61" s="140"/>
      <c r="I61" s="140"/>
      <c r="J61" s="140"/>
      <c r="K61" s="140"/>
      <c r="L61" s="140"/>
      <c r="M61" s="140"/>
      <c r="N61" s="140"/>
      <c r="O61" s="140"/>
      <c r="P61" s="140"/>
      <c r="Q61" s="140"/>
      <c r="R61" s="140"/>
      <c r="S61" s="140"/>
      <c r="T61" s="140"/>
      <c r="U61" s="140"/>
      <c r="V61" s="140"/>
      <c r="W61" s="140"/>
      <c r="X61" s="141"/>
      <c r="Y61" s="238" t="s">
        <v>54</v>
      </c>
      <c r="Z61" s="288"/>
      <c r="AA61" s="289"/>
      <c r="AB61" s="290" t="s">
        <v>624</v>
      </c>
      <c r="AC61" s="291"/>
      <c r="AD61" s="292"/>
      <c r="AE61" s="116">
        <v>12</v>
      </c>
      <c r="AF61" s="116"/>
      <c r="AG61" s="116"/>
      <c r="AH61" s="116"/>
      <c r="AI61" s="116">
        <v>10</v>
      </c>
      <c r="AJ61" s="116"/>
      <c r="AK61" s="116"/>
      <c r="AL61" s="116"/>
      <c r="AM61" s="116">
        <v>8</v>
      </c>
      <c r="AN61" s="116"/>
      <c r="AO61" s="116"/>
      <c r="AP61" s="116"/>
      <c r="AQ61" s="116">
        <v>8</v>
      </c>
      <c r="AR61" s="116"/>
      <c r="AS61" s="116"/>
      <c r="AT61" s="116"/>
      <c r="AU61" s="116"/>
      <c r="AV61" s="116"/>
      <c r="AW61" s="116"/>
      <c r="AX61" s="117"/>
      <c r="AY61">
        <f>$AY$59</f>
        <v>1</v>
      </c>
    </row>
    <row r="62" spans="1:51" ht="23.25" customHeight="1" x14ac:dyDescent="0.15">
      <c r="A62" s="227" t="s">
        <v>15</v>
      </c>
      <c r="B62" s="228"/>
      <c r="C62" s="228"/>
      <c r="D62" s="228"/>
      <c r="E62" s="228"/>
      <c r="F62" s="229"/>
      <c r="G62" s="236" t="s">
        <v>16</v>
      </c>
      <c r="H62" s="236"/>
      <c r="I62" s="236"/>
      <c r="J62" s="236"/>
      <c r="K62" s="236"/>
      <c r="L62" s="236"/>
      <c r="M62" s="236"/>
      <c r="N62" s="236"/>
      <c r="O62" s="236"/>
      <c r="P62" s="236"/>
      <c r="Q62" s="236"/>
      <c r="R62" s="236"/>
      <c r="S62" s="236"/>
      <c r="T62" s="236"/>
      <c r="U62" s="236"/>
      <c r="V62" s="236"/>
      <c r="W62" s="236"/>
      <c r="X62" s="237"/>
      <c r="Y62" s="489"/>
      <c r="Z62" s="490"/>
      <c r="AA62" s="491"/>
      <c r="AB62" s="271" t="s">
        <v>11</v>
      </c>
      <c r="AC62" s="236"/>
      <c r="AD62" s="237"/>
      <c r="AE62" s="164" t="s">
        <v>257</v>
      </c>
      <c r="AF62" s="164"/>
      <c r="AG62" s="164"/>
      <c r="AH62" s="164"/>
      <c r="AI62" s="164" t="s">
        <v>274</v>
      </c>
      <c r="AJ62" s="164"/>
      <c r="AK62" s="164"/>
      <c r="AL62" s="164"/>
      <c r="AM62" s="164" t="s">
        <v>371</v>
      </c>
      <c r="AN62" s="164"/>
      <c r="AO62" s="164"/>
      <c r="AP62" s="164"/>
      <c r="AQ62" s="312" t="s">
        <v>404</v>
      </c>
      <c r="AR62" s="313"/>
      <c r="AS62" s="313"/>
      <c r="AT62" s="313"/>
      <c r="AU62" s="313"/>
      <c r="AV62" s="313"/>
      <c r="AW62" s="313"/>
      <c r="AX62" s="314"/>
    </row>
    <row r="63" spans="1:51" ht="23.25" customHeight="1" x14ac:dyDescent="0.15">
      <c r="A63" s="230"/>
      <c r="B63" s="231"/>
      <c r="C63" s="231"/>
      <c r="D63" s="231"/>
      <c r="E63" s="231"/>
      <c r="F63" s="232"/>
      <c r="G63" s="492" t="s">
        <v>592</v>
      </c>
      <c r="H63" s="492"/>
      <c r="I63" s="492"/>
      <c r="J63" s="492"/>
      <c r="K63" s="492"/>
      <c r="L63" s="492"/>
      <c r="M63" s="492"/>
      <c r="N63" s="492"/>
      <c r="O63" s="492"/>
      <c r="P63" s="492"/>
      <c r="Q63" s="492"/>
      <c r="R63" s="492"/>
      <c r="S63" s="492"/>
      <c r="T63" s="492"/>
      <c r="U63" s="492"/>
      <c r="V63" s="492"/>
      <c r="W63" s="492"/>
      <c r="X63" s="492"/>
      <c r="Y63" s="494" t="s">
        <v>15</v>
      </c>
      <c r="Z63" s="495"/>
      <c r="AA63" s="496"/>
      <c r="AB63" s="279" t="s">
        <v>628</v>
      </c>
      <c r="AC63" s="280"/>
      <c r="AD63" s="281"/>
      <c r="AE63" s="116">
        <v>29</v>
      </c>
      <c r="AF63" s="116"/>
      <c r="AG63" s="116"/>
      <c r="AH63" s="116"/>
      <c r="AI63" s="116">
        <v>31</v>
      </c>
      <c r="AJ63" s="116"/>
      <c r="AK63" s="116"/>
      <c r="AL63" s="116"/>
      <c r="AM63" s="116">
        <v>28</v>
      </c>
      <c r="AN63" s="116"/>
      <c r="AO63" s="116"/>
      <c r="AP63" s="116"/>
      <c r="AQ63" s="122">
        <v>31</v>
      </c>
      <c r="AR63" s="123"/>
      <c r="AS63" s="123"/>
      <c r="AT63" s="123"/>
      <c r="AU63" s="123"/>
      <c r="AV63" s="123"/>
      <c r="AW63" s="123"/>
      <c r="AX63" s="124"/>
    </row>
    <row r="64" spans="1:51" ht="46.5" customHeight="1" thickBot="1" x14ac:dyDescent="0.2">
      <c r="A64" s="233"/>
      <c r="B64" s="234"/>
      <c r="C64" s="234"/>
      <c r="D64" s="234"/>
      <c r="E64" s="234"/>
      <c r="F64" s="235"/>
      <c r="G64" s="493"/>
      <c r="H64" s="493"/>
      <c r="I64" s="493"/>
      <c r="J64" s="493"/>
      <c r="K64" s="493"/>
      <c r="L64" s="493"/>
      <c r="M64" s="493"/>
      <c r="N64" s="493"/>
      <c r="O64" s="493"/>
      <c r="P64" s="493"/>
      <c r="Q64" s="493"/>
      <c r="R64" s="493"/>
      <c r="S64" s="493"/>
      <c r="T64" s="493"/>
      <c r="U64" s="493"/>
      <c r="V64" s="493"/>
      <c r="W64" s="493"/>
      <c r="X64" s="493"/>
      <c r="Y64" s="247" t="s">
        <v>47</v>
      </c>
      <c r="Z64" s="239"/>
      <c r="AA64" s="240"/>
      <c r="AB64" s="248" t="s">
        <v>233</v>
      </c>
      <c r="AC64" s="249"/>
      <c r="AD64" s="250"/>
      <c r="AE64" s="310" t="s">
        <v>626</v>
      </c>
      <c r="AF64" s="310"/>
      <c r="AG64" s="310"/>
      <c r="AH64" s="310"/>
      <c r="AI64" s="310" t="s">
        <v>627</v>
      </c>
      <c r="AJ64" s="310"/>
      <c r="AK64" s="310"/>
      <c r="AL64" s="310"/>
      <c r="AM64" s="310" t="s">
        <v>665</v>
      </c>
      <c r="AN64" s="310"/>
      <c r="AO64" s="310"/>
      <c r="AP64" s="310"/>
      <c r="AQ64" s="310" t="s">
        <v>674</v>
      </c>
      <c r="AR64" s="310"/>
      <c r="AS64" s="310"/>
      <c r="AT64" s="310"/>
      <c r="AU64" s="310"/>
      <c r="AV64" s="310"/>
      <c r="AW64" s="310"/>
      <c r="AX64" s="311"/>
    </row>
    <row r="65" spans="1:51" ht="45" customHeight="1" x14ac:dyDescent="0.15">
      <c r="A65" s="78" t="s">
        <v>269</v>
      </c>
      <c r="B65" s="75"/>
      <c r="C65" s="74" t="s">
        <v>174</v>
      </c>
      <c r="D65" s="75"/>
      <c r="E65" s="631" t="s">
        <v>190</v>
      </c>
      <c r="F65" s="632"/>
      <c r="G65" s="633" t="s">
        <v>593</v>
      </c>
      <c r="H65" s="634"/>
      <c r="I65" s="634"/>
      <c r="J65" s="634"/>
      <c r="K65" s="634"/>
      <c r="L65" s="634"/>
      <c r="M65" s="634"/>
      <c r="N65" s="634"/>
      <c r="O65" s="634"/>
      <c r="P65" s="634"/>
      <c r="Q65" s="634"/>
      <c r="R65" s="634"/>
      <c r="S65" s="634"/>
      <c r="T65" s="634"/>
      <c r="U65" s="634"/>
      <c r="V65" s="634"/>
      <c r="W65" s="634"/>
      <c r="X65" s="634"/>
      <c r="Y65" s="634"/>
      <c r="Z65" s="634"/>
      <c r="AA65" s="634"/>
      <c r="AB65" s="634"/>
      <c r="AC65" s="634"/>
      <c r="AD65" s="634"/>
      <c r="AE65" s="634"/>
      <c r="AF65" s="634"/>
      <c r="AG65" s="634"/>
      <c r="AH65" s="634"/>
      <c r="AI65" s="634"/>
      <c r="AJ65" s="634"/>
      <c r="AK65" s="634"/>
      <c r="AL65" s="634"/>
      <c r="AM65" s="634"/>
      <c r="AN65" s="634"/>
      <c r="AO65" s="634"/>
      <c r="AP65" s="634"/>
      <c r="AQ65" s="634"/>
      <c r="AR65" s="634"/>
      <c r="AS65" s="634"/>
      <c r="AT65" s="634"/>
      <c r="AU65" s="634"/>
      <c r="AV65" s="634"/>
      <c r="AW65" s="634"/>
      <c r="AX65" s="635"/>
      <c r="AY65">
        <f>COUNTA($G$65)</f>
        <v>1</v>
      </c>
    </row>
    <row r="66" spans="1:51" ht="45" customHeight="1" x14ac:dyDescent="0.15">
      <c r="A66" s="79"/>
      <c r="B66" s="77"/>
      <c r="C66" s="76"/>
      <c r="D66" s="77"/>
      <c r="E66" s="627" t="s">
        <v>189</v>
      </c>
      <c r="F66" s="628"/>
      <c r="G66" s="139" t="s">
        <v>594</v>
      </c>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629"/>
      <c r="AL66" s="629"/>
      <c r="AM66" s="629"/>
      <c r="AN66" s="629"/>
      <c r="AO66" s="629"/>
      <c r="AP66" s="629"/>
      <c r="AQ66" s="629"/>
      <c r="AR66" s="629"/>
      <c r="AS66" s="629"/>
      <c r="AT66" s="629"/>
      <c r="AU66" s="629"/>
      <c r="AV66" s="629"/>
      <c r="AW66" s="629"/>
      <c r="AX66" s="630"/>
      <c r="AY66">
        <f>$AY$65</f>
        <v>1</v>
      </c>
    </row>
    <row r="67" spans="1:51" ht="22.5" customHeight="1" x14ac:dyDescent="0.15">
      <c r="A67" s="79"/>
      <c r="B67" s="77"/>
      <c r="C67" s="76"/>
      <c r="D67" s="77"/>
      <c r="E67" s="76"/>
      <c r="F67" s="636"/>
      <c r="G67" s="155" t="s">
        <v>178</v>
      </c>
      <c r="H67" s="152"/>
      <c r="I67" s="152"/>
      <c r="J67" s="152"/>
      <c r="K67" s="152"/>
      <c r="L67" s="152"/>
      <c r="M67" s="152"/>
      <c r="N67" s="152"/>
      <c r="O67" s="152"/>
      <c r="P67" s="156"/>
      <c r="Q67" s="151" t="s">
        <v>219</v>
      </c>
      <c r="R67" s="152"/>
      <c r="S67" s="152"/>
      <c r="T67" s="152"/>
      <c r="U67" s="152"/>
      <c r="V67" s="152"/>
      <c r="W67" s="152"/>
      <c r="X67" s="152"/>
      <c r="Y67" s="152"/>
      <c r="Z67" s="152"/>
      <c r="AA67" s="152"/>
      <c r="AB67" s="643" t="s">
        <v>220</v>
      </c>
      <c r="AC67" s="152"/>
      <c r="AD67" s="156"/>
      <c r="AE67" s="151" t="s">
        <v>179</v>
      </c>
      <c r="AF67" s="152"/>
      <c r="AG67" s="152"/>
      <c r="AH67" s="152"/>
      <c r="AI67" s="152"/>
      <c r="AJ67" s="152"/>
      <c r="AK67" s="152"/>
      <c r="AL67" s="152"/>
      <c r="AM67" s="152"/>
      <c r="AN67" s="152"/>
      <c r="AO67" s="152"/>
      <c r="AP67" s="152"/>
      <c r="AQ67" s="152"/>
      <c r="AR67" s="152"/>
      <c r="AS67" s="152"/>
      <c r="AT67" s="152"/>
      <c r="AU67" s="152"/>
      <c r="AV67" s="152"/>
      <c r="AW67" s="152"/>
      <c r="AX67" s="520"/>
      <c r="AY67">
        <f>COUNTA($G$69)</f>
        <v>0</v>
      </c>
    </row>
    <row r="68" spans="1:51" ht="22.5" customHeight="1" x14ac:dyDescent="0.15">
      <c r="A68" s="79"/>
      <c r="B68" s="77"/>
      <c r="C68" s="76"/>
      <c r="D68" s="77"/>
      <c r="E68" s="76"/>
      <c r="F68" s="636"/>
      <c r="G68" s="157"/>
      <c r="H68" s="154"/>
      <c r="I68" s="154"/>
      <c r="J68" s="154"/>
      <c r="K68" s="154"/>
      <c r="L68" s="154"/>
      <c r="M68" s="154"/>
      <c r="N68" s="154"/>
      <c r="O68" s="154"/>
      <c r="P68" s="158"/>
      <c r="Q68" s="153"/>
      <c r="R68" s="154"/>
      <c r="S68" s="154"/>
      <c r="T68" s="154"/>
      <c r="U68" s="154"/>
      <c r="V68" s="154"/>
      <c r="W68" s="154"/>
      <c r="X68" s="154"/>
      <c r="Y68" s="154"/>
      <c r="Z68" s="154"/>
      <c r="AA68" s="154"/>
      <c r="AB68" s="644"/>
      <c r="AC68" s="154"/>
      <c r="AD68" s="158"/>
      <c r="AE68" s="153"/>
      <c r="AF68" s="154"/>
      <c r="AG68" s="154"/>
      <c r="AH68" s="154"/>
      <c r="AI68" s="154"/>
      <c r="AJ68" s="154"/>
      <c r="AK68" s="154"/>
      <c r="AL68" s="154"/>
      <c r="AM68" s="154"/>
      <c r="AN68" s="154"/>
      <c r="AO68" s="154"/>
      <c r="AP68" s="154"/>
      <c r="AQ68" s="154"/>
      <c r="AR68" s="154"/>
      <c r="AS68" s="154"/>
      <c r="AT68" s="154"/>
      <c r="AU68" s="154"/>
      <c r="AV68" s="154"/>
      <c r="AW68" s="154"/>
      <c r="AX68" s="521"/>
      <c r="AY68">
        <f>$AY$67</f>
        <v>0</v>
      </c>
    </row>
    <row r="69" spans="1:51" ht="22.5" customHeight="1" x14ac:dyDescent="0.15">
      <c r="A69" s="79"/>
      <c r="B69" s="77"/>
      <c r="C69" s="76"/>
      <c r="D69" s="77"/>
      <c r="E69" s="76"/>
      <c r="F69" s="636"/>
      <c r="G69" s="133"/>
      <c r="H69" s="134"/>
      <c r="I69" s="134"/>
      <c r="J69" s="134"/>
      <c r="K69" s="134"/>
      <c r="L69" s="134"/>
      <c r="M69" s="134"/>
      <c r="N69" s="134"/>
      <c r="O69" s="134"/>
      <c r="P69" s="135"/>
      <c r="Q69" s="142"/>
      <c r="R69" s="134"/>
      <c r="S69" s="134"/>
      <c r="T69" s="134"/>
      <c r="U69" s="134"/>
      <c r="V69" s="134"/>
      <c r="W69" s="134"/>
      <c r="X69" s="134"/>
      <c r="Y69" s="134"/>
      <c r="Z69" s="134"/>
      <c r="AA69" s="143"/>
      <c r="AB69" s="637"/>
      <c r="AC69" s="638"/>
      <c r="AD69" s="638"/>
      <c r="AE69" s="625"/>
      <c r="AF69" s="625"/>
      <c r="AG69" s="625"/>
      <c r="AH69" s="625"/>
      <c r="AI69" s="625"/>
      <c r="AJ69" s="625"/>
      <c r="AK69" s="625"/>
      <c r="AL69" s="625"/>
      <c r="AM69" s="625"/>
      <c r="AN69" s="625"/>
      <c r="AO69" s="625"/>
      <c r="AP69" s="625"/>
      <c r="AQ69" s="625"/>
      <c r="AR69" s="625"/>
      <c r="AS69" s="625"/>
      <c r="AT69" s="625"/>
      <c r="AU69" s="625"/>
      <c r="AV69" s="625"/>
      <c r="AW69" s="625"/>
      <c r="AX69" s="626"/>
      <c r="AY69">
        <f t="shared" ref="AY69:AY73" si="7">$AY$67</f>
        <v>0</v>
      </c>
    </row>
    <row r="70" spans="1:51" ht="22.5" customHeight="1" x14ac:dyDescent="0.15">
      <c r="A70" s="79"/>
      <c r="B70" s="77"/>
      <c r="C70" s="76"/>
      <c r="D70" s="77"/>
      <c r="E70" s="76"/>
      <c r="F70" s="636"/>
      <c r="G70" s="136"/>
      <c r="H70" s="137"/>
      <c r="I70" s="137"/>
      <c r="J70" s="137"/>
      <c r="K70" s="137"/>
      <c r="L70" s="137"/>
      <c r="M70" s="137"/>
      <c r="N70" s="137"/>
      <c r="O70" s="137"/>
      <c r="P70" s="138"/>
      <c r="Q70" s="144"/>
      <c r="R70" s="137"/>
      <c r="S70" s="137"/>
      <c r="T70" s="137"/>
      <c r="U70" s="137"/>
      <c r="V70" s="137"/>
      <c r="W70" s="137"/>
      <c r="X70" s="137"/>
      <c r="Y70" s="137"/>
      <c r="Z70" s="137"/>
      <c r="AA70" s="145"/>
      <c r="AB70" s="639"/>
      <c r="AC70" s="640"/>
      <c r="AD70" s="640"/>
      <c r="AE70" s="625"/>
      <c r="AF70" s="625"/>
      <c r="AG70" s="625"/>
      <c r="AH70" s="625"/>
      <c r="AI70" s="625"/>
      <c r="AJ70" s="625"/>
      <c r="AK70" s="625"/>
      <c r="AL70" s="625"/>
      <c r="AM70" s="625"/>
      <c r="AN70" s="625"/>
      <c r="AO70" s="625"/>
      <c r="AP70" s="625"/>
      <c r="AQ70" s="625"/>
      <c r="AR70" s="625"/>
      <c r="AS70" s="625"/>
      <c r="AT70" s="625"/>
      <c r="AU70" s="625"/>
      <c r="AV70" s="625"/>
      <c r="AW70" s="625"/>
      <c r="AX70" s="626"/>
      <c r="AY70">
        <f t="shared" si="7"/>
        <v>0</v>
      </c>
    </row>
    <row r="71" spans="1:51" ht="25.5" customHeight="1" x14ac:dyDescent="0.15">
      <c r="A71" s="79"/>
      <c r="B71" s="77"/>
      <c r="C71" s="76"/>
      <c r="D71" s="77"/>
      <c r="E71" s="76"/>
      <c r="F71" s="636"/>
      <c r="G71" s="136"/>
      <c r="H71" s="137"/>
      <c r="I71" s="137"/>
      <c r="J71" s="137"/>
      <c r="K71" s="137"/>
      <c r="L71" s="137"/>
      <c r="M71" s="137"/>
      <c r="N71" s="137"/>
      <c r="O71" s="137"/>
      <c r="P71" s="138"/>
      <c r="Q71" s="144"/>
      <c r="R71" s="137"/>
      <c r="S71" s="137"/>
      <c r="T71" s="137"/>
      <c r="U71" s="137"/>
      <c r="V71" s="137"/>
      <c r="W71" s="137"/>
      <c r="X71" s="137"/>
      <c r="Y71" s="137"/>
      <c r="Z71" s="137"/>
      <c r="AA71" s="145"/>
      <c r="AB71" s="639"/>
      <c r="AC71" s="640"/>
      <c r="AD71" s="640"/>
      <c r="AE71" s="162" t="s">
        <v>180</v>
      </c>
      <c r="AF71" s="162"/>
      <c r="AG71" s="162"/>
      <c r="AH71" s="162"/>
      <c r="AI71" s="162"/>
      <c r="AJ71" s="162"/>
      <c r="AK71" s="162"/>
      <c r="AL71" s="162"/>
      <c r="AM71" s="162"/>
      <c r="AN71" s="162"/>
      <c r="AO71" s="162"/>
      <c r="AP71" s="162"/>
      <c r="AQ71" s="162"/>
      <c r="AR71" s="162"/>
      <c r="AS71" s="162"/>
      <c r="AT71" s="162"/>
      <c r="AU71" s="162"/>
      <c r="AV71" s="162"/>
      <c r="AW71" s="162"/>
      <c r="AX71" s="595"/>
      <c r="AY71">
        <f t="shared" si="7"/>
        <v>0</v>
      </c>
    </row>
    <row r="72" spans="1:51" ht="22.5" customHeight="1" x14ac:dyDescent="0.15">
      <c r="A72" s="79"/>
      <c r="B72" s="77"/>
      <c r="C72" s="76"/>
      <c r="D72" s="77"/>
      <c r="E72" s="76"/>
      <c r="F72" s="636"/>
      <c r="G72" s="136"/>
      <c r="H72" s="137"/>
      <c r="I72" s="137"/>
      <c r="J72" s="137"/>
      <c r="K72" s="137"/>
      <c r="L72" s="137"/>
      <c r="M72" s="137"/>
      <c r="N72" s="137"/>
      <c r="O72" s="137"/>
      <c r="P72" s="138"/>
      <c r="Q72" s="144"/>
      <c r="R72" s="137"/>
      <c r="S72" s="137"/>
      <c r="T72" s="137"/>
      <c r="U72" s="137"/>
      <c r="V72" s="137"/>
      <c r="W72" s="137"/>
      <c r="X72" s="137"/>
      <c r="Y72" s="137"/>
      <c r="Z72" s="137"/>
      <c r="AA72" s="145"/>
      <c r="AB72" s="639"/>
      <c r="AC72" s="640"/>
      <c r="AD72" s="640"/>
      <c r="AE72" s="142"/>
      <c r="AF72" s="134"/>
      <c r="AG72" s="134"/>
      <c r="AH72" s="134"/>
      <c r="AI72" s="134"/>
      <c r="AJ72" s="134"/>
      <c r="AK72" s="134"/>
      <c r="AL72" s="134"/>
      <c r="AM72" s="134"/>
      <c r="AN72" s="134"/>
      <c r="AO72" s="134"/>
      <c r="AP72" s="134"/>
      <c r="AQ72" s="134"/>
      <c r="AR72" s="134"/>
      <c r="AS72" s="134"/>
      <c r="AT72" s="134"/>
      <c r="AU72" s="134"/>
      <c r="AV72" s="134"/>
      <c r="AW72" s="134"/>
      <c r="AX72" s="325"/>
      <c r="AY72">
        <f t="shared" si="7"/>
        <v>0</v>
      </c>
    </row>
    <row r="73" spans="1:51" ht="22.5" customHeight="1" x14ac:dyDescent="0.15">
      <c r="A73" s="79"/>
      <c r="B73" s="77"/>
      <c r="C73" s="76"/>
      <c r="D73" s="77"/>
      <c r="E73" s="76"/>
      <c r="F73" s="636"/>
      <c r="G73" s="139"/>
      <c r="H73" s="140"/>
      <c r="I73" s="140"/>
      <c r="J73" s="140"/>
      <c r="K73" s="140"/>
      <c r="L73" s="140"/>
      <c r="M73" s="140"/>
      <c r="N73" s="140"/>
      <c r="O73" s="140"/>
      <c r="P73" s="141"/>
      <c r="Q73" s="146"/>
      <c r="R73" s="140"/>
      <c r="S73" s="140"/>
      <c r="T73" s="140"/>
      <c r="U73" s="140"/>
      <c r="V73" s="140"/>
      <c r="W73" s="140"/>
      <c r="X73" s="140"/>
      <c r="Y73" s="140"/>
      <c r="Z73" s="140"/>
      <c r="AA73" s="147"/>
      <c r="AB73" s="641"/>
      <c r="AC73" s="642"/>
      <c r="AD73" s="642"/>
      <c r="AE73" s="146"/>
      <c r="AF73" s="140"/>
      <c r="AG73" s="140"/>
      <c r="AH73" s="140"/>
      <c r="AI73" s="140"/>
      <c r="AJ73" s="140"/>
      <c r="AK73" s="140"/>
      <c r="AL73" s="140"/>
      <c r="AM73" s="140"/>
      <c r="AN73" s="140"/>
      <c r="AO73" s="140"/>
      <c r="AP73" s="140"/>
      <c r="AQ73" s="140"/>
      <c r="AR73" s="140"/>
      <c r="AS73" s="140"/>
      <c r="AT73" s="140"/>
      <c r="AU73" s="140"/>
      <c r="AV73" s="140"/>
      <c r="AW73" s="140"/>
      <c r="AX73" s="320"/>
      <c r="AY73">
        <f t="shared" si="7"/>
        <v>0</v>
      </c>
    </row>
    <row r="74" spans="1:51" ht="23.25" customHeight="1" x14ac:dyDescent="0.15">
      <c r="A74" s="79"/>
      <c r="B74" s="77"/>
      <c r="C74" s="76"/>
      <c r="D74" s="77"/>
      <c r="E74" s="596" t="s">
        <v>192</v>
      </c>
      <c r="F74" s="597"/>
      <c r="G74" s="597"/>
      <c r="H74" s="597"/>
      <c r="I74" s="597"/>
      <c r="J74" s="597"/>
      <c r="K74" s="597"/>
      <c r="L74" s="597"/>
      <c r="M74" s="597"/>
      <c r="N74" s="597"/>
      <c r="O74" s="597"/>
      <c r="P74" s="597"/>
      <c r="Q74" s="597"/>
      <c r="R74" s="597"/>
      <c r="S74" s="597"/>
      <c r="T74" s="597"/>
      <c r="U74" s="597"/>
      <c r="V74" s="597"/>
      <c r="W74" s="597"/>
      <c r="X74" s="597"/>
      <c r="Y74" s="597"/>
      <c r="Z74" s="597"/>
      <c r="AA74" s="597"/>
      <c r="AB74" s="597"/>
      <c r="AC74" s="597"/>
      <c r="AD74" s="597"/>
      <c r="AE74" s="597"/>
      <c r="AF74" s="597"/>
      <c r="AG74" s="597"/>
      <c r="AH74" s="597"/>
      <c r="AI74" s="597"/>
      <c r="AJ74" s="597"/>
      <c r="AK74" s="597"/>
      <c r="AL74" s="597"/>
      <c r="AM74" s="597"/>
      <c r="AN74" s="597"/>
      <c r="AO74" s="597"/>
      <c r="AP74" s="597"/>
      <c r="AQ74" s="597"/>
      <c r="AR74" s="597"/>
      <c r="AS74" s="597"/>
      <c r="AT74" s="597"/>
      <c r="AU74" s="597"/>
      <c r="AV74" s="597"/>
      <c r="AW74" s="597"/>
      <c r="AX74" s="598"/>
      <c r="AY74">
        <f>COUNTA($E$75)</f>
        <v>0</v>
      </c>
    </row>
    <row r="75" spans="1:51" ht="24.75" customHeight="1" x14ac:dyDescent="0.15">
      <c r="A75" s="79"/>
      <c r="B75" s="77"/>
      <c r="C75" s="76"/>
      <c r="D75" s="77"/>
      <c r="E75" s="142"/>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325"/>
      <c r="AY75">
        <f>$AY$74</f>
        <v>0</v>
      </c>
    </row>
    <row r="76" spans="1:51" ht="24.75" customHeight="1" thickBot="1" x14ac:dyDescent="0.2">
      <c r="A76" s="79"/>
      <c r="B76" s="77"/>
      <c r="C76" s="76"/>
      <c r="D76" s="77"/>
      <c r="E76" s="144"/>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137"/>
      <c r="AP76" s="137"/>
      <c r="AQ76" s="137"/>
      <c r="AR76" s="137"/>
      <c r="AS76" s="137"/>
      <c r="AT76" s="137"/>
      <c r="AU76" s="137"/>
      <c r="AV76" s="137"/>
      <c r="AW76" s="137"/>
      <c r="AX76" s="326"/>
      <c r="AY76">
        <f>$AY$74</f>
        <v>0</v>
      </c>
    </row>
    <row r="77" spans="1:51" ht="27" customHeight="1" x14ac:dyDescent="0.15">
      <c r="A77" s="599" t="s">
        <v>45</v>
      </c>
      <c r="B77" s="600"/>
      <c r="C77" s="600"/>
      <c r="D77" s="600"/>
      <c r="E77" s="600"/>
      <c r="F77" s="600"/>
      <c r="G77" s="600"/>
      <c r="H77" s="600"/>
      <c r="I77" s="600"/>
      <c r="J77" s="600"/>
      <c r="K77" s="600"/>
      <c r="L77" s="600"/>
      <c r="M77" s="600"/>
      <c r="N77" s="600"/>
      <c r="O77" s="600"/>
      <c r="P77" s="600"/>
      <c r="Q77" s="600"/>
      <c r="R77" s="600"/>
      <c r="S77" s="600"/>
      <c r="T77" s="600"/>
      <c r="U77" s="600"/>
      <c r="V77" s="600"/>
      <c r="W77" s="600"/>
      <c r="X77" s="600"/>
      <c r="Y77" s="600"/>
      <c r="Z77" s="600"/>
      <c r="AA77" s="600"/>
      <c r="AB77" s="600"/>
      <c r="AC77" s="600"/>
      <c r="AD77" s="600"/>
      <c r="AE77" s="600"/>
      <c r="AF77" s="600"/>
      <c r="AG77" s="600"/>
      <c r="AH77" s="600"/>
      <c r="AI77" s="600"/>
      <c r="AJ77" s="600"/>
      <c r="AK77" s="600"/>
      <c r="AL77" s="600"/>
      <c r="AM77" s="600"/>
      <c r="AN77" s="600"/>
      <c r="AO77" s="600"/>
      <c r="AP77" s="600"/>
      <c r="AQ77" s="600"/>
      <c r="AR77" s="600"/>
      <c r="AS77" s="600"/>
      <c r="AT77" s="600"/>
      <c r="AU77" s="600"/>
      <c r="AV77" s="600"/>
      <c r="AW77" s="600"/>
      <c r="AX77" s="601"/>
    </row>
    <row r="78" spans="1:51" ht="27" customHeight="1" x14ac:dyDescent="0.15">
      <c r="A78" s="5"/>
      <c r="B78" s="6"/>
      <c r="C78" s="189" t="s">
        <v>30</v>
      </c>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90"/>
      <c r="AD78" s="188" t="s">
        <v>34</v>
      </c>
      <c r="AE78" s="188"/>
      <c r="AF78" s="188"/>
      <c r="AG78" s="539" t="s">
        <v>29</v>
      </c>
      <c r="AH78" s="188"/>
      <c r="AI78" s="188"/>
      <c r="AJ78" s="188"/>
      <c r="AK78" s="188"/>
      <c r="AL78" s="188"/>
      <c r="AM78" s="188"/>
      <c r="AN78" s="188"/>
      <c r="AO78" s="188"/>
      <c r="AP78" s="188"/>
      <c r="AQ78" s="188"/>
      <c r="AR78" s="188"/>
      <c r="AS78" s="188"/>
      <c r="AT78" s="188"/>
      <c r="AU78" s="188"/>
      <c r="AV78" s="188"/>
      <c r="AW78" s="188"/>
      <c r="AX78" s="540"/>
    </row>
    <row r="79" spans="1:51" ht="27" customHeight="1" x14ac:dyDescent="0.15">
      <c r="A79" s="583" t="s">
        <v>134</v>
      </c>
      <c r="B79" s="584"/>
      <c r="C79" s="411" t="s">
        <v>135</v>
      </c>
      <c r="D79" s="412"/>
      <c r="E79" s="412"/>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3"/>
      <c r="AD79" s="159" t="s">
        <v>575</v>
      </c>
      <c r="AE79" s="160"/>
      <c r="AF79" s="160"/>
      <c r="AG79" s="191" t="s">
        <v>597</v>
      </c>
      <c r="AH79" s="192"/>
      <c r="AI79" s="192"/>
      <c r="AJ79" s="192"/>
      <c r="AK79" s="192"/>
      <c r="AL79" s="192"/>
      <c r="AM79" s="192"/>
      <c r="AN79" s="192"/>
      <c r="AO79" s="192"/>
      <c r="AP79" s="192"/>
      <c r="AQ79" s="192"/>
      <c r="AR79" s="192"/>
      <c r="AS79" s="192"/>
      <c r="AT79" s="192"/>
      <c r="AU79" s="192"/>
      <c r="AV79" s="192"/>
      <c r="AW79" s="192"/>
      <c r="AX79" s="193"/>
    </row>
    <row r="80" spans="1:51" ht="44.25" customHeight="1" x14ac:dyDescent="0.15">
      <c r="A80" s="585"/>
      <c r="B80" s="586"/>
      <c r="C80" s="531" t="s">
        <v>35</v>
      </c>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198"/>
      <c r="AD80" s="131" t="s">
        <v>575</v>
      </c>
      <c r="AE80" s="132"/>
      <c r="AF80" s="132"/>
      <c r="AG80" s="71" t="s">
        <v>598</v>
      </c>
      <c r="AH80" s="72"/>
      <c r="AI80" s="72"/>
      <c r="AJ80" s="72"/>
      <c r="AK80" s="72"/>
      <c r="AL80" s="72"/>
      <c r="AM80" s="72"/>
      <c r="AN80" s="72"/>
      <c r="AO80" s="72"/>
      <c r="AP80" s="72"/>
      <c r="AQ80" s="72"/>
      <c r="AR80" s="72"/>
      <c r="AS80" s="72"/>
      <c r="AT80" s="72"/>
      <c r="AU80" s="72"/>
      <c r="AV80" s="72"/>
      <c r="AW80" s="72"/>
      <c r="AX80" s="73"/>
    </row>
    <row r="81" spans="1:50" ht="69" customHeight="1" x14ac:dyDescent="0.15">
      <c r="A81" s="587"/>
      <c r="B81" s="588"/>
      <c r="C81" s="533" t="s">
        <v>136</v>
      </c>
      <c r="D81" s="534"/>
      <c r="E81" s="534"/>
      <c r="F81" s="534"/>
      <c r="G81" s="534"/>
      <c r="H81" s="534"/>
      <c r="I81" s="534"/>
      <c r="J81" s="534"/>
      <c r="K81" s="534"/>
      <c r="L81" s="534"/>
      <c r="M81" s="534"/>
      <c r="N81" s="534"/>
      <c r="O81" s="534"/>
      <c r="P81" s="534"/>
      <c r="Q81" s="534"/>
      <c r="R81" s="534"/>
      <c r="S81" s="534"/>
      <c r="T81" s="534"/>
      <c r="U81" s="534"/>
      <c r="V81" s="534"/>
      <c r="W81" s="534"/>
      <c r="X81" s="534"/>
      <c r="Y81" s="534"/>
      <c r="Z81" s="534"/>
      <c r="AA81" s="534"/>
      <c r="AB81" s="534"/>
      <c r="AC81" s="535"/>
      <c r="AD81" s="487" t="s">
        <v>575</v>
      </c>
      <c r="AE81" s="488"/>
      <c r="AF81" s="488"/>
      <c r="AG81" s="144" t="s">
        <v>599</v>
      </c>
      <c r="AH81" s="137"/>
      <c r="AI81" s="137"/>
      <c r="AJ81" s="137"/>
      <c r="AK81" s="137"/>
      <c r="AL81" s="137"/>
      <c r="AM81" s="137"/>
      <c r="AN81" s="137"/>
      <c r="AO81" s="137"/>
      <c r="AP81" s="137"/>
      <c r="AQ81" s="137"/>
      <c r="AR81" s="137"/>
      <c r="AS81" s="137"/>
      <c r="AT81" s="137"/>
      <c r="AU81" s="137"/>
      <c r="AV81" s="137"/>
      <c r="AW81" s="137"/>
      <c r="AX81" s="326"/>
    </row>
    <row r="82" spans="1:50" ht="43.5" customHeight="1" x14ac:dyDescent="0.15">
      <c r="A82" s="347" t="s">
        <v>37</v>
      </c>
      <c r="B82" s="348"/>
      <c r="C82" s="536" t="s">
        <v>39</v>
      </c>
      <c r="D82" s="537"/>
      <c r="E82" s="332"/>
      <c r="F82" s="332"/>
      <c r="G82" s="332"/>
      <c r="H82" s="332"/>
      <c r="I82" s="332"/>
      <c r="J82" s="332"/>
      <c r="K82" s="332"/>
      <c r="L82" s="332"/>
      <c r="M82" s="332"/>
      <c r="N82" s="332"/>
      <c r="O82" s="332"/>
      <c r="P82" s="332"/>
      <c r="Q82" s="332"/>
      <c r="R82" s="332"/>
      <c r="S82" s="332"/>
      <c r="T82" s="332"/>
      <c r="U82" s="332"/>
      <c r="V82" s="332"/>
      <c r="W82" s="332"/>
      <c r="X82" s="332"/>
      <c r="Y82" s="332"/>
      <c r="Z82" s="332"/>
      <c r="AA82" s="332"/>
      <c r="AB82" s="332"/>
      <c r="AC82" s="538"/>
      <c r="AD82" s="417" t="s">
        <v>575</v>
      </c>
      <c r="AE82" s="418"/>
      <c r="AF82" s="418"/>
      <c r="AG82" s="142" t="s">
        <v>600</v>
      </c>
      <c r="AH82" s="134"/>
      <c r="AI82" s="134"/>
      <c r="AJ82" s="134"/>
      <c r="AK82" s="134"/>
      <c r="AL82" s="134"/>
      <c r="AM82" s="134"/>
      <c r="AN82" s="134"/>
      <c r="AO82" s="134"/>
      <c r="AP82" s="134"/>
      <c r="AQ82" s="134"/>
      <c r="AR82" s="134"/>
      <c r="AS82" s="134"/>
      <c r="AT82" s="134"/>
      <c r="AU82" s="134"/>
      <c r="AV82" s="134"/>
      <c r="AW82" s="134"/>
      <c r="AX82" s="325"/>
    </row>
    <row r="83" spans="1:50" ht="43.5" customHeight="1" x14ac:dyDescent="0.15">
      <c r="A83" s="349"/>
      <c r="B83" s="350"/>
      <c r="C83" s="510"/>
      <c r="D83" s="511"/>
      <c r="E83" s="433" t="s">
        <v>249</v>
      </c>
      <c r="F83" s="434"/>
      <c r="G83" s="434"/>
      <c r="H83" s="434"/>
      <c r="I83" s="434"/>
      <c r="J83" s="434"/>
      <c r="K83" s="434"/>
      <c r="L83" s="434"/>
      <c r="M83" s="434"/>
      <c r="N83" s="434"/>
      <c r="O83" s="434"/>
      <c r="P83" s="434"/>
      <c r="Q83" s="434"/>
      <c r="R83" s="434"/>
      <c r="S83" s="434"/>
      <c r="T83" s="434"/>
      <c r="U83" s="434"/>
      <c r="V83" s="434"/>
      <c r="W83" s="434"/>
      <c r="X83" s="434"/>
      <c r="Y83" s="434"/>
      <c r="Z83" s="434"/>
      <c r="AA83" s="434"/>
      <c r="AB83" s="434"/>
      <c r="AC83" s="435"/>
      <c r="AD83" s="131" t="s">
        <v>595</v>
      </c>
      <c r="AE83" s="132"/>
      <c r="AF83" s="370"/>
      <c r="AG83" s="144"/>
      <c r="AH83" s="137"/>
      <c r="AI83" s="137"/>
      <c r="AJ83" s="137"/>
      <c r="AK83" s="137"/>
      <c r="AL83" s="137"/>
      <c r="AM83" s="137"/>
      <c r="AN83" s="137"/>
      <c r="AO83" s="137"/>
      <c r="AP83" s="137"/>
      <c r="AQ83" s="137"/>
      <c r="AR83" s="137"/>
      <c r="AS83" s="137"/>
      <c r="AT83" s="137"/>
      <c r="AU83" s="137"/>
      <c r="AV83" s="137"/>
      <c r="AW83" s="137"/>
      <c r="AX83" s="326"/>
    </row>
    <row r="84" spans="1:50" ht="43.5" customHeight="1" x14ac:dyDescent="0.15">
      <c r="A84" s="349"/>
      <c r="B84" s="350"/>
      <c r="C84" s="512"/>
      <c r="D84" s="513"/>
      <c r="E84" s="436" t="s">
        <v>210</v>
      </c>
      <c r="F84" s="437"/>
      <c r="G84" s="437"/>
      <c r="H84" s="437"/>
      <c r="I84" s="437"/>
      <c r="J84" s="437"/>
      <c r="K84" s="437"/>
      <c r="L84" s="437"/>
      <c r="M84" s="437"/>
      <c r="N84" s="437"/>
      <c r="O84" s="437"/>
      <c r="P84" s="437"/>
      <c r="Q84" s="437"/>
      <c r="R84" s="437"/>
      <c r="S84" s="437"/>
      <c r="T84" s="437"/>
      <c r="U84" s="437"/>
      <c r="V84" s="437"/>
      <c r="W84" s="437"/>
      <c r="X84" s="437"/>
      <c r="Y84" s="437"/>
      <c r="Z84" s="437"/>
      <c r="AA84" s="437"/>
      <c r="AB84" s="437"/>
      <c r="AC84" s="438"/>
      <c r="AD84" s="550" t="s">
        <v>595</v>
      </c>
      <c r="AE84" s="551"/>
      <c r="AF84" s="551"/>
      <c r="AG84" s="144"/>
      <c r="AH84" s="137"/>
      <c r="AI84" s="137"/>
      <c r="AJ84" s="137"/>
      <c r="AK84" s="137"/>
      <c r="AL84" s="137"/>
      <c r="AM84" s="137"/>
      <c r="AN84" s="137"/>
      <c r="AO84" s="137"/>
      <c r="AP84" s="137"/>
      <c r="AQ84" s="137"/>
      <c r="AR84" s="137"/>
      <c r="AS84" s="137"/>
      <c r="AT84" s="137"/>
      <c r="AU84" s="137"/>
      <c r="AV84" s="137"/>
      <c r="AW84" s="137"/>
      <c r="AX84" s="326"/>
    </row>
    <row r="85" spans="1:50" ht="26.25" customHeight="1" x14ac:dyDescent="0.15">
      <c r="A85" s="349"/>
      <c r="B85" s="351"/>
      <c r="C85" s="528" t="s">
        <v>40</v>
      </c>
      <c r="D85" s="529"/>
      <c r="E85" s="529"/>
      <c r="F85" s="529"/>
      <c r="G85" s="529"/>
      <c r="H85" s="529"/>
      <c r="I85" s="529"/>
      <c r="J85" s="529"/>
      <c r="K85" s="529"/>
      <c r="L85" s="529"/>
      <c r="M85" s="529"/>
      <c r="N85" s="529"/>
      <c r="O85" s="529"/>
      <c r="P85" s="529"/>
      <c r="Q85" s="529"/>
      <c r="R85" s="529"/>
      <c r="S85" s="529"/>
      <c r="T85" s="529"/>
      <c r="U85" s="529"/>
      <c r="V85" s="529"/>
      <c r="W85" s="529"/>
      <c r="X85" s="529"/>
      <c r="Y85" s="529"/>
      <c r="Z85" s="529"/>
      <c r="AA85" s="529"/>
      <c r="AB85" s="529"/>
      <c r="AC85" s="529"/>
      <c r="AD85" s="318" t="s">
        <v>596</v>
      </c>
      <c r="AE85" s="319"/>
      <c r="AF85" s="319"/>
      <c r="AG85" s="445"/>
      <c r="AH85" s="446"/>
      <c r="AI85" s="446"/>
      <c r="AJ85" s="446"/>
      <c r="AK85" s="446"/>
      <c r="AL85" s="446"/>
      <c r="AM85" s="446"/>
      <c r="AN85" s="446"/>
      <c r="AO85" s="446"/>
      <c r="AP85" s="446"/>
      <c r="AQ85" s="446"/>
      <c r="AR85" s="446"/>
      <c r="AS85" s="446"/>
      <c r="AT85" s="446"/>
      <c r="AU85" s="446"/>
      <c r="AV85" s="446"/>
      <c r="AW85" s="446"/>
      <c r="AX85" s="447"/>
    </row>
    <row r="86" spans="1:50" ht="49.5" customHeight="1" x14ac:dyDescent="0.15">
      <c r="A86" s="349"/>
      <c r="B86" s="351"/>
      <c r="C86" s="197" t="s">
        <v>137</v>
      </c>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31" t="s">
        <v>575</v>
      </c>
      <c r="AE86" s="132"/>
      <c r="AF86" s="132"/>
      <c r="AG86" s="71" t="s">
        <v>601</v>
      </c>
      <c r="AH86" s="72"/>
      <c r="AI86" s="72"/>
      <c r="AJ86" s="72"/>
      <c r="AK86" s="72"/>
      <c r="AL86" s="72"/>
      <c r="AM86" s="72"/>
      <c r="AN86" s="72"/>
      <c r="AO86" s="72"/>
      <c r="AP86" s="72"/>
      <c r="AQ86" s="72"/>
      <c r="AR86" s="72"/>
      <c r="AS86" s="72"/>
      <c r="AT86" s="72"/>
      <c r="AU86" s="72"/>
      <c r="AV86" s="72"/>
      <c r="AW86" s="72"/>
      <c r="AX86" s="73"/>
    </row>
    <row r="87" spans="1:50" ht="26.25" customHeight="1" x14ac:dyDescent="0.15">
      <c r="A87" s="349"/>
      <c r="B87" s="351"/>
      <c r="C87" s="197" t="s">
        <v>36</v>
      </c>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31" t="s">
        <v>596</v>
      </c>
      <c r="AE87" s="132"/>
      <c r="AF87" s="132"/>
      <c r="AG87" s="71"/>
      <c r="AH87" s="72"/>
      <c r="AI87" s="72"/>
      <c r="AJ87" s="72"/>
      <c r="AK87" s="72"/>
      <c r="AL87" s="72"/>
      <c r="AM87" s="72"/>
      <c r="AN87" s="72"/>
      <c r="AO87" s="72"/>
      <c r="AP87" s="72"/>
      <c r="AQ87" s="72"/>
      <c r="AR87" s="72"/>
      <c r="AS87" s="72"/>
      <c r="AT87" s="72"/>
      <c r="AU87" s="72"/>
      <c r="AV87" s="72"/>
      <c r="AW87" s="72"/>
      <c r="AX87" s="73"/>
    </row>
    <row r="88" spans="1:50" ht="26.25" customHeight="1" x14ac:dyDescent="0.15">
      <c r="A88" s="349"/>
      <c r="B88" s="351"/>
      <c r="C88" s="197" t="s">
        <v>41</v>
      </c>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321"/>
      <c r="AD88" s="131" t="s">
        <v>575</v>
      </c>
      <c r="AE88" s="132"/>
      <c r="AF88" s="132"/>
      <c r="AG88" s="71" t="s">
        <v>602</v>
      </c>
      <c r="AH88" s="72"/>
      <c r="AI88" s="72"/>
      <c r="AJ88" s="72"/>
      <c r="AK88" s="72"/>
      <c r="AL88" s="72"/>
      <c r="AM88" s="72"/>
      <c r="AN88" s="72"/>
      <c r="AO88" s="72"/>
      <c r="AP88" s="72"/>
      <c r="AQ88" s="72"/>
      <c r="AR88" s="72"/>
      <c r="AS88" s="72"/>
      <c r="AT88" s="72"/>
      <c r="AU88" s="72"/>
      <c r="AV88" s="72"/>
      <c r="AW88" s="72"/>
      <c r="AX88" s="73"/>
    </row>
    <row r="89" spans="1:50" ht="26.25" customHeight="1" x14ac:dyDescent="0.15">
      <c r="A89" s="349"/>
      <c r="B89" s="351"/>
      <c r="C89" s="197" t="s">
        <v>225</v>
      </c>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321"/>
      <c r="AD89" s="487" t="s">
        <v>596</v>
      </c>
      <c r="AE89" s="488"/>
      <c r="AF89" s="488"/>
      <c r="AG89" s="525"/>
      <c r="AH89" s="526"/>
      <c r="AI89" s="526"/>
      <c r="AJ89" s="526"/>
      <c r="AK89" s="526"/>
      <c r="AL89" s="526"/>
      <c r="AM89" s="526"/>
      <c r="AN89" s="526"/>
      <c r="AO89" s="526"/>
      <c r="AP89" s="526"/>
      <c r="AQ89" s="526"/>
      <c r="AR89" s="526"/>
      <c r="AS89" s="526"/>
      <c r="AT89" s="526"/>
      <c r="AU89" s="526"/>
      <c r="AV89" s="526"/>
      <c r="AW89" s="526"/>
      <c r="AX89" s="527"/>
    </row>
    <row r="90" spans="1:50" ht="26.25" customHeight="1" x14ac:dyDescent="0.15">
      <c r="A90" s="349"/>
      <c r="B90" s="351"/>
      <c r="C90" s="655" t="s">
        <v>226</v>
      </c>
      <c r="D90" s="656"/>
      <c r="E90" s="656"/>
      <c r="F90" s="656"/>
      <c r="G90" s="656"/>
      <c r="H90" s="656"/>
      <c r="I90" s="656"/>
      <c r="J90" s="656"/>
      <c r="K90" s="656"/>
      <c r="L90" s="656"/>
      <c r="M90" s="656"/>
      <c r="N90" s="656"/>
      <c r="O90" s="656"/>
      <c r="P90" s="656"/>
      <c r="Q90" s="656"/>
      <c r="R90" s="656"/>
      <c r="S90" s="656"/>
      <c r="T90" s="656"/>
      <c r="U90" s="656"/>
      <c r="V90" s="656"/>
      <c r="W90" s="656"/>
      <c r="X90" s="656"/>
      <c r="Y90" s="656"/>
      <c r="Z90" s="656"/>
      <c r="AA90" s="656"/>
      <c r="AB90" s="656"/>
      <c r="AC90" s="657"/>
      <c r="AD90" s="131" t="s">
        <v>575</v>
      </c>
      <c r="AE90" s="132"/>
      <c r="AF90" s="370"/>
      <c r="AG90" s="71" t="s">
        <v>682</v>
      </c>
      <c r="AH90" s="72"/>
      <c r="AI90" s="72"/>
      <c r="AJ90" s="72"/>
      <c r="AK90" s="72"/>
      <c r="AL90" s="72"/>
      <c r="AM90" s="72"/>
      <c r="AN90" s="72"/>
      <c r="AO90" s="72"/>
      <c r="AP90" s="72"/>
      <c r="AQ90" s="72"/>
      <c r="AR90" s="72"/>
      <c r="AS90" s="72"/>
      <c r="AT90" s="72"/>
      <c r="AU90" s="72"/>
      <c r="AV90" s="72"/>
      <c r="AW90" s="72"/>
      <c r="AX90" s="73"/>
    </row>
    <row r="91" spans="1:50" ht="36.75" customHeight="1" x14ac:dyDescent="0.15">
      <c r="A91" s="352"/>
      <c r="B91" s="353"/>
      <c r="C91" s="354" t="s">
        <v>212</v>
      </c>
      <c r="D91" s="355"/>
      <c r="E91" s="355"/>
      <c r="F91" s="355"/>
      <c r="G91" s="355"/>
      <c r="H91" s="355"/>
      <c r="I91" s="355"/>
      <c r="J91" s="355"/>
      <c r="K91" s="355"/>
      <c r="L91" s="355"/>
      <c r="M91" s="355"/>
      <c r="N91" s="355"/>
      <c r="O91" s="355"/>
      <c r="P91" s="355"/>
      <c r="Q91" s="355"/>
      <c r="R91" s="355"/>
      <c r="S91" s="355"/>
      <c r="T91" s="355"/>
      <c r="U91" s="355"/>
      <c r="V91" s="355"/>
      <c r="W91" s="355"/>
      <c r="X91" s="355"/>
      <c r="Y91" s="355"/>
      <c r="Z91" s="355"/>
      <c r="AA91" s="355"/>
      <c r="AB91" s="355"/>
      <c r="AC91" s="356"/>
      <c r="AD91" s="522" t="s">
        <v>575</v>
      </c>
      <c r="AE91" s="523"/>
      <c r="AF91" s="524"/>
      <c r="AG91" s="439" t="s">
        <v>603</v>
      </c>
      <c r="AH91" s="440"/>
      <c r="AI91" s="440"/>
      <c r="AJ91" s="440"/>
      <c r="AK91" s="440"/>
      <c r="AL91" s="440"/>
      <c r="AM91" s="440"/>
      <c r="AN91" s="440"/>
      <c r="AO91" s="440"/>
      <c r="AP91" s="440"/>
      <c r="AQ91" s="440"/>
      <c r="AR91" s="440"/>
      <c r="AS91" s="440"/>
      <c r="AT91" s="440"/>
      <c r="AU91" s="440"/>
      <c r="AV91" s="440"/>
      <c r="AW91" s="440"/>
      <c r="AX91" s="441"/>
    </row>
    <row r="92" spans="1:50" ht="135.75" customHeight="1" x14ac:dyDescent="0.15">
      <c r="A92" s="347" t="s">
        <v>38</v>
      </c>
      <c r="B92" s="497"/>
      <c r="C92" s="498" t="s">
        <v>213</v>
      </c>
      <c r="D92" s="499"/>
      <c r="E92" s="499"/>
      <c r="F92" s="499"/>
      <c r="G92" s="499"/>
      <c r="H92" s="499"/>
      <c r="I92" s="499"/>
      <c r="J92" s="499"/>
      <c r="K92" s="499"/>
      <c r="L92" s="499"/>
      <c r="M92" s="499"/>
      <c r="N92" s="499"/>
      <c r="O92" s="499"/>
      <c r="P92" s="499"/>
      <c r="Q92" s="499"/>
      <c r="R92" s="499"/>
      <c r="S92" s="499"/>
      <c r="T92" s="499"/>
      <c r="U92" s="499"/>
      <c r="V92" s="499"/>
      <c r="W92" s="499"/>
      <c r="X92" s="499"/>
      <c r="Y92" s="499"/>
      <c r="Z92" s="499"/>
      <c r="AA92" s="499"/>
      <c r="AB92" s="499"/>
      <c r="AC92" s="500"/>
      <c r="AD92" s="318" t="s">
        <v>575</v>
      </c>
      <c r="AE92" s="319"/>
      <c r="AF92" s="363"/>
      <c r="AG92" s="445" t="s">
        <v>604</v>
      </c>
      <c r="AH92" s="446"/>
      <c r="AI92" s="446"/>
      <c r="AJ92" s="446"/>
      <c r="AK92" s="446"/>
      <c r="AL92" s="446"/>
      <c r="AM92" s="446"/>
      <c r="AN92" s="446"/>
      <c r="AO92" s="446"/>
      <c r="AP92" s="446"/>
      <c r="AQ92" s="446"/>
      <c r="AR92" s="446"/>
      <c r="AS92" s="446"/>
      <c r="AT92" s="446"/>
      <c r="AU92" s="446"/>
      <c r="AV92" s="446"/>
      <c r="AW92" s="446"/>
      <c r="AX92" s="447"/>
    </row>
    <row r="93" spans="1:50" ht="59.25" customHeight="1" x14ac:dyDescent="0.15">
      <c r="A93" s="349"/>
      <c r="B93" s="351"/>
      <c r="C93" s="327" t="s">
        <v>43</v>
      </c>
      <c r="D93" s="328"/>
      <c r="E93" s="328"/>
      <c r="F93" s="328"/>
      <c r="G93" s="328"/>
      <c r="H93" s="328"/>
      <c r="I93" s="328"/>
      <c r="J93" s="328"/>
      <c r="K93" s="328"/>
      <c r="L93" s="328"/>
      <c r="M93" s="328"/>
      <c r="N93" s="328"/>
      <c r="O93" s="328"/>
      <c r="P93" s="328"/>
      <c r="Q93" s="328"/>
      <c r="R93" s="328"/>
      <c r="S93" s="328"/>
      <c r="T93" s="328"/>
      <c r="U93" s="328"/>
      <c r="V93" s="328"/>
      <c r="W93" s="328"/>
      <c r="X93" s="328"/>
      <c r="Y93" s="328"/>
      <c r="Z93" s="328"/>
      <c r="AA93" s="328"/>
      <c r="AB93" s="328"/>
      <c r="AC93" s="329"/>
      <c r="AD93" s="333" t="s">
        <v>575</v>
      </c>
      <c r="AE93" s="334"/>
      <c r="AF93" s="334"/>
      <c r="AG93" s="71" t="s">
        <v>605</v>
      </c>
      <c r="AH93" s="72"/>
      <c r="AI93" s="72"/>
      <c r="AJ93" s="72"/>
      <c r="AK93" s="72"/>
      <c r="AL93" s="72"/>
      <c r="AM93" s="72"/>
      <c r="AN93" s="72"/>
      <c r="AO93" s="72"/>
      <c r="AP93" s="72"/>
      <c r="AQ93" s="72"/>
      <c r="AR93" s="72"/>
      <c r="AS93" s="72"/>
      <c r="AT93" s="72"/>
      <c r="AU93" s="72"/>
      <c r="AV93" s="72"/>
      <c r="AW93" s="72"/>
      <c r="AX93" s="73"/>
    </row>
    <row r="94" spans="1:50" ht="27" customHeight="1" x14ac:dyDescent="0.15">
      <c r="A94" s="349"/>
      <c r="B94" s="351"/>
      <c r="C94" s="197" t="s">
        <v>175</v>
      </c>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31" t="s">
        <v>575</v>
      </c>
      <c r="AE94" s="132"/>
      <c r="AF94" s="132"/>
      <c r="AG94" s="71" t="s">
        <v>606</v>
      </c>
      <c r="AH94" s="72"/>
      <c r="AI94" s="72"/>
      <c r="AJ94" s="72"/>
      <c r="AK94" s="72"/>
      <c r="AL94" s="72"/>
      <c r="AM94" s="72"/>
      <c r="AN94" s="72"/>
      <c r="AO94" s="72"/>
      <c r="AP94" s="72"/>
      <c r="AQ94" s="72"/>
      <c r="AR94" s="72"/>
      <c r="AS94" s="72"/>
      <c r="AT94" s="72"/>
      <c r="AU94" s="72"/>
      <c r="AV94" s="72"/>
      <c r="AW94" s="72"/>
      <c r="AX94" s="73"/>
    </row>
    <row r="95" spans="1:50" ht="42" customHeight="1" x14ac:dyDescent="0.15">
      <c r="A95" s="352"/>
      <c r="B95" s="353"/>
      <c r="C95" s="197" t="s">
        <v>42</v>
      </c>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31" t="s">
        <v>575</v>
      </c>
      <c r="AE95" s="132"/>
      <c r="AF95" s="132"/>
      <c r="AG95" s="146" t="s">
        <v>607</v>
      </c>
      <c r="AH95" s="140"/>
      <c r="AI95" s="140"/>
      <c r="AJ95" s="140"/>
      <c r="AK95" s="140"/>
      <c r="AL95" s="140"/>
      <c r="AM95" s="140"/>
      <c r="AN95" s="140"/>
      <c r="AO95" s="140"/>
      <c r="AP95" s="140"/>
      <c r="AQ95" s="140"/>
      <c r="AR95" s="140"/>
      <c r="AS95" s="140"/>
      <c r="AT95" s="140"/>
      <c r="AU95" s="140"/>
      <c r="AV95" s="140"/>
      <c r="AW95" s="140"/>
      <c r="AX95" s="320"/>
    </row>
    <row r="96" spans="1:50" ht="41.25" customHeight="1" x14ac:dyDescent="0.15">
      <c r="A96" s="481" t="s">
        <v>56</v>
      </c>
      <c r="B96" s="482"/>
      <c r="C96" s="330" t="s">
        <v>138</v>
      </c>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1"/>
      <c r="AB96" s="331"/>
      <c r="AC96" s="332"/>
      <c r="AD96" s="318" t="s">
        <v>575</v>
      </c>
      <c r="AE96" s="319"/>
      <c r="AF96" s="319"/>
      <c r="AG96" s="142" t="s">
        <v>608</v>
      </c>
      <c r="AH96" s="134"/>
      <c r="AI96" s="134"/>
      <c r="AJ96" s="134"/>
      <c r="AK96" s="134"/>
      <c r="AL96" s="134"/>
      <c r="AM96" s="134"/>
      <c r="AN96" s="134"/>
      <c r="AO96" s="134"/>
      <c r="AP96" s="134"/>
      <c r="AQ96" s="134"/>
      <c r="AR96" s="134"/>
      <c r="AS96" s="134"/>
      <c r="AT96" s="134"/>
      <c r="AU96" s="134"/>
      <c r="AV96" s="134"/>
      <c r="AW96" s="134"/>
      <c r="AX96" s="325"/>
    </row>
    <row r="97" spans="1:50" ht="19.899999999999999" customHeight="1" x14ac:dyDescent="0.15">
      <c r="A97" s="483"/>
      <c r="B97" s="484"/>
      <c r="C97" s="108" t="s">
        <v>222</v>
      </c>
      <c r="D97" s="106"/>
      <c r="E97" s="106"/>
      <c r="F97" s="109"/>
      <c r="G97" s="105" t="s">
        <v>223</v>
      </c>
      <c r="H97" s="106"/>
      <c r="I97" s="106"/>
      <c r="J97" s="106"/>
      <c r="K97" s="106"/>
      <c r="L97" s="106"/>
      <c r="M97" s="106"/>
      <c r="N97" s="105" t="s">
        <v>224</v>
      </c>
      <c r="O97" s="106"/>
      <c r="P97" s="106"/>
      <c r="Q97" s="106"/>
      <c r="R97" s="106"/>
      <c r="S97" s="106"/>
      <c r="T97" s="106"/>
      <c r="U97" s="106"/>
      <c r="V97" s="106"/>
      <c r="W97" s="106"/>
      <c r="X97" s="106"/>
      <c r="Y97" s="106"/>
      <c r="Z97" s="106"/>
      <c r="AA97" s="106"/>
      <c r="AB97" s="106"/>
      <c r="AC97" s="106"/>
      <c r="AD97" s="106"/>
      <c r="AE97" s="106"/>
      <c r="AF97" s="107"/>
      <c r="AG97" s="144"/>
      <c r="AH97" s="137"/>
      <c r="AI97" s="137"/>
      <c r="AJ97" s="137"/>
      <c r="AK97" s="137"/>
      <c r="AL97" s="137"/>
      <c r="AM97" s="137"/>
      <c r="AN97" s="137"/>
      <c r="AO97" s="137"/>
      <c r="AP97" s="137"/>
      <c r="AQ97" s="137"/>
      <c r="AR97" s="137"/>
      <c r="AS97" s="137"/>
      <c r="AT97" s="137"/>
      <c r="AU97" s="137"/>
      <c r="AV97" s="137"/>
      <c r="AW97" s="137"/>
      <c r="AX97" s="326"/>
    </row>
    <row r="98" spans="1:50" ht="24.75" customHeight="1" x14ac:dyDescent="0.15">
      <c r="A98" s="483"/>
      <c r="B98" s="484"/>
      <c r="C98" s="102" t="s">
        <v>611</v>
      </c>
      <c r="D98" s="103"/>
      <c r="E98" s="103"/>
      <c r="F98" s="104"/>
      <c r="G98" s="96"/>
      <c r="H98" s="97"/>
      <c r="I98" s="48" t="str">
        <f>IF(OR(G98="　", G98=""), "", "-")</f>
        <v/>
      </c>
      <c r="J98" s="100"/>
      <c r="K98" s="100"/>
      <c r="L98" s="48" t="str">
        <f>IF(M98="","","-")</f>
        <v/>
      </c>
      <c r="M98" s="49"/>
      <c r="N98" s="110" t="s">
        <v>612</v>
      </c>
      <c r="O98" s="111"/>
      <c r="P98" s="111"/>
      <c r="Q98" s="111"/>
      <c r="R98" s="111"/>
      <c r="S98" s="111"/>
      <c r="T98" s="111"/>
      <c r="U98" s="111"/>
      <c r="V98" s="111"/>
      <c r="W98" s="111"/>
      <c r="X98" s="111"/>
      <c r="Y98" s="111"/>
      <c r="Z98" s="111"/>
      <c r="AA98" s="111"/>
      <c r="AB98" s="111"/>
      <c r="AC98" s="111"/>
      <c r="AD98" s="111"/>
      <c r="AE98" s="111"/>
      <c r="AF98" s="112"/>
      <c r="AG98" s="144"/>
      <c r="AH98" s="137"/>
      <c r="AI98" s="137"/>
      <c r="AJ98" s="137"/>
      <c r="AK98" s="137"/>
      <c r="AL98" s="137"/>
      <c r="AM98" s="137"/>
      <c r="AN98" s="137"/>
      <c r="AO98" s="137"/>
      <c r="AP98" s="137"/>
      <c r="AQ98" s="137"/>
      <c r="AR98" s="137"/>
      <c r="AS98" s="137"/>
      <c r="AT98" s="137"/>
      <c r="AU98" s="137"/>
      <c r="AV98" s="137"/>
      <c r="AW98" s="137"/>
      <c r="AX98" s="326"/>
    </row>
    <row r="99" spans="1:50" ht="24.75" customHeight="1" x14ac:dyDescent="0.15">
      <c r="A99" s="483"/>
      <c r="B99" s="484"/>
      <c r="C99" s="102"/>
      <c r="D99" s="103"/>
      <c r="E99" s="103"/>
      <c r="F99" s="104"/>
      <c r="G99" s="96"/>
      <c r="H99" s="97"/>
      <c r="I99" s="48" t="str">
        <f t="shared" ref="I99:I102" si="8">IF(OR(G99="　", G99=""), "", "-")</f>
        <v/>
      </c>
      <c r="J99" s="100"/>
      <c r="K99" s="100"/>
      <c r="L99" s="48" t="str">
        <f t="shared" ref="L99:L102" si="9">IF(M99="","","-")</f>
        <v/>
      </c>
      <c r="M99" s="49"/>
      <c r="N99" s="110"/>
      <c r="O99" s="111"/>
      <c r="P99" s="111"/>
      <c r="Q99" s="111"/>
      <c r="R99" s="111"/>
      <c r="S99" s="111"/>
      <c r="T99" s="111"/>
      <c r="U99" s="111"/>
      <c r="V99" s="111"/>
      <c r="W99" s="111"/>
      <c r="X99" s="111"/>
      <c r="Y99" s="111"/>
      <c r="Z99" s="111"/>
      <c r="AA99" s="111"/>
      <c r="AB99" s="111"/>
      <c r="AC99" s="111"/>
      <c r="AD99" s="111"/>
      <c r="AE99" s="111"/>
      <c r="AF99" s="112"/>
      <c r="AG99" s="144"/>
      <c r="AH99" s="137"/>
      <c r="AI99" s="137"/>
      <c r="AJ99" s="137"/>
      <c r="AK99" s="137"/>
      <c r="AL99" s="137"/>
      <c r="AM99" s="137"/>
      <c r="AN99" s="137"/>
      <c r="AO99" s="137"/>
      <c r="AP99" s="137"/>
      <c r="AQ99" s="137"/>
      <c r="AR99" s="137"/>
      <c r="AS99" s="137"/>
      <c r="AT99" s="137"/>
      <c r="AU99" s="137"/>
      <c r="AV99" s="137"/>
      <c r="AW99" s="137"/>
      <c r="AX99" s="326"/>
    </row>
    <row r="100" spans="1:50" ht="24.75" customHeight="1" x14ac:dyDescent="0.15">
      <c r="A100" s="483"/>
      <c r="B100" s="484"/>
      <c r="C100" s="102"/>
      <c r="D100" s="103"/>
      <c r="E100" s="103"/>
      <c r="F100" s="104"/>
      <c r="G100" s="96"/>
      <c r="H100" s="97"/>
      <c r="I100" s="48" t="str">
        <f t="shared" si="8"/>
        <v/>
      </c>
      <c r="J100" s="100"/>
      <c r="K100" s="100"/>
      <c r="L100" s="48" t="str">
        <f t="shared" si="9"/>
        <v/>
      </c>
      <c r="M100" s="49"/>
      <c r="N100" s="110"/>
      <c r="O100" s="111"/>
      <c r="P100" s="111"/>
      <c r="Q100" s="111"/>
      <c r="R100" s="111"/>
      <c r="S100" s="111"/>
      <c r="T100" s="111"/>
      <c r="U100" s="111"/>
      <c r="V100" s="111"/>
      <c r="W100" s="111"/>
      <c r="X100" s="111"/>
      <c r="Y100" s="111"/>
      <c r="Z100" s="111"/>
      <c r="AA100" s="111"/>
      <c r="AB100" s="111"/>
      <c r="AC100" s="111"/>
      <c r="AD100" s="111"/>
      <c r="AE100" s="111"/>
      <c r="AF100" s="112"/>
      <c r="AG100" s="144"/>
      <c r="AH100" s="137"/>
      <c r="AI100" s="137"/>
      <c r="AJ100" s="137"/>
      <c r="AK100" s="137"/>
      <c r="AL100" s="137"/>
      <c r="AM100" s="137"/>
      <c r="AN100" s="137"/>
      <c r="AO100" s="137"/>
      <c r="AP100" s="137"/>
      <c r="AQ100" s="137"/>
      <c r="AR100" s="137"/>
      <c r="AS100" s="137"/>
      <c r="AT100" s="137"/>
      <c r="AU100" s="137"/>
      <c r="AV100" s="137"/>
      <c r="AW100" s="137"/>
      <c r="AX100" s="326"/>
    </row>
    <row r="101" spans="1:50" ht="24.75" customHeight="1" x14ac:dyDescent="0.15">
      <c r="A101" s="483"/>
      <c r="B101" s="484"/>
      <c r="C101" s="102"/>
      <c r="D101" s="103"/>
      <c r="E101" s="103"/>
      <c r="F101" s="104"/>
      <c r="G101" s="96"/>
      <c r="H101" s="97"/>
      <c r="I101" s="48" t="str">
        <f t="shared" si="8"/>
        <v/>
      </c>
      <c r="J101" s="100"/>
      <c r="K101" s="100"/>
      <c r="L101" s="48" t="str">
        <f t="shared" si="9"/>
        <v/>
      </c>
      <c r="M101" s="49"/>
      <c r="N101" s="110"/>
      <c r="O101" s="111"/>
      <c r="P101" s="111"/>
      <c r="Q101" s="111"/>
      <c r="R101" s="111"/>
      <c r="S101" s="111"/>
      <c r="T101" s="111"/>
      <c r="U101" s="111"/>
      <c r="V101" s="111"/>
      <c r="W101" s="111"/>
      <c r="X101" s="111"/>
      <c r="Y101" s="111"/>
      <c r="Z101" s="111"/>
      <c r="AA101" s="111"/>
      <c r="AB101" s="111"/>
      <c r="AC101" s="111"/>
      <c r="AD101" s="111"/>
      <c r="AE101" s="111"/>
      <c r="AF101" s="112"/>
      <c r="AG101" s="144"/>
      <c r="AH101" s="137"/>
      <c r="AI101" s="137"/>
      <c r="AJ101" s="137"/>
      <c r="AK101" s="137"/>
      <c r="AL101" s="137"/>
      <c r="AM101" s="137"/>
      <c r="AN101" s="137"/>
      <c r="AO101" s="137"/>
      <c r="AP101" s="137"/>
      <c r="AQ101" s="137"/>
      <c r="AR101" s="137"/>
      <c r="AS101" s="137"/>
      <c r="AT101" s="137"/>
      <c r="AU101" s="137"/>
      <c r="AV101" s="137"/>
      <c r="AW101" s="137"/>
      <c r="AX101" s="326"/>
    </row>
    <row r="102" spans="1:50" ht="24.75" customHeight="1" x14ac:dyDescent="0.15">
      <c r="A102" s="485"/>
      <c r="B102" s="486"/>
      <c r="C102" s="102"/>
      <c r="D102" s="103"/>
      <c r="E102" s="103"/>
      <c r="F102" s="104"/>
      <c r="G102" s="98"/>
      <c r="H102" s="99"/>
      <c r="I102" s="50" t="str">
        <f t="shared" si="8"/>
        <v/>
      </c>
      <c r="J102" s="101"/>
      <c r="K102" s="101"/>
      <c r="L102" s="50" t="str">
        <f t="shared" si="9"/>
        <v/>
      </c>
      <c r="M102" s="51"/>
      <c r="N102" s="93"/>
      <c r="O102" s="94"/>
      <c r="P102" s="94"/>
      <c r="Q102" s="94"/>
      <c r="R102" s="94"/>
      <c r="S102" s="94"/>
      <c r="T102" s="94"/>
      <c r="U102" s="94"/>
      <c r="V102" s="94"/>
      <c r="W102" s="94"/>
      <c r="X102" s="94"/>
      <c r="Y102" s="94"/>
      <c r="Z102" s="94"/>
      <c r="AA102" s="94"/>
      <c r="AB102" s="94"/>
      <c r="AC102" s="94"/>
      <c r="AD102" s="94"/>
      <c r="AE102" s="94"/>
      <c r="AF102" s="95"/>
      <c r="AG102" s="146"/>
      <c r="AH102" s="140"/>
      <c r="AI102" s="140"/>
      <c r="AJ102" s="140"/>
      <c r="AK102" s="140"/>
      <c r="AL102" s="140"/>
      <c r="AM102" s="140"/>
      <c r="AN102" s="140"/>
      <c r="AO102" s="140"/>
      <c r="AP102" s="140"/>
      <c r="AQ102" s="140"/>
      <c r="AR102" s="140"/>
      <c r="AS102" s="140"/>
      <c r="AT102" s="140"/>
      <c r="AU102" s="140"/>
      <c r="AV102" s="140"/>
      <c r="AW102" s="140"/>
      <c r="AX102" s="320"/>
    </row>
    <row r="103" spans="1:50" ht="67.5" customHeight="1" x14ac:dyDescent="0.15">
      <c r="A103" s="347" t="s">
        <v>46</v>
      </c>
      <c r="B103" s="515"/>
      <c r="C103" s="530" t="s">
        <v>51</v>
      </c>
      <c r="D103" s="552"/>
      <c r="E103" s="552"/>
      <c r="F103" s="553"/>
      <c r="G103" s="305" t="s">
        <v>609</v>
      </c>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6"/>
    </row>
    <row r="104" spans="1:50" ht="67.5" customHeight="1" thickBot="1" x14ac:dyDescent="0.2">
      <c r="A104" s="516"/>
      <c r="B104" s="517"/>
      <c r="C104" s="451" t="s">
        <v>55</v>
      </c>
      <c r="D104" s="452"/>
      <c r="E104" s="452"/>
      <c r="F104" s="453"/>
      <c r="G104" s="303" t="s">
        <v>610</v>
      </c>
      <c r="H104" s="303"/>
      <c r="I104" s="303"/>
      <c r="J104" s="303"/>
      <c r="K104" s="303"/>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4"/>
    </row>
    <row r="105" spans="1:50" ht="24" customHeight="1" x14ac:dyDescent="0.15">
      <c r="A105" s="448" t="s">
        <v>31</v>
      </c>
      <c r="B105" s="449"/>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49"/>
      <c r="AK105" s="449"/>
      <c r="AL105" s="449"/>
      <c r="AM105" s="449"/>
      <c r="AN105" s="449"/>
      <c r="AO105" s="449"/>
      <c r="AP105" s="449"/>
      <c r="AQ105" s="449"/>
      <c r="AR105" s="449"/>
      <c r="AS105" s="449"/>
      <c r="AT105" s="449"/>
      <c r="AU105" s="449"/>
      <c r="AV105" s="449"/>
      <c r="AW105" s="449"/>
      <c r="AX105" s="450"/>
    </row>
    <row r="106" spans="1:50" ht="67.5" customHeight="1" thickBot="1" x14ac:dyDescent="0.2">
      <c r="A106" s="341"/>
      <c r="B106" s="342"/>
      <c r="C106" s="342"/>
      <c r="D106" s="342"/>
      <c r="E106" s="342"/>
      <c r="F106" s="342"/>
      <c r="G106" s="342"/>
      <c r="H106" s="342"/>
      <c r="I106" s="342"/>
      <c r="J106" s="342"/>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2"/>
      <c r="AK106" s="342"/>
      <c r="AL106" s="342"/>
      <c r="AM106" s="342"/>
      <c r="AN106" s="342"/>
      <c r="AO106" s="342"/>
      <c r="AP106" s="342"/>
      <c r="AQ106" s="342"/>
      <c r="AR106" s="342"/>
      <c r="AS106" s="342"/>
      <c r="AT106" s="342"/>
      <c r="AU106" s="342"/>
      <c r="AV106" s="342"/>
      <c r="AW106" s="342"/>
      <c r="AX106" s="343"/>
    </row>
    <row r="107" spans="1:50" ht="24.75" customHeight="1" x14ac:dyDescent="0.15">
      <c r="A107" s="442" t="s">
        <v>32</v>
      </c>
      <c r="B107" s="443"/>
      <c r="C107" s="443"/>
      <c r="D107" s="443"/>
      <c r="E107" s="443"/>
      <c r="F107" s="443"/>
      <c r="G107" s="443"/>
      <c r="H107" s="443"/>
      <c r="I107" s="443"/>
      <c r="J107" s="443"/>
      <c r="K107" s="443"/>
      <c r="L107" s="443"/>
      <c r="M107" s="443"/>
      <c r="N107" s="443"/>
      <c r="O107" s="443"/>
      <c r="P107" s="443"/>
      <c r="Q107" s="443"/>
      <c r="R107" s="443"/>
      <c r="S107" s="443"/>
      <c r="T107" s="443"/>
      <c r="U107" s="443"/>
      <c r="V107" s="443"/>
      <c r="W107" s="443"/>
      <c r="X107" s="443"/>
      <c r="Y107" s="443"/>
      <c r="Z107" s="443"/>
      <c r="AA107" s="443"/>
      <c r="AB107" s="443"/>
      <c r="AC107" s="443"/>
      <c r="AD107" s="443"/>
      <c r="AE107" s="443"/>
      <c r="AF107" s="443"/>
      <c r="AG107" s="443"/>
      <c r="AH107" s="443"/>
      <c r="AI107" s="443"/>
      <c r="AJ107" s="443"/>
      <c r="AK107" s="443"/>
      <c r="AL107" s="443"/>
      <c r="AM107" s="443"/>
      <c r="AN107" s="443"/>
      <c r="AO107" s="443"/>
      <c r="AP107" s="443"/>
      <c r="AQ107" s="443"/>
      <c r="AR107" s="443"/>
      <c r="AS107" s="443"/>
      <c r="AT107" s="443"/>
      <c r="AU107" s="443"/>
      <c r="AV107" s="443"/>
      <c r="AW107" s="443"/>
      <c r="AX107" s="444"/>
    </row>
    <row r="108" spans="1:50" ht="67.5" customHeight="1" thickBot="1" x14ac:dyDescent="0.2">
      <c r="A108" s="380" t="s">
        <v>133</v>
      </c>
      <c r="B108" s="381"/>
      <c r="C108" s="381"/>
      <c r="D108" s="381"/>
      <c r="E108" s="382"/>
      <c r="F108" s="432" t="s">
        <v>685</v>
      </c>
      <c r="G108" s="342"/>
      <c r="H108" s="342"/>
      <c r="I108" s="342"/>
      <c r="J108" s="342"/>
      <c r="K108" s="342"/>
      <c r="L108" s="342"/>
      <c r="M108" s="342"/>
      <c r="N108" s="342"/>
      <c r="O108" s="342"/>
      <c r="P108" s="342"/>
      <c r="Q108" s="342"/>
      <c r="R108" s="342"/>
      <c r="S108" s="342"/>
      <c r="T108" s="342"/>
      <c r="U108" s="342"/>
      <c r="V108" s="342"/>
      <c r="W108" s="342"/>
      <c r="X108" s="342"/>
      <c r="Y108" s="342"/>
      <c r="Z108" s="342"/>
      <c r="AA108" s="342"/>
      <c r="AB108" s="342"/>
      <c r="AC108" s="342"/>
      <c r="AD108" s="342"/>
      <c r="AE108" s="342"/>
      <c r="AF108" s="342"/>
      <c r="AG108" s="342"/>
      <c r="AH108" s="342"/>
      <c r="AI108" s="342"/>
      <c r="AJ108" s="342"/>
      <c r="AK108" s="342"/>
      <c r="AL108" s="342"/>
      <c r="AM108" s="342"/>
      <c r="AN108" s="342"/>
      <c r="AO108" s="342"/>
      <c r="AP108" s="342"/>
      <c r="AQ108" s="342"/>
      <c r="AR108" s="342"/>
      <c r="AS108" s="342"/>
      <c r="AT108" s="342"/>
      <c r="AU108" s="342"/>
      <c r="AV108" s="342"/>
      <c r="AW108" s="342"/>
      <c r="AX108" s="343"/>
    </row>
    <row r="109" spans="1:50" ht="24.75" customHeight="1" x14ac:dyDescent="0.15">
      <c r="A109" s="442" t="s">
        <v>44</v>
      </c>
      <c r="B109" s="443"/>
      <c r="C109" s="443"/>
      <c r="D109" s="443"/>
      <c r="E109" s="443"/>
      <c r="F109" s="443"/>
      <c r="G109" s="443"/>
      <c r="H109" s="443"/>
      <c r="I109" s="443"/>
      <c r="J109" s="443"/>
      <c r="K109" s="443"/>
      <c r="L109" s="443"/>
      <c r="M109" s="443"/>
      <c r="N109" s="443"/>
      <c r="O109" s="443"/>
      <c r="P109" s="443"/>
      <c r="Q109" s="443"/>
      <c r="R109" s="443"/>
      <c r="S109" s="443"/>
      <c r="T109" s="443"/>
      <c r="U109" s="443"/>
      <c r="V109" s="443"/>
      <c r="W109" s="443"/>
      <c r="X109" s="443"/>
      <c r="Y109" s="443"/>
      <c r="Z109" s="443"/>
      <c r="AA109" s="443"/>
      <c r="AB109" s="443"/>
      <c r="AC109" s="443"/>
      <c r="AD109" s="443"/>
      <c r="AE109" s="443"/>
      <c r="AF109" s="443"/>
      <c r="AG109" s="443"/>
      <c r="AH109" s="443"/>
      <c r="AI109" s="443"/>
      <c r="AJ109" s="443"/>
      <c r="AK109" s="443"/>
      <c r="AL109" s="443"/>
      <c r="AM109" s="443"/>
      <c r="AN109" s="443"/>
      <c r="AO109" s="443"/>
      <c r="AP109" s="443"/>
      <c r="AQ109" s="443"/>
      <c r="AR109" s="443"/>
      <c r="AS109" s="443"/>
      <c r="AT109" s="443"/>
      <c r="AU109" s="443"/>
      <c r="AV109" s="443"/>
      <c r="AW109" s="443"/>
      <c r="AX109" s="444"/>
    </row>
    <row r="110" spans="1:50" ht="66" customHeight="1" thickBot="1" x14ac:dyDescent="0.2">
      <c r="A110" s="380" t="s">
        <v>133</v>
      </c>
      <c r="B110" s="381"/>
      <c r="C110" s="381"/>
      <c r="D110" s="381"/>
      <c r="E110" s="382"/>
      <c r="F110" s="344" t="s">
        <v>686</v>
      </c>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c r="AG110" s="345"/>
      <c r="AH110" s="345"/>
      <c r="AI110" s="345"/>
      <c r="AJ110" s="345"/>
      <c r="AK110" s="345"/>
      <c r="AL110" s="345"/>
      <c r="AM110" s="345"/>
      <c r="AN110" s="345"/>
      <c r="AO110" s="345"/>
      <c r="AP110" s="345"/>
      <c r="AQ110" s="345"/>
      <c r="AR110" s="345"/>
      <c r="AS110" s="345"/>
      <c r="AT110" s="345"/>
      <c r="AU110" s="345"/>
      <c r="AV110" s="345"/>
      <c r="AW110" s="345"/>
      <c r="AX110" s="346"/>
    </row>
    <row r="111" spans="1:50" ht="24.75" customHeight="1" x14ac:dyDescent="0.15">
      <c r="A111" s="454" t="s">
        <v>33</v>
      </c>
      <c r="B111" s="455"/>
      <c r="C111" s="455"/>
      <c r="D111" s="455"/>
      <c r="E111" s="455"/>
      <c r="F111" s="455"/>
      <c r="G111" s="455"/>
      <c r="H111" s="455"/>
      <c r="I111" s="455"/>
      <c r="J111" s="455"/>
      <c r="K111" s="455"/>
      <c r="L111" s="455"/>
      <c r="M111" s="455"/>
      <c r="N111" s="455"/>
      <c r="O111" s="455"/>
      <c r="P111" s="455"/>
      <c r="Q111" s="455"/>
      <c r="R111" s="455"/>
      <c r="S111" s="455"/>
      <c r="T111" s="455"/>
      <c r="U111" s="455"/>
      <c r="V111" s="455"/>
      <c r="W111" s="455"/>
      <c r="X111" s="455"/>
      <c r="Y111" s="455"/>
      <c r="Z111" s="455"/>
      <c r="AA111" s="455"/>
      <c r="AB111" s="455"/>
      <c r="AC111" s="455"/>
      <c r="AD111" s="455"/>
      <c r="AE111" s="455"/>
      <c r="AF111" s="455"/>
      <c r="AG111" s="455"/>
      <c r="AH111" s="455"/>
      <c r="AI111" s="455"/>
      <c r="AJ111" s="455"/>
      <c r="AK111" s="455"/>
      <c r="AL111" s="455"/>
      <c r="AM111" s="455"/>
      <c r="AN111" s="455"/>
      <c r="AO111" s="455"/>
      <c r="AP111" s="455"/>
      <c r="AQ111" s="455"/>
      <c r="AR111" s="455"/>
      <c r="AS111" s="455"/>
      <c r="AT111" s="455"/>
      <c r="AU111" s="455"/>
      <c r="AV111" s="455"/>
      <c r="AW111" s="455"/>
      <c r="AX111" s="456"/>
    </row>
    <row r="112" spans="1:50" ht="67.5" customHeight="1" thickBot="1" x14ac:dyDescent="0.2">
      <c r="A112" s="506"/>
      <c r="B112" s="507"/>
      <c r="C112" s="507"/>
      <c r="D112" s="507"/>
      <c r="E112" s="507"/>
      <c r="F112" s="507"/>
      <c r="G112" s="507"/>
      <c r="H112" s="507"/>
      <c r="I112" s="507"/>
      <c r="J112" s="507"/>
      <c r="K112" s="507"/>
      <c r="L112" s="507"/>
      <c r="M112" s="507"/>
      <c r="N112" s="507"/>
      <c r="O112" s="507"/>
      <c r="P112" s="507"/>
      <c r="Q112" s="507"/>
      <c r="R112" s="507"/>
      <c r="S112" s="507"/>
      <c r="T112" s="507"/>
      <c r="U112" s="507"/>
      <c r="V112" s="507"/>
      <c r="W112" s="507"/>
      <c r="X112" s="507"/>
      <c r="Y112" s="507"/>
      <c r="Z112" s="507"/>
      <c r="AA112" s="507"/>
      <c r="AB112" s="507"/>
      <c r="AC112" s="507"/>
      <c r="AD112" s="507"/>
      <c r="AE112" s="507"/>
      <c r="AF112" s="507"/>
      <c r="AG112" s="507"/>
      <c r="AH112" s="507"/>
      <c r="AI112" s="507"/>
      <c r="AJ112" s="507"/>
      <c r="AK112" s="507"/>
      <c r="AL112" s="507"/>
      <c r="AM112" s="507"/>
      <c r="AN112" s="507"/>
      <c r="AO112" s="507"/>
      <c r="AP112" s="507"/>
      <c r="AQ112" s="507"/>
      <c r="AR112" s="507"/>
      <c r="AS112" s="507"/>
      <c r="AT112" s="507"/>
      <c r="AU112" s="507"/>
      <c r="AV112" s="507"/>
      <c r="AW112" s="507"/>
      <c r="AX112" s="508"/>
    </row>
    <row r="113" spans="1:52" ht="24.75" customHeight="1" x14ac:dyDescent="0.15">
      <c r="A113" s="357" t="s">
        <v>229</v>
      </c>
      <c r="B113" s="358"/>
      <c r="C113" s="358"/>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358"/>
      <c r="AB113" s="358"/>
      <c r="AC113" s="358"/>
      <c r="AD113" s="358"/>
      <c r="AE113" s="358"/>
      <c r="AF113" s="358"/>
      <c r="AG113" s="358"/>
      <c r="AH113" s="358"/>
      <c r="AI113" s="358"/>
      <c r="AJ113" s="358"/>
      <c r="AK113" s="358"/>
      <c r="AL113" s="358"/>
      <c r="AM113" s="358"/>
      <c r="AN113" s="358"/>
      <c r="AO113" s="358"/>
      <c r="AP113" s="358"/>
      <c r="AQ113" s="358"/>
      <c r="AR113" s="358"/>
      <c r="AS113" s="358"/>
      <c r="AT113" s="358"/>
      <c r="AU113" s="358"/>
      <c r="AV113" s="358"/>
      <c r="AW113" s="358"/>
      <c r="AX113" s="359"/>
      <c r="AZ113" s="10"/>
    </row>
    <row r="114" spans="1:52" ht="24.75" customHeight="1" x14ac:dyDescent="0.15">
      <c r="A114" s="694" t="s">
        <v>531</v>
      </c>
      <c r="B114" s="695"/>
      <c r="C114" s="695"/>
      <c r="D114" s="696"/>
      <c r="E114" s="662" t="s">
        <v>613</v>
      </c>
      <c r="F114" s="663"/>
      <c r="G114" s="663"/>
      <c r="H114" s="663"/>
      <c r="I114" s="663"/>
      <c r="J114" s="663"/>
      <c r="K114" s="663"/>
      <c r="L114" s="663"/>
      <c r="M114" s="663"/>
      <c r="N114" s="663"/>
      <c r="O114" s="663"/>
      <c r="P114" s="665"/>
      <c r="Q114" s="662"/>
      <c r="R114" s="663"/>
      <c r="S114" s="663"/>
      <c r="T114" s="663"/>
      <c r="U114" s="663"/>
      <c r="V114" s="663"/>
      <c r="W114" s="663"/>
      <c r="X114" s="663"/>
      <c r="Y114" s="663"/>
      <c r="Z114" s="663"/>
      <c r="AA114" s="663"/>
      <c r="AB114" s="665"/>
      <c r="AC114" s="662"/>
      <c r="AD114" s="663"/>
      <c r="AE114" s="663"/>
      <c r="AF114" s="663"/>
      <c r="AG114" s="663"/>
      <c r="AH114" s="663"/>
      <c r="AI114" s="663"/>
      <c r="AJ114" s="663"/>
      <c r="AK114" s="663"/>
      <c r="AL114" s="663"/>
      <c r="AM114" s="663"/>
      <c r="AN114" s="665"/>
      <c r="AO114" s="662"/>
      <c r="AP114" s="663"/>
      <c r="AQ114" s="663"/>
      <c r="AR114" s="663"/>
      <c r="AS114" s="663"/>
      <c r="AT114" s="663"/>
      <c r="AU114" s="663"/>
      <c r="AV114" s="663"/>
      <c r="AW114" s="663"/>
      <c r="AX114" s="664"/>
      <c r="AY114" s="65"/>
    </row>
    <row r="115" spans="1:52" ht="24.75" customHeight="1" x14ac:dyDescent="0.15">
      <c r="A115" s="163" t="s">
        <v>264</v>
      </c>
      <c r="B115" s="163"/>
      <c r="C115" s="163"/>
      <c r="D115" s="163"/>
      <c r="E115" s="662" t="s">
        <v>614</v>
      </c>
      <c r="F115" s="663"/>
      <c r="G115" s="663"/>
      <c r="H115" s="663"/>
      <c r="I115" s="663"/>
      <c r="J115" s="663"/>
      <c r="K115" s="663"/>
      <c r="L115" s="663"/>
      <c r="M115" s="663"/>
      <c r="N115" s="663"/>
      <c r="O115" s="663"/>
      <c r="P115" s="665"/>
      <c r="Q115" s="662"/>
      <c r="R115" s="663"/>
      <c r="S115" s="663"/>
      <c r="T115" s="663"/>
      <c r="U115" s="663"/>
      <c r="V115" s="663"/>
      <c r="W115" s="663"/>
      <c r="X115" s="663"/>
      <c r="Y115" s="663"/>
      <c r="Z115" s="663"/>
      <c r="AA115" s="663"/>
      <c r="AB115" s="665"/>
      <c r="AC115" s="662"/>
      <c r="AD115" s="663"/>
      <c r="AE115" s="663"/>
      <c r="AF115" s="663"/>
      <c r="AG115" s="663"/>
      <c r="AH115" s="663"/>
      <c r="AI115" s="663"/>
      <c r="AJ115" s="663"/>
      <c r="AK115" s="663"/>
      <c r="AL115" s="663"/>
      <c r="AM115" s="663"/>
      <c r="AN115" s="665"/>
      <c r="AO115" s="662"/>
      <c r="AP115" s="663"/>
      <c r="AQ115" s="663"/>
      <c r="AR115" s="663"/>
      <c r="AS115" s="663"/>
      <c r="AT115" s="663"/>
      <c r="AU115" s="663"/>
      <c r="AV115" s="663"/>
      <c r="AW115" s="663"/>
      <c r="AX115" s="664"/>
    </row>
    <row r="116" spans="1:52" ht="24.75" customHeight="1" x14ac:dyDescent="0.15">
      <c r="A116" s="163" t="s">
        <v>263</v>
      </c>
      <c r="B116" s="163"/>
      <c r="C116" s="163"/>
      <c r="D116" s="163"/>
      <c r="E116" s="662" t="s">
        <v>615</v>
      </c>
      <c r="F116" s="663"/>
      <c r="G116" s="663"/>
      <c r="H116" s="663"/>
      <c r="I116" s="663"/>
      <c r="J116" s="663"/>
      <c r="K116" s="663"/>
      <c r="L116" s="663"/>
      <c r="M116" s="663"/>
      <c r="N116" s="663"/>
      <c r="O116" s="663"/>
      <c r="P116" s="665"/>
      <c r="Q116" s="662"/>
      <c r="R116" s="663"/>
      <c r="S116" s="663"/>
      <c r="T116" s="663"/>
      <c r="U116" s="663"/>
      <c r="V116" s="663"/>
      <c r="W116" s="663"/>
      <c r="X116" s="663"/>
      <c r="Y116" s="663"/>
      <c r="Z116" s="663"/>
      <c r="AA116" s="663"/>
      <c r="AB116" s="665"/>
      <c r="AC116" s="662"/>
      <c r="AD116" s="663"/>
      <c r="AE116" s="663"/>
      <c r="AF116" s="663"/>
      <c r="AG116" s="663"/>
      <c r="AH116" s="663"/>
      <c r="AI116" s="663"/>
      <c r="AJ116" s="663"/>
      <c r="AK116" s="663"/>
      <c r="AL116" s="663"/>
      <c r="AM116" s="663"/>
      <c r="AN116" s="665"/>
      <c r="AO116" s="662"/>
      <c r="AP116" s="663"/>
      <c r="AQ116" s="663"/>
      <c r="AR116" s="663"/>
      <c r="AS116" s="663"/>
      <c r="AT116" s="663"/>
      <c r="AU116" s="663"/>
      <c r="AV116" s="663"/>
      <c r="AW116" s="663"/>
      <c r="AX116" s="664"/>
    </row>
    <row r="117" spans="1:52" ht="24.75" customHeight="1" x14ac:dyDescent="0.15">
      <c r="A117" s="163" t="s">
        <v>262</v>
      </c>
      <c r="B117" s="163"/>
      <c r="C117" s="163"/>
      <c r="D117" s="163"/>
      <c r="E117" s="662" t="s">
        <v>616</v>
      </c>
      <c r="F117" s="663"/>
      <c r="G117" s="663"/>
      <c r="H117" s="663"/>
      <c r="I117" s="663"/>
      <c r="J117" s="663"/>
      <c r="K117" s="663"/>
      <c r="L117" s="663"/>
      <c r="M117" s="663"/>
      <c r="N117" s="663"/>
      <c r="O117" s="663"/>
      <c r="P117" s="665"/>
      <c r="Q117" s="662"/>
      <c r="R117" s="663"/>
      <c r="S117" s="663"/>
      <c r="T117" s="663"/>
      <c r="U117" s="663"/>
      <c r="V117" s="663"/>
      <c r="W117" s="663"/>
      <c r="X117" s="663"/>
      <c r="Y117" s="663"/>
      <c r="Z117" s="663"/>
      <c r="AA117" s="663"/>
      <c r="AB117" s="665"/>
      <c r="AC117" s="662"/>
      <c r="AD117" s="663"/>
      <c r="AE117" s="663"/>
      <c r="AF117" s="663"/>
      <c r="AG117" s="663"/>
      <c r="AH117" s="663"/>
      <c r="AI117" s="663"/>
      <c r="AJ117" s="663"/>
      <c r="AK117" s="663"/>
      <c r="AL117" s="663"/>
      <c r="AM117" s="663"/>
      <c r="AN117" s="665"/>
      <c r="AO117" s="662"/>
      <c r="AP117" s="663"/>
      <c r="AQ117" s="663"/>
      <c r="AR117" s="663"/>
      <c r="AS117" s="663"/>
      <c r="AT117" s="663"/>
      <c r="AU117" s="663"/>
      <c r="AV117" s="663"/>
      <c r="AW117" s="663"/>
      <c r="AX117" s="664"/>
    </row>
    <row r="118" spans="1:52" ht="24.75" customHeight="1" x14ac:dyDescent="0.15">
      <c r="A118" s="163" t="s">
        <v>261</v>
      </c>
      <c r="B118" s="163"/>
      <c r="C118" s="163"/>
      <c r="D118" s="163"/>
      <c r="E118" s="662" t="s">
        <v>617</v>
      </c>
      <c r="F118" s="663"/>
      <c r="G118" s="663"/>
      <c r="H118" s="663"/>
      <c r="I118" s="663"/>
      <c r="J118" s="663"/>
      <c r="K118" s="663"/>
      <c r="L118" s="663"/>
      <c r="M118" s="663"/>
      <c r="N118" s="663"/>
      <c r="O118" s="663"/>
      <c r="P118" s="665"/>
      <c r="Q118" s="662" t="s">
        <v>620</v>
      </c>
      <c r="R118" s="663"/>
      <c r="S118" s="663"/>
      <c r="T118" s="663"/>
      <c r="U118" s="663"/>
      <c r="V118" s="663"/>
      <c r="W118" s="663"/>
      <c r="X118" s="663"/>
      <c r="Y118" s="663"/>
      <c r="Z118" s="663"/>
      <c r="AA118" s="663"/>
      <c r="AB118" s="665"/>
      <c r="AC118" s="662"/>
      <c r="AD118" s="663"/>
      <c r="AE118" s="663"/>
      <c r="AF118" s="663"/>
      <c r="AG118" s="663"/>
      <c r="AH118" s="663"/>
      <c r="AI118" s="663"/>
      <c r="AJ118" s="663"/>
      <c r="AK118" s="663"/>
      <c r="AL118" s="663"/>
      <c r="AM118" s="663"/>
      <c r="AN118" s="665"/>
      <c r="AO118" s="662"/>
      <c r="AP118" s="663"/>
      <c r="AQ118" s="663"/>
      <c r="AR118" s="663"/>
      <c r="AS118" s="663"/>
      <c r="AT118" s="663"/>
      <c r="AU118" s="663"/>
      <c r="AV118" s="663"/>
      <c r="AW118" s="663"/>
      <c r="AX118" s="664"/>
    </row>
    <row r="119" spans="1:52" ht="24.75" customHeight="1" x14ac:dyDescent="0.15">
      <c r="A119" s="163" t="s">
        <v>260</v>
      </c>
      <c r="B119" s="163"/>
      <c r="C119" s="163"/>
      <c r="D119" s="163"/>
      <c r="E119" s="662" t="s">
        <v>618</v>
      </c>
      <c r="F119" s="663"/>
      <c r="G119" s="663"/>
      <c r="H119" s="663"/>
      <c r="I119" s="663"/>
      <c r="J119" s="663"/>
      <c r="K119" s="663"/>
      <c r="L119" s="663"/>
      <c r="M119" s="663"/>
      <c r="N119" s="663"/>
      <c r="O119" s="663"/>
      <c r="P119" s="665"/>
      <c r="Q119" s="662"/>
      <c r="R119" s="663"/>
      <c r="S119" s="663"/>
      <c r="T119" s="663"/>
      <c r="U119" s="663"/>
      <c r="V119" s="663"/>
      <c r="W119" s="663"/>
      <c r="X119" s="663"/>
      <c r="Y119" s="663"/>
      <c r="Z119" s="663"/>
      <c r="AA119" s="663"/>
      <c r="AB119" s="665"/>
      <c r="AC119" s="662"/>
      <c r="AD119" s="663"/>
      <c r="AE119" s="663"/>
      <c r="AF119" s="663"/>
      <c r="AG119" s="663"/>
      <c r="AH119" s="663"/>
      <c r="AI119" s="663"/>
      <c r="AJ119" s="663"/>
      <c r="AK119" s="663"/>
      <c r="AL119" s="663"/>
      <c r="AM119" s="663"/>
      <c r="AN119" s="665"/>
      <c r="AO119" s="662"/>
      <c r="AP119" s="663"/>
      <c r="AQ119" s="663"/>
      <c r="AR119" s="663"/>
      <c r="AS119" s="663"/>
      <c r="AT119" s="663"/>
      <c r="AU119" s="663"/>
      <c r="AV119" s="663"/>
      <c r="AW119" s="663"/>
      <c r="AX119" s="664"/>
    </row>
    <row r="120" spans="1:52" ht="24.75" customHeight="1" x14ac:dyDescent="0.15">
      <c r="A120" s="163" t="s">
        <v>259</v>
      </c>
      <c r="B120" s="163"/>
      <c r="C120" s="163"/>
      <c r="D120" s="163"/>
      <c r="E120" s="662" t="s">
        <v>619</v>
      </c>
      <c r="F120" s="663"/>
      <c r="G120" s="663"/>
      <c r="H120" s="663"/>
      <c r="I120" s="663"/>
      <c r="J120" s="663"/>
      <c r="K120" s="663"/>
      <c r="L120" s="663"/>
      <c r="M120" s="663"/>
      <c r="N120" s="663"/>
      <c r="O120" s="663"/>
      <c r="P120" s="665"/>
      <c r="Q120" s="662"/>
      <c r="R120" s="663"/>
      <c r="S120" s="663"/>
      <c r="T120" s="663"/>
      <c r="U120" s="663"/>
      <c r="V120" s="663"/>
      <c r="W120" s="663"/>
      <c r="X120" s="663"/>
      <c r="Y120" s="663"/>
      <c r="Z120" s="663"/>
      <c r="AA120" s="663"/>
      <c r="AB120" s="665"/>
      <c r="AC120" s="662"/>
      <c r="AD120" s="663"/>
      <c r="AE120" s="663"/>
      <c r="AF120" s="663"/>
      <c r="AG120" s="663"/>
      <c r="AH120" s="663"/>
      <c r="AI120" s="663"/>
      <c r="AJ120" s="663"/>
      <c r="AK120" s="663"/>
      <c r="AL120" s="663"/>
      <c r="AM120" s="663"/>
      <c r="AN120" s="665"/>
      <c r="AO120" s="662"/>
      <c r="AP120" s="663"/>
      <c r="AQ120" s="663"/>
      <c r="AR120" s="663"/>
      <c r="AS120" s="663"/>
      <c r="AT120" s="663"/>
      <c r="AU120" s="663"/>
      <c r="AV120" s="663"/>
      <c r="AW120" s="663"/>
      <c r="AX120" s="664"/>
    </row>
    <row r="121" spans="1:52" ht="24.75" customHeight="1" x14ac:dyDescent="0.15">
      <c r="A121" s="163" t="s">
        <v>258</v>
      </c>
      <c r="B121" s="163"/>
      <c r="C121" s="163"/>
      <c r="D121" s="163"/>
      <c r="E121" s="662" t="s">
        <v>619</v>
      </c>
      <c r="F121" s="663"/>
      <c r="G121" s="663"/>
      <c r="H121" s="663"/>
      <c r="I121" s="663"/>
      <c r="J121" s="663"/>
      <c r="K121" s="663"/>
      <c r="L121" s="663"/>
      <c r="M121" s="663"/>
      <c r="N121" s="663"/>
      <c r="O121" s="663"/>
      <c r="P121" s="665"/>
      <c r="Q121" s="662"/>
      <c r="R121" s="663"/>
      <c r="S121" s="663"/>
      <c r="T121" s="663"/>
      <c r="U121" s="663"/>
      <c r="V121" s="663"/>
      <c r="W121" s="663"/>
      <c r="X121" s="663"/>
      <c r="Y121" s="663"/>
      <c r="Z121" s="663"/>
      <c r="AA121" s="663"/>
      <c r="AB121" s="665"/>
      <c r="AC121" s="662"/>
      <c r="AD121" s="663"/>
      <c r="AE121" s="663"/>
      <c r="AF121" s="663"/>
      <c r="AG121" s="663"/>
      <c r="AH121" s="663"/>
      <c r="AI121" s="663"/>
      <c r="AJ121" s="663"/>
      <c r="AK121" s="663"/>
      <c r="AL121" s="663"/>
      <c r="AM121" s="663"/>
      <c r="AN121" s="665"/>
      <c r="AO121" s="662"/>
      <c r="AP121" s="663"/>
      <c r="AQ121" s="663"/>
      <c r="AR121" s="663"/>
      <c r="AS121" s="663"/>
      <c r="AT121" s="663"/>
      <c r="AU121" s="663"/>
      <c r="AV121" s="663"/>
      <c r="AW121" s="663"/>
      <c r="AX121" s="664"/>
    </row>
    <row r="122" spans="1:52" ht="24.75" customHeight="1" x14ac:dyDescent="0.15">
      <c r="A122" s="163" t="s">
        <v>257</v>
      </c>
      <c r="B122" s="163"/>
      <c r="C122" s="163"/>
      <c r="D122" s="163"/>
      <c r="E122" s="697" t="s">
        <v>619</v>
      </c>
      <c r="F122" s="698"/>
      <c r="G122" s="698"/>
      <c r="H122" s="698"/>
      <c r="I122" s="698"/>
      <c r="J122" s="698"/>
      <c r="K122" s="698"/>
      <c r="L122" s="698"/>
      <c r="M122" s="698"/>
      <c r="N122" s="698"/>
      <c r="O122" s="698"/>
      <c r="P122" s="699"/>
      <c r="Q122" s="697"/>
      <c r="R122" s="698"/>
      <c r="S122" s="698"/>
      <c r="T122" s="698"/>
      <c r="U122" s="698"/>
      <c r="V122" s="698"/>
      <c r="W122" s="698"/>
      <c r="X122" s="698"/>
      <c r="Y122" s="698"/>
      <c r="Z122" s="698"/>
      <c r="AA122" s="698"/>
      <c r="AB122" s="699"/>
      <c r="AC122" s="697"/>
      <c r="AD122" s="698"/>
      <c r="AE122" s="698"/>
      <c r="AF122" s="698"/>
      <c r="AG122" s="698"/>
      <c r="AH122" s="698"/>
      <c r="AI122" s="698"/>
      <c r="AJ122" s="698"/>
      <c r="AK122" s="698"/>
      <c r="AL122" s="698"/>
      <c r="AM122" s="698"/>
      <c r="AN122" s="699"/>
      <c r="AO122" s="662"/>
      <c r="AP122" s="663"/>
      <c r="AQ122" s="663"/>
      <c r="AR122" s="663"/>
      <c r="AS122" s="663"/>
      <c r="AT122" s="663"/>
      <c r="AU122" s="663"/>
      <c r="AV122" s="663"/>
      <c r="AW122" s="663"/>
      <c r="AX122" s="664"/>
    </row>
    <row r="123" spans="1:52" ht="24.75" customHeight="1" x14ac:dyDescent="0.15">
      <c r="A123" s="163" t="s">
        <v>405</v>
      </c>
      <c r="B123" s="163"/>
      <c r="C123" s="163"/>
      <c r="D123" s="163"/>
      <c r="E123" s="668" t="s">
        <v>578</v>
      </c>
      <c r="F123" s="666"/>
      <c r="G123" s="666"/>
      <c r="H123" s="68" t="str">
        <f>IF(E123="","","-")</f>
        <v>-</v>
      </c>
      <c r="I123" s="666"/>
      <c r="J123" s="666"/>
      <c r="K123" s="68" t="str">
        <f>IF(I123="","","-")</f>
        <v/>
      </c>
      <c r="L123" s="667">
        <v>48</v>
      </c>
      <c r="M123" s="667"/>
      <c r="N123" s="68" t="str">
        <f>IF(O123="","","-")</f>
        <v/>
      </c>
      <c r="O123" s="669"/>
      <c r="P123" s="670"/>
      <c r="Q123" s="668"/>
      <c r="R123" s="666"/>
      <c r="S123" s="666"/>
      <c r="T123" s="68" t="str">
        <f>IF(Q123="","","-")</f>
        <v/>
      </c>
      <c r="U123" s="666"/>
      <c r="V123" s="666"/>
      <c r="W123" s="68" t="str">
        <f>IF(U123="","","-")</f>
        <v/>
      </c>
      <c r="X123" s="667"/>
      <c r="Y123" s="667"/>
      <c r="Z123" s="68" t="str">
        <f>IF(AA123="","","-")</f>
        <v/>
      </c>
      <c r="AA123" s="669"/>
      <c r="AB123" s="670"/>
      <c r="AC123" s="668"/>
      <c r="AD123" s="666"/>
      <c r="AE123" s="666"/>
      <c r="AF123" s="68" t="str">
        <f>IF(AC123="","","-")</f>
        <v/>
      </c>
      <c r="AG123" s="666"/>
      <c r="AH123" s="666"/>
      <c r="AI123" s="68" t="str">
        <f>IF(AG123="","","-")</f>
        <v/>
      </c>
      <c r="AJ123" s="667"/>
      <c r="AK123" s="667"/>
      <c r="AL123" s="68" t="str">
        <f>IF(AM123="","","-")</f>
        <v/>
      </c>
      <c r="AM123" s="669"/>
      <c r="AN123" s="670"/>
      <c r="AO123" s="668"/>
      <c r="AP123" s="666"/>
      <c r="AQ123" s="68" t="str">
        <f>IF(AO123="","","-")</f>
        <v/>
      </c>
      <c r="AR123" s="666"/>
      <c r="AS123" s="666"/>
      <c r="AT123" s="68" t="str">
        <f>IF(AR123="","","-")</f>
        <v/>
      </c>
      <c r="AU123" s="667"/>
      <c r="AV123" s="667"/>
      <c r="AW123" s="68" t="str">
        <f>IF(AX123="","","-")</f>
        <v/>
      </c>
      <c r="AX123" s="70"/>
    </row>
    <row r="124" spans="1:52" ht="24.75" customHeight="1" x14ac:dyDescent="0.15">
      <c r="A124" s="163" t="s">
        <v>371</v>
      </c>
      <c r="B124" s="163"/>
      <c r="C124" s="163"/>
      <c r="D124" s="163"/>
      <c r="E124" s="668" t="s">
        <v>578</v>
      </c>
      <c r="F124" s="666"/>
      <c r="G124" s="666"/>
      <c r="H124" s="68" t="str">
        <f>IF(E124="","","-")</f>
        <v>-</v>
      </c>
      <c r="I124" s="666"/>
      <c r="J124" s="666"/>
      <c r="K124" s="68" t="str">
        <f>IF(I124="","","-")</f>
        <v/>
      </c>
      <c r="L124" s="667">
        <v>47</v>
      </c>
      <c r="M124" s="667"/>
      <c r="N124" s="68" t="str">
        <f>IF(O124="","","-")</f>
        <v/>
      </c>
      <c r="O124" s="669"/>
      <c r="P124" s="670"/>
      <c r="Q124" s="668"/>
      <c r="R124" s="666"/>
      <c r="S124" s="666"/>
      <c r="T124" s="68" t="str">
        <f>IF(Q124="","","-")</f>
        <v/>
      </c>
      <c r="U124" s="666"/>
      <c r="V124" s="666"/>
      <c r="W124" s="68" t="str">
        <f>IF(U124="","","-")</f>
        <v/>
      </c>
      <c r="X124" s="667"/>
      <c r="Y124" s="667"/>
      <c r="Z124" s="68" t="str">
        <f>IF(AA124="","","-")</f>
        <v/>
      </c>
      <c r="AA124" s="669"/>
      <c r="AB124" s="670"/>
      <c r="AC124" s="668"/>
      <c r="AD124" s="666"/>
      <c r="AE124" s="666"/>
      <c r="AF124" s="68" t="str">
        <f>IF(AC124="","","-")</f>
        <v/>
      </c>
      <c r="AG124" s="666"/>
      <c r="AH124" s="666"/>
      <c r="AI124" s="68" t="str">
        <f>IF(AG124="","","-")</f>
        <v/>
      </c>
      <c r="AJ124" s="667"/>
      <c r="AK124" s="667"/>
      <c r="AL124" s="68" t="str">
        <f>IF(AM124="","","-")</f>
        <v/>
      </c>
      <c r="AM124" s="669"/>
      <c r="AN124" s="670"/>
      <c r="AO124" s="668"/>
      <c r="AP124" s="666"/>
      <c r="AQ124" s="68" t="str">
        <f>IF(AO124="","","-")</f>
        <v/>
      </c>
      <c r="AR124" s="666"/>
      <c r="AS124" s="666"/>
      <c r="AT124" s="68" t="str">
        <f>IF(AR124="","","-")</f>
        <v/>
      </c>
      <c r="AU124" s="667"/>
      <c r="AV124" s="667"/>
      <c r="AW124" s="68" t="str">
        <f>IF(AX124="","","-")</f>
        <v/>
      </c>
      <c r="AX124" s="70"/>
    </row>
    <row r="125" spans="1:52" ht="28.35" customHeight="1" x14ac:dyDescent="0.15">
      <c r="A125" s="322" t="s">
        <v>251</v>
      </c>
      <c r="B125" s="323"/>
      <c r="C125" s="323"/>
      <c r="D125" s="323"/>
      <c r="E125" s="323"/>
      <c r="F125" s="324"/>
      <c r="G125" s="54" t="s">
        <v>566</v>
      </c>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2" ht="28.35" customHeight="1" x14ac:dyDescent="0.15">
      <c r="A126" s="322"/>
      <c r="B126" s="323"/>
      <c r="C126" s="323"/>
      <c r="D126" s="323"/>
      <c r="E126" s="323"/>
      <c r="F126" s="324"/>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2" ht="28.35" customHeight="1" x14ac:dyDescent="0.15">
      <c r="A127" s="322"/>
      <c r="B127" s="323"/>
      <c r="C127" s="323"/>
      <c r="D127" s="323"/>
      <c r="E127" s="323"/>
      <c r="F127" s="324"/>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2" ht="28.35" customHeight="1" x14ac:dyDescent="0.15">
      <c r="A128" s="322"/>
      <c r="B128" s="323"/>
      <c r="C128" s="323"/>
      <c r="D128" s="323"/>
      <c r="E128" s="323"/>
      <c r="F128" s="324"/>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7.75" customHeight="1" x14ac:dyDescent="0.15">
      <c r="A129" s="322"/>
      <c r="B129" s="323"/>
      <c r="C129" s="323"/>
      <c r="D129" s="323"/>
      <c r="E129" s="323"/>
      <c r="F129" s="324"/>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8.35" customHeight="1" x14ac:dyDescent="0.15">
      <c r="A130" s="322"/>
      <c r="B130" s="323"/>
      <c r="C130" s="323"/>
      <c r="D130" s="323"/>
      <c r="E130" s="323"/>
      <c r="F130" s="324"/>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8.35" customHeight="1" x14ac:dyDescent="0.15">
      <c r="A131" s="322"/>
      <c r="B131" s="323"/>
      <c r="C131" s="323"/>
      <c r="D131" s="323"/>
      <c r="E131" s="323"/>
      <c r="F131" s="324"/>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7.75" customHeight="1" x14ac:dyDescent="0.15">
      <c r="A132" s="322"/>
      <c r="B132" s="323"/>
      <c r="C132" s="323"/>
      <c r="D132" s="323"/>
      <c r="E132" s="323"/>
      <c r="F132" s="324"/>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8.35" customHeight="1" x14ac:dyDescent="0.15">
      <c r="A133" s="322"/>
      <c r="B133" s="323"/>
      <c r="C133" s="323"/>
      <c r="D133" s="323"/>
      <c r="E133" s="323"/>
      <c r="F133" s="324"/>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28.35" customHeight="1" x14ac:dyDescent="0.15">
      <c r="A134" s="322"/>
      <c r="B134" s="323"/>
      <c r="C134" s="323"/>
      <c r="D134" s="323"/>
      <c r="E134" s="323"/>
      <c r="F134" s="324"/>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8.35" customHeight="1" x14ac:dyDescent="0.15">
      <c r="A135" s="322"/>
      <c r="B135" s="323"/>
      <c r="C135" s="323"/>
      <c r="D135" s="323"/>
      <c r="E135" s="323"/>
      <c r="F135" s="324"/>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8.35" customHeight="1" x14ac:dyDescent="0.15">
      <c r="A136" s="322"/>
      <c r="B136" s="323"/>
      <c r="C136" s="323"/>
      <c r="D136" s="323"/>
      <c r="E136" s="323"/>
      <c r="F136" s="324"/>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0" ht="28.35" customHeight="1" x14ac:dyDescent="0.15">
      <c r="A137" s="322"/>
      <c r="B137" s="323"/>
      <c r="C137" s="323"/>
      <c r="D137" s="323"/>
      <c r="E137" s="323"/>
      <c r="F137" s="324"/>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5"/>
    </row>
    <row r="138" spans="1:50" ht="27.75" customHeight="1" x14ac:dyDescent="0.15">
      <c r="A138" s="322"/>
      <c r="B138" s="323"/>
      <c r="C138" s="323"/>
      <c r="D138" s="323"/>
      <c r="E138" s="323"/>
      <c r="F138" s="324"/>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5"/>
    </row>
    <row r="139" spans="1:50" ht="28.35" customHeight="1" x14ac:dyDescent="0.15">
      <c r="A139" s="322"/>
      <c r="B139" s="323"/>
      <c r="C139" s="323"/>
      <c r="D139" s="323"/>
      <c r="E139" s="323"/>
      <c r="F139" s="324"/>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28.35" customHeight="1" x14ac:dyDescent="0.15">
      <c r="A140" s="322"/>
      <c r="B140" s="323"/>
      <c r="C140" s="323"/>
      <c r="D140" s="323"/>
      <c r="E140" s="323"/>
      <c r="F140" s="324"/>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5"/>
    </row>
    <row r="141" spans="1:50" ht="28.35" customHeight="1" x14ac:dyDescent="0.15">
      <c r="A141" s="322"/>
      <c r="B141" s="323"/>
      <c r="C141" s="323"/>
      <c r="D141" s="323"/>
      <c r="E141" s="323"/>
      <c r="F141" s="324"/>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0" ht="52.5" customHeight="1" x14ac:dyDescent="0.15">
      <c r="A142" s="322"/>
      <c r="B142" s="323"/>
      <c r="C142" s="323"/>
      <c r="D142" s="323"/>
      <c r="E142" s="323"/>
      <c r="F142" s="324"/>
      <c r="G142" s="33"/>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5"/>
    </row>
    <row r="143" spans="1:50" ht="52.5" customHeight="1" x14ac:dyDescent="0.15">
      <c r="A143" s="322"/>
      <c r="B143" s="323"/>
      <c r="C143" s="323"/>
      <c r="D143" s="323"/>
      <c r="E143" s="323"/>
      <c r="F143" s="324"/>
      <c r="G143" s="33"/>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5"/>
    </row>
    <row r="144" spans="1:50" ht="52.5" customHeight="1" x14ac:dyDescent="0.15">
      <c r="A144" s="322"/>
      <c r="B144" s="323"/>
      <c r="C144" s="323"/>
      <c r="D144" s="323"/>
      <c r="E144" s="323"/>
      <c r="F144" s="324"/>
      <c r="G144" s="33"/>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5"/>
    </row>
    <row r="145" spans="1:51" ht="29.25" customHeight="1" x14ac:dyDescent="0.15">
      <c r="A145" s="322"/>
      <c r="B145" s="323"/>
      <c r="C145" s="323"/>
      <c r="D145" s="323"/>
      <c r="E145" s="323"/>
      <c r="F145" s="324"/>
      <c r="G145" s="33"/>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5"/>
    </row>
    <row r="146" spans="1:51" ht="18.399999999999999" customHeight="1" x14ac:dyDescent="0.15">
      <c r="A146" s="322"/>
      <c r="B146" s="323"/>
      <c r="C146" s="323"/>
      <c r="D146" s="323"/>
      <c r="E146" s="323"/>
      <c r="F146" s="324"/>
      <c r="G146" s="33"/>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5"/>
    </row>
    <row r="147" spans="1:51" ht="35.25" customHeight="1" x14ac:dyDescent="0.15">
      <c r="A147" s="322"/>
      <c r="B147" s="323"/>
      <c r="C147" s="323"/>
      <c r="D147" s="323"/>
      <c r="E147" s="323"/>
      <c r="F147" s="324"/>
      <c r="G147" s="33"/>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5"/>
    </row>
    <row r="148" spans="1:51" ht="30" customHeight="1" thickBot="1" x14ac:dyDescent="0.2">
      <c r="A148" s="322"/>
      <c r="B148" s="323"/>
      <c r="C148" s="323"/>
      <c r="D148" s="323"/>
      <c r="E148" s="323"/>
      <c r="F148" s="324"/>
      <c r="G148" s="33"/>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5"/>
    </row>
    <row r="149" spans="1:51" ht="24.75" customHeight="1" x14ac:dyDescent="0.15">
      <c r="A149" s="335" t="s">
        <v>253</v>
      </c>
      <c r="B149" s="336"/>
      <c r="C149" s="336"/>
      <c r="D149" s="336"/>
      <c r="E149" s="336"/>
      <c r="F149" s="337"/>
      <c r="G149" s="315" t="s">
        <v>676</v>
      </c>
      <c r="H149" s="316"/>
      <c r="I149" s="316"/>
      <c r="J149" s="316"/>
      <c r="K149" s="316"/>
      <c r="L149" s="316"/>
      <c r="M149" s="316"/>
      <c r="N149" s="316"/>
      <c r="O149" s="316"/>
      <c r="P149" s="316"/>
      <c r="Q149" s="316"/>
      <c r="R149" s="316"/>
      <c r="S149" s="316"/>
      <c r="T149" s="316"/>
      <c r="U149" s="316"/>
      <c r="V149" s="316"/>
      <c r="W149" s="316"/>
      <c r="X149" s="316"/>
      <c r="Y149" s="316"/>
      <c r="Z149" s="316"/>
      <c r="AA149" s="316"/>
      <c r="AB149" s="317"/>
      <c r="AC149" s="315" t="s">
        <v>677</v>
      </c>
      <c r="AD149" s="316"/>
      <c r="AE149" s="316"/>
      <c r="AF149" s="316"/>
      <c r="AG149" s="316"/>
      <c r="AH149" s="316"/>
      <c r="AI149" s="316"/>
      <c r="AJ149" s="316"/>
      <c r="AK149" s="316"/>
      <c r="AL149" s="316"/>
      <c r="AM149" s="316"/>
      <c r="AN149" s="316"/>
      <c r="AO149" s="316"/>
      <c r="AP149" s="316"/>
      <c r="AQ149" s="316"/>
      <c r="AR149" s="316"/>
      <c r="AS149" s="316"/>
      <c r="AT149" s="316"/>
      <c r="AU149" s="316"/>
      <c r="AV149" s="316"/>
      <c r="AW149" s="316"/>
      <c r="AX149" s="509"/>
    </row>
    <row r="150" spans="1:51" ht="24.75" customHeight="1" x14ac:dyDescent="0.15">
      <c r="A150" s="338"/>
      <c r="B150" s="339"/>
      <c r="C150" s="339"/>
      <c r="D150" s="339"/>
      <c r="E150" s="339"/>
      <c r="F150" s="340"/>
      <c r="G150" s="530" t="s">
        <v>17</v>
      </c>
      <c r="H150" s="375"/>
      <c r="I150" s="375"/>
      <c r="J150" s="375"/>
      <c r="K150" s="375"/>
      <c r="L150" s="374" t="s">
        <v>18</v>
      </c>
      <c r="M150" s="375"/>
      <c r="N150" s="375"/>
      <c r="O150" s="375"/>
      <c r="P150" s="375"/>
      <c r="Q150" s="375"/>
      <c r="R150" s="375"/>
      <c r="S150" s="375"/>
      <c r="T150" s="375"/>
      <c r="U150" s="375"/>
      <c r="V150" s="375"/>
      <c r="W150" s="375"/>
      <c r="X150" s="376"/>
      <c r="Y150" s="360" t="s">
        <v>19</v>
      </c>
      <c r="Z150" s="361"/>
      <c r="AA150" s="361"/>
      <c r="AB150" s="514"/>
      <c r="AC150" s="530" t="s">
        <v>17</v>
      </c>
      <c r="AD150" s="375"/>
      <c r="AE150" s="375"/>
      <c r="AF150" s="375"/>
      <c r="AG150" s="375"/>
      <c r="AH150" s="374" t="s">
        <v>18</v>
      </c>
      <c r="AI150" s="375"/>
      <c r="AJ150" s="375"/>
      <c r="AK150" s="375"/>
      <c r="AL150" s="375"/>
      <c r="AM150" s="375"/>
      <c r="AN150" s="375"/>
      <c r="AO150" s="375"/>
      <c r="AP150" s="375"/>
      <c r="AQ150" s="375"/>
      <c r="AR150" s="375"/>
      <c r="AS150" s="375"/>
      <c r="AT150" s="376"/>
      <c r="AU150" s="360" t="s">
        <v>19</v>
      </c>
      <c r="AV150" s="361"/>
      <c r="AW150" s="361"/>
      <c r="AX150" s="362"/>
    </row>
    <row r="151" spans="1:51" ht="24.75" customHeight="1" x14ac:dyDescent="0.15">
      <c r="A151" s="338"/>
      <c r="B151" s="339"/>
      <c r="C151" s="339"/>
      <c r="D151" s="339"/>
      <c r="E151" s="339"/>
      <c r="F151" s="340"/>
      <c r="G151" s="377" t="s">
        <v>629</v>
      </c>
      <c r="H151" s="378"/>
      <c r="I151" s="378"/>
      <c r="J151" s="378"/>
      <c r="K151" s="379"/>
      <c r="L151" s="371" t="s">
        <v>630</v>
      </c>
      <c r="M151" s="372"/>
      <c r="N151" s="372"/>
      <c r="O151" s="372"/>
      <c r="P151" s="372"/>
      <c r="Q151" s="372"/>
      <c r="R151" s="372"/>
      <c r="S151" s="372"/>
      <c r="T151" s="372"/>
      <c r="U151" s="372"/>
      <c r="V151" s="372"/>
      <c r="W151" s="372"/>
      <c r="X151" s="373"/>
      <c r="Y151" s="194">
        <v>55</v>
      </c>
      <c r="Z151" s="195"/>
      <c r="AA151" s="195"/>
      <c r="AB151" s="518"/>
      <c r="AC151" s="377" t="s">
        <v>629</v>
      </c>
      <c r="AD151" s="378"/>
      <c r="AE151" s="378"/>
      <c r="AF151" s="378"/>
      <c r="AG151" s="379"/>
      <c r="AH151" s="371" t="s">
        <v>631</v>
      </c>
      <c r="AI151" s="372"/>
      <c r="AJ151" s="372"/>
      <c r="AK151" s="372"/>
      <c r="AL151" s="372"/>
      <c r="AM151" s="372"/>
      <c r="AN151" s="372"/>
      <c r="AO151" s="372"/>
      <c r="AP151" s="372"/>
      <c r="AQ151" s="372"/>
      <c r="AR151" s="372"/>
      <c r="AS151" s="372"/>
      <c r="AT151" s="373"/>
      <c r="AU151" s="194">
        <v>38.5</v>
      </c>
      <c r="AV151" s="195"/>
      <c r="AW151" s="195"/>
      <c r="AX151" s="196"/>
    </row>
    <row r="152" spans="1:51" ht="24.75" customHeight="1" thickBot="1" x14ac:dyDescent="0.2">
      <c r="A152" s="338"/>
      <c r="B152" s="339"/>
      <c r="C152" s="339"/>
      <c r="D152" s="339"/>
      <c r="E152" s="339"/>
      <c r="F152" s="340"/>
      <c r="G152" s="541" t="s">
        <v>20</v>
      </c>
      <c r="H152" s="542"/>
      <c r="I152" s="542"/>
      <c r="J152" s="542"/>
      <c r="K152" s="542"/>
      <c r="L152" s="543"/>
      <c r="M152" s="544"/>
      <c r="N152" s="544"/>
      <c r="O152" s="544"/>
      <c r="P152" s="544"/>
      <c r="Q152" s="544"/>
      <c r="R152" s="544"/>
      <c r="S152" s="544"/>
      <c r="T152" s="544"/>
      <c r="U152" s="544"/>
      <c r="V152" s="544"/>
      <c r="W152" s="544"/>
      <c r="X152" s="545"/>
      <c r="Y152" s="546">
        <f>SUM(Y151:AB151)</f>
        <v>55</v>
      </c>
      <c r="Z152" s="547"/>
      <c r="AA152" s="547"/>
      <c r="AB152" s="548"/>
      <c r="AC152" s="541" t="s">
        <v>20</v>
      </c>
      <c r="AD152" s="542"/>
      <c r="AE152" s="542"/>
      <c r="AF152" s="542"/>
      <c r="AG152" s="542"/>
      <c r="AH152" s="543"/>
      <c r="AI152" s="544"/>
      <c r="AJ152" s="544"/>
      <c r="AK152" s="544"/>
      <c r="AL152" s="544"/>
      <c r="AM152" s="544"/>
      <c r="AN152" s="544"/>
      <c r="AO152" s="544"/>
      <c r="AP152" s="544"/>
      <c r="AQ152" s="544"/>
      <c r="AR152" s="544"/>
      <c r="AS152" s="544"/>
      <c r="AT152" s="545"/>
      <c r="AU152" s="546">
        <f>SUM(AU151:AX151)</f>
        <v>38.5</v>
      </c>
      <c r="AV152" s="547"/>
      <c r="AW152" s="547"/>
      <c r="AX152" s="549"/>
    </row>
    <row r="153" spans="1:51" ht="24.75" customHeight="1" x14ac:dyDescent="0.15">
      <c r="A153" s="338"/>
      <c r="B153" s="339"/>
      <c r="C153" s="339"/>
      <c r="D153" s="339"/>
      <c r="E153" s="339"/>
      <c r="F153" s="340"/>
      <c r="G153" s="315" t="s">
        <v>678</v>
      </c>
      <c r="H153" s="316"/>
      <c r="I153" s="316"/>
      <c r="J153" s="316"/>
      <c r="K153" s="316"/>
      <c r="L153" s="316"/>
      <c r="M153" s="316"/>
      <c r="N153" s="316"/>
      <c r="O153" s="316"/>
      <c r="P153" s="316"/>
      <c r="Q153" s="316"/>
      <c r="R153" s="316"/>
      <c r="S153" s="316"/>
      <c r="T153" s="316"/>
      <c r="U153" s="316"/>
      <c r="V153" s="316"/>
      <c r="W153" s="316"/>
      <c r="X153" s="316"/>
      <c r="Y153" s="316"/>
      <c r="Z153" s="316"/>
      <c r="AA153" s="316"/>
      <c r="AB153" s="317"/>
      <c r="AC153" s="315" t="s">
        <v>679</v>
      </c>
      <c r="AD153" s="316"/>
      <c r="AE153" s="316"/>
      <c r="AF153" s="316"/>
      <c r="AG153" s="316"/>
      <c r="AH153" s="316"/>
      <c r="AI153" s="316"/>
      <c r="AJ153" s="316"/>
      <c r="AK153" s="316"/>
      <c r="AL153" s="316"/>
      <c r="AM153" s="316"/>
      <c r="AN153" s="316"/>
      <c r="AO153" s="316"/>
      <c r="AP153" s="316"/>
      <c r="AQ153" s="316"/>
      <c r="AR153" s="316"/>
      <c r="AS153" s="316"/>
      <c r="AT153" s="316"/>
      <c r="AU153" s="316"/>
      <c r="AV153" s="316"/>
      <c r="AW153" s="316"/>
      <c r="AX153" s="509"/>
      <c r="AY153">
        <f>COUNTA($G$155,$AC$155)</f>
        <v>2</v>
      </c>
    </row>
    <row r="154" spans="1:51" ht="24.75" customHeight="1" x14ac:dyDescent="0.15">
      <c r="A154" s="338"/>
      <c r="B154" s="339"/>
      <c r="C154" s="339"/>
      <c r="D154" s="339"/>
      <c r="E154" s="339"/>
      <c r="F154" s="340"/>
      <c r="G154" s="530" t="s">
        <v>17</v>
      </c>
      <c r="H154" s="375"/>
      <c r="I154" s="375"/>
      <c r="J154" s="375"/>
      <c r="K154" s="375"/>
      <c r="L154" s="374" t="s">
        <v>18</v>
      </c>
      <c r="M154" s="375"/>
      <c r="N154" s="375"/>
      <c r="O154" s="375"/>
      <c r="P154" s="375"/>
      <c r="Q154" s="375"/>
      <c r="R154" s="375"/>
      <c r="S154" s="375"/>
      <c r="T154" s="375"/>
      <c r="U154" s="375"/>
      <c r="V154" s="375"/>
      <c r="W154" s="375"/>
      <c r="X154" s="376"/>
      <c r="Y154" s="360" t="s">
        <v>19</v>
      </c>
      <c r="Z154" s="361"/>
      <c r="AA154" s="361"/>
      <c r="AB154" s="514"/>
      <c r="AC154" s="530" t="s">
        <v>17</v>
      </c>
      <c r="AD154" s="375"/>
      <c r="AE154" s="375"/>
      <c r="AF154" s="375"/>
      <c r="AG154" s="375"/>
      <c r="AH154" s="374" t="s">
        <v>18</v>
      </c>
      <c r="AI154" s="375"/>
      <c r="AJ154" s="375"/>
      <c r="AK154" s="375"/>
      <c r="AL154" s="375"/>
      <c r="AM154" s="375"/>
      <c r="AN154" s="375"/>
      <c r="AO154" s="375"/>
      <c r="AP154" s="375"/>
      <c r="AQ154" s="375"/>
      <c r="AR154" s="375"/>
      <c r="AS154" s="375"/>
      <c r="AT154" s="376"/>
      <c r="AU154" s="360" t="s">
        <v>19</v>
      </c>
      <c r="AV154" s="361"/>
      <c r="AW154" s="361"/>
      <c r="AX154" s="362"/>
      <c r="AY154">
        <f>$AY$153</f>
        <v>2</v>
      </c>
    </row>
    <row r="155" spans="1:51" ht="24.75" customHeight="1" x14ac:dyDescent="0.15">
      <c r="A155" s="338"/>
      <c r="B155" s="339"/>
      <c r="C155" s="339"/>
      <c r="D155" s="339"/>
      <c r="E155" s="339"/>
      <c r="F155" s="340"/>
      <c r="G155" s="377" t="s">
        <v>629</v>
      </c>
      <c r="H155" s="378"/>
      <c r="I155" s="378"/>
      <c r="J155" s="378"/>
      <c r="K155" s="379"/>
      <c r="L155" s="371" t="s">
        <v>632</v>
      </c>
      <c r="M155" s="372"/>
      <c r="N155" s="372"/>
      <c r="O155" s="372"/>
      <c r="P155" s="372"/>
      <c r="Q155" s="372"/>
      <c r="R155" s="372"/>
      <c r="S155" s="372"/>
      <c r="T155" s="372"/>
      <c r="U155" s="372"/>
      <c r="V155" s="372"/>
      <c r="W155" s="372"/>
      <c r="X155" s="373"/>
      <c r="Y155" s="194">
        <v>19.600000000000001</v>
      </c>
      <c r="Z155" s="195"/>
      <c r="AA155" s="195"/>
      <c r="AB155" s="518"/>
      <c r="AC155" s="377" t="s">
        <v>629</v>
      </c>
      <c r="AD155" s="378"/>
      <c r="AE155" s="378"/>
      <c r="AF155" s="378"/>
      <c r="AG155" s="379"/>
      <c r="AH155" s="371" t="s">
        <v>667</v>
      </c>
      <c r="AI155" s="372"/>
      <c r="AJ155" s="372"/>
      <c r="AK155" s="372"/>
      <c r="AL155" s="372"/>
      <c r="AM155" s="372"/>
      <c r="AN155" s="372"/>
      <c r="AO155" s="372"/>
      <c r="AP155" s="372"/>
      <c r="AQ155" s="372"/>
      <c r="AR155" s="372"/>
      <c r="AS155" s="372"/>
      <c r="AT155" s="373"/>
      <c r="AU155" s="194">
        <v>12.9</v>
      </c>
      <c r="AV155" s="195"/>
      <c r="AW155" s="195"/>
      <c r="AX155" s="196"/>
      <c r="AY155">
        <f>$AY$153</f>
        <v>2</v>
      </c>
    </row>
    <row r="156" spans="1:51" ht="24.75" customHeight="1" thickBot="1" x14ac:dyDescent="0.2">
      <c r="A156" s="338"/>
      <c r="B156" s="339"/>
      <c r="C156" s="339"/>
      <c r="D156" s="339"/>
      <c r="E156" s="339"/>
      <c r="F156" s="340"/>
      <c r="G156" s="541" t="s">
        <v>20</v>
      </c>
      <c r="H156" s="542"/>
      <c r="I156" s="542"/>
      <c r="J156" s="542"/>
      <c r="K156" s="542"/>
      <c r="L156" s="543"/>
      <c r="M156" s="544"/>
      <c r="N156" s="544"/>
      <c r="O156" s="544"/>
      <c r="P156" s="544"/>
      <c r="Q156" s="544"/>
      <c r="R156" s="544"/>
      <c r="S156" s="544"/>
      <c r="T156" s="544"/>
      <c r="U156" s="544"/>
      <c r="V156" s="544"/>
      <c r="W156" s="544"/>
      <c r="X156" s="545"/>
      <c r="Y156" s="546">
        <f>SUM(Y155:AB155)</f>
        <v>19.600000000000001</v>
      </c>
      <c r="Z156" s="547"/>
      <c r="AA156" s="547"/>
      <c r="AB156" s="548"/>
      <c r="AC156" s="541" t="s">
        <v>20</v>
      </c>
      <c r="AD156" s="542"/>
      <c r="AE156" s="542"/>
      <c r="AF156" s="542"/>
      <c r="AG156" s="542"/>
      <c r="AH156" s="543"/>
      <c r="AI156" s="544"/>
      <c r="AJ156" s="544"/>
      <c r="AK156" s="544"/>
      <c r="AL156" s="544"/>
      <c r="AM156" s="544"/>
      <c r="AN156" s="544"/>
      <c r="AO156" s="544"/>
      <c r="AP156" s="544"/>
      <c r="AQ156" s="544"/>
      <c r="AR156" s="544"/>
      <c r="AS156" s="544"/>
      <c r="AT156" s="545"/>
      <c r="AU156" s="546">
        <f>SUM(AU155:AX155)</f>
        <v>12.9</v>
      </c>
      <c r="AV156" s="547"/>
      <c r="AW156" s="547"/>
      <c r="AX156" s="549"/>
      <c r="AY156">
        <f>$AY$153</f>
        <v>2</v>
      </c>
    </row>
    <row r="157" spans="1:51" ht="24.75" customHeight="1" x14ac:dyDescent="0.15">
      <c r="A157" s="338"/>
      <c r="B157" s="339"/>
      <c r="C157" s="339"/>
      <c r="D157" s="339"/>
      <c r="E157" s="339"/>
      <c r="F157" s="340"/>
      <c r="G157" s="315" t="s">
        <v>680</v>
      </c>
      <c r="H157" s="316"/>
      <c r="I157" s="316"/>
      <c r="J157" s="316"/>
      <c r="K157" s="316"/>
      <c r="L157" s="316"/>
      <c r="M157" s="316"/>
      <c r="N157" s="316"/>
      <c r="O157" s="316"/>
      <c r="P157" s="316"/>
      <c r="Q157" s="316"/>
      <c r="R157" s="316"/>
      <c r="S157" s="316"/>
      <c r="T157" s="316"/>
      <c r="U157" s="316"/>
      <c r="V157" s="316"/>
      <c r="W157" s="316"/>
      <c r="X157" s="316"/>
      <c r="Y157" s="316"/>
      <c r="Z157" s="316"/>
      <c r="AA157" s="316"/>
      <c r="AB157" s="317"/>
      <c r="AC157" s="315" t="s">
        <v>681</v>
      </c>
      <c r="AD157" s="316"/>
      <c r="AE157" s="316"/>
      <c r="AF157" s="316"/>
      <c r="AG157" s="316"/>
      <c r="AH157" s="316"/>
      <c r="AI157" s="316"/>
      <c r="AJ157" s="316"/>
      <c r="AK157" s="316"/>
      <c r="AL157" s="316"/>
      <c r="AM157" s="316"/>
      <c r="AN157" s="316"/>
      <c r="AO157" s="316"/>
      <c r="AP157" s="316"/>
      <c r="AQ157" s="316"/>
      <c r="AR157" s="316"/>
      <c r="AS157" s="316"/>
      <c r="AT157" s="316"/>
      <c r="AU157" s="316"/>
      <c r="AV157" s="316"/>
      <c r="AW157" s="316"/>
      <c r="AX157" s="509"/>
      <c r="AY157">
        <f>COUNTA($G$159,$AC$159)</f>
        <v>2</v>
      </c>
    </row>
    <row r="158" spans="1:51" ht="24.75" customHeight="1" x14ac:dyDescent="0.15">
      <c r="A158" s="338"/>
      <c r="B158" s="339"/>
      <c r="C158" s="339"/>
      <c r="D158" s="339"/>
      <c r="E158" s="339"/>
      <c r="F158" s="340"/>
      <c r="G158" s="530" t="s">
        <v>17</v>
      </c>
      <c r="H158" s="375"/>
      <c r="I158" s="375"/>
      <c r="J158" s="375"/>
      <c r="K158" s="375"/>
      <c r="L158" s="374" t="s">
        <v>18</v>
      </c>
      <c r="M158" s="375"/>
      <c r="N158" s="375"/>
      <c r="O158" s="375"/>
      <c r="P158" s="375"/>
      <c r="Q158" s="375"/>
      <c r="R158" s="375"/>
      <c r="S158" s="375"/>
      <c r="T158" s="375"/>
      <c r="U158" s="375"/>
      <c r="V158" s="375"/>
      <c r="W158" s="375"/>
      <c r="X158" s="376"/>
      <c r="Y158" s="360" t="s">
        <v>19</v>
      </c>
      <c r="Z158" s="361"/>
      <c r="AA158" s="361"/>
      <c r="AB158" s="514"/>
      <c r="AC158" s="530" t="s">
        <v>17</v>
      </c>
      <c r="AD158" s="375"/>
      <c r="AE158" s="375"/>
      <c r="AF158" s="375"/>
      <c r="AG158" s="375"/>
      <c r="AH158" s="374" t="s">
        <v>18</v>
      </c>
      <c r="AI158" s="375"/>
      <c r="AJ158" s="375"/>
      <c r="AK158" s="375"/>
      <c r="AL158" s="375"/>
      <c r="AM158" s="375"/>
      <c r="AN158" s="375"/>
      <c r="AO158" s="375"/>
      <c r="AP158" s="375"/>
      <c r="AQ158" s="375"/>
      <c r="AR158" s="375"/>
      <c r="AS158" s="375"/>
      <c r="AT158" s="376"/>
      <c r="AU158" s="360" t="s">
        <v>19</v>
      </c>
      <c r="AV158" s="361"/>
      <c r="AW158" s="361"/>
      <c r="AX158" s="362"/>
      <c r="AY158">
        <f>$AY$157</f>
        <v>2</v>
      </c>
    </row>
    <row r="159" spans="1:51" ht="24.75" customHeight="1" x14ac:dyDescent="0.15">
      <c r="A159" s="338"/>
      <c r="B159" s="339"/>
      <c r="C159" s="339"/>
      <c r="D159" s="339"/>
      <c r="E159" s="339"/>
      <c r="F159" s="340"/>
      <c r="G159" s="377" t="s">
        <v>629</v>
      </c>
      <c r="H159" s="378"/>
      <c r="I159" s="378"/>
      <c r="J159" s="378"/>
      <c r="K159" s="379"/>
      <c r="L159" s="371" t="s">
        <v>668</v>
      </c>
      <c r="M159" s="372"/>
      <c r="N159" s="372"/>
      <c r="O159" s="372"/>
      <c r="P159" s="372"/>
      <c r="Q159" s="372"/>
      <c r="R159" s="372"/>
      <c r="S159" s="372"/>
      <c r="T159" s="372"/>
      <c r="U159" s="372"/>
      <c r="V159" s="372"/>
      <c r="W159" s="372"/>
      <c r="X159" s="373"/>
      <c r="Y159" s="194">
        <v>8.6</v>
      </c>
      <c r="Z159" s="195"/>
      <c r="AA159" s="195"/>
      <c r="AB159" s="518"/>
      <c r="AC159" s="377" t="s">
        <v>629</v>
      </c>
      <c r="AD159" s="378"/>
      <c r="AE159" s="378"/>
      <c r="AF159" s="378"/>
      <c r="AG159" s="379"/>
      <c r="AH159" s="371" t="s">
        <v>669</v>
      </c>
      <c r="AI159" s="372"/>
      <c r="AJ159" s="372"/>
      <c r="AK159" s="372"/>
      <c r="AL159" s="372"/>
      <c r="AM159" s="372"/>
      <c r="AN159" s="372"/>
      <c r="AO159" s="372"/>
      <c r="AP159" s="372"/>
      <c r="AQ159" s="372"/>
      <c r="AR159" s="372"/>
      <c r="AS159" s="372"/>
      <c r="AT159" s="373"/>
      <c r="AU159" s="194">
        <v>4.3</v>
      </c>
      <c r="AV159" s="195"/>
      <c r="AW159" s="195"/>
      <c r="AX159" s="196"/>
      <c r="AY159">
        <f>$AY$157</f>
        <v>2</v>
      </c>
    </row>
    <row r="160" spans="1:51" ht="24.75" customHeight="1" x14ac:dyDescent="0.15">
      <c r="A160" s="338"/>
      <c r="B160" s="339"/>
      <c r="C160" s="339"/>
      <c r="D160" s="339"/>
      <c r="E160" s="339"/>
      <c r="F160" s="340"/>
      <c r="G160" s="541" t="s">
        <v>20</v>
      </c>
      <c r="H160" s="542"/>
      <c r="I160" s="542"/>
      <c r="J160" s="542"/>
      <c r="K160" s="542"/>
      <c r="L160" s="543"/>
      <c r="M160" s="544"/>
      <c r="N160" s="544"/>
      <c r="O160" s="544"/>
      <c r="P160" s="544"/>
      <c r="Q160" s="544"/>
      <c r="R160" s="544"/>
      <c r="S160" s="544"/>
      <c r="T160" s="544"/>
      <c r="U160" s="544"/>
      <c r="V160" s="544"/>
      <c r="W160" s="544"/>
      <c r="X160" s="545"/>
      <c r="Y160" s="546">
        <f>SUM(Y159:AB159)</f>
        <v>8.6</v>
      </c>
      <c r="Z160" s="547"/>
      <c r="AA160" s="547"/>
      <c r="AB160" s="548"/>
      <c r="AC160" s="541" t="s">
        <v>20</v>
      </c>
      <c r="AD160" s="542"/>
      <c r="AE160" s="542"/>
      <c r="AF160" s="542"/>
      <c r="AG160" s="542"/>
      <c r="AH160" s="543"/>
      <c r="AI160" s="544"/>
      <c r="AJ160" s="544"/>
      <c r="AK160" s="544"/>
      <c r="AL160" s="544"/>
      <c r="AM160" s="544"/>
      <c r="AN160" s="544"/>
      <c r="AO160" s="544"/>
      <c r="AP160" s="544"/>
      <c r="AQ160" s="544"/>
      <c r="AR160" s="544"/>
      <c r="AS160" s="544"/>
      <c r="AT160" s="545"/>
      <c r="AU160" s="546">
        <f>SUM(AU159:AX159)</f>
        <v>4.3</v>
      </c>
      <c r="AV160" s="547"/>
      <c r="AW160" s="547"/>
      <c r="AX160" s="549"/>
      <c r="AY160">
        <f>$AY$157</f>
        <v>2</v>
      </c>
    </row>
    <row r="161" spans="1:51" ht="24.75" customHeight="1" x14ac:dyDescent="0.15">
      <c r="A161" s="4"/>
      <c r="B161" s="4"/>
      <c r="C161" s="4"/>
      <c r="D161" s="4"/>
      <c r="E161" s="4"/>
      <c r="F161" s="4"/>
      <c r="G161" s="7"/>
      <c r="H161" s="7"/>
      <c r="I161" s="7"/>
      <c r="J161" s="7"/>
      <c r="K161" s="7"/>
      <c r="L161" s="3"/>
      <c r="M161" s="7"/>
      <c r="N161" s="7"/>
      <c r="O161" s="7"/>
      <c r="P161" s="7"/>
      <c r="Q161" s="7"/>
      <c r="R161" s="7"/>
      <c r="S161" s="7"/>
      <c r="T161" s="7"/>
      <c r="U161" s="7"/>
      <c r="V161" s="7"/>
      <c r="W161" s="7"/>
      <c r="X161" s="7"/>
      <c r="Y161" s="8"/>
      <c r="Z161" s="8"/>
      <c r="AA161" s="8"/>
      <c r="AB161" s="8"/>
      <c r="AC161" s="7"/>
      <c r="AD161" s="7"/>
      <c r="AE161" s="7"/>
      <c r="AF161" s="7"/>
      <c r="AG161" s="7"/>
      <c r="AH161" s="3"/>
      <c r="AI161" s="7"/>
      <c r="AJ161" s="7"/>
      <c r="AK161" s="7"/>
      <c r="AL161" s="7"/>
      <c r="AM161" s="7"/>
      <c r="AN161" s="7"/>
      <c r="AO161" s="7"/>
      <c r="AP161" s="7"/>
      <c r="AQ161" s="7"/>
      <c r="AR161" s="7"/>
      <c r="AS161" s="7"/>
      <c r="AT161" s="7"/>
      <c r="AU161" s="8"/>
      <c r="AV161" s="8"/>
      <c r="AW161" s="8"/>
      <c r="AX161" s="8"/>
    </row>
    <row r="162" spans="1:51" ht="24.75" customHeight="1" x14ac:dyDescent="0.15"/>
    <row r="163" spans="1:51" ht="24.75" customHeight="1" x14ac:dyDescent="0.15">
      <c r="A163" s="9"/>
      <c r="B163" s="1" t="s">
        <v>27</v>
      </c>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row>
    <row r="164" spans="1:51" ht="24.75" customHeight="1" x14ac:dyDescent="0.15">
      <c r="A164" s="9"/>
      <c r="B164" s="36" t="s">
        <v>234</v>
      </c>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row>
    <row r="165" spans="1:51" ht="59.25" customHeight="1" x14ac:dyDescent="0.15">
      <c r="A165" s="161"/>
      <c r="B165" s="161"/>
      <c r="C165" s="161" t="s">
        <v>26</v>
      </c>
      <c r="D165" s="161"/>
      <c r="E165" s="161"/>
      <c r="F165" s="161"/>
      <c r="G165" s="161"/>
      <c r="H165" s="161"/>
      <c r="I165" s="161"/>
      <c r="J165" s="162" t="s">
        <v>193</v>
      </c>
      <c r="K165" s="163"/>
      <c r="L165" s="163"/>
      <c r="M165" s="163"/>
      <c r="N165" s="163"/>
      <c r="O165" s="163"/>
      <c r="P165" s="164" t="s">
        <v>176</v>
      </c>
      <c r="Q165" s="164"/>
      <c r="R165" s="164"/>
      <c r="S165" s="164"/>
      <c r="T165" s="164"/>
      <c r="U165" s="164"/>
      <c r="V165" s="164"/>
      <c r="W165" s="164"/>
      <c r="X165" s="164"/>
      <c r="Y165" s="165" t="s">
        <v>191</v>
      </c>
      <c r="Z165" s="166"/>
      <c r="AA165" s="166"/>
      <c r="AB165" s="166"/>
      <c r="AC165" s="162" t="s">
        <v>221</v>
      </c>
      <c r="AD165" s="162"/>
      <c r="AE165" s="162"/>
      <c r="AF165" s="162"/>
      <c r="AG165" s="162"/>
      <c r="AH165" s="165" t="s">
        <v>239</v>
      </c>
      <c r="AI165" s="161"/>
      <c r="AJ165" s="161"/>
      <c r="AK165" s="161"/>
      <c r="AL165" s="161" t="s">
        <v>21</v>
      </c>
      <c r="AM165" s="161"/>
      <c r="AN165" s="161"/>
      <c r="AO165" s="167"/>
      <c r="AP165" s="168" t="s">
        <v>194</v>
      </c>
      <c r="AQ165" s="168"/>
      <c r="AR165" s="168"/>
      <c r="AS165" s="168"/>
      <c r="AT165" s="168"/>
      <c r="AU165" s="168"/>
      <c r="AV165" s="168"/>
      <c r="AW165" s="168"/>
      <c r="AX165" s="168"/>
    </row>
    <row r="166" spans="1:51" ht="50.25" customHeight="1" x14ac:dyDescent="0.15">
      <c r="A166" s="554">
        <v>1</v>
      </c>
      <c r="B166" s="554">
        <v>1</v>
      </c>
      <c r="C166" s="169" t="s">
        <v>633</v>
      </c>
      <c r="D166" s="170"/>
      <c r="E166" s="170"/>
      <c r="F166" s="170"/>
      <c r="G166" s="170"/>
      <c r="H166" s="170"/>
      <c r="I166" s="170"/>
      <c r="J166" s="171">
        <v>2010001034531</v>
      </c>
      <c r="K166" s="172"/>
      <c r="L166" s="172"/>
      <c r="M166" s="172"/>
      <c r="N166" s="172"/>
      <c r="O166" s="172"/>
      <c r="P166" s="173" t="s">
        <v>637</v>
      </c>
      <c r="Q166" s="174"/>
      <c r="R166" s="174"/>
      <c r="S166" s="174"/>
      <c r="T166" s="174"/>
      <c r="U166" s="174"/>
      <c r="V166" s="174"/>
      <c r="W166" s="174"/>
      <c r="X166" s="174"/>
      <c r="Y166" s="175">
        <v>55</v>
      </c>
      <c r="Z166" s="176"/>
      <c r="AA166" s="176"/>
      <c r="AB166" s="177"/>
      <c r="AC166" s="178" t="s">
        <v>241</v>
      </c>
      <c r="AD166" s="179"/>
      <c r="AE166" s="179"/>
      <c r="AF166" s="179"/>
      <c r="AG166" s="179"/>
      <c r="AH166" s="180">
        <v>1</v>
      </c>
      <c r="AI166" s="181"/>
      <c r="AJ166" s="181"/>
      <c r="AK166" s="181"/>
      <c r="AL166" s="182" t="s">
        <v>647</v>
      </c>
      <c r="AM166" s="183"/>
      <c r="AN166" s="183"/>
      <c r="AO166" s="184"/>
      <c r="AP166" s="185"/>
      <c r="AQ166" s="185"/>
      <c r="AR166" s="185"/>
      <c r="AS166" s="185"/>
      <c r="AT166" s="185"/>
      <c r="AU166" s="185"/>
      <c r="AV166" s="185"/>
      <c r="AW166" s="185"/>
      <c r="AX166" s="185"/>
    </row>
    <row r="167" spans="1:51" ht="50.25" customHeight="1" x14ac:dyDescent="0.15">
      <c r="A167" s="554">
        <v>2</v>
      </c>
      <c r="B167" s="554">
        <v>1</v>
      </c>
      <c r="C167" s="169" t="s">
        <v>634</v>
      </c>
      <c r="D167" s="170"/>
      <c r="E167" s="170"/>
      <c r="F167" s="170"/>
      <c r="G167" s="170"/>
      <c r="H167" s="170"/>
      <c r="I167" s="170"/>
      <c r="J167" s="171">
        <v>7010001012532</v>
      </c>
      <c r="K167" s="172"/>
      <c r="L167" s="172"/>
      <c r="M167" s="172"/>
      <c r="N167" s="172"/>
      <c r="O167" s="172"/>
      <c r="P167" s="173" t="s">
        <v>638</v>
      </c>
      <c r="Q167" s="174"/>
      <c r="R167" s="174"/>
      <c r="S167" s="174"/>
      <c r="T167" s="174"/>
      <c r="U167" s="174"/>
      <c r="V167" s="174"/>
      <c r="W167" s="174"/>
      <c r="X167" s="174"/>
      <c r="Y167" s="175">
        <v>38</v>
      </c>
      <c r="Z167" s="176"/>
      <c r="AA167" s="176"/>
      <c r="AB167" s="177"/>
      <c r="AC167" s="178" t="s">
        <v>241</v>
      </c>
      <c r="AD167" s="179"/>
      <c r="AE167" s="179"/>
      <c r="AF167" s="179"/>
      <c r="AG167" s="179"/>
      <c r="AH167" s="180">
        <v>2</v>
      </c>
      <c r="AI167" s="181"/>
      <c r="AJ167" s="181"/>
      <c r="AK167" s="181"/>
      <c r="AL167" s="182" t="s">
        <v>647</v>
      </c>
      <c r="AM167" s="183"/>
      <c r="AN167" s="183"/>
      <c r="AO167" s="184"/>
      <c r="AP167" s="185"/>
      <c r="AQ167" s="185"/>
      <c r="AR167" s="185"/>
      <c r="AS167" s="185"/>
      <c r="AT167" s="185"/>
      <c r="AU167" s="185"/>
      <c r="AV167" s="185"/>
      <c r="AW167" s="185"/>
      <c r="AX167" s="185"/>
      <c r="AY167">
        <f>COUNTA($C$167)</f>
        <v>1</v>
      </c>
    </row>
    <row r="168" spans="1:51" ht="50.25" customHeight="1" x14ac:dyDescent="0.15">
      <c r="A168" s="554">
        <v>3</v>
      </c>
      <c r="B168" s="554">
        <v>1</v>
      </c>
      <c r="C168" s="169" t="s">
        <v>634</v>
      </c>
      <c r="D168" s="170"/>
      <c r="E168" s="170"/>
      <c r="F168" s="170"/>
      <c r="G168" s="170"/>
      <c r="H168" s="170"/>
      <c r="I168" s="170"/>
      <c r="J168" s="171">
        <v>7010001012532</v>
      </c>
      <c r="K168" s="172"/>
      <c r="L168" s="172"/>
      <c r="M168" s="172"/>
      <c r="N168" s="172"/>
      <c r="O168" s="172"/>
      <c r="P168" s="173" t="s">
        <v>639</v>
      </c>
      <c r="Q168" s="174"/>
      <c r="R168" s="174"/>
      <c r="S168" s="174"/>
      <c r="T168" s="174"/>
      <c r="U168" s="174"/>
      <c r="V168" s="174"/>
      <c r="W168" s="174"/>
      <c r="X168" s="174"/>
      <c r="Y168" s="175">
        <v>33</v>
      </c>
      <c r="Z168" s="176"/>
      <c r="AA168" s="176"/>
      <c r="AB168" s="177"/>
      <c r="AC168" s="178" t="s">
        <v>241</v>
      </c>
      <c r="AD168" s="179"/>
      <c r="AE168" s="179"/>
      <c r="AF168" s="179"/>
      <c r="AG168" s="179"/>
      <c r="AH168" s="186">
        <v>1</v>
      </c>
      <c r="AI168" s="187"/>
      <c r="AJ168" s="187"/>
      <c r="AK168" s="187"/>
      <c r="AL168" s="182" t="s">
        <v>647</v>
      </c>
      <c r="AM168" s="183"/>
      <c r="AN168" s="183"/>
      <c r="AO168" s="184"/>
      <c r="AP168" s="185"/>
      <c r="AQ168" s="185"/>
      <c r="AR168" s="185"/>
      <c r="AS168" s="185"/>
      <c r="AT168" s="185"/>
      <c r="AU168" s="185"/>
      <c r="AV168" s="185"/>
      <c r="AW168" s="185"/>
      <c r="AX168" s="185"/>
      <c r="AY168">
        <f>COUNTA($C$168)</f>
        <v>1</v>
      </c>
    </row>
    <row r="169" spans="1:51" ht="55.9" customHeight="1" x14ac:dyDescent="0.15">
      <c r="A169" s="554">
        <v>4</v>
      </c>
      <c r="B169" s="554">
        <v>1</v>
      </c>
      <c r="C169" s="169" t="s">
        <v>633</v>
      </c>
      <c r="D169" s="170"/>
      <c r="E169" s="170"/>
      <c r="F169" s="170"/>
      <c r="G169" s="170"/>
      <c r="H169" s="170"/>
      <c r="I169" s="170"/>
      <c r="J169" s="171">
        <v>2010001034531</v>
      </c>
      <c r="K169" s="172"/>
      <c r="L169" s="172"/>
      <c r="M169" s="172"/>
      <c r="N169" s="172"/>
      <c r="O169" s="172"/>
      <c r="P169" s="173" t="s">
        <v>640</v>
      </c>
      <c r="Q169" s="174"/>
      <c r="R169" s="174"/>
      <c r="S169" s="174"/>
      <c r="T169" s="174"/>
      <c r="U169" s="174"/>
      <c r="V169" s="174"/>
      <c r="W169" s="174"/>
      <c r="X169" s="174"/>
      <c r="Y169" s="175">
        <v>22</v>
      </c>
      <c r="Z169" s="176"/>
      <c r="AA169" s="176"/>
      <c r="AB169" s="177"/>
      <c r="AC169" s="178" t="s">
        <v>241</v>
      </c>
      <c r="AD169" s="179"/>
      <c r="AE169" s="179"/>
      <c r="AF169" s="179"/>
      <c r="AG169" s="179"/>
      <c r="AH169" s="186">
        <v>1</v>
      </c>
      <c r="AI169" s="187"/>
      <c r="AJ169" s="187"/>
      <c r="AK169" s="187"/>
      <c r="AL169" s="182" t="s">
        <v>647</v>
      </c>
      <c r="AM169" s="183"/>
      <c r="AN169" s="183"/>
      <c r="AO169" s="184"/>
      <c r="AP169" s="185"/>
      <c r="AQ169" s="185"/>
      <c r="AR169" s="185"/>
      <c r="AS169" s="185"/>
      <c r="AT169" s="185"/>
      <c r="AU169" s="185"/>
      <c r="AV169" s="185"/>
      <c r="AW169" s="185"/>
      <c r="AX169" s="185"/>
      <c r="AY169">
        <f>COUNTA($C$169)</f>
        <v>1</v>
      </c>
    </row>
    <row r="170" spans="1:51" ht="56.25" customHeight="1" x14ac:dyDescent="0.15">
      <c r="A170" s="554">
        <v>5</v>
      </c>
      <c r="B170" s="554">
        <v>1</v>
      </c>
      <c r="C170" s="169" t="s">
        <v>633</v>
      </c>
      <c r="D170" s="170"/>
      <c r="E170" s="170"/>
      <c r="F170" s="170"/>
      <c r="G170" s="170"/>
      <c r="H170" s="170"/>
      <c r="I170" s="170"/>
      <c r="J170" s="171">
        <v>2010001034531</v>
      </c>
      <c r="K170" s="172"/>
      <c r="L170" s="172"/>
      <c r="M170" s="172"/>
      <c r="N170" s="172"/>
      <c r="O170" s="172"/>
      <c r="P170" s="173" t="s">
        <v>641</v>
      </c>
      <c r="Q170" s="174"/>
      <c r="R170" s="174"/>
      <c r="S170" s="174"/>
      <c r="T170" s="174"/>
      <c r="U170" s="174"/>
      <c r="V170" s="174"/>
      <c r="W170" s="174"/>
      <c r="X170" s="174"/>
      <c r="Y170" s="175">
        <v>22</v>
      </c>
      <c r="Z170" s="176"/>
      <c r="AA170" s="176"/>
      <c r="AB170" s="177"/>
      <c r="AC170" s="178" t="s">
        <v>241</v>
      </c>
      <c r="AD170" s="179"/>
      <c r="AE170" s="179"/>
      <c r="AF170" s="179"/>
      <c r="AG170" s="179"/>
      <c r="AH170" s="186">
        <v>1</v>
      </c>
      <c r="AI170" s="187"/>
      <c r="AJ170" s="187"/>
      <c r="AK170" s="187"/>
      <c r="AL170" s="182" t="s">
        <v>647</v>
      </c>
      <c r="AM170" s="183"/>
      <c r="AN170" s="183"/>
      <c r="AO170" s="184"/>
      <c r="AP170" s="185"/>
      <c r="AQ170" s="185"/>
      <c r="AR170" s="185"/>
      <c r="AS170" s="185"/>
      <c r="AT170" s="185"/>
      <c r="AU170" s="185"/>
      <c r="AV170" s="185"/>
      <c r="AW170" s="185"/>
      <c r="AX170" s="185"/>
      <c r="AY170">
        <f>COUNTA($C$170)</f>
        <v>1</v>
      </c>
    </row>
    <row r="171" spans="1:51" ht="50.25" customHeight="1" x14ac:dyDescent="0.15">
      <c r="A171" s="554">
        <v>6</v>
      </c>
      <c r="B171" s="554">
        <v>1</v>
      </c>
      <c r="C171" s="169" t="s">
        <v>634</v>
      </c>
      <c r="D171" s="170"/>
      <c r="E171" s="170"/>
      <c r="F171" s="170"/>
      <c r="G171" s="170"/>
      <c r="H171" s="170"/>
      <c r="I171" s="170"/>
      <c r="J171" s="171">
        <v>7010001012532</v>
      </c>
      <c r="K171" s="172"/>
      <c r="L171" s="172"/>
      <c r="M171" s="172"/>
      <c r="N171" s="172"/>
      <c r="O171" s="172"/>
      <c r="P171" s="173" t="s">
        <v>642</v>
      </c>
      <c r="Q171" s="174"/>
      <c r="R171" s="174"/>
      <c r="S171" s="174"/>
      <c r="T171" s="174"/>
      <c r="U171" s="174"/>
      <c r="V171" s="174"/>
      <c r="W171" s="174"/>
      <c r="X171" s="174"/>
      <c r="Y171" s="175">
        <v>19.8</v>
      </c>
      <c r="Z171" s="176"/>
      <c r="AA171" s="176"/>
      <c r="AB171" s="177"/>
      <c r="AC171" s="178" t="s">
        <v>241</v>
      </c>
      <c r="AD171" s="179"/>
      <c r="AE171" s="179"/>
      <c r="AF171" s="179"/>
      <c r="AG171" s="179"/>
      <c r="AH171" s="186">
        <v>1</v>
      </c>
      <c r="AI171" s="187"/>
      <c r="AJ171" s="187"/>
      <c r="AK171" s="187"/>
      <c r="AL171" s="182" t="s">
        <v>647</v>
      </c>
      <c r="AM171" s="183"/>
      <c r="AN171" s="183"/>
      <c r="AO171" s="184"/>
      <c r="AP171" s="185"/>
      <c r="AQ171" s="185"/>
      <c r="AR171" s="185"/>
      <c r="AS171" s="185"/>
      <c r="AT171" s="185"/>
      <c r="AU171" s="185"/>
      <c r="AV171" s="185"/>
      <c r="AW171" s="185"/>
      <c r="AX171" s="185"/>
      <c r="AY171">
        <f>COUNTA($C$171)</f>
        <v>1</v>
      </c>
    </row>
    <row r="172" spans="1:51" ht="50.25" customHeight="1" x14ac:dyDescent="0.15">
      <c r="A172" s="554">
        <v>7</v>
      </c>
      <c r="B172" s="554">
        <v>1</v>
      </c>
      <c r="C172" s="169" t="s">
        <v>634</v>
      </c>
      <c r="D172" s="170"/>
      <c r="E172" s="170"/>
      <c r="F172" s="170"/>
      <c r="G172" s="170"/>
      <c r="H172" s="170"/>
      <c r="I172" s="170"/>
      <c r="J172" s="171">
        <v>7010001012532</v>
      </c>
      <c r="K172" s="172"/>
      <c r="L172" s="172"/>
      <c r="M172" s="172"/>
      <c r="N172" s="172"/>
      <c r="O172" s="172"/>
      <c r="P172" s="173" t="s">
        <v>643</v>
      </c>
      <c r="Q172" s="174"/>
      <c r="R172" s="174"/>
      <c r="S172" s="174"/>
      <c r="T172" s="174"/>
      <c r="U172" s="174"/>
      <c r="V172" s="174"/>
      <c r="W172" s="174"/>
      <c r="X172" s="174"/>
      <c r="Y172" s="175">
        <v>19.8</v>
      </c>
      <c r="Z172" s="176"/>
      <c r="AA172" s="176"/>
      <c r="AB172" s="177"/>
      <c r="AC172" s="178" t="s">
        <v>241</v>
      </c>
      <c r="AD172" s="179"/>
      <c r="AE172" s="179"/>
      <c r="AF172" s="179"/>
      <c r="AG172" s="179"/>
      <c r="AH172" s="186">
        <v>1</v>
      </c>
      <c r="AI172" s="187"/>
      <c r="AJ172" s="187"/>
      <c r="AK172" s="187"/>
      <c r="AL172" s="182" t="s">
        <v>647</v>
      </c>
      <c r="AM172" s="183"/>
      <c r="AN172" s="183"/>
      <c r="AO172" s="184"/>
      <c r="AP172" s="185"/>
      <c r="AQ172" s="185"/>
      <c r="AR172" s="185"/>
      <c r="AS172" s="185"/>
      <c r="AT172" s="185"/>
      <c r="AU172" s="185"/>
      <c r="AV172" s="185"/>
      <c r="AW172" s="185"/>
      <c r="AX172" s="185"/>
      <c r="AY172">
        <f>COUNTA($C$172)</f>
        <v>1</v>
      </c>
    </row>
    <row r="173" spans="1:51" ht="50.25" customHeight="1" x14ac:dyDescent="0.15">
      <c r="A173" s="554">
        <v>8</v>
      </c>
      <c r="B173" s="554">
        <v>1</v>
      </c>
      <c r="C173" s="169" t="s">
        <v>634</v>
      </c>
      <c r="D173" s="170"/>
      <c r="E173" s="170"/>
      <c r="F173" s="170"/>
      <c r="G173" s="170"/>
      <c r="H173" s="170"/>
      <c r="I173" s="170"/>
      <c r="J173" s="171">
        <v>7010001012532</v>
      </c>
      <c r="K173" s="172"/>
      <c r="L173" s="172"/>
      <c r="M173" s="172"/>
      <c r="N173" s="172"/>
      <c r="O173" s="172"/>
      <c r="P173" s="173" t="s">
        <v>644</v>
      </c>
      <c r="Q173" s="174"/>
      <c r="R173" s="174"/>
      <c r="S173" s="174"/>
      <c r="T173" s="174"/>
      <c r="U173" s="174"/>
      <c r="V173" s="174"/>
      <c r="W173" s="174"/>
      <c r="X173" s="174"/>
      <c r="Y173" s="175">
        <v>16.5</v>
      </c>
      <c r="Z173" s="176"/>
      <c r="AA173" s="176"/>
      <c r="AB173" s="177"/>
      <c r="AC173" s="178" t="s">
        <v>241</v>
      </c>
      <c r="AD173" s="179"/>
      <c r="AE173" s="179"/>
      <c r="AF173" s="179"/>
      <c r="AG173" s="179"/>
      <c r="AH173" s="186">
        <v>1</v>
      </c>
      <c r="AI173" s="187"/>
      <c r="AJ173" s="187"/>
      <c r="AK173" s="187"/>
      <c r="AL173" s="182" t="s">
        <v>647</v>
      </c>
      <c r="AM173" s="183"/>
      <c r="AN173" s="183"/>
      <c r="AO173" s="184"/>
      <c r="AP173" s="185"/>
      <c r="AQ173" s="185"/>
      <c r="AR173" s="185"/>
      <c r="AS173" s="185"/>
      <c r="AT173" s="185"/>
      <c r="AU173" s="185"/>
      <c r="AV173" s="185"/>
      <c r="AW173" s="185"/>
      <c r="AX173" s="185"/>
      <c r="AY173">
        <f>COUNTA($C$173)</f>
        <v>1</v>
      </c>
    </row>
    <row r="174" spans="1:51" ht="50.25" customHeight="1" x14ac:dyDescent="0.15">
      <c r="A174" s="554">
        <v>9</v>
      </c>
      <c r="B174" s="554">
        <v>1</v>
      </c>
      <c r="C174" s="169" t="s">
        <v>635</v>
      </c>
      <c r="D174" s="170"/>
      <c r="E174" s="170"/>
      <c r="F174" s="170"/>
      <c r="G174" s="170"/>
      <c r="H174" s="170"/>
      <c r="I174" s="170"/>
      <c r="J174" s="171">
        <v>3010401011971</v>
      </c>
      <c r="K174" s="172"/>
      <c r="L174" s="172"/>
      <c r="M174" s="172"/>
      <c r="N174" s="172"/>
      <c r="O174" s="172"/>
      <c r="P174" s="173" t="s">
        <v>645</v>
      </c>
      <c r="Q174" s="174"/>
      <c r="R174" s="174"/>
      <c r="S174" s="174"/>
      <c r="T174" s="174"/>
      <c r="U174" s="174"/>
      <c r="V174" s="174"/>
      <c r="W174" s="174"/>
      <c r="X174" s="174"/>
      <c r="Y174" s="175">
        <v>14.3</v>
      </c>
      <c r="Z174" s="176"/>
      <c r="AA174" s="176"/>
      <c r="AB174" s="177"/>
      <c r="AC174" s="178" t="s">
        <v>241</v>
      </c>
      <c r="AD174" s="179"/>
      <c r="AE174" s="179"/>
      <c r="AF174" s="179"/>
      <c r="AG174" s="179"/>
      <c r="AH174" s="186">
        <v>3</v>
      </c>
      <c r="AI174" s="187"/>
      <c r="AJ174" s="187"/>
      <c r="AK174" s="187"/>
      <c r="AL174" s="182" t="s">
        <v>647</v>
      </c>
      <c r="AM174" s="183"/>
      <c r="AN174" s="183"/>
      <c r="AO174" s="184"/>
      <c r="AP174" s="185"/>
      <c r="AQ174" s="185"/>
      <c r="AR174" s="185"/>
      <c r="AS174" s="185"/>
      <c r="AT174" s="185"/>
      <c r="AU174" s="185"/>
      <c r="AV174" s="185"/>
      <c r="AW174" s="185"/>
      <c r="AX174" s="185"/>
      <c r="AY174">
        <f>COUNTA($C$174)</f>
        <v>1</v>
      </c>
    </row>
    <row r="175" spans="1:51" ht="50.25" customHeight="1" x14ac:dyDescent="0.15">
      <c r="A175" s="554">
        <v>10</v>
      </c>
      <c r="B175" s="554">
        <v>1</v>
      </c>
      <c r="C175" s="169" t="s">
        <v>636</v>
      </c>
      <c r="D175" s="170"/>
      <c r="E175" s="170"/>
      <c r="F175" s="170"/>
      <c r="G175" s="170"/>
      <c r="H175" s="170"/>
      <c r="I175" s="170"/>
      <c r="J175" s="171">
        <v>6010901000777</v>
      </c>
      <c r="K175" s="172"/>
      <c r="L175" s="172"/>
      <c r="M175" s="172"/>
      <c r="N175" s="172"/>
      <c r="O175" s="172"/>
      <c r="P175" s="173" t="s">
        <v>646</v>
      </c>
      <c r="Q175" s="174"/>
      <c r="R175" s="174"/>
      <c r="S175" s="174"/>
      <c r="T175" s="174"/>
      <c r="U175" s="174"/>
      <c r="V175" s="174"/>
      <c r="W175" s="174"/>
      <c r="X175" s="174"/>
      <c r="Y175" s="175">
        <v>2.5</v>
      </c>
      <c r="Z175" s="176"/>
      <c r="AA175" s="176"/>
      <c r="AB175" s="177"/>
      <c r="AC175" s="178" t="s">
        <v>246</v>
      </c>
      <c r="AD175" s="179"/>
      <c r="AE175" s="179"/>
      <c r="AF175" s="179"/>
      <c r="AG175" s="179"/>
      <c r="AH175" s="186" t="s">
        <v>647</v>
      </c>
      <c r="AI175" s="187"/>
      <c r="AJ175" s="187"/>
      <c r="AK175" s="187"/>
      <c r="AL175" s="182" t="s">
        <v>647</v>
      </c>
      <c r="AM175" s="183"/>
      <c r="AN175" s="183"/>
      <c r="AO175" s="184"/>
      <c r="AP175" s="185"/>
      <c r="AQ175" s="185"/>
      <c r="AR175" s="185"/>
      <c r="AS175" s="185"/>
      <c r="AT175" s="185"/>
      <c r="AU175" s="185"/>
      <c r="AV175" s="185"/>
      <c r="AW175" s="185"/>
      <c r="AX175" s="185"/>
      <c r="AY175">
        <f>COUNTA($C$175)</f>
        <v>1</v>
      </c>
    </row>
    <row r="176" spans="1:51" ht="24.75" customHeight="1" x14ac:dyDescent="0.15">
      <c r="A176" s="40"/>
      <c r="B176" s="41" t="s">
        <v>168</v>
      </c>
      <c r="C176" s="40"/>
      <c r="D176" s="40"/>
      <c r="E176" s="40"/>
      <c r="F176" s="40"/>
      <c r="G176" s="40"/>
      <c r="H176" s="40"/>
      <c r="I176" s="40"/>
      <c r="J176" s="40"/>
      <c r="K176" s="40"/>
      <c r="L176" s="40"/>
      <c r="M176" s="40"/>
      <c r="N176" s="40"/>
      <c r="O176" s="40"/>
      <c r="P176" s="42"/>
      <c r="Q176" s="42"/>
      <c r="R176" s="42"/>
      <c r="S176" s="42"/>
      <c r="T176" s="42"/>
      <c r="U176" s="42"/>
      <c r="V176" s="42"/>
      <c r="W176" s="42"/>
      <c r="X176" s="42"/>
      <c r="Y176" s="43"/>
      <c r="Z176" s="43"/>
      <c r="AA176" s="43"/>
      <c r="AB176" s="43"/>
      <c r="AC176" s="43"/>
      <c r="AD176" s="43"/>
      <c r="AE176" s="43"/>
      <c r="AF176" s="43"/>
      <c r="AG176" s="43"/>
      <c r="AH176" s="43"/>
      <c r="AI176" s="43"/>
      <c r="AJ176" s="43"/>
      <c r="AK176" s="43"/>
      <c r="AL176" s="43"/>
      <c r="AM176" s="43"/>
      <c r="AN176" s="43"/>
      <c r="AO176" s="43"/>
      <c r="AP176" s="42"/>
      <c r="AQ176" s="42"/>
      <c r="AR176" s="42"/>
      <c r="AS176" s="42"/>
      <c r="AT176" s="42"/>
      <c r="AU176" s="42"/>
      <c r="AV176" s="42"/>
      <c r="AW176" s="42"/>
      <c r="AX176" s="42"/>
      <c r="AY176" t="e">
        <f>#REF!</f>
        <v>#REF!</v>
      </c>
    </row>
    <row r="177" spans="1:51" ht="59.25" customHeight="1" x14ac:dyDescent="0.15">
      <c r="A177" s="161"/>
      <c r="B177" s="161"/>
      <c r="C177" s="161" t="s">
        <v>26</v>
      </c>
      <c r="D177" s="161"/>
      <c r="E177" s="161"/>
      <c r="F177" s="161"/>
      <c r="G177" s="161"/>
      <c r="H177" s="161"/>
      <c r="I177" s="161"/>
      <c r="J177" s="162" t="s">
        <v>193</v>
      </c>
      <c r="K177" s="163"/>
      <c r="L177" s="163"/>
      <c r="M177" s="163"/>
      <c r="N177" s="163"/>
      <c r="O177" s="163"/>
      <c r="P177" s="164" t="s">
        <v>176</v>
      </c>
      <c r="Q177" s="164"/>
      <c r="R177" s="164"/>
      <c r="S177" s="164"/>
      <c r="T177" s="164"/>
      <c r="U177" s="164"/>
      <c r="V177" s="164"/>
      <c r="W177" s="164"/>
      <c r="X177" s="164"/>
      <c r="Y177" s="165" t="s">
        <v>191</v>
      </c>
      <c r="Z177" s="166"/>
      <c r="AA177" s="166"/>
      <c r="AB177" s="166"/>
      <c r="AC177" s="162" t="s">
        <v>221</v>
      </c>
      <c r="AD177" s="162"/>
      <c r="AE177" s="162"/>
      <c r="AF177" s="162"/>
      <c r="AG177" s="162"/>
      <c r="AH177" s="165" t="s">
        <v>239</v>
      </c>
      <c r="AI177" s="161"/>
      <c r="AJ177" s="161"/>
      <c r="AK177" s="161"/>
      <c r="AL177" s="161" t="s">
        <v>21</v>
      </c>
      <c r="AM177" s="161"/>
      <c r="AN177" s="161"/>
      <c r="AO177" s="167"/>
      <c r="AP177" s="168" t="s">
        <v>194</v>
      </c>
      <c r="AQ177" s="168"/>
      <c r="AR177" s="168"/>
      <c r="AS177" s="168"/>
      <c r="AT177" s="168"/>
      <c r="AU177" s="168"/>
      <c r="AV177" s="168"/>
      <c r="AW177" s="168"/>
      <c r="AX177" s="168"/>
      <c r="AY177" t="e">
        <f>#REF!</f>
        <v>#REF!</v>
      </c>
    </row>
    <row r="178" spans="1:51" ht="55.15" customHeight="1" x14ac:dyDescent="0.15">
      <c r="A178" s="554">
        <v>1</v>
      </c>
      <c r="B178" s="554">
        <v>1</v>
      </c>
      <c r="C178" s="169" t="s">
        <v>651</v>
      </c>
      <c r="D178" s="170"/>
      <c r="E178" s="170"/>
      <c r="F178" s="170"/>
      <c r="G178" s="170"/>
      <c r="H178" s="170"/>
      <c r="I178" s="170"/>
      <c r="J178" s="171">
        <v>7010001042703</v>
      </c>
      <c r="K178" s="172"/>
      <c r="L178" s="172"/>
      <c r="M178" s="172"/>
      <c r="N178" s="172"/>
      <c r="O178" s="172"/>
      <c r="P178" s="173" t="s">
        <v>648</v>
      </c>
      <c r="Q178" s="174"/>
      <c r="R178" s="174"/>
      <c r="S178" s="174"/>
      <c r="T178" s="174"/>
      <c r="U178" s="174"/>
      <c r="V178" s="174"/>
      <c r="W178" s="174"/>
      <c r="X178" s="174"/>
      <c r="Y178" s="175">
        <v>38.5</v>
      </c>
      <c r="Z178" s="176"/>
      <c r="AA178" s="176"/>
      <c r="AB178" s="177"/>
      <c r="AC178" s="178" t="s">
        <v>241</v>
      </c>
      <c r="AD178" s="179"/>
      <c r="AE178" s="179"/>
      <c r="AF178" s="179"/>
      <c r="AG178" s="179"/>
      <c r="AH178" s="180">
        <v>1</v>
      </c>
      <c r="AI178" s="181"/>
      <c r="AJ178" s="181"/>
      <c r="AK178" s="181"/>
      <c r="AL178" s="182" t="s">
        <v>647</v>
      </c>
      <c r="AM178" s="183"/>
      <c r="AN178" s="183"/>
      <c r="AO178" s="184"/>
      <c r="AP178" s="185"/>
      <c r="AQ178" s="185"/>
      <c r="AR178" s="185"/>
      <c r="AS178" s="185"/>
      <c r="AT178" s="185"/>
      <c r="AU178" s="185"/>
      <c r="AV178" s="185"/>
      <c r="AW178" s="185"/>
      <c r="AX178" s="185"/>
      <c r="AY178" t="e">
        <f>#REF!</f>
        <v>#REF!</v>
      </c>
    </row>
    <row r="179" spans="1:51" ht="64.5" customHeight="1" x14ac:dyDescent="0.15">
      <c r="A179" s="554">
        <v>2</v>
      </c>
      <c r="B179" s="554">
        <v>1</v>
      </c>
      <c r="C179" s="169" t="s">
        <v>650</v>
      </c>
      <c r="D179" s="170"/>
      <c r="E179" s="170"/>
      <c r="F179" s="170"/>
      <c r="G179" s="170"/>
      <c r="H179" s="170"/>
      <c r="I179" s="170"/>
      <c r="J179" s="171">
        <v>3011101024462</v>
      </c>
      <c r="K179" s="172"/>
      <c r="L179" s="172"/>
      <c r="M179" s="172"/>
      <c r="N179" s="172"/>
      <c r="O179" s="172"/>
      <c r="P179" s="173" t="s">
        <v>649</v>
      </c>
      <c r="Q179" s="174"/>
      <c r="R179" s="174"/>
      <c r="S179" s="174"/>
      <c r="T179" s="174"/>
      <c r="U179" s="174"/>
      <c r="V179" s="174"/>
      <c r="W179" s="174"/>
      <c r="X179" s="174"/>
      <c r="Y179" s="175">
        <v>36.299999999999997</v>
      </c>
      <c r="Z179" s="176"/>
      <c r="AA179" s="176"/>
      <c r="AB179" s="177"/>
      <c r="AC179" s="178" t="s">
        <v>241</v>
      </c>
      <c r="AD179" s="179"/>
      <c r="AE179" s="179"/>
      <c r="AF179" s="179"/>
      <c r="AG179" s="179"/>
      <c r="AH179" s="180">
        <v>1</v>
      </c>
      <c r="AI179" s="181"/>
      <c r="AJ179" s="181"/>
      <c r="AK179" s="181"/>
      <c r="AL179" s="182" t="s">
        <v>647</v>
      </c>
      <c r="AM179" s="183"/>
      <c r="AN179" s="183"/>
      <c r="AO179" s="184"/>
      <c r="AP179" s="185"/>
      <c r="AQ179" s="185"/>
      <c r="AR179" s="185"/>
      <c r="AS179" s="185"/>
      <c r="AT179" s="185"/>
      <c r="AU179" s="185"/>
      <c r="AV179" s="185"/>
      <c r="AW179" s="185"/>
      <c r="AX179" s="185"/>
      <c r="AY179">
        <f>COUNTA($C$179)</f>
        <v>1</v>
      </c>
    </row>
    <row r="180" spans="1:51" ht="64.5" customHeight="1" x14ac:dyDescent="0.15">
      <c r="A180" s="554">
        <v>3</v>
      </c>
      <c r="B180" s="554">
        <v>1</v>
      </c>
      <c r="C180" s="169" t="s">
        <v>650</v>
      </c>
      <c r="D180" s="170"/>
      <c r="E180" s="170"/>
      <c r="F180" s="170"/>
      <c r="G180" s="170"/>
      <c r="H180" s="170"/>
      <c r="I180" s="170"/>
      <c r="J180" s="171">
        <v>3011101024462</v>
      </c>
      <c r="K180" s="172"/>
      <c r="L180" s="172"/>
      <c r="M180" s="172"/>
      <c r="N180" s="172"/>
      <c r="O180" s="172"/>
      <c r="P180" s="173" t="s">
        <v>649</v>
      </c>
      <c r="Q180" s="174"/>
      <c r="R180" s="174"/>
      <c r="S180" s="174"/>
      <c r="T180" s="174"/>
      <c r="U180" s="174"/>
      <c r="V180" s="174"/>
      <c r="W180" s="174"/>
      <c r="X180" s="174"/>
      <c r="Y180" s="175">
        <v>30.8</v>
      </c>
      <c r="Z180" s="176"/>
      <c r="AA180" s="176"/>
      <c r="AB180" s="177"/>
      <c r="AC180" s="178" t="s">
        <v>241</v>
      </c>
      <c r="AD180" s="179"/>
      <c r="AE180" s="179"/>
      <c r="AF180" s="179"/>
      <c r="AG180" s="179"/>
      <c r="AH180" s="186">
        <v>1</v>
      </c>
      <c r="AI180" s="187"/>
      <c r="AJ180" s="187"/>
      <c r="AK180" s="187"/>
      <c r="AL180" s="182" t="s">
        <v>647</v>
      </c>
      <c r="AM180" s="183"/>
      <c r="AN180" s="183"/>
      <c r="AO180" s="184"/>
      <c r="AP180" s="185"/>
      <c r="AQ180" s="185"/>
      <c r="AR180" s="185"/>
      <c r="AS180" s="185"/>
      <c r="AT180" s="185"/>
      <c r="AU180" s="185"/>
      <c r="AV180" s="185"/>
      <c r="AW180" s="185"/>
      <c r="AX180" s="185"/>
      <c r="AY180">
        <f>COUNTA($C$180)</f>
        <v>1</v>
      </c>
    </row>
    <row r="181" spans="1:51" ht="64.5" customHeight="1" x14ac:dyDescent="0.15">
      <c r="A181" s="554">
        <v>4</v>
      </c>
      <c r="B181" s="554">
        <v>1</v>
      </c>
      <c r="C181" s="169" t="s">
        <v>651</v>
      </c>
      <c r="D181" s="170"/>
      <c r="E181" s="170"/>
      <c r="F181" s="170"/>
      <c r="G181" s="170"/>
      <c r="H181" s="170"/>
      <c r="I181" s="170"/>
      <c r="J181" s="171">
        <v>7010001042703</v>
      </c>
      <c r="K181" s="172"/>
      <c r="L181" s="172"/>
      <c r="M181" s="172"/>
      <c r="N181" s="172"/>
      <c r="O181" s="172"/>
      <c r="P181" s="173" t="s">
        <v>652</v>
      </c>
      <c r="Q181" s="174"/>
      <c r="R181" s="174"/>
      <c r="S181" s="174"/>
      <c r="T181" s="174"/>
      <c r="U181" s="174"/>
      <c r="V181" s="174"/>
      <c r="W181" s="174"/>
      <c r="X181" s="174"/>
      <c r="Y181" s="175">
        <v>24.2</v>
      </c>
      <c r="Z181" s="176"/>
      <c r="AA181" s="176"/>
      <c r="AB181" s="177"/>
      <c r="AC181" s="178" t="s">
        <v>241</v>
      </c>
      <c r="AD181" s="179"/>
      <c r="AE181" s="179"/>
      <c r="AF181" s="179"/>
      <c r="AG181" s="179"/>
      <c r="AH181" s="186">
        <v>2</v>
      </c>
      <c r="AI181" s="187"/>
      <c r="AJ181" s="187"/>
      <c r="AK181" s="187"/>
      <c r="AL181" s="182" t="s">
        <v>647</v>
      </c>
      <c r="AM181" s="183"/>
      <c r="AN181" s="183"/>
      <c r="AO181" s="184"/>
      <c r="AP181" s="185"/>
      <c r="AQ181" s="185"/>
      <c r="AR181" s="185"/>
      <c r="AS181" s="185"/>
      <c r="AT181" s="185"/>
      <c r="AU181" s="185"/>
      <c r="AV181" s="185"/>
      <c r="AW181" s="185"/>
      <c r="AX181" s="185"/>
      <c r="AY181">
        <f>COUNTA($C$181)</f>
        <v>1</v>
      </c>
    </row>
    <row r="182" spans="1:51" ht="44.25" customHeight="1" x14ac:dyDescent="0.15">
      <c r="A182" s="554">
        <v>5</v>
      </c>
      <c r="B182" s="554">
        <v>1</v>
      </c>
      <c r="C182" s="169" t="s">
        <v>653</v>
      </c>
      <c r="D182" s="170"/>
      <c r="E182" s="170"/>
      <c r="F182" s="170"/>
      <c r="G182" s="170"/>
      <c r="H182" s="170"/>
      <c r="I182" s="170"/>
      <c r="J182" s="171">
        <v>3011001032986</v>
      </c>
      <c r="K182" s="172"/>
      <c r="L182" s="172"/>
      <c r="M182" s="172"/>
      <c r="N182" s="172"/>
      <c r="O182" s="172"/>
      <c r="P182" s="173" t="s">
        <v>654</v>
      </c>
      <c r="Q182" s="174"/>
      <c r="R182" s="174"/>
      <c r="S182" s="174"/>
      <c r="T182" s="174"/>
      <c r="U182" s="174"/>
      <c r="V182" s="174"/>
      <c r="W182" s="174"/>
      <c r="X182" s="174"/>
      <c r="Y182" s="175">
        <v>3.5</v>
      </c>
      <c r="Z182" s="176"/>
      <c r="AA182" s="176"/>
      <c r="AB182" s="177"/>
      <c r="AC182" s="178" t="s">
        <v>240</v>
      </c>
      <c r="AD182" s="179"/>
      <c r="AE182" s="179"/>
      <c r="AF182" s="179"/>
      <c r="AG182" s="179"/>
      <c r="AH182" s="186">
        <v>3</v>
      </c>
      <c r="AI182" s="187"/>
      <c r="AJ182" s="187"/>
      <c r="AK182" s="187"/>
      <c r="AL182" s="182" t="s">
        <v>647</v>
      </c>
      <c r="AM182" s="183"/>
      <c r="AN182" s="183"/>
      <c r="AO182" s="184"/>
      <c r="AP182" s="185"/>
      <c r="AQ182" s="185"/>
      <c r="AR182" s="185"/>
      <c r="AS182" s="185"/>
      <c r="AT182" s="185"/>
      <c r="AU182" s="185"/>
      <c r="AV182" s="185"/>
      <c r="AW182" s="185"/>
      <c r="AX182" s="185"/>
      <c r="AY182">
        <f>COUNTA($C$182)</f>
        <v>1</v>
      </c>
    </row>
    <row r="183" spans="1:51" ht="30" customHeight="1" x14ac:dyDescent="0.15">
      <c r="A183" s="554">
        <v>6</v>
      </c>
      <c r="B183" s="554">
        <v>1</v>
      </c>
      <c r="C183" s="169" t="s">
        <v>657</v>
      </c>
      <c r="D183" s="170"/>
      <c r="E183" s="170"/>
      <c r="F183" s="170"/>
      <c r="G183" s="170"/>
      <c r="H183" s="170"/>
      <c r="I183" s="170"/>
      <c r="J183" s="171">
        <v>1010001004320</v>
      </c>
      <c r="K183" s="172"/>
      <c r="L183" s="172"/>
      <c r="M183" s="172"/>
      <c r="N183" s="172"/>
      <c r="O183" s="172"/>
      <c r="P183" s="173" t="s">
        <v>655</v>
      </c>
      <c r="Q183" s="174"/>
      <c r="R183" s="174"/>
      <c r="S183" s="174"/>
      <c r="T183" s="174"/>
      <c r="U183" s="174"/>
      <c r="V183" s="174"/>
      <c r="W183" s="174"/>
      <c r="X183" s="174"/>
      <c r="Y183" s="175">
        <v>0.4</v>
      </c>
      <c r="Z183" s="176"/>
      <c r="AA183" s="176"/>
      <c r="AB183" s="177"/>
      <c r="AC183" s="178" t="s">
        <v>246</v>
      </c>
      <c r="AD183" s="179"/>
      <c r="AE183" s="179"/>
      <c r="AF183" s="179"/>
      <c r="AG183" s="179"/>
      <c r="AH183" s="186" t="s">
        <v>647</v>
      </c>
      <c r="AI183" s="187"/>
      <c r="AJ183" s="187"/>
      <c r="AK183" s="187"/>
      <c r="AL183" s="182" t="s">
        <v>647</v>
      </c>
      <c r="AM183" s="183"/>
      <c r="AN183" s="183"/>
      <c r="AO183" s="184"/>
      <c r="AP183" s="185"/>
      <c r="AQ183" s="185"/>
      <c r="AR183" s="185"/>
      <c r="AS183" s="185"/>
      <c r="AT183" s="185"/>
      <c r="AU183" s="185"/>
      <c r="AV183" s="185"/>
      <c r="AW183" s="185"/>
      <c r="AX183" s="185"/>
      <c r="AY183">
        <f>COUNTA($C$183)</f>
        <v>1</v>
      </c>
    </row>
    <row r="184" spans="1:51" ht="30" customHeight="1" x14ac:dyDescent="0.15">
      <c r="A184" s="554">
        <v>7</v>
      </c>
      <c r="B184" s="554">
        <v>1</v>
      </c>
      <c r="C184" s="169" t="s">
        <v>658</v>
      </c>
      <c r="D184" s="170"/>
      <c r="E184" s="170"/>
      <c r="F184" s="170"/>
      <c r="G184" s="170"/>
      <c r="H184" s="170"/>
      <c r="I184" s="170"/>
      <c r="J184" s="171">
        <v>1011001025752</v>
      </c>
      <c r="K184" s="172"/>
      <c r="L184" s="172"/>
      <c r="M184" s="172"/>
      <c r="N184" s="172"/>
      <c r="O184" s="172"/>
      <c r="P184" s="173" t="s">
        <v>656</v>
      </c>
      <c r="Q184" s="174"/>
      <c r="R184" s="174"/>
      <c r="S184" s="174"/>
      <c r="T184" s="174"/>
      <c r="U184" s="174"/>
      <c r="V184" s="174"/>
      <c r="W184" s="174"/>
      <c r="X184" s="174"/>
      <c r="Y184" s="175">
        <v>0.2</v>
      </c>
      <c r="Z184" s="176"/>
      <c r="AA184" s="176"/>
      <c r="AB184" s="177"/>
      <c r="AC184" s="178" t="s">
        <v>246</v>
      </c>
      <c r="AD184" s="179"/>
      <c r="AE184" s="179"/>
      <c r="AF184" s="179"/>
      <c r="AG184" s="179"/>
      <c r="AH184" s="186" t="s">
        <v>647</v>
      </c>
      <c r="AI184" s="187"/>
      <c r="AJ184" s="187"/>
      <c r="AK184" s="187"/>
      <c r="AL184" s="182" t="s">
        <v>647</v>
      </c>
      <c r="AM184" s="183"/>
      <c r="AN184" s="183"/>
      <c r="AO184" s="184"/>
      <c r="AP184" s="185"/>
      <c r="AQ184" s="185"/>
      <c r="AR184" s="185"/>
      <c r="AS184" s="185"/>
      <c r="AT184" s="185"/>
      <c r="AU184" s="185"/>
      <c r="AV184" s="185"/>
      <c r="AW184" s="185"/>
      <c r="AX184" s="185"/>
      <c r="AY184">
        <f>COUNTA($C$184)</f>
        <v>1</v>
      </c>
    </row>
    <row r="185" spans="1:51" ht="13.9" customHeight="1" x14ac:dyDescent="0.15">
      <c r="A185" s="44"/>
      <c r="B185" s="44"/>
      <c r="C185" s="44"/>
      <c r="D185" s="44"/>
      <c r="E185" s="44"/>
      <c r="F185" s="44"/>
      <c r="G185" s="44"/>
      <c r="H185" s="44"/>
      <c r="I185" s="44"/>
      <c r="J185" s="44"/>
      <c r="K185" s="44"/>
      <c r="L185" s="44"/>
      <c r="M185" s="44"/>
      <c r="N185" s="44"/>
      <c r="O185" s="44"/>
      <c r="P185" s="45"/>
      <c r="Q185" s="45"/>
      <c r="R185" s="45"/>
      <c r="S185" s="45"/>
      <c r="T185" s="45"/>
      <c r="U185" s="45"/>
      <c r="V185" s="45"/>
      <c r="W185" s="45"/>
      <c r="X185" s="45"/>
      <c r="Y185" s="46"/>
      <c r="Z185" s="46"/>
      <c r="AA185" s="46"/>
      <c r="AB185" s="46"/>
      <c r="AC185" s="46"/>
      <c r="AD185" s="46"/>
      <c r="AE185" s="46"/>
      <c r="AF185" s="46"/>
      <c r="AG185" s="46"/>
      <c r="AH185" s="46"/>
      <c r="AI185" s="46"/>
      <c r="AJ185" s="46"/>
      <c r="AK185" s="46"/>
      <c r="AL185" s="46"/>
      <c r="AM185" s="46"/>
      <c r="AN185" s="46"/>
      <c r="AO185" s="46"/>
      <c r="AP185" s="45"/>
      <c r="AQ185" s="45"/>
      <c r="AR185" s="45"/>
      <c r="AS185" s="45"/>
      <c r="AT185" s="45"/>
      <c r="AU185" s="45"/>
      <c r="AV185" s="45"/>
      <c r="AW185" s="45"/>
      <c r="AX185" s="45"/>
      <c r="AY185">
        <f>COUNTA($C$188)</f>
        <v>1</v>
      </c>
    </row>
    <row r="186" spans="1:51" ht="24.75" customHeight="1" x14ac:dyDescent="0.15">
      <c r="A186" s="40"/>
      <c r="B186" s="41" t="s">
        <v>211</v>
      </c>
      <c r="C186" s="40"/>
      <c r="D186" s="40"/>
      <c r="E186" s="40"/>
      <c r="F186" s="40"/>
      <c r="G186" s="40"/>
      <c r="H186" s="40"/>
      <c r="I186" s="40"/>
      <c r="J186" s="40"/>
      <c r="K186" s="40"/>
      <c r="L186" s="40"/>
      <c r="M186" s="40"/>
      <c r="N186" s="40"/>
      <c r="O186" s="40"/>
      <c r="P186" s="42"/>
      <c r="Q186" s="42"/>
      <c r="R186" s="42"/>
      <c r="S186" s="42"/>
      <c r="T186" s="42"/>
      <c r="U186" s="42"/>
      <c r="V186" s="42"/>
      <c r="W186" s="42"/>
      <c r="X186" s="42"/>
      <c r="Y186" s="43"/>
      <c r="Z186" s="43"/>
      <c r="AA186" s="43"/>
      <c r="AB186" s="43"/>
      <c r="AC186" s="43"/>
      <c r="AD186" s="43"/>
      <c r="AE186" s="43"/>
      <c r="AF186" s="43"/>
      <c r="AG186" s="43"/>
      <c r="AH186" s="43"/>
      <c r="AI186" s="43"/>
      <c r="AJ186" s="43"/>
      <c r="AK186" s="43"/>
      <c r="AL186" s="43"/>
      <c r="AM186" s="43"/>
      <c r="AN186" s="43"/>
      <c r="AO186" s="43"/>
      <c r="AP186" s="42"/>
      <c r="AQ186" s="42"/>
      <c r="AR186" s="42"/>
      <c r="AS186" s="42"/>
      <c r="AT186" s="42"/>
      <c r="AU186" s="42"/>
      <c r="AV186" s="42"/>
      <c r="AW186" s="42"/>
      <c r="AX186" s="42"/>
      <c r="AY186">
        <f>$AY$185</f>
        <v>1</v>
      </c>
    </row>
    <row r="187" spans="1:51" ht="59.25" customHeight="1" x14ac:dyDescent="0.15">
      <c r="A187" s="161"/>
      <c r="B187" s="161"/>
      <c r="C187" s="161" t="s">
        <v>26</v>
      </c>
      <c r="D187" s="161"/>
      <c r="E187" s="161"/>
      <c r="F187" s="161"/>
      <c r="G187" s="161"/>
      <c r="H187" s="161"/>
      <c r="I187" s="161"/>
      <c r="J187" s="162" t="s">
        <v>193</v>
      </c>
      <c r="K187" s="163"/>
      <c r="L187" s="163"/>
      <c r="M187" s="163"/>
      <c r="N187" s="163"/>
      <c r="O187" s="163"/>
      <c r="P187" s="164" t="s">
        <v>176</v>
      </c>
      <c r="Q187" s="164"/>
      <c r="R187" s="164"/>
      <c r="S187" s="164"/>
      <c r="T187" s="164"/>
      <c r="U187" s="164"/>
      <c r="V187" s="164"/>
      <c r="W187" s="164"/>
      <c r="X187" s="164"/>
      <c r="Y187" s="165" t="s">
        <v>191</v>
      </c>
      <c r="Z187" s="166"/>
      <c r="AA187" s="166"/>
      <c r="AB187" s="166"/>
      <c r="AC187" s="162" t="s">
        <v>221</v>
      </c>
      <c r="AD187" s="162"/>
      <c r="AE187" s="162"/>
      <c r="AF187" s="162"/>
      <c r="AG187" s="162"/>
      <c r="AH187" s="165" t="s">
        <v>239</v>
      </c>
      <c r="AI187" s="161"/>
      <c r="AJ187" s="161"/>
      <c r="AK187" s="161"/>
      <c r="AL187" s="161" t="s">
        <v>21</v>
      </c>
      <c r="AM187" s="161"/>
      <c r="AN187" s="161"/>
      <c r="AO187" s="167"/>
      <c r="AP187" s="168" t="s">
        <v>194</v>
      </c>
      <c r="AQ187" s="168"/>
      <c r="AR187" s="168"/>
      <c r="AS187" s="168"/>
      <c r="AT187" s="168"/>
      <c r="AU187" s="168"/>
      <c r="AV187" s="168"/>
      <c r="AW187" s="168"/>
      <c r="AX187" s="168"/>
      <c r="AY187">
        <f t="shared" ref="AY187:AY188" si="10">$AY$185</f>
        <v>1</v>
      </c>
    </row>
    <row r="188" spans="1:51" ht="39" customHeight="1" x14ac:dyDescent="0.15">
      <c r="A188" s="554">
        <v>1</v>
      </c>
      <c r="B188" s="554">
        <v>1</v>
      </c>
      <c r="C188" s="169" t="s">
        <v>651</v>
      </c>
      <c r="D188" s="170"/>
      <c r="E188" s="170"/>
      <c r="F188" s="170"/>
      <c r="G188" s="170"/>
      <c r="H188" s="170"/>
      <c r="I188" s="170"/>
      <c r="J188" s="171">
        <v>7010001042703</v>
      </c>
      <c r="K188" s="172"/>
      <c r="L188" s="172"/>
      <c r="M188" s="172"/>
      <c r="N188" s="172"/>
      <c r="O188" s="172"/>
      <c r="P188" s="173" t="s">
        <v>632</v>
      </c>
      <c r="Q188" s="174"/>
      <c r="R188" s="174"/>
      <c r="S188" s="174"/>
      <c r="T188" s="174"/>
      <c r="U188" s="174"/>
      <c r="V188" s="174"/>
      <c r="W188" s="174"/>
      <c r="X188" s="174"/>
      <c r="Y188" s="175">
        <v>19.600000000000001</v>
      </c>
      <c r="Z188" s="176"/>
      <c r="AA188" s="176"/>
      <c r="AB188" s="177"/>
      <c r="AC188" s="178" t="s">
        <v>241</v>
      </c>
      <c r="AD188" s="179"/>
      <c r="AE188" s="179"/>
      <c r="AF188" s="179"/>
      <c r="AG188" s="179"/>
      <c r="AH188" s="180">
        <v>1</v>
      </c>
      <c r="AI188" s="181"/>
      <c r="AJ188" s="181"/>
      <c r="AK188" s="181"/>
      <c r="AL188" s="182" t="s">
        <v>647</v>
      </c>
      <c r="AM188" s="183"/>
      <c r="AN188" s="183"/>
      <c r="AO188" s="184"/>
      <c r="AP188" s="185"/>
      <c r="AQ188" s="185"/>
      <c r="AR188" s="185"/>
      <c r="AS188" s="185"/>
      <c r="AT188" s="185"/>
      <c r="AU188" s="185"/>
      <c r="AV188" s="185"/>
      <c r="AW188" s="185"/>
      <c r="AX188" s="185"/>
      <c r="AY188">
        <f t="shared" si="10"/>
        <v>1</v>
      </c>
    </row>
    <row r="189" spans="1:51" ht="40.15" customHeight="1" x14ac:dyDescent="0.15">
      <c r="A189" s="554">
        <v>2</v>
      </c>
      <c r="B189" s="554">
        <v>1</v>
      </c>
      <c r="C189" s="169" t="s">
        <v>683</v>
      </c>
      <c r="D189" s="170"/>
      <c r="E189" s="170"/>
      <c r="F189" s="170"/>
      <c r="G189" s="170"/>
      <c r="H189" s="170"/>
      <c r="I189" s="170"/>
      <c r="J189" s="171">
        <v>6013301007970</v>
      </c>
      <c r="K189" s="172"/>
      <c r="L189" s="172"/>
      <c r="M189" s="172"/>
      <c r="N189" s="172"/>
      <c r="O189" s="172"/>
      <c r="P189" s="173" t="s">
        <v>659</v>
      </c>
      <c r="Q189" s="174"/>
      <c r="R189" s="174"/>
      <c r="S189" s="174"/>
      <c r="T189" s="174"/>
      <c r="U189" s="174"/>
      <c r="V189" s="174"/>
      <c r="W189" s="174"/>
      <c r="X189" s="174"/>
      <c r="Y189" s="175">
        <v>15.4</v>
      </c>
      <c r="Z189" s="176"/>
      <c r="AA189" s="176"/>
      <c r="AB189" s="177"/>
      <c r="AC189" s="178" t="s">
        <v>241</v>
      </c>
      <c r="AD189" s="179"/>
      <c r="AE189" s="179"/>
      <c r="AF189" s="179"/>
      <c r="AG189" s="179"/>
      <c r="AH189" s="180">
        <v>1</v>
      </c>
      <c r="AI189" s="181"/>
      <c r="AJ189" s="181"/>
      <c r="AK189" s="181"/>
      <c r="AL189" s="182" t="s">
        <v>647</v>
      </c>
      <c r="AM189" s="183"/>
      <c r="AN189" s="183"/>
      <c r="AO189" s="184"/>
      <c r="AP189" s="185"/>
      <c r="AQ189" s="185"/>
      <c r="AR189" s="185"/>
      <c r="AS189" s="185"/>
      <c r="AT189" s="185"/>
      <c r="AU189" s="185"/>
      <c r="AV189" s="185"/>
      <c r="AW189" s="185"/>
      <c r="AX189" s="185"/>
      <c r="AY189">
        <f>COUNTA($C$189)</f>
        <v>1</v>
      </c>
    </row>
    <row r="190" spans="1:51" ht="38.65" customHeight="1" x14ac:dyDescent="0.15">
      <c r="A190" s="554">
        <v>3</v>
      </c>
      <c r="B190" s="554">
        <v>1</v>
      </c>
      <c r="C190" s="169" t="s">
        <v>661</v>
      </c>
      <c r="D190" s="170"/>
      <c r="E190" s="170"/>
      <c r="F190" s="170"/>
      <c r="G190" s="170"/>
      <c r="H190" s="170"/>
      <c r="I190" s="170"/>
      <c r="J190" s="171">
        <v>5010401023057</v>
      </c>
      <c r="K190" s="172"/>
      <c r="L190" s="172"/>
      <c r="M190" s="172"/>
      <c r="N190" s="172"/>
      <c r="O190" s="172"/>
      <c r="P190" s="173" t="s">
        <v>662</v>
      </c>
      <c r="Q190" s="174"/>
      <c r="R190" s="174"/>
      <c r="S190" s="174"/>
      <c r="T190" s="174"/>
      <c r="U190" s="174"/>
      <c r="V190" s="174"/>
      <c r="W190" s="174"/>
      <c r="X190" s="174"/>
      <c r="Y190" s="175">
        <v>12.1</v>
      </c>
      <c r="Z190" s="176"/>
      <c r="AA190" s="176"/>
      <c r="AB190" s="177"/>
      <c r="AC190" s="178" t="s">
        <v>241</v>
      </c>
      <c r="AD190" s="179"/>
      <c r="AE190" s="179"/>
      <c r="AF190" s="179"/>
      <c r="AG190" s="179"/>
      <c r="AH190" s="186">
        <v>3</v>
      </c>
      <c r="AI190" s="187"/>
      <c r="AJ190" s="187"/>
      <c r="AK190" s="187"/>
      <c r="AL190" s="182" t="s">
        <v>647</v>
      </c>
      <c r="AM190" s="183"/>
      <c r="AN190" s="183"/>
      <c r="AO190" s="184"/>
      <c r="AP190" s="185"/>
      <c r="AQ190" s="185"/>
      <c r="AR190" s="185"/>
      <c r="AS190" s="185"/>
      <c r="AT190" s="185"/>
      <c r="AU190" s="185"/>
      <c r="AV190" s="185"/>
      <c r="AW190" s="185"/>
      <c r="AX190" s="185"/>
      <c r="AY190">
        <f>COUNTA($C$190)</f>
        <v>1</v>
      </c>
    </row>
    <row r="191" spans="1:51" ht="39.6" customHeight="1" x14ac:dyDescent="0.15">
      <c r="A191" s="554">
        <v>4</v>
      </c>
      <c r="B191" s="554">
        <v>1</v>
      </c>
      <c r="C191" s="169" t="s">
        <v>663</v>
      </c>
      <c r="D191" s="170"/>
      <c r="E191" s="170"/>
      <c r="F191" s="170"/>
      <c r="G191" s="170"/>
      <c r="H191" s="170"/>
      <c r="I191" s="170"/>
      <c r="J191" s="171">
        <v>6010005014402</v>
      </c>
      <c r="K191" s="172"/>
      <c r="L191" s="172"/>
      <c r="M191" s="172"/>
      <c r="N191" s="172"/>
      <c r="O191" s="172"/>
      <c r="P191" s="173" t="s">
        <v>660</v>
      </c>
      <c r="Q191" s="174"/>
      <c r="R191" s="174"/>
      <c r="S191" s="174"/>
      <c r="T191" s="174"/>
      <c r="U191" s="174"/>
      <c r="V191" s="174"/>
      <c r="W191" s="174"/>
      <c r="X191" s="174"/>
      <c r="Y191" s="175">
        <v>1</v>
      </c>
      <c r="Z191" s="176"/>
      <c r="AA191" s="176"/>
      <c r="AB191" s="177"/>
      <c r="AC191" s="178" t="s">
        <v>246</v>
      </c>
      <c r="AD191" s="179"/>
      <c r="AE191" s="179"/>
      <c r="AF191" s="179"/>
      <c r="AG191" s="179"/>
      <c r="AH191" s="186" t="s">
        <v>647</v>
      </c>
      <c r="AI191" s="187"/>
      <c r="AJ191" s="187"/>
      <c r="AK191" s="187"/>
      <c r="AL191" s="182" t="s">
        <v>647</v>
      </c>
      <c r="AM191" s="183"/>
      <c r="AN191" s="183"/>
      <c r="AO191" s="184"/>
      <c r="AP191" s="185"/>
      <c r="AQ191" s="185"/>
      <c r="AR191" s="185"/>
      <c r="AS191" s="185"/>
      <c r="AT191" s="185"/>
      <c r="AU191" s="185"/>
      <c r="AV191" s="185"/>
      <c r="AW191" s="185"/>
      <c r="AX191" s="185"/>
      <c r="AY191">
        <f>COUNTA($C$191)</f>
        <v>1</v>
      </c>
    </row>
    <row r="192" spans="1:51" ht="24.75" customHeight="1" x14ac:dyDescent="0.15">
      <c r="A192" s="44"/>
      <c r="B192" s="44"/>
      <c r="C192" s="44"/>
      <c r="D192" s="44"/>
      <c r="E192" s="44"/>
      <c r="F192" s="44"/>
      <c r="G192" s="44"/>
      <c r="H192" s="44"/>
      <c r="I192" s="44"/>
      <c r="J192" s="44"/>
      <c r="K192" s="44"/>
      <c r="L192" s="44"/>
      <c r="M192" s="44"/>
      <c r="N192" s="44"/>
      <c r="O192" s="44"/>
      <c r="P192" s="45"/>
      <c r="Q192" s="45"/>
      <c r="R192" s="45"/>
      <c r="S192" s="45"/>
      <c r="T192" s="45"/>
      <c r="U192" s="45"/>
      <c r="V192" s="45"/>
      <c r="W192" s="45"/>
      <c r="X192" s="45"/>
      <c r="Y192" s="46"/>
      <c r="Z192" s="46"/>
      <c r="AA192" s="46"/>
      <c r="AB192" s="46"/>
      <c r="AC192" s="46"/>
      <c r="AD192" s="46"/>
      <c r="AE192" s="46"/>
      <c r="AF192" s="46"/>
      <c r="AG192" s="46"/>
      <c r="AH192" s="46"/>
      <c r="AI192" s="46"/>
      <c r="AJ192" s="46"/>
      <c r="AK192" s="46"/>
      <c r="AL192" s="46"/>
      <c r="AM192" s="46"/>
      <c r="AN192" s="46"/>
      <c r="AO192" s="46"/>
      <c r="AP192" s="45"/>
      <c r="AQ192" s="45"/>
      <c r="AR192" s="45"/>
      <c r="AS192" s="45"/>
      <c r="AT192" s="45"/>
      <c r="AU192" s="45"/>
      <c r="AV192" s="45"/>
      <c r="AW192" s="45"/>
      <c r="AX192" s="45"/>
      <c r="AY192">
        <f>COUNTA($C$195)</f>
        <v>1</v>
      </c>
    </row>
    <row r="193" spans="1:51" ht="24.75" customHeight="1" x14ac:dyDescent="0.15">
      <c r="A193" s="40"/>
      <c r="B193" s="41" t="s">
        <v>169</v>
      </c>
      <c r="C193" s="40"/>
      <c r="D193" s="40"/>
      <c r="E193" s="40"/>
      <c r="F193" s="40"/>
      <c r="G193" s="40"/>
      <c r="H193" s="40"/>
      <c r="I193" s="40"/>
      <c r="J193" s="40"/>
      <c r="K193" s="40"/>
      <c r="L193" s="40"/>
      <c r="M193" s="40"/>
      <c r="N193" s="40"/>
      <c r="O193" s="40"/>
      <c r="P193" s="42"/>
      <c r="Q193" s="42"/>
      <c r="R193" s="42"/>
      <c r="S193" s="42"/>
      <c r="T193" s="42"/>
      <c r="U193" s="42"/>
      <c r="V193" s="42"/>
      <c r="W193" s="42"/>
      <c r="X193" s="42"/>
      <c r="Y193" s="43"/>
      <c r="Z193" s="43"/>
      <c r="AA193" s="43"/>
      <c r="AB193" s="43"/>
      <c r="AC193" s="43"/>
      <c r="AD193" s="43"/>
      <c r="AE193" s="43"/>
      <c r="AF193" s="43"/>
      <c r="AG193" s="43"/>
      <c r="AH193" s="43"/>
      <c r="AI193" s="43"/>
      <c r="AJ193" s="43"/>
      <c r="AK193" s="43"/>
      <c r="AL193" s="43"/>
      <c r="AM193" s="43"/>
      <c r="AN193" s="43"/>
      <c r="AO193" s="43"/>
      <c r="AP193" s="42"/>
      <c r="AQ193" s="42"/>
      <c r="AR193" s="42"/>
      <c r="AS193" s="42"/>
      <c r="AT193" s="42"/>
      <c r="AU193" s="42"/>
      <c r="AV193" s="42"/>
      <c r="AW193" s="42"/>
      <c r="AX193" s="42"/>
      <c r="AY193">
        <f>$AY$192</f>
        <v>1</v>
      </c>
    </row>
    <row r="194" spans="1:51" ht="59.25" customHeight="1" x14ac:dyDescent="0.15">
      <c r="A194" s="161"/>
      <c r="B194" s="161"/>
      <c r="C194" s="161" t="s">
        <v>26</v>
      </c>
      <c r="D194" s="161"/>
      <c r="E194" s="161"/>
      <c r="F194" s="161"/>
      <c r="G194" s="161"/>
      <c r="H194" s="161"/>
      <c r="I194" s="161"/>
      <c r="J194" s="162" t="s">
        <v>193</v>
      </c>
      <c r="K194" s="163"/>
      <c r="L194" s="163"/>
      <c r="M194" s="163"/>
      <c r="N194" s="163"/>
      <c r="O194" s="163"/>
      <c r="P194" s="164" t="s">
        <v>176</v>
      </c>
      <c r="Q194" s="164"/>
      <c r="R194" s="164"/>
      <c r="S194" s="164"/>
      <c r="T194" s="164"/>
      <c r="U194" s="164"/>
      <c r="V194" s="164"/>
      <c r="W194" s="164"/>
      <c r="X194" s="164"/>
      <c r="Y194" s="165" t="s">
        <v>191</v>
      </c>
      <c r="Z194" s="166"/>
      <c r="AA194" s="166"/>
      <c r="AB194" s="166"/>
      <c r="AC194" s="162" t="s">
        <v>221</v>
      </c>
      <c r="AD194" s="162"/>
      <c r="AE194" s="162"/>
      <c r="AF194" s="162"/>
      <c r="AG194" s="162"/>
      <c r="AH194" s="165" t="s">
        <v>239</v>
      </c>
      <c r="AI194" s="161"/>
      <c r="AJ194" s="161"/>
      <c r="AK194" s="161"/>
      <c r="AL194" s="161" t="s">
        <v>21</v>
      </c>
      <c r="AM194" s="161"/>
      <c r="AN194" s="161"/>
      <c r="AO194" s="167"/>
      <c r="AP194" s="168" t="s">
        <v>194</v>
      </c>
      <c r="AQ194" s="168"/>
      <c r="AR194" s="168"/>
      <c r="AS194" s="168"/>
      <c r="AT194" s="168"/>
      <c r="AU194" s="168"/>
      <c r="AV194" s="168"/>
      <c r="AW194" s="168"/>
      <c r="AX194" s="168"/>
      <c r="AY194">
        <f t="shared" ref="AY194:AY195" si="11">$AY$192</f>
        <v>1</v>
      </c>
    </row>
    <row r="195" spans="1:51" ht="55.5" customHeight="1" x14ac:dyDescent="0.15">
      <c r="A195" s="554">
        <v>1</v>
      </c>
      <c r="B195" s="554">
        <v>1</v>
      </c>
      <c r="C195" s="169" t="s">
        <v>672</v>
      </c>
      <c r="D195" s="170"/>
      <c r="E195" s="170"/>
      <c r="F195" s="170"/>
      <c r="G195" s="170"/>
      <c r="H195" s="170"/>
      <c r="I195" s="170"/>
      <c r="J195" s="171">
        <v>5013201004656</v>
      </c>
      <c r="K195" s="172"/>
      <c r="L195" s="172"/>
      <c r="M195" s="172"/>
      <c r="N195" s="172"/>
      <c r="O195" s="172"/>
      <c r="P195" s="173" t="s">
        <v>667</v>
      </c>
      <c r="Q195" s="174"/>
      <c r="R195" s="174"/>
      <c r="S195" s="174"/>
      <c r="T195" s="174"/>
      <c r="U195" s="174"/>
      <c r="V195" s="174"/>
      <c r="W195" s="174"/>
      <c r="X195" s="174"/>
      <c r="Y195" s="175">
        <v>12.9</v>
      </c>
      <c r="Z195" s="176"/>
      <c r="AA195" s="176"/>
      <c r="AB195" s="177"/>
      <c r="AC195" s="178" t="s">
        <v>241</v>
      </c>
      <c r="AD195" s="179"/>
      <c r="AE195" s="179"/>
      <c r="AF195" s="179"/>
      <c r="AG195" s="179"/>
      <c r="AH195" s="180">
        <v>3</v>
      </c>
      <c r="AI195" s="181"/>
      <c r="AJ195" s="181"/>
      <c r="AK195" s="181"/>
      <c r="AL195" s="182" t="s">
        <v>671</v>
      </c>
      <c r="AM195" s="183"/>
      <c r="AN195" s="183"/>
      <c r="AO195" s="184"/>
      <c r="AP195" s="185"/>
      <c r="AQ195" s="185"/>
      <c r="AR195" s="185"/>
      <c r="AS195" s="185"/>
      <c r="AT195" s="185"/>
      <c r="AU195" s="185"/>
      <c r="AV195" s="185"/>
      <c r="AW195" s="185"/>
      <c r="AX195" s="185"/>
      <c r="AY195">
        <f t="shared" si="11"/>
        <v>1</v>
      </c>
    </row>
    <row r="196" spans="1:51" ht="24.75" customHeight="1" x14ac:dyDescent="0.15">
      <c r="A196" s="44"/>
      <c r="B196" s="44"/>
      <c r="C196" s="44"/>
      <c r="D196" s="44"/>
      <c r="E196" s="44"/>
      <c r="F196" s="44"/>
      <c r="G196" s="44"/>
      <c r="H196" s="44"/>
      <c r="I196" s="44"/>
      <c r="J196" s="44"/>
      <c r="K196" s="44"/>
      <c r="L196" s="44"/>
      <c r="M196" s="44"/>
      <c r="N196" s="44"/>
      <c r="O196" s="44"/>
      <c r="P196" s="45"/>
      <c r="Q196" s="45"/>
      <c r="R196" s="45"/>
      <c r="S196" s="45"/>
      <c r="T196" s="45"/>
      <c r="U196" s="45"/>
      <c r="V196" s="45"/>
      <c r="W196" s="45"/>
      <c r="X196" s="45"/>
      <c r="Y196" s="46"/>
      <c r="Z196" s="46"/>
      <c r="AA196" s="46"/>
      <c r="AB196" s="46"/>
      <c r="AC196" s="46"/>
      <c r="AD196" s="46"/>
      <c r="AE196" s="46"/>
      <c r="AF196" s="46"/>
      <c r="AG196" s="46"/>
      <c r="AH196" s="46"/>
      <c r="AI196" s="46"/>
      <c r="AJ196" s="46"/>
      <c r="AK196" s="46"/>
      <c r="AL196" s="46"/>
      <c r="AM196" s="46"/>
      <c r="AN196" s="46"/>
      <c r="AO196" s="46"/>
      <c r="AP196" s="45"/>
      <c r="AQ196" s="45"/>
      <c r="AR196" s="45"/>
      <c r="AS196" s="45"/>
      <c r="AT196" s="45"/>
      <c r="AU196" s="45"/>
      <c r="AV196" s="45"/>
      <c r="AW196" s="45"/>
      <c r="AX196" s="45"/>
      <c r="AY196">
        <f>COUNTA($C$199)</f>
        <v>1</v>
      </c>
    </row>
    <row r="197" spans="1:51" ht="24.75" customHeight="1" x14ac:dyDescent="0.15">
      <c r="A197" s="40"/>
      <c r="B197" s="41" t="s">
        <v>170</v>
      </c>
      <c r="C197" s="40"/>
      <c r="D197" s="40"/>
      <c r="E197" s="40"/>
      <c r="F197" s="40"/>
      <c r="G197" s="40"/>
      <c r="H197" s="40"/>
      <c r="I197" s="40"/>
      <c r="J197" s="40"/>
      <c r="K197" s="40"/>
      <c r="L197" s="40"/>
      <c r="M197" s="40"/>
      <c r="N197" s="40"/>
      <c r="O197" s="40"/>
      <c r="P197" s="42"/>
      <c r="Q197" s="42"/>
      <c r="R197" s="42"/>
      <c r="S197" s="42"/>
      <c r="T197" s="42"/>
      <c r="U197" s="42"/>
      <c r="V197" s="42"/>
      <c r="W197" s="42"/>
      <c r="X197" s="42"/>
      <c r="Y197" s="43"/>
      <c r="Z197" s="43"/>
      <c r="AA197" s="43"/>
      <c r="AB197" s="43"/>
      <c r="AC197" s="43"/>
      <c r="AD197" s="43"/>
      <c r="AE197" s="43"/>
      <c r="AF197" s="43"/>
      <c r="AG197" s="43"/>
      <c r="AH197" s="43"/>
      <c r="AI197" s="43"/>
      <c r="AJ197" s="43"/>
      <c r="AK197" s="43"/>
      <c r="AL197" s="43"/>
      <c r="AM197" s="43"/>
      <c r="AN197" s="43"/>
      <c r="AO197" s="43"/>
      <c r="AP197" s="42"/>
      <c r="AQ197" s="42"/>
      <c r="AR197" s="42"/>
      <c r="AS197" s="42"/>
      <c r="AT197" s="42"/>
      <c r="AU197" s="42"/>
      <c r="AV197" s="42"/>
      <c r="AW197" s="42"/>
      <c r="AX197" s="42"/>
      <c r="AY197">
        <f>$AY$196</f>
        <v>1</v>
      </c>
    </row>
    <row r="198" spans="1:51" ht="59.25" customHeight="1" x14ac:dyDescent="0.15">
      <c r="A198" s="161"/>
      <c r="B198" s="161"/>
      <c r="C198" s="161" t="s">
        <v>26</v>
      </c>
      <c r="D198" s="161"/>
      <c r="E198" s="161"/>
      <c r="F198" s="161"/>
      <c r="G198" s="161"/>
      <c r="H198" s="161"/>
      <c r="I198" s="161"/>
      <c r="J198" s="162" t="s">
        <v>193</v>
      </c>
      <c r="K198" s="163"/>
      <c r="L198" s="163"/>
      <c r="M198" s="163"/>
      <c r="N198" s="163"/>
      <c r="O198" s="163"/>
      <c r="P198" s="164" t="s">
        <v>176</v>
      </c>
      <c r="Q198" s="164"/>
      <c r="R198" s="164"/>
      <c r="S198" s="164"/>
      <c r="T198" s="164"/>
      <c r="U198" s="164"/>
      <c r="V198" s="164"/>
      <c r="W198" s="164"/>
      <c r="X198" s="164"/>
      <c r="Y198" s="165" t="s">
        <v>191</v>
      </c>
      <c r="Z198" s="166"/>
      <c r="AA198" s="166"/>
      <c r="AB198" s="166"/>
      <c r="AC198" s="162" t="s">
        <v>221</v>
      </c>
      <c r="AD198" s="162"/>
      <c r="AE198" s="162"/>
      <c r="AF198" s="162"/>
      <c r="AG198" s="162"/>
      <c r="AH198" s="165" t="s">
        <v>239</v>
      </c>
      <c r="AI198" s="161"/>
      <c r="AJ198" s="161"/>
      <c r="AK198" s="161"/>
      <c r="AL198" s="161" t="s">
        <v>21</v>
      </c>
      <c r="AM198" s="161"/>
      <c r="AN198" s="161"/>
      <c r="AO198" s="167"/>
      <c r="AP198" s="168" t="s">
        <v>194</v>
      </c>
      <c r="AQ198" s="168"/>
      <c r="AR198" s="168"/>
      <c r="AS198" s="168"/>
      <c r="AT198" s="168"/>
      <c r="AU198" s="168"/>
      <c r="AV198" s="168"/>
      <c r="AW198" s="168"/>
      <c r="AX198" s="168"/>
      <c r="AY198">
        <f t="shared" ref="AY198:AY199" si="12">$AY$196</f>
        <v>1</v>
      </c>
    </row>
    <row r="199" spans="1:51" ht="53.25" customHeight="1" x14ac:dyDescent="0.15">
      <c r="A199" s="554">
        <v>1</v>
      </c>
      <c r="B199" s="554">
        <v>1</v>
      </c>
      <c r="C199" s="169" t="s">
        <v>670</v>
      </c>
      <c r="D199" s="170"/>
      <c r="E199" s="170"/>
      <c r="F199" s="170"/>
      <c r="G199" s="170"/>
      <c r="H199" s="170"/>
      <c r="I199" s="170"/>
      <c r="J199" s="171">
        <v>2010001025159</v>
      </c>
      <c r="K199" s="172"/>
      <c r="L199" s="172"/>
      <c r="M199" s="172"/>
      <c r="N199" s="172"/>
      <c r="O199" s="172"/>
      <c r="P199" s="173" t="s">
        <v>668</v>
      </c>
      <c r="Q199" s="174"/>
      <c r="R199" s="174"/>
      <c r="S199" s="174"/>
      <c r="T199" s="174"/>
      <c r="U199" s="174"/>
      <c r="V199" s="174"/>
      <c r="W199" s="174"/>
      <c r="X199" s="174"/>
      <c r="Y199" s="175">
        <v>8.6</v>
      </c>
      <c r="Z199" s="176"/>
      <c r="AA199" s="176"/>
      <c r="AB199" s="177"/>
      <c r="AC199" s="178" t="s">
        <v>247</v>
      </c>
      <c r="AD199" s="179"/>
      <c r="AE199" s="179"/>
      <c r="AF199" s="179"/>
      <c r="AG199" s="179"/>
      <c r="AH199" s="180">
        <v>1</v>
      </c>
      <c r="AI199" s="181"/>
      <c r="AJ199" s="181"/>
      <c r="AK199" s="181"/>
      <c r="AL199" s="182" t="s">
        <v>671</v>
      </c>
      <c r="AM199" s="183"/>
      <c r="AN199" s="183"/>
      <c r="AO199" s="184"/>
      <c r="AP199" s="185"/>
      <c r="AQ199" s="185"/>
      <c r="AR199" s="185"/>
      <c r="AS199" s="185"/>
      <c r="AT199" s="185"/>
      <c r="AU199" s="185"/>
      <c r="AV199" s="185"/>
      <c r="AW199" s="185"/>
      <c r="AX199" s="185"/>
      <c r="AY199">
        <f t="shared" si="12"/>
        <v>1</v>
      </c>
    </row>
    <row r="200" spans="1:51" ht="24.75" customHeight="1" x14ac:dyDescent="0.15">
      <c r="A200" s="44"/>
      <c r="B200" s="44"/>
      <c r="C200" s="44"/>
      <c r="D200" s="44"/>
      <c r="E200" s="44"/>
      <c r="F200" s="44"/>
      <c r="G200" s="44"/>
      <c r="H200" s="44"/>
      <c r="I200" s="44"/>
      <c r="J200" s="44"/>
      <c r="K200" s="44"/>
      <c r="L200" s="44"/>
      <c r="M200" s="44"/>
      <c r="N200" s="44"/>
      <c r="O200" s="44"/>
      <c r="P200" s="45"/>
      <c r="Q200" s="45"/>
      <c r="R200" s="45"/>
      <c r="S200" s="45"/>
      <c r="T200" s="45"/>
      <c r="U200" s="45"/>
      <c r="V200" s="45"/>
      <c r="W200" s="45"/>
      <c r="X200" s="45"/>
      <c r="Y200" s="46"/>
      <c r="Z200" s="46"/>
      <c r="AA200" s="46"/>
      <c r="AB200" s="46"/>
      <c r="AC200" s="46"/>
      <c r="AD200" s="46"/>
      <c r="AE200" s="46"/>
      <c r="AF200" s="46"/>
      <c r="AG200" s="46"/>
      <c r="AH200" s="46"/>
      <c r="AI200" s="46"/>
      <c r="AJ200" s="46"/>
      <c r="AK200" s="46"/>
      <c r="AL200" s="46"/>
      <c r="AM200" s="46"/>
      <c r="AN200" s="46"/>
      <c r="AO200" s="46"/>
      <c r="AP200" s="45"/>
      <c r="AQ200" s="45"/>
      <c r="AR200" s="45"/>
      <c r="AS200" s="45"/>
      <c r="AT200" s="45"/>
      <c r="AU200" s="45"/>
      <c r="AV200" s="45"/>
      <c r="AW200" s="45"/>
      <c r="AX200" s="45"/>
      <c r="AY200">
        <f>COUNTA($C$203)</f>
        <v>1</v>
      </c>
    </row>
    <row r="201" spans="1:51" ht="24.75" customHeight="1" x14ac:dyDescent="0.15">
      <c r="A201" s="40"/>
      <c r="B201" s="41" t="s">
        <v>171</v>
      </c>
      <c r="C201" s="40"/>
      <c r="D201" s="40"/>
      <c r="E201" s="40"/>
      <c r="F201" s="40"/>
      <c r="G201" s="40"/>
      <c r="H201" s="40"/>
      <c r="I201" s="40"/>
      <c r="J201" s="40"/>
      <c r="K201" s="40"/>
      <c r="L201" s="40"/>
      <c r="M201" s="40"/>
      <c r="N201" s="40"/>
      <c r="O201" s="40"/>
      <c r="P201" s="42"/>
      <c r="Q201" s="42"/>
      <c r="R201" s="42"/>
      <c r="S201" s="42"/>
      <c r="T201" s="42"/>
      <c r="U201" s="42"/>
      <c r="V201" s="42"/>
      <c r="W201" s="42"/>
      <c r="X201" s="42"/>
      <c r="Y201" s="43"/>
      <c r="Z201" s="43"/>
      <c r="AA201" s="43"/>
      <c r="AB201" s="43"/>
      <c r="AC201" s="43"/>
      <c r="AD201" s="43"/>
      <c r="AE201" s="43"/>
      <c r="AF201" s="43"/>
      <c r="AG201" s="43"/>
      <c r="AH201" s="43"/>
      <c r="AI201" s="43"/>
      <c r="AJ201" s="43"/>
      <c r="AK201" s="43"/>
      <c r="AL201" s="43"/>
      <c r="AM201" s="43"/>
      <c r="AN201" s="43"/>
      <c r="AO201" s="43"/>
      <c r="AP201" s="42"/>
      <c r="AQ201" s="42"/>
      <c r="AR201" s="42"/>
      <c r="AS201" s="42"/>
      <c r="AT201" s="42"/>
      <c r="AU201" s="42"/>
      <c r="AV201" s="42"/>
      <c r="AW201" s="42"/>
      <c r="AX201" s="42"/>
      <c r="AY201">
        <f>$AY$200</f>
        <v>1</v>
      </c>
    </row>
    <row r="202" spans="1:51" ht="59.25" customHeight="1" x14ac:dyDescent="0.15">
      <c r="A202" s="161"/>
      <c r="B202" s="161"/>
      <c r="C202" s="161" t="s">
        <v>26</v>
      </c>
      <c r="D202" s="161"/>
      <c r="E202" s="161"/>
      <c r="F202" s="161"/>
      <c r="G202" s="161"/>
      <c r="H202" s="161"/>
      <c r="I202" s="161"/>
      <c r="J202" s="162" t="s">
        <v>193</v>
      </c>
      <c r="K202" s="163"/>
      <c r="L202" s="163"/>
      <c r="M202" s="163"/>
      <c r="N202" s="163"/>
      <c r="O202" s="163"/>
      <c r="P202" s="164" t="s">
        <v>176</v>
      </c>
      <c r="Q202" s="164"/>
      <c r="R202" s="164"/>
      <c r="S202" s="164"/>
      <c r="T202" s="164"/>
      <c r="U202" s="164"/>
      <c r="V202" s="164"/>
      <c r="W202" s="164"/>
      <c r="X202" s="164"/>
      <c r="Y202" s="165" t="s">
        <v>191</v>
      </c>
      <c r="Z202" s="166"/>
      <c r="AA202" s="166"/>
      <c r="AB202" s="166"/>
      <c r="AC202" s="162" t="s">
        <v>221</v>
      </c>
      <c r="AD202" s="162"/>
      <c r="AE202" s="162"/>
      <c r="AF202" s="162"/>
      <c r="AG202" s="162"/>
      <c r="AH202" s="165" t="s">
        <v>239</v>
      </c>
      <c r="AI202" s="161"/>
      <c r="AJ202" s="161"/>
      <c r="AK202" s="161"/>
      <c r="AL202" s="161" t="s">
        <v>21</v>
      </c>
      <c r="AM202" s="161"/>
      <c r="AN202" s="161"/>
      <c r="AO202" s="167"/>
      <c r="AP202" s="168" t="s">
        <v>194</v>
      </c>
      <c r="AQ202" s="168"/>
      <c r="AR202" s="168"/>
      <c r="AS202" s="168"/>
      <c r="AT202" s="168"/>
      <c r="AU202" s="168"/>
      <c r="AV202" s="168"/>
      <c r="AW202" s="168"/>
      <c r="AX202" s="168"/>
      <c r="AY202">
        <f t="shared" ref="AY202:AY203" si="13">$AY$200</f>
        <v>1</v>
      </c>
    </row>
    <row r="203" spans="1:51" ht="38.25" customHeight="1" x14ac:dyDescent="0.15">
      <c r="A203" s="554">
        <v>1</v>
      </c>
      <c r="B203" s="554">
        <v>1</v>
      </c>
      <c r="C203" s="169" t="s">
        <v>673</v>
      </c>
      <c r="D203" s="170"/>
      <c r="E203" s="170"/>
      <c r="F203" s="170"/>
      <c r="G203" s="170"/>
      <c r="H203" s="170"/>
      <c r="I203" s="170"/>
      <c r="J203" s="171">
        <v>7012401001123</v>
      </c>
      <c r="K203" s="172"/>
      <c r="L203" s="172"/>
      <c r="M203" s="172"/>
      <c r="N203" s="172"/>
      <c r="O203" s="172"/>
      <c r="P203" s="173" t="s">
        <v>669</v>
      </c>
      <c r="Q203" s="174"/>
      <c r="R203" s="174"/>
      <c r="S203" s="174"/>
      <c r="T203" s="174"/>
      <c r="U203" s="174"/>
      <c r="V203" s="174"/>
      <c r="W203" s="174"/>
      <c r="X203" s="174"/>
      <c r="Y203" s="175">
        <v>4.3</v>
      </c>
      <c r="Z203" s="176"/>
      <c r="AA203" s="176"/>
      <c r="AB203" s="177"/>
      <c r="AC203" s="178" t="s">
        <v>241</v>
      </c>
      <c r="AD203" s="179"/>
      <c r="AE203" s="179"/>
      <c r="AF203" s="179"/>
      <c r="AG203" s="179"/>
      <c r="AH203" s="180">
        <v>3</v>
      </c>
      <c r="AI203" s="181"/>
      <c r="AJ203" s="181"/>
      <c r="AK203" s="181"/>
      <c r="AL203" s="182" t="s">
        <v>671</v>
      </c>
      <c r="AM203" s="183"/>
      <c r="AN203" s="183"/>
      <c r="AO203" s="184"/>
      <c r="AP203" s="185"/>
      <c r="AQ203" s="185"/>
      <c r="AR203" s="185"/>
      <c r="AS203" s="185"/>
      <c r="AT203" s="185"/>
      <c r="AU203" s="185"/>
      <c r="AV203" s="185"/>
      <c r="AW203" s="185"/>
      <c r="AX203" s="185"/>
      <c r="AY203">
        <f t="shared" si="13"/>
        <v>1</v>
      </c>
    </row>
  </sheetData>
  <sheetProtection formatRows="0"/>
  <dataConsolidate/>
  <mergeCells count="886">
    <mergeCell ref="A120:D120"/>
    <mergeCell ref="O124:P124"/>
    <mergeCell ref="AA124:AB124"/>
    <mergeCell ref="AM124:AN124"/>
    <mergeCell ref="AO124:AP124"/>
    <mergeCell ref="AR124:AS124"/>
    <mergeCell ref="AU124:AV124"/>
    <mergeCell ref="A121:D121"/>
    <mergeCell ref="E121:P121"/>
    <mergeCell ref="Q121:AB121"/>
    <mergeCell ref="AC121:AN121"/>
    <mergeCell ref="AO121:AX121"/>
    <mergeCell ref="A122:D122"/>
    <mergeCell ref="E122:P122"/>
    <mergeCell ref="Q122:AB122"/>
    <mergeCell ref="AC122:AN122"/>
    <mergeCell ref="AO122:AX122"/>
    <mergeCell ref="A123:D123"/>
    <mergeCell ref="E123:G123"/>
    <mergeCell ref="I123:J123"/>
    <mergeCell ref="L123:M123"/>
    <mergeCell ref="O123:P123"/>
    <mergeCell ref="Q123:S123"/>
    <mergeCell ref="AU123:AV123"/>
    <mergeCell ref="E119:P119"/>
    <mergeCell ref="Q119:AB119"/>
    <mergeCell ref="AC119:AN119"/>
    <mergeCell ref="AO119:AX119"/>
    <mergeCell ref="E120:P120"/>
    <mergeCell ref="Q120:AB120"/>
    <mergeCell ref="AC120:AN120"/>
    <mergeCell ref="AO120:AX120"/>
    <mergeCell ref="AC123:AE123"/>
    <mergeCell ref="AG123:AH123"/>
    <mergeCell ref="AJ123:AK123"/>
    <mergeCell ref="AM123:AN123"/>
    <mergeCell ref="AO123:AP123"/>
    <mergeCell ref="AR123:AS123"/>
    <mergeCell ref="A12:F21"/>
    <mergeCell ref="G22:O22"/>
    <mergeCell ref="G23:O23"/>
    <mergeCell ref="A22:F24"/>
    <mergeCell ref="AD22:AX22"/>
    <mergeCell ref="AD23:AX24"/>
    <mergeCell ref="W22:AC22"/>
    <mergeCell ref="A117:D117"/>
    <mergeCell ref="E117:P117"/>
    <mergeCell ref="Q117:AB117"/>
    <mergeCell ref="AC117:AN117"/>
    <mergeCell ref="AO117:AX117"/>
    <mergeCell ref="E118:P118"/>
    <mergeCell ref="Q118:AB118"/>
    <mergeCell ref="AC118:AN118"/>
    <mergeCell ref="AO118:AX118"/>
    <mergeCell ref="A114:D114"/>
    <mergeCell ref="E114:P114"/>
    <mergeCell ref="AS2:AU2"/>
    <mergeCell ref="P24:V24"/>
    <mergeCell ref="W24:AC24"/>
    <mergeCell ref="AO114:AX114"/>
    <mergeCell ref="A115:D115"/>
    <mergeCell ref="E115:P115"/>
    <mergeCell ref="Q115:AB115"/>
    <mergeCell ref="AC115:AN115"/>
    <mergeCell ref="AO115:AX115"/>
    <mergeCell ref="W23:AC23"/>
    <mergeCell ref="Q114:AB114"/>
    <mergeCell ref="AC114:AN114"/>
    <mergeCell ref="P22:V22"/>
    <mergeCell ref="P23:V23"/>
    <mergeCell ref="G24:O24"/>
    <mergeCell ref="AD2:AH2"/>
    <mergeCell ref="AJ2:AM2"/>
    <mergeCell ref="G8:X8"/>
    <mergeCell ref="C90:AC90"/>
    <mergeCell ref="AD90:AF90"/>
    <mergeCell ref="AO2:AQ2"/>
    <mergeCell ref="AP175:AX175"/>
    <mergeCell ref="AC173:AG173"/>
    <mergeCell ref="AC174:AG174"/>
    <mergeCell ref="AC175:AG175"/>
    <mergeCell ref="P172:X172"/>
    <mergeCell ref="P173:X173"/>
    <mergeCell ref="P174:X174"/>
    <mergeCell ref="P175:X175"/>
    <mergeCell ref="Y171:AB171"/>
    <mergeCell ref="AC167:AG167"/>
    <mergeCell ref="AC168:AG168"/>
    <mergeCell ref="AC169:AG169"/>
    <mergeCell ref="AL169:AO169"/>
    <mergeCell ref="AH171:AK171"/>
    <mergeCell ref="AL171:AO171"/>
    <mergeCell ref="AH172:AK172"/>
    <mergeCell ref="AP173:AX173"/>
    <mergeCell ref="AP174:AX174"/>
    <mergeCell ref="AQ43:AT43"/>
    <mergeCell ref="AE43:AH43"/>
    <mergeCell ref="AE56:AH56"/>
    <mergeCell ref="AQ63:AX63"/>
    <mergeCell ref="AE62:AH62"/>
    <mergeCell ref="AM59:AP59"/>
    <mergeCell ref="Y165:AB165"/>
    <mergeCell ref="C165:I165"/>
    <mergeCell ref="P165:X165"/>
    <mergeCell ref="AE69:AX70"/>
    <mergeCell ref="AE72:AX73"/>
    <mergeCell ref="E66:F66"/>
    <mergeCell ref="G66:AX66"/>
    <mergeCell ref="E65:F65"/>
    <mergeCell ref="G65:AX65"/>
    <mergeCell ref="E67:F73"/>
    <mergeCell ref="AB69:AD73"/>
    <mergeCell ref="AB67:AD68"/>
    <mergeCell ref="A116:D116"/>
    <mergeCell ref="E116:P116"/>
    <mergeCell ref="Q116:AB116"/>
    <mergeCell ref="AC116:AN116"/>
    <mergeCell ref="AO116:AX116"/>
    <mergeCell ref="AG124:AH124"/>
    <mergeCell ref="AE34:AH34"/>
    <mergeCell ref="AI34:AL34"/>
    <mergeCell ref="AM34:AP34"/>
    <mergeCell ref="AQ34:AT34"/>
    <mergeCell ref="AU34:AX34"/>
    <mergeCell ref="AE35:AH35"/>
    <mergeCell ref="AI35:AL35"/>
    <mergeCell ref="AQ35:AT35"/>
    <mergeCell ref="AQ40:AR40"/>
    <mergeCell ref="AQ46:AT46"/>
    <mergeCell ref="AU46:AX46"/>
    <mergeCell ref="AQ47:AR47"/>
    <mergeCell ref="AS47:AT47"/>
    <mergeCell ref="AQ49:AT49"/>
    <mergeCell ref="AU49:AX49"/>
    <mergeCell ref="AE50:AH50"/>
    <mergeCell ref="AI50:AL50"/>
    <mergeCell ref="AM50:AP50"/>
    <mergeCell ref="AQ50:AT50"/>
    <mergeCell ref="AU50:AX50"/>
    <mergeCell ref="AQ48:AT48"/>
    <mergeCell ref="AU48:AX48"/>
    <mergeCell ref="AE49:AH49"/>
    <mergeCell ref="AI49:AL49"/>
    <mergeCell ref="AE46:AH47"/>
    <mergeCell ref="AI46:AL47"/>
    <mergeCell ref="AM46:AP47"/>
    <mergeCell ref="AE48:AH48"/>
    <mergeCell ref="AI48:AL48"/>
    <mergeCell ref="AM48:AP48"/>
    <mergeCell ref="AM49:AP49"/>
    <mergeCell ref="Y7:AD7"/>
    <mergeCell ref="Y29:AA29"/>
    <mergeCell ref="AE27:AH27"/>
    <mergeCell ref="AQ26:AR26"/>
    <mergeCell ref="AE28:AH28"/>
    <mergeCell ref="AS26:AT26"/>
    <mergeCell ref="AW26:AX26"/>
    <mergeCell ref="AU26:AV26"/>
    <mergeCell ref="AU33:AV33"/>
    <mergeCell ref="AW33:AX33"/>
    <mergeCell ref="AE32:AH33"/>
    <mergeCell ref="AI32:AL33"/>
    <mergeCell ref="AM32:AP33"/>
    <mergeCell ref="AQ32:AT32"/>
    <mergeCell ref="AU32:AX32"/>
    <mergeCell ref="AQ33:AR33"/>
    <mergeCell ref="AS33:AT33"/>
    <mergeCell ref="AU25:AX25"/>
    <mergeCell ref="AE29:AH29"/>
    <mergeCell ref="AI29:AL29"/>
    <mergeCell ref="AI28:AL28"/>
    <mergeCell ref="AI27:AL27"/>
    <mergeCell ref="AM27:AP27"/>
    <mergeCell ref="AM28:AP28"/>
    <mergeCell ref="AM29:AP29"/>
    <mergeCell ref="AQ29:AT29"/>
    <mergeCell ref="AQ28:AT28"/>
    <mergeCell ref="AQ27:AT27"/>
    <mergeCell ref="AW40:AX40"/>
    <mergeCell ref="AU47:AV47"/>
    <mergeCell ref="AW47:AX47"/>
    <mergeCell ref="AW2:AX2"/>
    <mergeCell ref="AU27:AX27"/>
    <mergeCell ref="AU28:AX28"/>
    <mergeCell ref="AU29:AX29"/>
    <mergeCell ref="AE36:AH36"/>
    <mergeCell ref="AI36:AL36"/>
    <mergeCell ref="AM36:AP36"/>
    <mergeCell ref="AQ36:AT36"/>
    <mergeCell ref="AU36:AX36"/>
    <mergeCell ref="AM35:AP35"/>
    <mergeCell ref="AU35:AX35"/>
    <mergeCell ref="AS40:AT40"/>
    <mergeCell ref="AE41:AH41"/>
    <mergeCell ref="AI41:AL41"/>
    <mergeCell ref="AM41:AP41"/>
    <mergeCell ref="AQ41:AT41"/>
    <mergeCell ref="AU41:AX41"/>
    <mergeCell ref="AE7:AX7"/>
    <mergeCell ref="AE25:AH26"/>
    <mergeCell ref="AI25:AL26"/>
    <mergeCell ref="AM25:AP26"/>
    <mergeCell ref="AH202:AK202"/>
    <mergeCell ref="AL202:AO202"/>
    <mergeCell ref="AP202:AX202"/>
    <mergeCell ref="C203:I203"/>
    <mergeCell ref="J203:O203"/>
    <mergeCell ref="P203:X203"/>
    <mergeCell ref="Y203:AB203"/>
    <mergeCell ref="AC203:AG203"/>
    <mergeCell ref="AH203:AK203"/>
    <mergeCell ref="AL203:AO203"/>
    <mergeCell ref="AP203:AX203"/>
    <mergeCell ref="A199:B199"/>
    <mergeCell ref="A198:B198"/>
    <mergeCell ref="A202:B202"/>
    <mergeCell ref="A203:B203"/>
    <mergeCell ref="C202:I202"/>
    <mergeCell ref="J202:O202"/>
    <mergeCell ref="P202:X202"/>
    <mergeCell ref="Y202:AB202"/>
    <mergeCell ref="AC202:AG202"/>
    <mergeCell ref="AC188:AG188"/>
    <mergeCell ref="AH188:AK188"/>
    <mergeCell ref="AL188:AO188"/>
    <mergeCell ref="AP188:AX188"/>
    <mergeCell ref="A194:B194"/>
    <mergeCell ref="A195:B195"/>
    <mergeCell ref="C194:I194"/>
    <mergeCell ref="J194:O194"/>
    <mergeCell ref="P194:X194"/>
    <mergeCell ref="Y194:AB194"/>
    <mergeCell ref="AC194:AG194"/>
    <mergeCell ref="AH194:AK194"/>
    <mergeCell ref="AL194:AO194"/>
    <mergeCell ref="AP194:AX194"/>
    <mergeCell ref="A187:B187"/>
    <mergeCell ref="A190:B190"/>
    <mergeCell ref="A191:B191"/>
    <mergeCell ref="A188:B188"/>
    <mergeCell ref="A189:B189"/>
    <mergeCell ref="C188:I188"/>
    <mergeCell ref="J188:O188"/>
    <mergeCell ref="P188:X188"/>
    <mergeCell ref="Y188:AB188"/>
    <mergeCell ref="AP180:AX180"/>
    <mergeCell ref="A183:B183"/>
    <mergeCell ref="A184:B184"/>
    <mergeCell ref="A181:B181"/>
    <mergeCell ref="A182:B182"/>
    <mergeCell ref="C181:I181"/>
    <mergeCell ref="J181:O181"/>
    <mergeCell ref="P181:X181"/>
    <mergeCell ref="Y181:AB181"/>
    <mergeCell ref="AC181:AG181"/>
    <mergeCell ref="AH181:AK181"/>
    <mergeCell ref="AL181:AO181"/>
    <mergeCell ref="AP181:AX181"/>
    <mergeCell ref="C182:I182"/>
    <mergeCell ref="J182:O182"/>
    <mergeCell ref="P182:X182"/>
    <mergeCell ref="Y182:AB182"/>
    <mergeCell ref="AC182:AG182"/>
    <mergeCell ref="AH182:AK182"/>
    <mergeCell ref="AL182:AO182"/>
    <mergeCell ref="AP182:AX182"/>
    <mergeCell ref="AP177:AX177"/>
    <mergeCell ref="C178:I178"/>
    <mergeCell ref="J178:O178"/>
    <mergeCell ref="P178:X178"/>
    <mergeCell ref="Y178:AB178"/>
    <mergeCell ref="AC178:AG178"/>
    <mergeCell ref="AH178:AK178"/>
    <mergeCell ref="AP178:AX178"/>
    <mergeCell ref="AC179:AG179"/>
    <mergeCell ref="AH179:AK179"/>
    <mergeCell ref="AL179:AO179"/>
    <mergeCell ref="AP179:AX179"/>
    <mergeCell ref="A179:B179"/>
    <mergeCell ref="AL178:AO178"/>
    <mergeCell ref="C179:I179"/>
    <mergeCell ref="J179:O179"/>
    <mergeCell ref="P179:X179"/>
    <mergeCell ref="Y179:AB179"/>
    <mergeCell ref="A180:B180"/>
    <mergeCell ref="A177:B177"/>
    <mergeCell ref="A178:B178"/>
    <mergeCell ref="C177:I177"/>
    <mergeCell ref="J177:O177"/>
    <mergeCell ref="P177:X177"/>
    <mergeCell ref="Y177:AB177"/>
    <mergeCell ref="AC177:AG177"/>
    <mergeCell ref="AH177:AK177"/>
    <mergeCell ref="AL177:AO177"/>
    <mergeCell ref="C180:I180"/>
    <mergeCell ref="J180:O180"/>
    <mergeCell ref="P180:X180"/>
    <mergeCell ref="Y180:AB180"/>
    <mergeCell ref="AC180:AG180"/>
    <mergeCell ref="AH180:AK180"/>
    <mergeCell ref="AL180:AO180"/>
    <mergeCell ref="J175:O175"/>
    <mergeCell ref="P166:X166"/>
    <mergeCell ref="P167:X167"/>
    <mergeCell ref="P168:X168"/>
    <mergeCell ref="P169:X169"/>
    <mergeCell ref="P170:X170"/>
    <mergeCell ref="P171:X171"/>
    <mergeCell ref="AP170:AX170"/>
    <mergeCell ref="A77:AX77"/>
    <mergeCell ref="AH169:AK169"/>
    <mergeCell ref="Y167:AB167"/>
    <mergeCell ref="Y168:AB168"/>
    <mergeCell ref="Y169:AB169"/>
    <mergeCell ref="Y173:AB173"/>
    <mergeCell ref="Y174:AB174"/>
    <mergeCell ref="Y175:AB175"/>
    <mergeCell ref="AH175:AK175"/>
    <mergeCell ref="AL175:AO175"/>
    <mergeCell ref="AP172:AX172"/>
    <mergeCell ref="Y172:AB172"/>
    <mergeCell ref="AH174:AK174"/>
    <mergeCell ref="AL174:AO174"/>
    <mergeCell ref="AC170:AG170"/>
    <mergeCell ref="Y170:AB170"/>
    <mergeCell ref="A175:B175"/>
    <mergeCell ref="AE71:AX71"/>
    <mergeCell ref="AL172:AO172"/>
    <mergeCell ref="J168:O168"/>
    <mergeCell ref="J169:O169"/>
    <mergeCell ref="J170:O170"/>
    <mergeCell ref="J171:O171"/>
    <mergeCell ref="J172:O172"/>
    <mergeCell ref="AH165:AK165"/>
    <mergeCell ref="AL165:AO165"/>
    <mergeCell ref="AC165:AG165"/>
    <mergeCell ref="AC166:AG166"/>
    <mergeCell ref="AU160:AX160"/>
    <mergeCell ref="J173:O173"/>
    <mergeCell ref="J174:O174"/>
    <mergeCell ref="A167:B167"/>
    <mergeCell ref="A168:B168"/>
    <mergeCell ref="AH166:AK166"/>
    <mergeCell ref="AL166:AO166"/>
    <mergeCell ref="J165:O165"/>
    <mergeCell ref="J167:O167"/>
    <mergeCell ref="J166:O166"/>
    <mergeCell ref="Y166:AB166"/>
    <mergeCell ref="E74:AX74"/>
    <mergeCell ref="A56:F58"/>
    <mergeCell ref="AB56:AD56"/>
    <mergeCell ref="Y59:AA59"/>
    <mergeCell ref="AB59:AD59"/>
    <mergeCell ref="AE55:AH55"/>
    <mergeCell ref="AI55:AL55"/>
    <mergeCell ref="AM55:AP55"/>
    <mergeCell ref="A171:B171"/>
    <mergeCell ref="A166:B166"/>
    <mergeCell ref="A165:B165"/>
    <mergeCell ref="G60:X61"/>
    <mergeCell ref="Y60:AA60"/>
    <mergeCell ref="AB60:AD60"/>
    <mergeCell ref="Y61:AA61"/>
    <mergeCell ref="AB61:AD61"/>
    <mergeCell ref="AH160:AT160"/>
    <mergeCell ref="AE64:AH64"/>
    <mergeCell ref="AI62:AL62"/>
    <mergeCell ref="AM64:AP64"/>
    <mergeCell ref="G157:AB157"/>
    <mergeCell ref="AC157:AX157"/>
    <mergeCell ref="G158:K158"/>
    <mergeCell ref="E75:AX76"/>
    <mergeCell ref="AH168:AK168"/>
    <mergeCell ref="A3:AH3"/>
    <mergeCell ref="AJ3:AW3"/>
    <mergeCell ref="AG85:AX85"/>
    <mergeCell ref="A79:B8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G5:L5"/>
    <mergeCell ref="M5:R5"/>
    <mergeCell ref="S5:X5"/>
    <mergeCell ref="Y8:AD8"/>
    <mergeCell ref="Y43:AA43"/>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U39:AX39"/>
    <mergeCell ref="AE42:AH42"/>
    <mergeCell ref="AI42:AL42"/>
    <mergeCell ref="AM42:AP42"/>
    <mergeCell ref="AQ42:AT42"/>
    <mergeCell ref="AU42:AX42"/>
    <mergeCell ref="A174:B174"/>
    <mergeCell ref="AH167:AK167"/>
    <mergeCell ref="AL167:AO167"/>
    <mergeCell ref="AC171:AG171"/>
    <mergeCell ref="AC172:AG172"/>
    <mergeCell ref="AP171:AX171"/>
    <mergeCell ref="AC160:AG160"/>
    <mergeCell ref="A170:B170"/>
    <mergeCell ref="AH170:AK170"/>
    <mergeCell ref="AL170:AO170"/>
    <mergeCell ref="AH173:AK173"/>
    <mergeCell ref="AL173:AO173"/>
    <mergeCell ref="A169:B169"/>
    <mergeCell ref="A173:B173"/>
    <mergeCell ref="A172:B172"/>
    <mergeCell ref="G160:K160"/>
    <mergeCell ref="L160:X160"/>
    <mergeCell ref="Y160:AB160"/>
    <mergeCell ref="AL168:AO168"/>
    <mergeCell ref="AP165:AX165"/>
    <mergeCell ref="AP166:AX166"/>
    <mergeCell ref="AP167:AX167"/>
    <mergeCell ref="AP168:AX168"/>
    <mergeCell ref="AP169:AX169"/>
    <mergeCell ref="G159:K159"/>
    <mergeCell ref="L159:X159"/>
    <mergeCell ref="Y159:AB159"/>
    <mergeCell ref="AC159:AG159"/>
    <mergeCell ref="AH159:AT159"/>
    <mergeCell ref="AU159:AX159"/>
    <mergeCell ref="G156:K156"/>
    <mergeCell ref="L156:X156"/>
    <mergeCell ref="Y156:AB156"/>
    <mergeCell ref="AC156:AG156"/>
    <mergeCell ref="AH156:AT156"/>
    <mergeCell ref="AU156:AX156"/>
    <mergeCell ref="L158:X158"/>
    <mergeCell ref="AC150:AG150"/>
    <mergeCell ref="G153:AB153"/>
    <mergeCell ref="AC153:AX153"/>
    <mergeCell ref="G154:K154"/>
    <mergeCell ref="L154:X154"/>
    <mergeCell ref="C103:F103"/>
    <mergeCell ref="Y158:AB158"/>
    <mergeCell ref="AC158:AG158"/>
    <mergeCell ref="AH158:AT158"/>
    <mergeCell ref="AU158:AX158"/>
    <mergeCell ref="AJ124:AK124"/>
    <mergeCell ref="A119:D119"/>
    <mergeCell ref="A118:D118"/>
    <mergeCell ref="A124:D124"/>
    <mergeCell ref="E124:G124"/>
    <mergeCell ref="I124:J124"/>
    <mergeCell ref="L124:M124"/>
    <mergeCell ref="Q124:S124"/>
    <mergeCell ref="U124:V124"/>
    <mergeCell ref="X124:Y124"/>
    <mergeCell ref="AC124:AE124"/>
    <mergeCell ref="U123:V123"/>
    <mergeCell ref="X123:Y123"/>
    <mergeCell ref="AA123:AB123"/>
    <mergeCell ref="G152:K152"/>
    <mergeCell ref="L152:X152"/>
    <mergeCell ref="Y152:AB152"/>
    <mergeCell ref="AC152:AG152"/>
    <mergeCell ref="AH152:AT152"/>
    <mergeCell ref="AU152:AX152"/>
    <mergeCell ref="G155:K155"/>
    <mergeCell ref="L155:X155"/>
    <mergeCell ref="Y155:AB155"/>
    <mergeCell ref="AC155:AG155"/>
    <mergeCell ref="AH155:AT155"/>
    <mergeCell ref="Y154:AB154"/>
    <mergeCell ref="AC154:AG154"/>
    <mergeCell ref="AH154:AT154"/>
    <mergeCell ref="AU154:AX154"/>
    <mergeCell ref="A112:AX112"/>
    <mergeCell ref="AC149:AX149"/>
    <mergeCell ref="C83:D84"/>
    <mergeCell ref="Y150:AB150"/>
    <mergeCell ref="A108:E108"/>
    <mergeCell ref="A103:B104"/>
    <mergeCell ref="Y151:AB151"/>
    <mergeCell ref="A109:AX109"/>
    <mergeCell ref="AR15:AX15"/>
    <mergeCell ref="AE67:AX68"/>
    <mergeCell ref="C88:AC88"/>
    <mergeCell ref="AD91:AF91"/>
    <mergeCell ref="AG89:AX89"/>
    <mergeCell ref="C85:AC85"/>
    <mergeCell ref="G150:K150"/>
    <mergeCell ref="L150:X150"/>
    <mergeCell ref="C80:AC80"/>
    <mergeCell ref="C81:AC81"/>
    <mergeCell ref="C82:AC82"/>
    <mergeCell ref="AG78:AX78"/>
    <mergeCell ref="AD84:AF84"/>
    <mergeCell ref="AD81:AF81"/>
    <mergeCell ref="AC151:AG151"/>
    <mergeCell ref="L151:X151"/>
    <mergeCell ref="A32:F36"/>
    <mergeCell ref="A39:F43"/>
    <mergeCell ref="G25:O26"/>
    <mergeCell ref="AU40:AV40"/>
    <mergeCell ref="AD13:AJ13"/>
    <mergeCell ref="A96:B102"/>
    <mergeCell ref="AD89:AF89"/>
    <mergeCell ref="Y62:AA62"/>
    <mergeCell ref="AB62:AD62"/>
    <mergeCell ref="G63:X64"/>
    <mergeCell ref="Y63:AA63"/>
    <mergeCell ref="A92:B95"/>
    <mergeCell ref="C92:AC92"/>
    <mergeCell ref="AM39:AP40"/>
    <mergeCell ref="AQ39:AT39"/>
    <mergeCell ref="AM43:AP43"/>
    <mergeCell ref="AR14:AX14"/>
    <mergeCell ref="AI43:AL43"/>
    <mergeCell ref="AB39:AD40"/>
    <mergeCell ref="AK15:AQ15"/>
    <mergeCell ref="AG94:AX94"/>
    <mergeCell ref="AD85:AF85"/>
    <mergeCell ref="AD15:AJ15"/>
    <mergeCell ref="AE39:AH40"/>
    <mergeCell ref="AK16:AQ16"/>
    <mergeCell ref="P27:X29"/>
    <mergeCell ref="Y42:AA42"/>
    <mergeCell ref="P39:X40"/>
    <mergeCell ref="AI39:AL40"/>
    <mergeCell ref="G12:O12"/>
    <mergeCell ref="P14:V14"/>
    <mergeCell ref="P41:X43"/>
    <mergeCell ref="Y41:AA41"/>
    <mergeCell ref="AB35:AD35"/>
    <mergeCell ref="I14:O14"/>
    <mergeCell ref="P32:X33"/>
    <mergeCell ref="Y32:AA33"/>
    <mergeCell ref="AB32:AD33"/>
    <mergeCell ref="I17:O17"/>
    <mergeCell ref="I13:O13"/>
    <mergeCell ref="AQ25:AT25"/>
    <mergeCell ref="P19:V19"/>
    <mergeCell ref="AD17:AJ17"/>
    <mergeCell ref="AK17:AQ17"/>
    <mergeCell ref="AR17:AX17"/>
    <mergeCell ref="AK13:AQ13"/>
    <mergeCell ref="AR13:AX13"/>
    <mergeCell ref="AU43:AX43"/>
    <mergeCell ref="A10:F10"/>
    <mergeCell ref="AB42:AD42"/>
    <mergeCell ref="AR12:AX12"/>
    <mergeCell ref="G13:H18"/>
    <mergeCell ref="F108:AX108"/>
    <mergeCell ref="E83:AC83"/>
    <mergeCell ref="E84:AC84"/>
    <mergeCell ref="AG91:AX91"/>
    <mergeCell ref="A107:AX107"/>
    <mergeCell ref="AG92:AX92"/>
    <mergeCell ref="AD80:AF80"/>
    <mergeCell ref="AG88:AX88"/>
    <mergeCell ref="A105:AX105"/>
    <mergeCell ref="C104:F104"/>
    <mergeCell ref="W12:AC12"/>
    <mergeCell ref="AR20:AX20"/>
    <mergeCell ref="AD87:AF87"/>
    <mergeCell ref="C95:AC95"/>
    <mergeCell ref="G10:AX10"/>
    <mergeCell ref="AD14:AJ14"/>
    <mergeCell ref="AK14:AQ14"/>
    <mergeCell ref="P13:V13"/>
    <mergeCell ref="P17:V17"/>
    <mergeCell ref="W17:AC17"/>
    <mergeCell ref="G4:X4"/>
    <mergeCell ref="Y4:AD4"/>
    <mergeCell ref="AE4:AP4"/>
    <mergeCell ref="AQ4:AX4"/>
    <mergeCell ref="A5:F5"/>
    <mergeCell ref="C86:AC86"/>
    <mergeCell ref="G11:AX11"/>
    <mergeCell ref="Y5:AD5"/>
    <mergeCell ref="AE5:AP5"/>
    <mergeCell ref="AQ5:AX5"/>
    <mergeCell ref="A4:F4"/>
    <mergeCell ref="A6:F6"/>
    <mergeCell ref="AK12:AQ12"/>
    <mergeCell ref="W14:AC14"/>
    <mergeCell ref="AG81:AX81"/>
    <mergeCell ref="AG86:AX86"/>
    <mergeCell ref="C79:AC79"/>
    <mergeCell ref="I16:O16"/>
    <mergeCell ref="P16:V16"/>
    <mergeCell ref="AD82:AF82"/>
    <mergeCell ref="I18:O18"/>
    <mergeCell ref="AD12:AJ12"/>
    <mergeCell ref="AE8:AX8"/>
    <mergeCell ref="W16:AC16"/>
    <mergeCell ref="AD95:AF95"/>
    <mergeCell ref="AG82:AX84"/>
    <mergeCell ref="AU155:AX155"/>
    <mergeCell ref="C87:AC87"/>
    <mergeCell ref="AU150:AX150"/>
    <mergeCell ref="AD92:AF92"/>
    <mergeCell ref="W13:AC13"/>
    <mergeCell ref="G27:O29"/>
    <mergeCell ref="A11:F11"/>
    <mergeCell ref="AD83:AF83"/>
    <mergeCell ref="AH151:AT151"/>
    <mergeCell ref="AH150:AT150"/>
    <mergeCell ref="G151:K151"/>
    <mergeCell ref="A110:E110"/>
    <mergeCell ref="G32:O33"/>
    <mergeCell ref="P46:X47"/>
    <mergeCell ref="Y46:AA47"/>
    <mergeCell ref="P12:V12"/>
    <mergeCell ref="AB29:AD29"/>
    <mergeCell ref="A111:AX111"/>
    <mergeCell ref="AD16:AJ16"/>
    <mergeCell ref="AR16:AX16"/>
    <mergeCell ref="Y50:AA50"/>
    <mergeCell ref="AB50:AD50"/>
    <mergeCell ref="AM63:AP63"/>
    <mergeCell ref="G104:AX104"/>
    <mergeCell ref="G103:AX103"/>
    <mergeCell ref="Y36:AA36"/>
    <mergeCell ref="AB36:AD36"/>
    <mergeCell ref="Y39:AA40"/>
    <mergeCell ref="AD86:AF86"/>
    <mergeCell ref="AB55:AD55"/>
    <mergeCell ref="AI64:AL64"/>
    <mergeCell ref="G57:X58"/>
    <mergeCell ref="AQ64:AX64"/>
    <mergeCell ref="AM61:AP61"/>
    <mergeCell ref="AQ62:AX62"/>
    <mergeCell ref="AE63:AH63"/>
    <mergeCell ref="AI63:AL63"/>
    <mergeCell ref="G48:O50"/>
    <mergeCell ref="AD96:AF96"/>
    <mergeCell ref="AG95:AX95"/>
    <mergeCell ref="C89:AC89"/>
    <mergeCell ref="AG96:AX102"/>
    <mergeCell ref="C93:AC93"/>
    <mergeCell ref="AG93:AX93"/>
    <mergeCell ref="C96:AC96"/>
    <mergeCell ref="AD94:AF94"/>
    <mergeCell ref="AI59:AL59"/>
    <mergeCell ref="AI56:AL56"/>
    <mergeCell ref="AM56:AP56"/>
    <mergeCell ref="AE57:AH57"/>
    <mergeCell ref="AI57:AL57"/>
    <mergeCell ref="AM57:AP57"/>
    <mergeCell ref="AB43:AD43"/>
    <mergeCell ref="G54:X55"/>
    <mergeCell ref="G41:O43"/>
    <mergeCell ref="G59:X59"/>
    <mergeCell ref="AB41:AD41"/>
    <mergeCell ref="Y53:AA53"/>
    <mergeCell ref="G6:AX6"/>
    <mergeCell ref="A46:F50"/>
    <mergeCell ref="G39:O40"/>
    <mergeCell ref="A59:F61"/>
    <mergeCell ref="A62:F64"/>
    <mergeCell ref="G62:X62"/>
    <mergeCell ref="Y55:AA55"/>
    <mergeCell ref="G46:O47"/>
    <mergeCell ref="AB54:AD54"/>
    <mergeCell ref="G56:X56"/>
    <mergeCell ref="Y56:AA56"/>
    <mergeCell ref="Y64:AA64"/>
    <mergeCell ref="AB64:AD64"/>
    <mergeCell ref="AB53:AD53"/>
    <mergeCell ref="A7:F7"/>
    <mergeCell ref="G7:X7"/>
    <mergeCell ref="A8:F8"/>
    <mergeCell ref="A53:F55"/>
    <mergeCell ref="G53:X53"/>
    <mergeCell ref="AB46:AD47"/>
    <mergeCell ref="AB48:AD48"/>
    <mergeCell ref="P48:X50"/>
    <mergeCell ref="Y48:AA48"/>
    <mergeCell ref="Y49:AA49"/>
    <mergeCell ref="C184:I184"/>
    <mergeCell ref="AD78:AF78"/>
    <mergeCell ref="C78:AC78"/>
    <mergeCell ref="AG79:AX79"/>
    <mergeCell ref="C183:I183"/>
    <mergeCell ref="J183:O183"/>
    <mergeCell ref="P183:X183"/>
    <mergeCell ref="Y183:AB183"/>
    <mergeCell ref="AC183:AG183"/>
    <mergeCell ref="AH183:AK183"/>
    <mergeCell ref="AL183:AO183"/>
    <mergeCell ref="AP183:AX183"/>
    <mergeCell ref="J184:O184"/>
    <mergeCell ref="AU151:AX151"/>
    <mergeCell ref="C94:AC94"/>
    <mergeCell ref="G149:AB149"/>
    <mergeCell ref="A125:F148"/>
    <mergeCell ref="AD93:AF93"/>
    <mergeCell ref="A149:F160"/>
    <mergeCell ref="A106:AX106"/>
    <mergeCell ref="F110:AX110"/>
    <mergeCell ref="A82:B91"/>
    <mergeCell ref="C91:AC91"/>
    <mergeCell ref="A113:AX113"/>
    <mergeCell ref="C187:I187"/>
    <mergeCell ref="J187:O187"/>
    <mergeCell ref="P187:X187"/>
    <mergeCell ref="Y187:AB187"/>
    <mergeCell ref="AC187:AG187"/>
    <mergeCell ref="AH187:AK187"/>
    <mergeCell ref="AL187:AO187"/>
    <mergeCell ref="AP187:AX187"/>
    <mergeCell ref="C166:I166"/>
    <mergeCell ref="C167:I167"/>
    <mergeCell ref="C168:I168"/>
    <mergeCell ref="C169:I169"/>
    <mergeCell ref="C170:I170"/>
    <mergeCell ref="C171:I171"/>
    <mergeCell ref="C172:I172"/>
    <mergeCell ref="C173:I173"/>
    <mergeCell ref="C174:I174"/>
    <mergeCell ref="C175:I175"/>
    <mergeCell ref="P184:X184"/>
    <mergeCell ref="Y184:AB184"/>
    <mergeCell ref="AC184:AG184"/>
    <mergeCell ref="AH184:AK184"/>
    <mergeCell ref="AL184:AO184"/>
    <mergeCell ref="AP184:AX184"/>
    <mergeCell ref="C189:I189"/>
    <mergeCell ref="J189:O189"/>
    <mergeCell ref="P189:X189"/>
    <mergeCell ref="Y189:AB189"/>
    <mergeCell ref="AC189:AG189"/>
    <mergeCell ref="AH189:AK189"/>
    <mergeCell ref="AL189:AO189"/>
    <mergeCell ref="AP189:AX189"/>
    <mergeCell ref="C190:I190"/>
    <mergeCell ref="J190:O190"/>
    <mergeCell ref="P190:X190"/>
    <mergeCell ref="Y190:AB190"/>
    <mergeCell ref="AC190:AG190"/>
    <mergeCell ref="AH190:AK190"/>
    <mergeCell ref="AL190:AO190"/>
    <mergeCell ref="AP190:AX190"/>
    <mergeCell ref="C199:I199"/>
    <mergeCell ref="J199:O199"/>
    <mergeCell ref="P199:X199"/>
    <mergeCell ref="Y199:AB199"/>
    <mergeCell ref="AC199:AG199"/>
    <mergeCell ref="AH199:AK199"/>
    <mergeCell ref="AL199:AO199"/>
    <mergeCell ref="AP199:AX199"/>
    <mergeCell ref="C195:I195"/>
    <mergeCell ref="J195:O195"/>
    <mergeCell ref="P195:X195"/>
    <mergeCell ref="Y195:AB195"/>
    <mergeCell ref="AC195:AG195"/>
    <mergeCell ref="AH195:AK195"/>
    <mergeCell ref="AL195:AO195"/>
    <mergeCell ref="AP195:AX195"/>
    <mergeCell ref="AK21:AQ21"/>
    <mergeCell ref="AR21:AX21"/>
    <mergeCell ref="Q67:AA68"/>
    <mergeCell ref="G67:P68"/>
    <mergeCell ref="A30:F31"/>
    <mergeCell ref="G30:AX31"/>
    <mergeCell ref="AG80:AX80"/>
    <mergeCell ref="AD79:AF79"/>
    <mergeCell ref="C198:I198"/>
    <mergeCell ref="J198:O198"/>
    <mergeCell ref="P198:X198"/>
    <mergeCell ref="Y198:AB198"/>
    <mergeCell ref="AC198:AG198"/>
    <mergeCell ref="AH198:AK198"/>
    <mergeCell ref="AL198:AO198"/>
    <mergeCell ref="AP198:AX198"/>
    <mergeCell ref="C191:I191"/>
    <mergeCell ref="J191:O191"/>
    <mergeCell ref="P191:X191"/>
    <mergeCell ref="Y191:AB191"/>
    <mergeCell ref="AC191:AG191"/>
    <mergeCell ref="AH191:AK191"/>
    <mergeCell ref="AL191:AO191"/>
    <mergeCell ref="AP191:AX191"/>
    <mergeCell ref="C102:F102"/>
    <mergeCell ref="AD88:AF88"/>
    <mergeCell ref="AG87:AX87"/>
    <mergeCell ref="AQ57:AT57"/>
    <mergeCell ref="AU57:AX57"/>
    <mergeCell ref="AQ58:AT58"/>
    <mergeCell ref="AU58:AX58"/>
    <mergeCell ref="AQ59:AT59"/>
    <mergeCell ref="AU59:AX59"/>
    <mergeCell ref="AQ60:AT60"/>
    <mergeCell ref="AU60:AX60"/>
    <mergeCell ref="AQ61:AT61"/>
    <mergeCell ref="G69:P73"/>
    <mergeCell ref="Q69:AA73"/>
    <mergeCell ref="AE58:AH58"/>
    <mergeCell ref="AI58:AL58"/>
    <mergeCell ref="AM58:AP58"/>
    <mergeCell ref="AE59:AH59"/>
    <mergeCell ref="AM62:AP62"/>
    <mergeCell ref="AE61:AH61"/>
    <mergeCell ref="AI61:AL61"/>
    <mergeCell ref="AB63:AD63"/>
    <mergeCell ref="Y57:AA57"/>
    <mergeCell ref="AB57:AD57"/>
    <mergeCell ref="C98:F98"/>
    <mergeCell ref="G97:M97"/>
    <mergeCell ref="N97:AF97"/>
    <mergeCell ref="C97:F97"/>
    <mergeCell ref="G98:H98"/>
    <mergeCell ref="N99:AF99"/>
    <mergeCell ref="N100:AF100"/>
    <mergeCell ref="N101:AF101"/>
    <mergeCell ref="G21:O21"/>
    <mergeCell ref="P21:V21"/>
    <mergeCell ref="W21:AC21"/>
    <mergeCell ref="AD21:AJ21"/>
    <mergeCell ref="N98:AF98"/>
    <mergeCell ref="J98:K98"/>
    <mergeCell ref="C99:F99"/>
    <mergeCell ref="C100:F100"/>
    <mergeCell ref="C101:F101"/>
    <mergeCell ref="AB49:AD49"/>
    <mergeCell ref="AE54:AH54"/>
    <mergeCell ref="AI54:AL54"/>
    <mergeCell ref="AE53:AH53"/>
    <mergeCell ref="AI53:AL53"/>
    <mergeCell ref="Y54:AA54"/>
    <mergeCell ref="Y58:AA58"/>
    <mergeCell ref="N102:AF102"/>
    <mergeCell ref="G99:H99"/>
    <mergeCell ref="G100:H100"/>
    <mergeCell ref="G101:H101"/>
    <mergeCell ref="G102:H102"/>
    <mergeCell ref="J99:K99"/>
    <mergeCell ref="J100:K100"/>
    <mergeCell ref="J101:K101"/>
    <mergeCell ref="J102:K102"/>
    <mergeCell ref="AG90:AX90"/>
    <mergeCell ref="C65:D76"/>
    <mergeCell ref="A65:B76"/>
    <mergeCell ref="A37:F38"/>
    <mergeCell ref="G37:AX38"/>
    <mergeCell ref="A44:F45"/>
    <mergeCell ref="G44:AX45"/>
    <mergeCell ref="A51:F52"/>
    <mergeCell ref="G51:AX52"/>
    <mergeCell ref="AU61:AX61"/>
    <mergeCell ref="AQ53:AT53"/>
    <mergeCell ref="AU53:AX53"/>
    <mergeCell ref="AQ54:AT54"/>
    <mergeCell ref="AQ55:AT55"/>
    <mergeCell ref="AU54:AX54"/>
    <mergeCell ref="AU55:AX55"/>
    <mergeCell ref="AQ56:AT56"/>
    <mergeCell ref="AU56:AX56"/>
    <mergeCell ref="AM54:AP54"/>
    <mergeCell ref="AM53:AP53"/>
    <mergeCell ref="AB58:AD58"/>
    <mergeCell ref="AE60:AH60"/>
    <mergeCell ref="AI60:AL60"/>
    <mergeCell ref="AM60:AP60"/>
  </mergeCells>
  <phoneticPr fontId="5"/>
  <conditionalFormatting sqref="P14:AQ14">
    <cfRule type="expression" dxfId="245" priority="14027">
      <formula>IF(RIGHT(TEXT(P14,"0.#"),1)=".",FALSE,TRUE)</formula>
    </cfRule>
    <cfRule type="expression" dxfId="244" priority="14028">
      <formula>IF(RIGHT(TEXT(P14,"0.#"),1)=".",TRUE,FALSE)</formula>
    </cfRule>
  </conditionalFormatting>
  <conditionalFormatting sqref="AE27">
    <cfRule type="expression" dxfId="243" priority="14017">
      <formula>IF(RIGHT(TEXT(AE27,"0.#"),1)=".",FALSE,TRUE)</formula>
    </cfRule>
    <cfRule type="expression" dxfId="242" priority="14018">
      <formula>IF(RIGHT(TEXT(AE27,"0.#"),1)=".",TRUE,FALSE)</formula>
    </cfRule>
  </conditionalFormatting>
  <conditionalFormatting sqref="P18:AX18">
    <cfRule type="expression" dxfId="241" priority="13903">
      <formula>IF(RIGHT(TEXT(P18,"0.#"),1)=".",FALSE,TRUE)</formula>
    </cfRule>
    <cfRule type="expression" dxfId="240" priority="13904">
      <formula>IF(RIGHT(TEXT(P18,"0.#"),1)=".",TRUE,FALSE)</formula>
    </cfRule>
  </conditionalFormatting>
  <conditionalFormatting sqref="Y152">
    <cfRule type="expression" dxfId="239" priority="13895">
      <formula>IF(RIGHT(TEXT(Y152,"0.#"),1)=".",FALSE,TRUE)</formula>
    </cfRule>
    <cfRule type="expression" dxfId="238" priority="13896">
      <formula>IF(RIGHT(TEXT(Y152,"0.#"),1)=".",TRUE,FALSE)</formula>
    </cfRule>
  </conditionalFormatting>
  <conditionalFormatting sqref="Y155">
    <cfRule type="expression" dxfId="237" priority="13677">
      <formula>IF(RIGHT(TEXT(Y155,"0.#"),1)=".",FALSE,TRUE)</formula>
    </cfRule>
    <cfRule type="expression" dxfId="236" priority="13678">
      <formula>IF(RIGHT(TEXT(Y155,"0.#"),1)=".",TRUE,FALSE)</formula>
    </cfRule>
  </conditionalFormatting>
  <conditionalFormatting sqref="P16:AQ17 P15:AX15 P13:AX13">
    <cfRule type="expression" dxfId="235" priority="13725">
      <formula>IF(RIGHT(TEXT(P13,"0.#"),1)=".",FALSE,TRUE)</formula>
    </cfRule>
    <cfRule type="expression" dxfId="234" priority="13726">
      <formula>IF(RIGHT(TEXT(P13,"0.#"),1)=".",TRUE,FALSE)</formula>
    </cfRule>
  </conditionalFormatting>
  <conditionalFormatting sqref="P19:AJ19">
    <cfRule type="expression" dxfId="233" priority="13723">
      <formula>IF(RIGHT(TEXT(P19,"0.#"),1)=".",FALSE,TRUE)</formula>
    </cfRule>
    <cfRule type="expression" dxfId="232" priority="13724">
      <formula>IF(RIGHT(TEXT(P19,"0.#"),1)=".",TRUE,FALSE)</formula>
    </cfRule>
  </conditionalFormatting>
  <conditionalFormatting sqref="AE54 AQ54">
    <cfRule type="expression" dxfId="231" priority="13715">
      <formula>IF(RIGHT(TEXT(AE54,"0.#"),1)=".",FALSE,TRUE)</formula>
    </cfRule>
    <cfRule type="expression" dxfId="230" priority="13716">
      <formula>IF(RIGHT(TEXT(AE54,"0.#"),1)=".",TRUE,FALSE)</formula>
    </cfRule>
  </conditionalFormatting>
  <conditionalFormatting sqref="Y151">
    <cfRule type="expression" dxfId="229" priority="13701">
      <formula>IF(RIGHT(TEXT(Y151,"0.#"),1)=".",FALSE,TRUE)</formula>
    </cfRule>
    <cfRule type="expression" dxfId="228" priority="13702">
      <formula>IF(RIGHT(TEXT(Y151,"0.#"),1)=".",TRUE,FALSE)</formula>
    </cfRule>
  </conditionalFormatting>
  <conditionalFormatting sqref="AU152">
    <cfRule type="expression" dxfId="227" priority="13697">
      <formula>IF(RIGHT(TEXT(AU152,"0.#"),1)=".",FALSE,TRUE)</formula>
    </cfRule>
    <cfRule type="expression" dxfId="226" priority="13698">
      <formula>IF(RIGHT(TEXT(AU152,"0.#"),1)=".",TRUE,FALSE)</formula>
    </cfRule>
  </conditionalFormatting>
  <conditionalFormatting sqref="AU151">
    <cfRule type="expression" dxfId="225" priority="13695">
      <formula>IF(RIGHT(TEXT(AU151,"0.#"),1)=".",FALSE,TRUE)</formula>
    </cfRule>
    <cfRule type="expression" dxfId="224" priority="13696">
      <formula>IF(RIGHT(TEXT(AU151,"0.#"),1)=".",TRUE,FALSE)</formula>
    </cfRule>
  </conditionalFormatting>
  <conditionalFormatting sqref="Y160 Y156">
    <cfRule type="expression" dxfId="223" priority="13679">
      <formula>IF(RIGHT(TEXT(Y156,"0.#"),1)=".",FALSE,TRUE)</formula>
    </cfRule>
    <cfRule type="expression" dxfId="222" priority="13680">
      <formula>IF(RIGHT(TEXT(Y156,"0.#"),1)=".",TRUE,FALSE)</formula>
    </cfRule>
  </conditionalFormatting>
  <conditionalFormatting sqref="AU160 AU156">
    <cfRule type="expression" dxfId="221" priority="13673">
      <formula>IF(RIGHT(TEXT(AU156,"0.#"),1)=".",FALSE,TRUE)</formula>
    </cfRule>
    <cfRule type="expression" dxfId="220" priority="13674">
      <formula>IF(RIGHT(TEXT(AU156,"0.#"),1)=".",TRUE,FALSE)</formula>
    </cfRule>
  </conditionalFormatting>
  <conditionalFormatting sqref="AE50">
    <cfRule type="expression" dxfId="219" priority="13393">
      <formula>IF(RIGHT(TEXT(AE50,"0.#"),1)=".",FALSE,TRUE)</formula>
    </cfRule>
    <cfRule type="expression" dxfId="218" priority="13394">
      <formula>IF(RIGHT(TEXT(AE50,"0.#"),1)=".",TRUE,FALSE)</formula>
    </cfRule>
  </conditionalFormatting>
  <conditionalFormatting sqref="AI50">
    <cfRule type="expression" dxfId="217" priority="13391">
      <formula>IF(RIGHT(TEXT(AI50,"0.#"),1)=".",FALSE,TRUE)</formula>
    </cfRule>
    <cfRule type="expression" dxfId="216" priority="13392">
      <formula>IF(RIGHT(TEXT(AI50,"0.#"),1)=".",TRUE,FALSE)</formula>
    </cfRule>
  </conditionalFormatting>
  <conditionalFormatting sqref="AM29">
    <cfRule type="expression" dxfId="215" priority="13471">
      <formula>IF(RIGHT(TEXT(AM29,"0.#"),1)=".",FALSE,TRUE)</formula>
    </cfRule>
    <cfRule type="expression" dxfId="214" priority="13472">
      <formula>IF(RIGHT(TEXT(AM29,"0.#"),1)=".",TRUE,FALSE)</formula>
    </cfRule>
  </conditionalFormatting>
  <conditionalFormatting sqref="AE28">
    <cfRule type="expression" dxfId="213" priority="13485">
      <formula>IF(RIGHT(TEXT(AE28,"0.#"),1)=".",FALSE,TRUE)</formula>
    </cfRule>
    <cfRule type="expression" dxfId="212" priority="13486">
      <formula>IF(RIGHT(TEXT(AE28,"0.#"),1)=".",TRUE,FALSE)</formula>
    </cfRule>
  </conditionalFormatting>
  <conditionalFormatting sqref="AE29">
    <cfRule type="expression" dxfId="211" priority="13483">
      <formula>IF(RIGHT(TEXT(AE29,"0.#"),1)=".",FALSE,TRUE)</formula>
    </cfRule>
    <cfRule type="expression" dxfId="210" priority="13484">
      <formula>IF(RIGHT(TEXT(AE29,"0.#"),1)=".",TRUE,FALSE)</formula>
    </cfRule>
  </conditionalFormatting>
  <conditionalFormatting sqref="AI29">
    <cfRule type="expression" dxfId="209" priority="13481">
      <formula>IF(RIGHT(TEXT(AI29,"0.#"),1)=".",FALSE,TRUE)</formula>
    </cfRule>
    <cfRule type="expression" dxfId="208" priority="13482">
      <formula>IF(RIGHT(TEXT(AI29,"0.#"),1)=".",TRUE,FALSE)</formula>
    </cfRule>
  </conditionalFormatting>
  <conditionalFormatting sqref="AI28">
    <cfRule type="expression" dxfId="207" priority="13479">
      <formula>IF(RIGHT(TEXT(AI28,"0.#"),1)=".",FALSE,TRUE)</formula>
    </cfRule>
    <cfRule type="expression" dxfId="206" priority="13480">
      <formula>IF(RIGHT(TEXT(AI28,"0.#"),1)=".",TRUE,FALSE)</formula>
    </cfRule>
  </conditionalFormatting>
  <conditionalFormatting sqref="AI27">
    <cfRule type="expression" dxfId="205" priority="13477">
      <formula>IF(RIGHT(TEXT(AI27,"0.#"),1)=".",FALSE,TRUE)</formula>
    </cfRule>
    <cfRule type="expression" dxfId="204" priority="13478">
      <formula>IF(RIGHT(TEXT(AI27,"0.#"),1)=".",TRUE,FALSE)</formula>
    </cfRule>
  </conditionalFormatting>
  <conditionalFormatting sqref="AM27">
    <cfRule type="expression" dxfId="203" priority="13475">
      <formula>IF(RIGHT(TEXT(AM27,"0.#"),1)=".",FALSE,TRUE)</formula>
    </cfRule>
    <cfRule type="expression" dxfId="202" priority="13476">
      <formula>IF(RIGHT(TEXT(AM27,"0.#"),1)=".",TRUE,FALSE)</formula>
    </cfRule>
  </conditionalFormatting>
  <conditionalFormatting sqref="AM28">
    <cfRule type="expression" dxfId="201" priority="13473">
      <formula>IF(RIGHT(TEXT(AM28,"0.#"),1)=".",FALSE,TRUE)</formula>
    </cfRule>
    <cfRule type="expression" dxfId="200" priority="13474">
      <formula>IF(RIGHT(TEXT(AM28,"0.#"),1)=".",TRUE,FALSE)</formula>
    </cfRule>
  </conditionalFormatting>
  <conditionalFormatting sqref="AQ27:AQ29">
    <cfRule type="expression" dxfId="199" priority="13465">
      <formula>IF(RIGHT(TEXT(AQ27,"0.#"),1)=".",FALSE,TRUE)</formula>
    </cfRule>
    <cfRule type="expression" dxfId="198" priority="13466">
      <formula>IF(RIGHT(TEXT(AQ27,"0.#"),1)=".",TRUE,FALSE)</formula>
    </cfRule>
  </conditionalFormatting>
  <conditionalFormatting sqref="AU27:AU29">
    <cfRule type="expression" dxfId="197" priority="13463">
      <formula>IF(RIGHT(TEXT(AU27,"0.#"),1)=".",FALSE,TRUE)</formula>
    </cfRule>
    <cfRule type="expression" dxfId="196" priority="13464">
      <formula>IF(RIGHT(TEXT(AU27,"0.#"),1)=".",TRUE,FALSE)</formula>
    </cfRule>
  </conditionalFormatting>
  <conditionalFormatting sqref="AE48">
    <cfRule type="expression" dxfId="195" priority="13397">
      <formula>IF(RIGHT(TEXT(AE48,"0.#"),1)=".",FALSE,TRUE)</formula>
    </cfRule>
    <cfRule type="expression" dxfId="194" priority="13398">
      <formula>IF(RIGHT(TEXT(AE48,"0.#"),1)=".",TRUE,FALSE)</formula>
    </cfRule>
  </conditionalFormatting>
  <conditionalFormatting sqref="AE49">
    <cfRule type="expression" dxfId="193" priority="13395">
      <formula>IF(RIGHT(TEXT(AE49,"0.#"),1)=".",FALSE,TRUE)</formula>
    </cfRule>
    <cfRule type="expression" dxfId="192" priority="13396">
      <formula>IF(RIGHT(TEXT(AE49,"0.#"),1)=".",TRUE,FALSE)</formula>
    </cfRule>
  </conditionalFormatting>
  <conditionalFormatting sqref="AI49">
    <cfRule type="expression" dxfId="191" priority="13389">
      <formula>IF(RIGHT(TEXT(AI49,"0.#"),1)=".",FALSE,TRUE)</formula>
    </cfRule>
    <cfRule type="expression" dxfId="190" priority="13390">
      <formula>IF(RIGHT(TEXT(AI49,"0.#"),1)=".",TRUE,FALSE)</formula>
    </cfRule>
  </conditionalFormatting>
  <conditionalFormatting sqref="AI48">
    <cfRule type="expression" dxfId="189" priority="13387">
      <formula>IF(RIGHT(TEXT(AI48,"0.#"),1)=".",FALSE,TRUE)</formula>
    </cfRule>
    <cfRule type="expression" dxfId="188" priority="13388">
      <formula>IF(RIGHT(TEXT(AI48,"0.#"),1)=".",TRUE,FALSE)</formula>
    </cfRule>
  </conditionalFormatting>
  <conditionalFormatting sqref="AM48">
    <cfRule type="expression" dxfId="187" priority="13385">
      <formula>IF(RIGHT(TEXT(AM48,"0.#"),1)=".",FALSE,TRUE)</formula>
    </cfRule>
    <cfRule type="expression" dxfId="186" priority="13386">
      <formula>IF(RIGHT(TEXT(AM48,"0.#"),1)=".",TRUE,FALSE)</formula>
    </cfRule>
  </conditionalFormatting>
  <conditionalFormatting sqref="AM49">
    <cfRule type="expression" dxfId="185" priority="13383">
      <formula>IF(RIGHT(TEXT(AM49,"0.#"),1)=".",FALSE,TRUE)</formula>
    </cfRule>
    <cfRule type="expression" dxfId="184" priority="13384">
      <formula>IF(RIGHT(TEXT(AM49,"0.#"),1)=".",TRUE,FALSE)</formula>
    </cfRule>
  </conditionalFormatting>
  <conditionalFormatting sqref="AM50">
    <cfRule type="expression" dxfId="183" priority="13381">
      <formula>IF(RIGHT(TEXT(AM50,"0.#"),1)=".",FALSE,TRUE)</formula>
    </cfRule>
    <cfRule type="expression" dxfId="182" priority="13382">
      <formula>IF(RIGHT(TEXT(AM50,"0.#"),1)=".",TRUE,FALSE)</formula>
    </cfRule>
  </conditionalFormatting>
  <conditionalFormatting sqref="AI54">
    <cfRule type="expression" dxfId="181" priority="13247">
      <formula>IF(RIGHT(TEXT(AI54,"0.#"),1)=".",FALSE,TRUE)</formula>
    </cfRule>
    <cfRule type="expression" dxfId="180" priority="13248">
      <formula>IF(RIGHT(TEXT(AI54,"0.#"),1)=".",TRUE,FALSE)</formula>
    </cfRule>
  </conditionalFormatting>
  <conditionalFormatting sqref="AM54">
    <cfRule type="expression" dxfId="179" priority="13245">
      <formula>IF(RIGHT(TEXT(AM54,"0.#"),1)=".",FALSE,TRUE)</formula>
    </cfRule>
    <cfRule type="expression" dxfId="178" priority="13246">
      <formula>IF(RIGHT(TEXT(AM54,"0.#"),1)=".",TRUE,FALSE)</formula>
    </cfRule>
  </conditionalFormatting>
  <conditionalFormatting sqref="AE55">
    <cfRule type="expression" dxfId="177" priority="13243">
      <formula>IF(RIGHT(TEXT(AE55,"0.#"),1)=".",FALSE,TRUE)</formula>
    </cfRule>
    <cfRule type="expression" dxfId="176" priority="13244">
      <formula>IF(RIGHT(TEXT(AE55,"0.#"),1)=".",TRUE,FALSE)</formula>
    </cfRule>
  </conditionalFormatting>
  <conditionalFormatting sqref="AI55">
    <cfRule type="expression" dxfId="175" priority="13241">
      <formula>IF(RIGHT(TEXT(AI55,"0.#"),1)=".",FALSE,TRUE)</formula>
    </cfRule>
    <cfRule type="expression" dxfId="174" priority="13242">
      <formula>IF(RIGHT(TEXT(AI55,"0.#"),1)=".",TRUE,FALSE)</formula>
    </cfRule>
  </conditionalFormatting>
  <conditionalFormatting sqref="AM55">
    <cfRule type="expression" dxfId="173" priority="13239">
      <formula>IF(RIGHT(TEXT(AM55,"0.#"),1)=".",FALSE,TRUE)</formula>
    </cfRule>
    <cfRule type="expression" dxfId="172" priority="13240">
      <formula>IF(RIGHT(TEXT(AM55,"0.#"),1)=".",TRUE,FALSE)</formula>
    </cfRule>
  </conditionalFormatting>
  <conditionalFormatting sqref="AQ55">
    <cfRule type="expression" dxfId="171" priority="13237">
      <formula>IF(RIGHT(TEXT(AQ55,"0.#"),1)=".",FALSE,TRUE)</formula>
    </cfRule>
    <cfRule type="expression" dxfId="170" priority="13238">
      <formula>IF(RIGHT(TEXT(AQ55,"0.#"),1)=".",TRUE,FALSE)</formula>
    </cfRule>
  </conditionalFormatting>
  <conditionalFormatting sqref="AE57">
    <cfRule type="expression" dxfId="169" priority="13235">
      <formula>IF(RIGHT(TEXT(AE57,"0.#"),1)=".",FALSE,TRUE)</formula>
    </cfRule>
    <cfRule type="expression" dxfId="168" priority="13236">
      <formula>IF(RIGHT(TEXT(AE57,"0.#"),1)=".",TRUE,FALSE)</formula>
    </cfRule>
  </conditionalFormatting>
  <conditionalFormatting sqref="AI57">
    <cfRule type="expression" dxfId="167" priority="13233">
      <formula>IF(RIGHT(TEXT(AI57,"0.#"),1)=".",FALSE,TRUE)</formula>
    </cfRule>
    <cfRule type="expression" dxfId="166" priority="13234">
      <formula>IF(RIGHT(TEXT(AI57,"0.#"),1)=".",TRUE,FALSE)</formula>
    </cfRule>
  </conditionalFormatting>
  <conditionalFormatting sqref="AM57">
    <cfRule type="expression" dxfId="165" priority="13231">
      <formula>IF(RIGHT(TEXT(AM57,"0.#"),1)=".",FALSE,TRUE)</formula>
    </cfRule>
    <cfRule type="expression" dxfId="164" priority="13232">
      <formula>IF(RIGHT(TEXT(AM57,"0.#"),1)=".",TRUE,FALSE)</formula>
    </cfRule>
  </conditionalFormatting>
  <conditionalFormatting sqref="AE58">
    <cfRule type="expression" dxfId="163" priority="13229">
      <formula>IF(RIGHT(TEXT(AE58,"0.#"),1)=".",FALSE,TRUE)</formula>
    </cfRule>
    <cfRule type="expression" dxfId="162" priority="13230">
      <formula>IF(RIGHT(TEXT(AE58,"0.#"),1)=".",TRUE,FALSE)</formula>
    </cfRule>
  </conditionalFormatting>
  <conditionalFormatting sqref="AI58">
    <cfRule type="expression" dxfId="161" priority="13227">
      <formula>IF(RIGHT(TEXT(AI58,"0.#"),1)=".",FALSE,TRUE)</formula>
    </cfRule>
    <cfRule type="expression" dxfId="160" priority="13228">
      <formula>IF(RIGHT(TEXT(AI58,"0.#"),1)=".",TRUE,FALSE)</formula>
    </cfRule>
  </conditionalFormatting>
  <conditionalFormatting sqref="AM58">
    <cfRule type="expression" dxfId="159" priority="13225">
      <formula>IF(RIGHT(TEXT(AM58,"0.#"),1)=".",FALSE,TRUE)</formula>
    </cfRule>
    <cfRule type="expression" dxfId="158" priority="13226">
      <formula>IF(RIGHT(TEXT(AM58,"0.#"),1)=".",TRUE,FALSE)</formula>
    </cfRule>
  </conditionalFormatting>
  <conditionalFormatting sqref="AE60">
    <cfRule type="expression" dxfId="157" priority="13221">
      <formula>IF(RIGHT(TEXT(AE60,"0.#"),1)=".",FALSE,TRUE)</formula>
    </cfRule>
    <cfRule type="expression" dxfId="156" priority="13222">
      <formula>IF(RIGHT(TEXT(AE60,"0.#"),1)=".",TRUE,FALSE)</formula>
    </cfRule>
  </conditionalFormatting>
  <conditionalFormatting sqref="AI60">
    <cfRule type="expression" dxfId="155" priority="13219">
      <formula>IF(RIGHT(TEXT(AI60,"0.#"),1)=".",FALSE,TRUE)</formula>
    </cfRule>
    <cfRule type="expression" dxfId="154" priority="13220">
      <formula>IF(RIGHT(TEXT(AI60,"0.#"),1)=".",TRUE,FALSE)</formula>
    </cfRule>
  </conditionalFormatting>
  <conditionalFormatting sqref="AM60">
    <cfRule type="expression" dxfId="153" priority="13217">
      <formula>IF(RIGHT(TEXT(AM60,"0.#"),1)=".",FALSE,TRUE)</formula>
    </cfRule>
    <cfRule type="expression" dxfId="152" priority="13218">
      <formula>IF(RIGHT(TEXT(AM60,"0.#"),1)=".",TRUE,FALSE)</formula>
    </cfRule>
  </conditionalFormatting>
  <conditionalFormatting sqref="AE61">
    <cfRule type="expression" dxfId="151" priority="13215">
      <formula>IF(RIGHT(TEXT(AE61,"0.#"),1)=".",FALSE,TRUE)</formula>
    </cfRule>
    <cfRule type="expression" dxfId="150" priority="13216">
      <formula>IF(RIGHT(TEXT(AE61,"0.#"),1)=".",TRUE,FALSE)</formula>
    </cfRule>
  </conditionalFormatting>
  <conditionalFormatting sqref="AI61">
    <cfRule type="expression" dxfId="149" priority="13213">
      <formula>IF(RIGHT(TEXT(AI61,"0.#"),1)=".",FALSE,TRUE)</formula>
    </cfRule>
    <cfRule type="expression" dxfId="148" priority="13214">
      <formula>IF(RIGHT(TEXT(AI61,"0.#"),1)=".",TRUE,FALSE)</formula>
    </cfRule>
  </conditionalFormatting>
  <conditionalFormatting sqref="AM61">
    <cfRule type="expression" dxfId="147" priority="13211">
      <formula>IF(RIGHT(TEXT(AM61,"0.#"),1)=".",FALSE,TRUE)</formula>
    </cfRule>
    <cfRule type="expression" dxfId="146" priority="13212">
      <formula>IF(RIGHT(TEXT(AM61,"0.#"),1)=".",TRUE,FALSE)</formula>
    </cfRule>
  </conditionalFormatting>
  <conditionalFormatting sqref="AE63 AQ63">
    <cfRule type="expression" dxfId="145" priority="13179">
      <formula>IF(RIGHT(TEXT(AE63,"0.#"),1)=".",FALSE,TRUE)</formula>
    </cfRule>
    <cfRule type="expression" dxfId="144" priority="13180">
      <formula>IF(RIGHT(TEXT(AE63,"0.#"),1)=".",TRUE,FALSE)</formula>
    </cfRule>
  </conditionalFormatting>
  <conditionalFormatting sqref="AI63">
    <cfRule type="expression" dxfId="143" priority="13177">
      <formula>IF(RIGHT(TEXT(AI63,"0.#"),1)=".",FALSE,TRUE)</formula>
    </cfRule>
    <cfRule type="expression" dxfId="142" priority="13178">
      <formula>IF(RIGHT(TEXT(AI63,"0.#"),1)=".",TRUE,FALSE)</formula>
    </cfRule>
  </conditionalFormatting>
  <conditionalFormatting sqref="AM63">
    <cfRule type="expression" dxfId="141" priority="13175">
      <formula>IF(RIGHT(TEXT(AM63,"0.#"),1)=".",FALSE,TRUE)</formula>
    </cfRule>
    <cfRule type="expression" dxfId="140" priority="13176">
      <formula>IF(RIGHT(TEXT(AM63,"0.#"),1)=".",TRUE,FALSE)</formula>
    </cfRule>
  </conditionalFormatting>
  <conditionalFormatting sqref="AE64 AM64">
    <cfRule type="expression" dxfId="139" priority="13173">
      <formula>IF(RIGHT(TEXT(AE64,"0.#"),1)=".",FALSE,TRUE)</formula>
    </cfRule>
    <cfRule type="expression" dxfId="138" priority="13174">
      <formula>IF(RIGHT(TEXT(AE64,"0.#"),1)=".",TRUE,FALSE)</formula>
    </cfRule>
  </conditionalFormatting>
  <conditionalFormatting sqref="AI64">
    <cfRule type="expression" dxfId="137" priority="13171">
      <formula>IF(RIGHT(TEXT(AI64,"0.#"),1)=".",FALSE,TRUE)</formula>
    </cfRule>
    <cfRule type="expression" dxfId="136" priority="13172">
      <formula>IF(RIGHT(TEXT(AI64,"0.#"),1)=".",TRUE,FALSE)</formula>
    </cfRule>
  </conditionalFormatting>
  <conditionalFormatting sqref="AQ64">
    <cfRule type="expression" dxfId="135" priority="13167">
      <formula>IF(RIGHT(TEXT(AQ64,"0.#"),1)=".",FALSE,TRUE)</formula>
    </cfRule>
    <cfRule type="expression" dxfId="134" priority="13168">
      <formula>IF(RIGHT(TEXT(AQ64,"0.#"),1)=".",TRUE,FALSE)</formula>
    </cfRule>
  </conditionalFormatting>
  <conditionalFormatting sqref="AL168:AO175">
    <cfRule type="expression" dxfId="133" priority="6649">
      <formula>IF(AND(AL168&gt;=0, RIGHT(TEXT(AL168,"0.#"),1)&lt;&gt;"."),TRUE,FALSE)</formula>
    </cfRule>
    <cfRule type="expression" dxfId="132" priority="6650">
      <formula>IF(AND(AL168&gt;=0, RIGHT(TEXT(AL168,"0.#"),1)="."),TRUE,FALSE)</formula>
    </cfRule>
    <cfRule type="expression" dxfId="131" priority="6651">
      <formula>IF(AND(AL168&lt;0, RIGHT(TEXT(AL168,"0.#"),1)&lt;&gt;"."),TRUE,FALSE)</formula>
    </cfRule>
    <cfRule type="expression" dxfId="130" priority="6652">
      <formula>IF(AND(AL168&lt;0, RIGHT(TEXT(AL168,"0.#"),1)="."),TRUE,FALSE)</formula>
    </cfRule>
  </conditionalFormatting>
  <conditionalFormatting sqref="AQ48:AQ50">
    <cfRule type="expression" dxfId="129" priority="4671">
      <formula>IF(RIGHT(TEXT(AQ48,"0.#"),1)=".",FALSE,TRUE)</formula>
    </cfRule>
    <cfRule type="expression" dxfId="128" priority="4672">
      <formula>IF(RIGHT(TEXT(AQ48,"0.#"),1)=".",TRUE,FALSE)</formula>
    </cfRule>
  </conditionalFormatting>
  <conditionalFormatting sqref="AU48:AU50">
    <cfRule type="expression" dxfId="127" priority="4669">
      <formula>IF(RIGHT(TEXT(AU48,"0.#"),1)=".",FALSE,TRUE)</formula>
    </cfRule>
    <cfRule type="expression" dxfId="126" priority="4670">
      <formula>IF(RIGHT(TEXT(AU48,"0.#"),1)=".",TRUE,FALSE)</formula>
    </cfRule>
  </conditionalFormatting>
  <conditionalFormatting sqref="Y168:Y175">
    <cfRule type="expression" dxfId="125" priority="2977">
      <formula>IF(RIGHT(TEXT(Y168,"0.#"),1)=".",FALSE,TRUE)</formula>
    </cfRule>
    <cfRule type="expression" dxfId="124" priority="2978">
      <formula>IF(RIGHT(TEXT(Y168,"0.#"),1)=".",TRUE,FALSE)</formula>
    </cfRule>
  </conditionalFormatting>
  <conditionalFormatting sqref="AL166:AO167">
    <cfRule type="expression" dxfId="123" priority="2835">
      <formula>IF(AND(AL166&gt;=0, RIGHT(TEXT(AL166,"0.#"),1)&lt;&gt;"."),TRUE,FALSE)</formula>
    </cfRule>
    <cfRule type="expression" dxfId="122" priority="2836">
      <formula>IF(AND(AL166&gt;=0, RIGHT(TEXT(AL166,"0.#"),1)="."),TRUE,FALSE)</formula>
    </cfRule>
    <cfRule type="expression" dxfId="121" priority="2837">
      <formula>IF(AND(AL166&lt;0, RIGHT(TEXT(AL166,"0.#"),1)&lt;&gt;"."),TRUE,FALSE)</formula>
    </cfRule>
    <cfRule type="expression" dxfId="120" priority="2838">
      <formula>IF(AND(AL166&lt;0, RIGHT(TEXT(AL166,"0.#"),1)="."),TRUE,FALSE)</formula>
    </cfRule>
  </conditionalFormatting>
  <conditionalFormatting sqref="Y166:Y167">
    <cfRule type="expression" dxfId="119" priority="2833">
      <formula>IF(RIGHT(TEXT(Y166,"0.#"),1)=".",FALSE,TRUE)</formula>
    </cfRule>
    <cfRule type="expression" dxfId="118" priority="2834">
      <formula>IF(RIGHT(TEXT(Y166,"0.#"),1)=".",TRUE,FALSE)</formula>
    </cfRule>
  </conditionalFormatting>
  <conditionalFormatting sqref="AM42">
    <cfRule type="expression" dxfId="117" priority="1977">
      <formula>IF(RIGHT(TEXT(AM42,"0.#"),1)=".",FALSE,TRUE)</formula>
    </cfRule>
    <cfRule type="expression" dxfId="116" priority="1978">
      <formula>IF(RIGHT(TEXT(AM42,"0.#"),1)=".",TRUE,FALSE)</formula>
    </cfRule>
  </conditionalFormatting>
  <conditionalFormatting sqref="AI41">
    <cfRule type="expression" dxfId="115" priority="1981">
      <formula>IF(RIGHT(TEXT(AI41,"0.#"),1)=".",FALSE,TRUE)</formula>
    </cfRule>
    <cfRule type="expression" dxfId="114" priority="1982">
      <formula>IF(RIGHT(TEXT(AI41,"0.#"),1)=".",TRUE,FALSE)</formula>
    </cfRule>
  </conditionalFormatting>
  <conditionalFormatting sqref="AM41">
    <cfRule type="expression" dxfId="113" priority="1979">
      <formula>IF(RIGHT(TEXT(AM41,"0.#"),1)=".",FALSE,TRUE)</formula>
    </cfRule>
    <cfRule type="expression" dxfId="112" priority="1980">
      <formula>IF(RIGHT(TEXT(AM41,"0.#"),1)=".",TRUE,FALSE)</formula>
    </cfRule>
  </conditionalFormatting>
  <conditionalFormatting sqref="AU41:AU43">
    <cfRule type="expression" dxfId="111" priority="1971">
      <formula>IF(RIGHT(TEXT(AU41,"0.#"),1)=".",FALSE,TRUE)</formula>
    </cfRule>
    <cfRule type="expression" dxfId="110" priority="1972">
      <formula>IF(RIGHT(TEXT(AU41,"0.#"),1)=".",TRUE,FALSE)</formula>
    </cfRule>
  </conditionalFormatting>
  <conditionalFormatting sqref="AM43">
    <cfRule type="expression" dxfId="109" priority="1975">
      <formula>IF(RIGHT(TEXT(AM43,"0.#"),1)=".",FALSE,TRUE)</formula>
    </cfRule>
    <cfRule type="expression" dxfId="108" priority="1976">
      <formula>IF(RIGHT(TEXT(AM43,"0.#"),1)=".",TRUE,FALSE)</formula>
    </cfRule>
  </conditionalFormatting>
  <conditionalFormatting sqref="AQ41:AQ43">
    <cfRule type="expression" dxfId="107" priority="1973">
      <formula>IF(RIGHT(TEXT(AQ41,"0.#"),1)=".",FALSE,TRUE)</formula>
    </cfRule>
    <cfRule type="expression" dxfId="106" priority="1974">
      <formula>IF(RIGHT(TEXT(AQ41,"0.#"),1)=".",TRUE,FALSE)</formula>
    </cfRule>
  </conditionalFormatting>
  <conditionalFormatting sqref="Y180:Y184">
    <cfRule type="expression" dxfId="105" priority="2093">
      <formula>IF(RIGHT(TEXT(Y180,"0.#"),1)=".",FALSE,TRUE)</formula>
    </cfRule>
    <cfRule type="expression" dxfId="104" priority="2094">
      <formula>IF(RIGHT(TEXT(Y180,"0.#"),1)=".",TRUE,FALSE)</formula>
    </cfRule>
  </conditionalFormatting>
  <conditionalFormatting sqref="Y178:Y179">
    <cfRule type="expression" dxfId="103" priority="2087">
      <formula>IF(RIGHT(TEXT(Y178,"0.#"),1)=".",FALSE,TRUE)</formula>
    </cfRule>
    <cfRule type="expression" dxfId="102" priority="2088">
      <formula>IF(RIGHT(TEXT(Y178,"0.#"),1)=".",TRUE,FALSE)</formula>
    </cfRule>
  </conditionalFormatting>
  <conditionalFormatting sqref="Y190:Y191">
    <cfRule type="expression" dxfId="101" priority="2081">
      <formula>IF(RIGHT(TEXT(Y190,"0.#"),1)=".",FALSE,TRUE)</formula>
    </cfRule>
    <cfRule type="expression" dxfId="100" priority="2082">
      <formula>IF(RIGHT(TEXT(Y190,"0.#"),1)=".",TRUE,FALSE)</formula>
    </cfRule>
  </conditionalFormatting>
  <conditionalFormatting sqref="Y188:Y189">
    <cfRule type="expression" dxfId="99" priority="2075">
      <formula>IF(RIGHT(TEXT(Y188,"0.#"),1)=".",FALSE,TRUE)</formula>
    </cfRule>
    <cfRule type="expression" dxfId="98" priority="2076">
      <formula>IF(RIGHT(TEXT(Y188,"0.#"),1)=".",TRUE,FALSE)</formula>
    </cfRule>
  </conditionalFormatting>
  <conditionalFormatting sqref="W23">
    <cfRule type="expression" dxfId="97" priority="2329">
      <formula>IF(RIGHT(TEXT(W23,"0.#"),1)=".",FALSE,TRUE)</formula>
    </cfRule>
    <cfRule type="expression" dxfId="96" priority="2330">
      <formula>IF(RIGHT(TEXT(W23,"0.#"),1)=".",TRUE,FALSE)</formula>
    </cfRule>
  </conditionalFormatting>
  <conditionalFormatting sqref="P23">
    <cfRule type="expression" dxfId="95" priority="2317">
      <formula>IF(RIGHT(TEXT(P23,"0.#"),1)=".",FALSE,TRUE)</formula>
    </cfRule>
    <cfRule type="expression" dxfId="94" priority="2318">
      <formula>IF(RIGHT(TEXT(P23,"0.#"),1)=".",TRUE,FALSE)</formula>
    </cfRule>
  </conditionalFormatting>
  <conditionalFormatting sqref="AQ57">
    <cfRule type="expression" dxfId="93" priority="2311">
      <formula>IF(RIGHT(TEXT(AQ57,"0.#"),1)=".",FALSE,TRUE)</formula>
    </cfRule>
    <cfRule type="expression" dxfId="92" priority="2312">
      <formula>IF(RIGHT(TEXT(AQ57,"0.#"),1)=".",TRUE,FALSE)</formula>
    </cfRule>
  </conditionalFormatting>
  <conditionalFormatting sqref="AQ58">
    <cfRule type="expression" dxfId="91" priority="2309">
      <formula>IF(RIGHT(TEXT(AQ58,"0.#"),1)=".",FALSE,TRUE)</formula>
    </cfRule>
    <cfRule type="expression" dxfId="90" priority="2310">
      <formula>IF(RIGHT(TEXT(AQ58,"0.#"),1)=".",TRUE,FALSE)</formula>
    </cfRule>
  </conditionalFormatting>
  <conditionalFormatting sqref="AQ60">
    <cfRule type="expression" dxfId="89" priority="2307">
      <formula>IF(RIGHT(TEXT(AQ60,"0.#"),1)=".",FALSE,TRUE)</formula>
    </cfRule>
    <cfRule type="expression" dxfId="88" priority="2308">
      <formula>IF(RIGHT(TEXT(AQ60,"0.#"),1)=".",TRUE,FALSE)</formula>
    </cfRule>
  </conditionalFormatting>
  <conditionalFormatting sqref="AQ61">
    <cfRule type="expression" dxfId="87" priority="2305">
      <formula>IF(RIGHT(TEXT(AQ61,"0.#"),1)=".",FALSE,TRUE)</formula>
    </cfRule>
    <cfRule type="expression" dxfId="86" priority="2306">
      <formula>IF(RIGHT(TEXT(AQ61,"0.#"),1)=".",TRUE,FALSE)</formula>
    </cfRule>
  </conditionalFormatting>
  <conditionalFormatting sqref="AL180:AO184">
    <cfRule type="expression" dxfId="85" priority="2095">
      <formula>IF(AND(AL180&gt;=0, RIGHT(TEXT(AL180,"0.#"),1)&lt;&gt;"."),TRUE,FALSE)</formula>
    </cfRule>
    <cfRule type="expression" dxfId="84" priority="2096">
      <formula>IF(AND(AL180&gt;=0, RIGHT(TEXT(AL180,"0.#"),1)="."),TRUE,FALSE)</formula>
    </cfRule>
    <cfRule type="expression" dxfId="83" priority="2097">
      <formula>IF(AND(AL180&lt;0, RIGHT(TEXT(AL180,"0.#"),1)&lt;&gt;"."),TRUE,FALSE)</formula>
    </cfRule>
    <cfRule type="expression" dxfId="82" priority="2098">
      <formula>IF(AND(AL180&lt;0, RIGHT(TEXT(AL180,"0.#"),1)="."),TRUE,FALSE)</formula>
    </cfRule>
  </conditionalFormatting>
  <conditionalFormatting sqref="AL178:AO179">
    <cfRule type="expression" dxfId="81" priority="2089">
      <formula>IF(AND(AL178&gt;=0, RIGHT(TEXT(AL178,"0.#"),1)&lt;&gt;"."),TRUE,FALSE)</formula>
    </cfRule>
    <cfRule type="expression" dxfId="80" priority="2090">
      <formula>IF(AND(AL178&gt;=0, RIGHT(TEXT(AL178,"0.#"),1)="."),TRUE,FALSE)</formula>
    </cfRule>
    <cfRule type="expression" dxfId="79" priority="2091">
      <formula>IF(AND(AL178&lt;0, RIGHT(TEXT(AL178,"0.#"),1)&lt;&gt;"."),TRUE,FALSE)</formula>
    </cfRule>
    <cfRule type="expression" dxfId="78" priority="2092">
      <formula>IF(AND(AL178&lt;0, RIGHT(TEXT(AL178,"0.#"),1)="."),TRUE,FALSE)</formula>
    </cfRule>
  </conditionalFormatting>
  <conditionalFormatting sqref="AL190:AO191">
    <cfRule type="expression" dxfId="77" priority="2083">
      <formula>IF(AND(AL190&gt;=0, RIGHT(TEXT(AL190,"0.#"),1)&lt;&gt;"."),TRUE,FALSE)</formula>
    </cfRule>
    <cfRule type="expression" dxfId="76" priority="2084">
      <formula>IF(AND(AL190&gt;=0, RIGHT(TEXT(AL190,"0.#"),1)="."),TRUE,FALSE)</formula>
    </cfRule>
    <cfRule type="expression" dxfId="75" priority="2085">
      <formula>IF(AND(AL190&lt;0, RIGHT(TEXT(AL190,"0.#"),1)&lt;&gt;"."),TRUE,FALSE)</formula>
    </cfRule>
    <cfRule type="expression" dxfId="74" priority="2086">
      <formula>IF(AND(AL190&lt;0, RIGHT(TEXT(AL190,"0.#"),1)="."),TRUE,FALSE)</formula>
    </cfRule>
  </conditionalFormatting>
  <conditionalFormatting sqref="AL188:AO189">
    <cfRule type="expression" dxfId="73" priority="2077">
      <formula>IF(AND(AL188&gt;=0, RIGHT(TEXT(AL188,"0.#"),1)&lt;&gt;"."),TRUE,FALSE)</formula>
    </cfRule>
    <cfRule type="expression" dxfId="72" priority="2078">
      <formula>IF(AND(AL188&gt;=0, RIGHT(TEXT(AL188,"0.#"),1)="."),TRUE,FALSE)</formula>
    </cfRule>
    <cfRule type="expression" dxfId="71" priority="2079">
      <formula>IF(AND(AL188&lt;0, RIGHT(TEXT(AL188,"0.#"),1)&lt;&gt;"."),TRUE,FALSE)</formula>
    </cfRule>
    <cfRule type="expression" dxfId="70" priority="2080">
      <formula>IF(AND(AL188&lt;0, RIGHT(TEXT(AL188,"0.#"),1)="."),TRUE,FALSE)</formula>
    </cfRule>
  </conditionalFormatting>
  <conditionalFormatting sqref="AE34">
    <cfRule type="expression" dxfId="69" priority="2013">
      <formula>IF(RIGHT(TEXT(AE34,"0.#"),1)=".",FALSE,TRUE)</formula>
    </cfRule>
    <cfRule type="expression" dxfId="68" priority="2014">
      <formula>IF(RIGHT(TEXT(AE34,"0.#"),1)=".",TRUE,FALSE)</formula>
    </cfRule>
  </conditionalFormatting>
  <conditionalFormatting sqref="AM36">
    <cfRule type="expression" dxfId="67" priority="1997">
      <formula>IF(RIGHT(TEXT(AM36,"0.#"),1)=".",FALSE,TRUE)</formula>
    </cfRule>
    <cfRule type="expression" dxfId="66" priority="1998">
      <formula>IF(RIGHT(TEXT(AM36,"0.#"),1)=".",TRUE,FALSE)</formula>
    </cfRule>
  </conditionalFormatting>
  <conditionalFormatting sqref="AE35">
    <cfRule type="expression" dxfId="65" priority="2011">
      <formula>IF(RIGHT(TEXT(AE35,"0.#"),1)=".",FALSE,TRUE)</formula>
    </cfRule>
    <cfRule type="expression" dxfId="64" priority="2012">
      <formula>IF(RIGHT(TEXT(AE35,"0.#"),1)=".",TRUE,FALSE)</formula>
    </cfRule>
  </conditionalFormatting>
  <conditionalFormatting sqref="AE36">
    <cfRule type="expression" dxfId="63" priority="2009">
      <formula>IF(RIGHT(TEXT(AE36,"0.#"),1)=".",FALSE,TRUE)</formula>
    </cfRule>
    <cfRule type="expression" dxfId="62" priority="2010">
      <formula>IF(RIGHT(TEXT(AE36,"0.#"),1)=".",TRUE,FALSE)</formula>
    </cfRule>
  </conditionalFormatting>
  <conditionalFormatting sqref="AI36">
    <cfRule type="expression" dxfId="61" priority="2007">
      <formula>IF(RIGHT(TEXT(AI36,"0.#"),1)=".",FALSE,TRUE)</formula>
    </cfRule>
    <cfRule type="expression" dxfId="60" priority="2008">
      <formula>IF(RIGHT(TEXT(AI36,"0.#"),1)=".",TRUE,FALSE)</formula>
    </cfRule>
  </conditionalFormatting>
  <conditionalFormatting sqref="AI35">
    <cfRule type="expression" dxfId="59" priority="2005">
      <formula>IF(RIGHT(TEXT(AI35,"0.#"),1)=".",FALSE,TRUE)</formula>
    </cfRule>
    <cfRule type="expression" dxfId="58" priority="2006">
      <formula>IF(RIGHT(TEXT(AI35,"0.#"),1)=".",TRUE,FALSE)</formula>
    </cfRule>
  </conditionalFormatting>
  <conditionalFormatting sqref="AI34">
    <cfRule type="expression" dxfId="57" priority="2003">
      <formula>IF(RIGHT(TEXT(AI34,"0.#"),1)=".",FALSE,TRUE)</formula>
    </cfRule>
    <cfRule type="expression" dxfId="56" priority="2004">
      <formula>IF(RIGHT(TEXT(AI34,"0.#"),1)=".",TRUE,FALSE)</formula>
    </cfRule>
  </conditionalFormatting>
  <conditionalFormatting sqref="AM34">
    <cfRule type="expression" dxfId="55" priority="2001">
      <formula>IF(RIGHT(TEXT(AM34,"0.#"),1)=".",FALSE,TRUE)</formula>
    </cfRule>
    <cfRule type="expression" dxfId="54" priority="2002">
      <formula>IF(RIGHT(TEXT(AM34,"0.#"),1)=".",TRUE,FALSE)</formula>
    </cfRule>
  </conditionalFormatting>
  <conditionalFormatting sqref="AM35">
    <cfRule type="expression" dxfId="53" priority="1999">
      <formula>IF(RIGHT(TEXT(AM35,"0.#"),1)=".",FALSE,TRUE)</formula>
    </cfRule>
    <cfRule type="expression" dxfId="52" priority="2000">
      <formula>IF(RIGHT(TEXT(AM35,"0.#"),1)=".",TRUE,FALSE)</formula>
    </cfRule>
  </conditionalFormatting>
  <conditionalFormatting sqref="AQ34:AQ36">
    <cfRule type="expression" dxfId="51" priority="1995">
      <formula>IF(RIGHT(TEXT(AQ34,"0.#"),1)=".",FALSE,TRUE)</formula>
    </cfRule>
    <cfRule type="expression" dxfId="50" priority="1996">
      <formula>IF(RIGHT(TEXT(AQ34,"0.#"),1)=".",TRUE,FALSE)</formula>
    </cfRule>
  </conditionalFormatting>
  <conditionalFormatting sqref="AU34:AU36">
    <cfRule type="expression" dxfId="49" priority="1993">
      <formula>IF(RIGHT(TEXT(AU34,"0.#"),1)=".",FALSE,TRUE)</formula>
    </cfRule>
    <cfRule type="expression" dxfId="48" priority="1994">
      <formula>IF(RIGHT(TEXT(AU34,"0.#"),1)=".",TRUE,FALSE)</formula>
    </cfRule>
  </conditionalFormatting>
  <conditionalFormatting sqref="AE41">
    <cfRule type="expression" dxfId="47" priority="1991">
      <formula>IF(RIGHT(TEXT(AE41,"0.#"),1)=".",FALSE,TRUE)</formula>
    </cfRule>
    <cfRule type="expression" dxfId="46" priority="1992">
      <formula>IF(RIGHT(TEXT(AE41,"0.#"),1)=".",TRUE,FALSE)</formula>
    </cfRule>
  </conditionalFormatting>
  <conditionalFormatting sqref="AE42">
    <cfRule type="expression" dxfId="45" priority="1989">
      <formula>IF(RIGHT(TEXT(AE42,"0.#"),1)=".",FALSE,TRUE)</formula>
    </cfRule>
    <cfRule type="expression" dxfId="44" priority="1990">
      <formula>IF(RIGHT(TEXT(AE42,"0.#"),1)=".",TRUE,FALSE)</formula>
    </cfRule>
  </conditionalFormatting>
  <conditionalFormatting sqref="AE43">
    <cfRule type="expression" dxfId="43" priority="1987">
      <formula>IF(RIGHT(TEXT(AE43,"0.#"),1)=".",FALSE,TRUE)</formula>
    </cfRule>
    <cfRule type="expression" dxfId="42" priority="1988">
      <formula>IF(RIGHT(TEXT(AE43,"0.#"),1)=".",TRUE,FALSE)</formula>
    </cfRule>
  </conditionalFormatting>
  <conditionalFormatting sqref="AI43">
    <cfRule type="expression" dxfId="41" priority="1985">
      <formula>IF(RIGHT(TEXT(AI43,"0.#"),1)=".",FALSE,TRUE)</formula>
    </cfRule>
    <cfRule type="expression" dxfId="40" priority="1986">
      <formula>IF(RIGHT(TEXT(AI43,"0.#"),1)=".",TRUE,FALSE)</formula>
    </cfRule>
  </conditionalFormatting>
  <conditionalFormatting sqref="AI42">
    <cfRule type="expression" dxfId="39" priority="1983">
      <formula>IF(RIGHT(TEXT(AI42,"0.#"),1)=".",FALSE,TRUE)</formula>
    </cfRule>
    <cfRule type="expression" dxfId="38" priority="1984">
      <formula>IF(RIGHT(TEXT(AI42,"0.#"),1)=".",TRUE,FALSE)</formula>
    </cfRule>
  </conditionalFormatting>
  <conditionalFormatting sqref="AU54">
    <cfRule type="expression" dxfId="37" priority="481">
      <formula>IF(RIGHT(TEXT(AU54,"0.#"),1)=".",FALSE,TRUE)</formula>
    </cfRule>
    <cfRule type="expression" dxfId="36" priority="482">
      <formula>IF(RIGHT(TEXT(AU54,"0.#"),1)=".",TRUE,FALSE)</formula>
    </cfRule>
  </conditionalFormatting>
  <conditionalFormatting sqref="AU55">
    <cfRule type="expression" dxfId="35" priority="479">
      <formula>IF(RIGHT(TEXT(AU55,"0.#"),1)=".",FALSE,TRUE)</formula>
    </cfRule>
    <cfRule type="expression" dxfId="34" priority="480">
      <formula>IF(RIGHT(TEXT(AU55,"0.#"),1)=".",TRUE,FALSE)</formula>
    </cfRule>
  </conditionalFormatting>
  <conditionalFormatting sqref="AU57">
    <cfRule type="expression" dxfId="33" priority="475">
      <formula>IF(RIGHT(TEXT(AU57,"0.#"),1)=".",FALSE,TRUE)</formula>
    </cfRule>
    <cfRule type="expression" dxfId="32" priority="476">
      <formula>IF(RIGHT(TEXT(AU57,"0.#"),1)=".",TRUE,FALSE)</formula>
    </cfRule>
  </conditionalFormatting>
  <conditionalFormatting sqref="AU58">
    <cfRule type="expression" dxfId="31" priority="473">
      <formula>IF(RIGHT(TEXT(AU58,"0.#"),1)=".",FALSE,TRUE)</formula>
    </cfRule>
    <cfRule type="expression" dxfId="30" priority="474">
      <formula>IF(RIGHT(TEXT(AU58,"0.#"),1)=".",TRUE,FALSE)</formula>
    </cfRule>
  </conditionalFormatting>
  <conditionalFormatting sqref="AU60">
    <cfRule type="expression" dxfId="29" priority="469">
      <formula>IF(RIGHT(TEXT(AU60,"0.#"),1)=".",FALSE,TRUE)</formula>
    </cfRule>
    <cfRule type="expression" dxfId="28" priority="470">
      <formula>IF(RIGHT(TEXT(AU60,"0.#"),1)=".",TRUE,FALSE)</formula>
    </cfRule>
  </conditionalFormatting>
  <conditionalFormatting sqref="AU61">
    <cfRule type="expression" dxfId="27" priority="467">
      <formula>IF(RIGHT(TEXT(AU61,"0.#"),1)=".",FALSE,TRUE)</formula>
    </cfRule>
    <cfRule type="expression" dxfId="26" priority="468">
      <formula>IF(RIGHT(TEXT(AU61,"0.#"),1)=".",TRUE,FALSE)</formula>
    </cfRule>
  </conditionalFormatting>
  <conditionalFormatting sqref="P24:AC24">
    <cfRule type="expression" dxfId="25" priority="25">
      <formula>IF(RIGHT(TEXT(P24,"0.#"),1)=".",FALSE,TRUE)</formula>
    </cfRule>
    <cfRule type="expression" dxfId="24" priority="26">
      <formula>IF(RIGHT(TEXT(P24,"0.#"),1)=".",TRUE,FALSE)</formula>
    </cfRule>
  </conditionalFormatting>
  <conditionalFormatting sqref="AU155">
    <cfRule type="expression" dxfId="23" priority="23">
      <formula>IF(RIGHT(TEXT(AU155,"0.#"),1)=".",FALSE,TRUE)</formula>
    </cfRule>
    <cfRule type="expression" dxfId="22" priority="24">
      <formula>IF(RIGHT(TEXT(AU155,"0.#"),1)=".",TRUE,FALSE)</formula>
    </cfRule>
  </conditionalFormatting>
  <conditionalFormatting sqref="Y159">
    <cfRule type="expression" dxfId="21" priority="21">
      <formula>IF(RIGHT(TEXT(Y159,"0.#"),1)=".",FALSE,TRUE)</formula>
    </cfRule>
    <cfRule type="expression" dxfId="20" priority="22">
      <formula>IF(RIGHT(TEXT(Y159,"0.#"),1)=".",TRUE,FALSE)</formula>
    </cfRule>
  </conditionalFormatting>
  <conditionalFormatting sqref="AU159">
    <cfRule type="expression" dxfId="19" priority="19">
      <formula>IF(RIGHT(TEXT(AU159,"0.#"),1)=".",FALSE,TRUE)</formula>
    </cfRule>
    <cfRule type="expression" dxfId="18" priority="20">
      <formula>IF(RIGHT(TEXT(AU159,"0.#"),1)=".",TRUE,FALSE)</formula>
    </cfRule>
  </conditionalFormatting>
  <conditionalFormatting sqref="Y199">
    <cfRule type="expression" dxfId="17" priority="13">
      <formula>IF(RIGHT(TEXT(Y199,"0.#"),1)=".",FALSE,TRUE)</formula>
    </cfRule>
    <cfRule type="expression" dxfId="16" priority="14">
      <formula>IF(RIGHT(TEXT(Y199,"0.#"),1)=".",TRUE,FALSE)</formula>
    </cfRule>
  </conditionalFormatting>
  <conditionalFormatting sqref="AL199:AO199">
    <cfRule type="expression" dxfId="15" priority="15">
      <formula>IF(AND(AL199&gt;=0, RIGHT(TEXT(AL199,"0.#"),1)&lt;&gt;"."),TRUE,FALSE)</formula>
    </cfRule>
    <cfRule type="expression" dxfId="14" priority="16">
      <formula>IF(AND(AL199&gt;=0, RIGHT(TEXT(AL199,"0.#"),1)="."),TRUE,FALSE)</formula>
    </cfRule>
    <cfRule type="expression" dxfId="13" priority="17">
      <formula>IF(AND(AL199&lt;0, RIGHT(TEXT(AL199,"0.#"),1)&lt;&gt;"."),TRUE,FALSE)</formula>
    </cfRule>
    <cfRule type="expression" dxfId="12" priority="18">
      <formula>IF(AND(AL199&lt;0, RIGHT(TEXT(AL199,"0.#"),1)="."),TRUE,FALSE)</formula>
    </cfRule>
  </conditionalFormatting>
  <conditionalFormatting sqref="Y195">
    <cfRule type="expression" dxfId="11" priority="7">
      <formula>IF(RIGHT(TEXT(Y195,"0.#"),1)=".",FALSE,TRUE)</formula>
    </cfRule>
    <cfRule type="expression" dxfId="10" priority="8">
      <formula>IF(RIGHT(TEXT(Y195,"0.#"),1)=".",TRUE,FALSE)</formula>
    </cfRule>
  </conditionalFormatting>
  <conditionalFormatting sqref="AL195:AO195">
    <cfRule type="expression" dxfId="9" priority="9">
      <formula>IF(AND(AL195&gt;=0, RIGHT(TEXT(AL195,"0.#"),1)&lt;&gt;"."),TRUE,FALSE)</formula>
    </cfRule>
    <cfRule type="expression" dxfId="8" priority="10">
      <formula>IF(AND(AL195&gt;=0, RIGHT(TEXT(AL195,"0.#"),1)="."),TRUE,FALSE)</formula>
    </cfRule>
    <cfRule type="expression" dxfId="7" priority="11">
      <formula>IF(AND(AL195&lt;0, RIGHT(TEXT(AL195,"0.#"),1)&lt;&gt;"."),TRUE,FALSE)</formula>
    </cfRule>
    <cfRule type="expression" dxfId="6" priority="12">
      <formula>IF(AND(AL195&lt;0, RIGHT(TEXT(AL195,"0.#"),1)="."),TRUE,FALSE)</formula>
    </cfRule>
  </conditionalFormatting>
  <conditionalFormatting sqref="AL203:AO203">
    <cfRule type="expression" dxfId="5" priority="3">
      <formula>IF(AND(AL203&gt;=0, RIGHT(TEXT(AL203,"0.#"),1)&lt;&gt;"."),TRUE,FALSE)</formula>
    </cfRule>
    <cfRule type="expression" dxfId="4" priority="4">
      <formula>IF(AND(AL203&gt;=0, RIGHT(TEXT(AL203,"0.#"),1)="."),TRUE,FALSE)</formula>
    </cfRule>
    <cfRule type="expression" dxfId="3" priority="5">
      <formula>IF(AND(AL203&lt;0, RIGHT(TEXT(AL203,"0.#"),1)&lt;&gt;"."),TRUE,FALSE)</formula>
    </cfRule>
    <cfRule type="expression" dxfId="2" priority="6">
      <formula>IF(AND(AL203&lt;0, RIGHT(TEXT(AL203,"0.#"),1)="."),TRUE,FALSE)</formula>
    </cfRule>
  </conditionalFormatting>
  <conditionalFormatting sqref="Y203">
    <cfRule type="expression" dxfId="1" priority="1">
      <formula>IF(RIGHT(TEXT(Y203,"0.#"),1)=".",FALSE,TRUE)</formula>
    </cfRule>
    <cfRule type="expression" dxfId="0" priority="2">
      <formula>IF(RIGHT(TEXT(Y203,"0.#"),1)=".",TRUE,FALSE)</formula>
    </cfRule>
  </conditionalFormatting>
  <dataValidations count="17">
    <dataValidation type="custom" imeMode="disabled" allowBlank="1" showInputMessage="1" showErrorMessage="1" sqref="AY23 J98:K102 P13:AX13 AR15:AX15 P14:AQ18 AR18:AX18 P19:AJ19 AQ26:AR26 AU26:AX26 AE27:AX29 AQ33:AR33 AU33:AX33 AE34:AX36 AQ40:AR40 AU40:AX40 AE41:AX43 AQ47:AR47 AU47:AX47 AE48:AX50 AE54:AX55 AE57:AX58 AE60:AX61 AE63:AX63 AY76 Y151:AB151 AU151:AX151 Y155:AB155 AU155:AX155 Y159:AB159 AU159:AX159 Y166:AB175 AL166:AO175 Y178:AB184 AL178:AO184 Y188:AB191 AL188:AO191 Y195:AB195 AL195:AO195 Y199:AB199 AL199:AO199 Y203:AB203 AL203:AO203 P23:AC24">
      <formula1>OR(ISNUMBER(J13), J13="-")</formula1>
    </dataValidation>
    <dataValidation type="list" allowBlank="1" showInputMessage="1" showErrorMessage="1" sqref="G98:H10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9:AF82 AD85:AD96 AE85:AF89 AE91:AF96">
      <formula1>"○,△,×,‐"</formula1>
    </dataValidation>
    <dataValidation type="list" allowBlank="1" showInputMessage="1" showErrorMessage="1" error="プルダウンリストから選択してください。" sqref="AD83:AF84">
      <formula1>"有,無"</formula1>
    </dataValidation>
    <dataValidation type="list" allowBlank="1" showInputMessage="1" showErrorMessage="1" sqref="A110:E110">
      <formula1>T所見を踏まえた改善点</formula1>
    </dataValidation>
    <dataValidation imeMode="disabled" allowBlank="1" showInputMessage="1" showErrorMessage="1" sqref="L98:L102"/>
    <dataValidation type="whole" imeMode="disabled" allowBlank="1" showInputMessage="1" showErrorMessage="1" sqref="M98:M102 AW2:AX2">
      <formula1>0</formula1>
      <formula2>99</formula2>
    </dataValidation>
    <dataValidation type="custom" imeMode="off" allowBlank="1" showInputMessage="1" showErrorMessage="1" sqref="J166:O175 J178:O184 J188:O191 J195:O195 J199:O199 J203:O203">
      <formula1>OR(ISNUMBER(J166), J166="-")</formula1>
    </dataValidation>
    <dataValidation type="custom" imeMode="disabled" allowBlank="1" showInputMessage="1" showErrorMessage="1" sqref="AH166:AK175 AH178:AK184 AH188:AK191 AH195:AK195 AH199:AK199 AH203:AK203">
      <formula1>OR(AND(MOD(IF(ISNUMBER(AH166), AH166, 0.5),1)=0, 0&lt;=AH166), AH166="-")</formula1>
    </dataValidation>
    <dataValidation type="list" allowBlank="1" showInputMessage="1" showErrorMessage="1" sqref="A108:E10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8:F102">
      <formula1>T省庁</formula1>
    </dataValidation>
    <dataValidation type="whole" imeMode="disabled" allowBlank="1" showInputMessage="1" showErrorMessage="1" sqref="AS2:AU2">
      <formula1>0</formula1>
      <formula2>9999</formula2>
    </dataValidation>
    <dataValidation type="whole" allowBlank="1" showInputMessage="1" showErrorMessage="1" sqref="L123:M124 X123:Y124 AJ123:AK124 AU123:AV124">
      <formula1>0</formula1>
      <formula2>9999</formula2>
    </dataValidation>
    <dataValidation type="whole" allowBlank="1" showInputMessage="1" showErrorMessage="1" sqref="O123:P124 AA123:AB124 AM123:AN124 AX123:AX12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1" max="49" man="1"/>
    <brk id="64" max="49" man="1"/>
    <brk id="95" max="49" man="1"/>
    <brk id="124" max="49" man="1"/>
    <brk id="160" max="49" man="1"/>
    <brk id="185"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AO124 E123:G124 Q123:S124 AC123:AE124 AO123:AP123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AC166:AG175 AC178:AG184 AC188:AG191 AC195:AG195 AC199:AG199 AC203:AG203</xm:sqref>
        </x14:dataValidation>
        <x14:dataValidation type="list" allowBlank="1" showInputMessage="1" showErrorMessage="1">
          <x14:formula1>
            <xm:f>入力規則等!$U$37:$U$39</xm:f>
          </x14:formula1>
          <xm:sqref>I123:J123 U123:V123 AG123:AH123 AR123:AS123</xm:sqref>
        </x14:dataValidation>
        <x14:dataValidation type="list" allowBlank="1" showInputMessage="1" showErrorMessage="1">
          <x14:formula1>
            <xm:f>入力規則等!$U$7:$U$9</xm:f>
          </x14:formula1>
          <xm:sqref>I124:J124 U124:V124 AG124:AH124 AR124:AS124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97</v>
      </c>
      <c r="L1" s="23" t="s">
        <v>79</v>
      </c>
      <c r="O1" s="13"/>
      <c r="P1" s="24" t="s">
        <v>5</v>
      </c>
      <c r="Q1" s="24" t="s">
        <v>68</v>
      </c>
      <c r="T1" s="13"/>
      <c r="U1" s="27" t="s">
        <v>160</v>
      </c>
      <c r="W1" s="27" t="s">
        <v>159</v>
      </c>
      <c r="Y1" s="27" t="s">
        <v>76</v>
      </c>
      <c r="Z1" s="27" t="s">
        <v>406</v>
      </c>
      <c r="AA1" s="27" t="s">
        <v>77</v>
      </c>
      <c r="AB1" s="27" t="s">
        <v>407</v>
      </c>
      <c r="AC1" s="27" t="s">
        <v>32</v>
      </c>
      <c r="AD1" s="26"/>
      <c r="AE1" s="27" t="s">
        <v>44</v>
      </c>
      <c r="AF1" s="28"/>
      <c r="AG1" s="37" t="s">
        <v>177</v>
      </c>
      <c r="AI1" s="37" t="s">
        <v>182</v>
      </c>
      <c r="AK1" s="37" t="s">
        <v>186</v>
      </c>
      <c r="AM1" s="53"/>
      <c r="AN1" s="53"/>
      <c r="AP1" s="26" t="s">
        <v>231</v>
      </c>
    </row>
    <row r="2" spans="1:42" ht="13.5" customHeight="1" x14ac:dyDescent="0.15">
      <c r="A2" s="14" t="s">
        <v>80</v>
      </c>
      <c r="B2" s="15"/>
      <c r="C2" s="13" t="str">
        <f>IF(B2="","",A2)</f>
        <v/>
      </c>
      <c r="D2" s="13" t="str">
        <f>IF(C2="","",IF(D1&lt;&gt;"",CONCATENATE(D1,"、",C2),C2))</f>
        <v/>
      </c>
      <c r="F2" s="12" t="s">
        <v>67</v>
      </c>
      <c r="G2" s="17" t="s">
        <v>575</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69">
        <v>20</v>
      </c>
      <c r="W2" s="30" t="s">
        <v>165</v>
      </c>
      <c r="Y2" s="30" t="s">
        <v>63</v>
      </c>
      <c r="Z2" s="30" t="s">
        <v>63</v>
      </c>
      <c r="AA2" s="62" t="s">
        <v>273</v>
      </c>
      <c r="AB2" s="62" t="s">
        <v>501</v>
      </c>
      <c r="AC2" s="63" t="s">
        <v>130</v>
      </c>
      <c r="AD2" s="26"/>
      <c r="AE2" s="32" t="s">
        <v>161</v>
      </c>
      <c r="AF2" s="28"/>
      <c r="AG2" s="38" t="s">
        <v>240</v>
      </c>
      <c r="AI2" s="37" t="s">
        <v>270</v>
      </c>
      <c r="AK2" s="37" t="s">
        <v>187</v>
      </c>
      <c r="AM2" s="53"/>
      <c r="AN2" s="53"/>
      <c r="AP2" s="38" t="s">
        <v>240</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575</v>
      </c>
      <c r="R3" s="13" t="str">
        <f t="shared" ref="R3:R8" si="3">IF(Q3="","",P3)</f>
        <v>委託・請負</v>
      </c>
      <c r="S3" s="13" t="str">
        <f t="shared" ref="S3:S8" si="4">IF(R3="",S2,IF(S2&lt;&gt;"",CONCATENATE(S2,"、",R3),R3))</f>
        <v>委託・請負</v>
      </c>
      <c r="T3" s="13"/>
      <c r="U3" s="30" t="s">
        <v>532</v>
      </c>
      <c r="W3" s="30" t="s">
        <v>140</v>
      </c>
      <c r="Y3" s="30" t="s">
        <v>64</v>
      </c>
      <c r="Z3" s="30" t="s">
        <v>408</v>
      </c>
      <c r="AA3" s="62" t="s">
        <v>373</v>
      </c>
      <c r="AB3" s="62" t="s">
        <v>502</v>
      </c>
      <c r="AC3" s="63" t="s">
        <v>131</v>
      </c>
      <c r="AD3" s="26"/>
      <c r="AE3" s="32" t="s">
        <v>162</v>
      </c>
      <c r="AF3" s="28"/>
      <c r="AG3" s="38" t="s">
        <v>241</v>
      </c>
      <c r="AI3" s="37" t="s">
        <v>181</v>
      </c>
      <c r="AK3" s="37" t="str">
        <f>CHAR(CODE(AK2)+1)</f>
        <v>B</v>
      </c>
      <c r="AM3" s="53"/>
      <c r="AN3" s="53"/>
      <c r="AP3" s="38" t="s">
        <v>241</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0" t="s">
        <v>533</v>
      </c>
      <c r="W4" s="30" t="s">
        <v>141</v>
      </c>
      <c r="Y4" s="30" t="s">
        <v>280</v>
      </c>
      <c r="Z4" s="30" t="s">
        <v>409</v>
      </c>
      <c r="AA4" s="62" t="s">
        <v>374</v>
      </c>
      <c r="AB4" s="62" t="s">
        <v>503</v>
      </c>
      <c r="AC4" s="62" t="s">
        <v>132</v>
      </c>
      <c r="AD4" s="26"/>
      <c r="AE4" s="32" t="s">
        <v>163</v>
      </c>
      <c r="AF4" s="28"/>
      <c r="AG4" s="38" t="s">
        <v>242</v>
      </c>
      <c r="AI4" s="37" t="s">
        <v>183</v>
      </c>
      <c r="AK4" s="37" t="str">
        <f t="shared" ref="AK4:AK49" si="7">CHAR(CODE(AK3)+1)</f>
        <v>C</v>
      </c>
      <c r="AM4" s="53"/>
      <c r="AN4" s="53"/>
      <c r="AP4" s="38" t="s">
        <v>242</v>
      </c>
    </row>
    <row r="5" spans="1:42" ht="13.5" customHeight="1" x14ac:dyDescent="0.15">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0" t="s">
        <v>557</v>
      </c>
      <c r="Y5" s="30" t="s">
        <v>281</v>
      </c>
      <c r="Z5" s="30" t="s">
        <v>410</v>
      </c>
      <c r="AA5" s="62" t="s">
        <v>375</v>
      </c>
      <c r="AB5" s="62" t="s">
        <v>504</v>
      </c>
      <c r="AC5" s="62" t="s">
        <v>164</v>
      </c>
      <c r="AD5" s="29"/>
      <c r="AE5" s="32" t="s">
        <v>252</v>
      </c>
      <c r="AF5" s="28"/>
      <c r="AG5" s="38" t="s">
        <v>243</v>
      </c>
      <c r="AI5" s="37" t="s">
        <v>277</v>
      </c>
      <c r="AK5" s="37" t="str">
        <f t="shared" si="7"/>
        <v>D</v>
      </c>
      <c r="AP5" s="38" t="s">
        <v>243</v>
      </c>
    </row>
    <row r="6" spans="1:42" ht="13.5" customHeight="1" x14ac:dyDescent="0.15">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0" t="s">
        <v>254</v>
      </c>
      <c r="W6" s="30" t="s">
        <v>142</v>
      </c>
      <c r="Y6" s="30" t="s">
        <v>282</v>
      </c>
      <c r="Z6" s="30" t="s">
        <v>411</v>
      </c>
      <c r="AA6" s="62" t="s">
        <v>376</v>
      </c>
      <c r="AB6" s="62" t="s">
        <v>505</v>
      </c>
      <c r="AC6" s="62" t="s">
        <v>133</v>
      </c>
      <c r="AD6" s="29"/>
      <c r="AE6" s="32" t="s">
        <v>250</v>
      </c>
      <c r="AF6" s="28"/>
      <c r="AG6" s="38" t="s">
        <v>244</v>
      </c>
      <c r="AI6" s="37" t="s">
        <v>278</v>
      </c>
      <c r="AK6" s="37" t="str">
        <f>CHAR(CODE(AK5)+1)</f>
        <v>E</v>
      </c>
      <c r="AP6" s="38" t="s">
        <v>244</v>
      </c>
    </row>
    <row r="7" spans="1:42" ht="13.5" customHeight="1" x14ac:dyDescent="0.15">
      <c r="A7" s="14" t="s">
        <v>85</v>
      </c>
      <c r="B7" s="15"/>
      <c r="C7" s="13" t="str">
        <f t="shared" si="0"/>
        <v/>
      </c>
      <c r="D7" s="13" t="str">
        <f t="shared" si="8"/>
        <v/>
      </c>
      <c r="F7" s="18" t="s">
        <v>195</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0"/>
      <c r="W7" s="30" t="s">
        <v>143</v>
      </c>
      <c r="Y7" s="30" t="s">
        <v>283</v>
      </c>
      <c r="Z7" s="30" t="s">
        <v>412</v>
      </c>
      <c r="AA7" s="62" t="s">
        <v>377</v>
      </c>
      <c r="AB7" s="62" t="s">
        <v>506</v>
      </c>
      <c r="AC7" s="29"/>
      <c r="AD7" s="29"/>
      <c r="AE7" s="30" t="s">
        <v>133</v>
      </c>
      <c r="AF7" s="28"/>
      <c r="AG7" s="38" t="s">
        <v>245</v>
      </c>
      <c r="AH7" s="56"/>
      <c r="AI7" s="38" t="s">
        <v>266</v>
      </c>
      <c r="AK7" s="37" t="str">
        <f>CHAR(CODE(AK6)+1)</f>
        <v>F</v>
      </c>
      <c r="AP7" s="38" t="s">
        <v>245</v>
      </c>
    </row>
    <row r="8" spans="1:42" ht="13.5" customHeight="1" x14ac:dyDescent="0.15">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0" t="s">
        <v>275</v>
      </c>
      <c r="W8" s="30" t="s">
        <v>144</v>
      </c>
      <c r="Y8" s="30" t="s">
        <v>284</v>
      </c>
      <c r="Z8" s="30" t="s">
        <v>413</v>
      </c>
      <c r="AA8" s="62" t="s">
        <v>378</v>
      </c>
      <c r="AB8" s="62" t="s">
        <v>507</v>
      </c>
      <c r="AC8" s="29"/>
      <c r="AD8" s="29"/>
      <c r="AE8" s="29"/>
      <c r="AF8" s="28"/>
      <c r="AG8" s="38" t="s">
        <v>246</v>
      </c>
      <c r="AI8" s="37" t="s">
        <v>267</v>
      </c>
      <c r="AK8" s="37" t="str">
        <f t="shared" si="7"/>
        <v>G</v>
      </c>
      <c r="AP8" s="38" t="s">
        <v>246</v>
      </c>
    </row>
    <row r="9" spans="1:42" ht="13.5" customHeight="1" x14ac:dyDescent="0.15">
      <c r="A9" s="14" t="s">
        <v>87</v>
      </c>
      <c r="B9" s="15"/>
      <c r="C9" s="13" t="str">
        <f t="shared" si="0"/>
        <v/>
      </c>
      <c r="D9" s="13" t="str">
        <f t="shared" si="8"/>
        <v/>
      </c>
      <c r="F9" s="18" t="s">
        <v>196</v>
      </c>
      <c r="G9" s="17"/>
      <c r="H9" s="13" t="str">
        <f t="shared" si="1"/>
        <v/>
      </c>
      <c r="I9" s="13" t="str">
        <f t="shared" si="5"/>
        <v>一般会計</v>
      </c>
      <c r="K9" s="14" t="s">
        <v>105</v>
      </c>
      <c r="L9" s="15"/>
      <c r="M9" s="13" t="str">
        <f t="shared" si="2"/>
        <v/>
      </c>
      <c r="N9" s="13" t="str">
        <f t="shared" si="6"/>
        <v/>
      </c>
      <c r="O9" s="13"/>
      <c r="P9" s="13"/>
      <c r="Q9" s="19"/>
      <c r="T9" s="13"/>
      <c r="U9" s="30" t="s">
        <v>276</v>
      </c>
      <c r="W9" s="30" t="s">
        <v>145</v>
      </c>
      <c r="Y9" s="30" t="s">
        <v>285</v>
      </c>
      <c r="Z9" s="30" t="s">
        <v>414</v>
      </c>
      <c r="AA9" s="62" t="s">
        <v>379</v>
      </c>
      <c r="AB9" s="62" t="s">
        <v>508</v>
      </c>
      <c r="AC9" s="29"/>
      <c r="AD9" s="29"/>
      <c r="AE9" s="29"/>
      <c r="AF9" s="28"/>
      <c r="AG9" s="38" t="s">
        <v>247</v>
      </c>
      <c r="AI9" s="52"/>
      <c r="AK9" s="37" t="str">
        <f t="shared" si="7"/>
        <v>H</v>
      </c>
      <c r="AP9" s="38" t="s">
        <v>247</v>
      </c>
    </row>
    <row r="10" spans="1:42" ht="13.5" customHeight="1" x14ac:dyDescent="0.15">
      <c r="A10" s="14" t="s">
        <v>214</v>
      </c>
      <c r="B10" s="15" t="s">
        <v>575</v>
      </c>
      <c r="C10" s="13" t="str">
        <f t="shared" si="0"/>
        <v>国土強靱化施策</v>
      </c>
      <c r="D10" s="13" t="str">
        <f t="shared" si="8"/>
        <v>国土強靱化施策</v>
      </c>
      <c r="F10" s="18" t="s">
        <v>112</v>
      </c>
      <c r="G10" s="17"/>
      <c r="H10" s="13" t="str">
        <f t="shared" si="1"/>
        <v/>
      </c>
      <c r="I10" s="13" t="str">
        <f t="shared" si="5"/>
        <v>一般会計</v>
      </c>
      <c r="K10" s="14" t="s">
        <v>215</v>
      </c>
      <c r="L10" s="15"/>
      <c r="M10" s="13" t="str">
        <f t="shared" si="2"/>
        <v/>
      </c>
      <c r="N10" s="13" t="str">
        <f t="shared" si="6"/>
        <v/>
      </c>
      <c r="O10" s="13"/>
      <c r="P10" s="13" t="str">
        <f>S8</f>
        <v>委託・請負</v>
      </c>
      <c r="Q10" s="19"/>
      <c r="T10" s="13"/>
      <c r="W10" s="30" t="s">
        <v>146</v>
      </c>
      <c r="Y10" s="30" t="s">
        <v>286</v>
      </c>
      <c r="Z10" s="30" t="s">
        <v>415</v>
      </c>
      <c r="AA10" s="62" t="s">
        <v>380</v>
      </c>
      <c r="AB10" s="62" t="s">
        <v>509</v>
      </c>
      <c r="AC10" s="29"/>
      <c r="AD10" s="29"/>
      <c r="AE10" s="29"/>
      <c r="AF10" s="28"/>
      <c r="AG10" s="38" t="s">
        <v>235</v>
      </c>
      <c r="AK10" s="37" t="str">
        <f t="shared" si="7"/>
        <v>I</v>
      </c>
      <c r="AP10" s="37" t="s">
        <v>232</v>
      </c>
    </row>
    <row r="11" spans="1:42" ht="13.5" customHeight="1" x14ac:dyDescent="0.15">
      <c r="A11" s="14" t="s">
        <v>88</v>
      </c>
      <c r="B11" s="15"/>
      <c r="C11" s="13" t="str">
        <f t="shared" si="0"/>
        <v/>
      </c>
      <c r="D11" s="13" t="str">
        <f t="shared" si="8"/>
        <v>国土強靱化施策</v>
      </c>
      <c r="F11" s="18" t="s">
        <v>113</v>
      </c>
      <c r="G11" s="17"/>
      <c r="H11" s="13" t="str">
        <f t="shared" si="1"/>
        <v/>
      </c>
      <c r="I11" s="13" t="str">
        <f t="shared" si="5"/>
        <v>一般会計</v>
      </c>
      <c r="K11" s="14" t="s">
        <v>106</v>
      </c>
      <c r="L11" s="15" t="s">
        <v>575</v>
      </c>
      <c r="M11" s="13" t="str">
        <f t="shared" si="2"/>
        <v>その他の事項経費</v>
      </c>
      <c r="N11" s="13" t="str">
        <f t="shared" si="6"/>
        <v>その他の事項経費</v>
      </c>
      <c r="O11" s="13"/>
      <c r="P11" s="13"/>
      <c r="Q11" s="19"/>
      <c r="T11" s="13"/>
      <c r="W11" s="30" t="s">
        <v>147</v>
      </c>
      <c r="Y11" s="30" t="s">
        <v>287</v>
      </c>
      <c r="Z11" s="30" t="s">
        <v>416</v>
      </c>
      <c r="AA11" s="62" t="s">
        <v>381</v>
      </c>
      <c r="AB11" s="62" t="s">
        <v>510</v>
      </c>
      <c r="AC11" s="29"/>
      <c r="AD11" s="29"/>
      <c r="AE11" s="29"/>
      <c r="AF11" s="28"/>
      <c r="AG11" s="37" t="s">
        <v>238</v>
      </c>
      <c r="AK11" s="37" t="str">
        <f t="shared" si="7"/>
        <v>J</v>
      </c>
    </row>
    <row r="12" spans="1:42" ht="13.5" customHeight="1" x14ac:dyDescent="0.15">
      <c r="A12" s="14" t="s">
        <v>89</v>
      </c>
      <c r="B12" s="15"/>
      <c r="C12" s="13" t="str">
        <f t="shared" ref="C12:C24" si="9">IF(B12="","",A12)</f>
        <v/>
      </c>
      <c r="D12" s="13" t="str">
        <f t="shared" si="8"/>
        <v>国土強靱化施策</v>
      </c>
      <c r="F12" s="18" t="s">
        <v>114</v>
      </c>
      <c r="G12" s="17"/>
      <c r="H12" s="13" t="str">
        <f t="shared" si="1"/>
        <v/>
      </c>
      <c r="I12" s="13" t="str">
        <f t="shared" si="5"/>
        <v>一般会計</v>
      </c>
      <c r="K12" s="13"/>
      <c r="L12" s="13"/>
      <c r="O12" s="13"/>
      <c r="P12" s="13"/>
      <c r="Q12" s="19"/>
      <c r="T12" s="13"/>
      <c r="U12" s="27" t="s">
        <v>534</v>
      </c>
      <c r="W12" s="30" t="s">
        <v>148</v>
      </c>
      <c r="Y12" s="30" t="s">
        <v>288</v>
      </c>
      <c r="Z12" s="30" t="s">
        <v>417</v>
      </c>
      <c r="AA12" s="62" t="s">
        <v>382</v>
      </c>
      <c r="AB12" s="62" t="s">
        <v>511</v>
      </c>
      <c r="AC12" s="29"/>
      <c r="AD12" s="29"/>
      <c r="AE12" s="29"/>
      <c r="AF12" s="28"/>
      <c r="AG12" s="37" t="s">
        <v>236</v>
      </c>
      <c r="AK12" s="37" t="str">
        <f t="shared" si="7"/>
        <v>K</v>
      </c>
    </row>
    <row r="13" spans="1:42" ht="13.5" customHeight="1" x14ac:dyDescent="0.15">
      <c r="A13" s="14" t="s">
        <v>90</v>
      </c>
      <c r="B13" s="15"/>
      <c r="C13" s="13" t="str">
        <f t="shared" si="9"/>
        <v/>
      </c>
      <c r="D13" s="13" t="str">
        <f t="shared" si="8"/>
        <v>国土強靱化施策</v>
      </c>
      <c r="F13" s="18" t="s">
        <v>115</v>
      </c>
      <c r="G13" s="17"/>
      <c r="H13" s="13" t="str">
        <f t="shared" si="1"/>
        <v/>
      </c>
      <c r="I13" s="13" t="str">
        <f t="shared" si="5"/>
        <v>一般会計</v>
      </c>
      <c r="K13" s="13" t="str">
        <f>N11</f>
        <v>その他の事項経費</v>
      </c>
      <c r="L13" s="13"/>
      <c r="O13" s="13"/>
      <c r="P13" s="13"/>
      <c r="Q13" s="19"/>
      <c r="T13" s="13"/>
      <c r="U13" s="30" t="s">
        <v>165</v>
      </c>
      <c r="W13" s="30" t="s">
        <v>149</v>
      </c>
      <c r="Y13" s="30" t="s">
        <v>289</v>
      </c>
      <c r="Z13" s="30" t="s">
        <v>418</v>
      </c>
      <c r="AA13" s="62" t="s">
        <v>383</v>
      </c>
      <c r="AB13" s="62" t="s">
        <v>512</v>
      </c>
      <c r="AC13" s="29"/>
      <c r="AD13" s="29"/>
      <c r="AE13" s="29"/>
      <c r="AF13" s="28"/>
      <c r="AG13" s="37" t="s">
        <v>237</v>
      </c>
      <c r="AK13" s="37" t="str">
        <f t="shared" si="7"/>
        <v>L</v>
      </c>
    </row>
    <row r="14" spans="1:42" ht="13.5" customHeight="1" x14ac:dyDescent="0.15">
      <c r="A14" s="14" t="s">
        <v>91</v>
      </c>
      <c r="B14" s="15"/>
      <c r="C14" s="13" t="str">
        <f t="shared" si="9"/>
        <v/>
      </c>
      <c r="D14" s="13" t="str">
        <f t="shared" si="8"/>
        <v>国土強靱化施策</v>
      </c>
      <c r="F14" s="18" t="s">
        <v>116</v>
      </c>
      <c r="G14" s="17"/>
      <c r="H14" s="13" t="str">
        <f t="shared" si="1"/>
        <v/>
      </c>
      <c r="I14" s="13" t="str">
        <f t="shared" si="5"/>
        <v>一般会計</v>
      </c>
      <c r="K14" s="13"/>
      <c r="L14" s="13"/>
      <c r="O14" s="13"/>
      <c r="P14" s="13"/>
      <c r="Q14" s="19"/>
      <c r="T14" s="13"/>
      <c r="U14" s="30" t="s">
        <v>535</v>
      </c>
      <c r="W14" s="30" t="s">
        <v>150</v>
      </c>
      <c r="Y14" s="30" t="s">
        <v>290</v>
      </c>
      <c r="Z14" s="30" t="s">
        <v>419</v>
      </c>
      <c r="AA14" s="62" t="s">
        <v>384</v>
      </c>
      <c r="AB14" s="62" t="s">
        <v>513</v>
      </c>
      <c r="AC14" s="29"/>
      <c r="AD14" s="29"/>
      <c r="AE14" s="29"/>
      <c r="AF14" s="28"/>
      <c r="AG14" s="52"/>
      <c r="AK14" s="37" t="str">
        <f t="shared" si="7"/>
        <v>M</v>
      </c>
    </row>
    <row r="15" spans="1:42" ht="13.5" customHeight="1" x14ac:dyDescent="0.15">
      <c r="A15" s="14" t="s">
        <v>92</v>
      </c>
      <c r="B15" s="15"/>
      <c r="C15" s="13" t="str">
        <f t="shared" si="9"/>
        <v/>
      </c>
      <c r="D15" s="13" t="str">
        <f t="shared" si="8"/>
        <v>国土強靱化施策</v>
      </c>
      <c r="F15" s="18" t="s">
        <v>117</v>
      </c>
      <c r="G15" s="17"/>
      <c r="H15" s="13" t="str">
        <f t="shared" si="1"/>
        <v/>
      </c>
      <c r="I15" s="13" t="str">
        <f t="shared" si="5"/>
        <v>一般会計</v>
      </c>
      <c r="K15" s="13"/>
      <c r="L15" s="13"/>
      <c r="O15" s="13"/>
      <c r="P15" s="13"/>
      <c r="Q15" s="19"/>
      <c r="T15" s="13"/>
      <c r="U15" s="30" t="s">
        <v>536</v>
      </c>
      <c r="W15" s="30" t="s">
        <v>151</v>
      </c>
      <c r="Y15" s="30" t="s">
        <v>291</v>
      </c>
      <c r="Z15" s="30" t="s">
        <v>420</v>
      </c>
      <c r="AA15" s="62" t="s">
        <v>385</v>
      </c>
      <c r="AB15" s="62" t="s">
        <v>514</v>
      </c>
      <c r="AC15" s="29"/>
      <c r="AD15" s="29"/>
      <c r="AE15" s="29"/>
      <c r="AF15" s="28"/>
      <c r="AG15" s="53"/>
      <c r="AK15" s="37" t="str">
        <f t="shared" si="7"/>
        <v>N</v>
      </c>
    </row>
    <row r="16" spans="1:42" ht="13.5" customHeight="1" x14ac:dyDescent="0.15">
      <c r="A16" s="14" t="s">
        <v>93</v>
      </c>
      <c r="B16" s="15"/>
      <c r="C16" s="13" t="str">
        <f t="shared" si="9"/>
        <v/>
      </c>
      <c r="D16" s="13" t="str">
        <f t="shared" si="8"/>
        <v>国土強靱化施策</v>
      </c>
      <c r="F16" s="18" t="s">
        <v>118</v>
      </c>
      <c r="G16" s="17"/>
      <c r="H16" s="13" t="str">
        <f t="shared" si="1"/>
        <v/>
      </c>
      <c r="I16" s="13" t="str">
        <f t="shared" si="5"/>
        <v>一般会計</v>
      </c>
      <c r="K16" s="13"/>
      <c r="L16" s="13"/>
      <c r="O16" s="13"/>
      <c r="P16" s="13"/>
      <c r="Q16" s="19"/>
      <c r="T16" s="13"/>
      <c r="U16" s="30" t="s">
        <v>537</v>
      </c>
      <c r="W16" s="30" t="s">
        <v>152</v>
      </c>
      <c r="Y16" s="30" t="s">
        <v>292</v>
      </c>
      <c r="Z16" s="30" t="s">
        <v>421</v>
      </c>
      <c r="AA16" s="62" t="s">
        <v>386</v>
      </c>
      <c r="AB16" s="62" t="s">
        <v>515</v>
      </c>
      <c r="AC16" s="29"/>
      <c r="AD16" s="29"/>
      <c r="AE16" s="29"/>
      <c r="AF16" s="28"/>
      <c r="AG16" s="53"/>
      <c r="AK16" s="37" t="str">
        <f t="shared" si="7"/>
        <v>O</v>
      </c>
    </row>
    <row r="17" spans="1:37" ht="13.5" customHeight="1" x14ac:dyDescent="0.15">
      <c r="A17" s="14" t="s">
        <v>94</v>
      </c>
      <c r="B17" s="15"/>
      <c r="C17" s="13" t="str">
        <f t="shared" si="9"/>
        <v/>
      </c>
      <c r="D17" s="13" t="str">
        <f t="shared" si="8"/>
        <v>国土強靱化施策</v>
      </c>
      <c r="F17" s="18" t="s">
        <v>119</v>
      </c>
      <c r="G17" s="17"/>
      <c r="H17" s="13" t="str">
        <f t="shared" si="1"/>
        <v/>
      </c>
      <c r="I17" s="13" t="str">
        <f t="shared" si="5"/>
        <v>一般会計</v>
      </c>
      <c r="K17" s="13"/>
      <c r="L17" s="13"/>
      <c r="O17" s="13"/>
      <c r="P17" s="13"/>
      <c r="Q17" s="19"/>
      <c r="T17" s="13"/>
      <c r="U17" s="30" t="s">
        <v>538</v>
      </c>
      <c r="W17" s="30" t="s">
        <v>153</v>
      </c>
      <c r="Y17" s="30" t="s">
        <v>293</v>
      </c>
      <c r="Z17" s="30" t="s">
        <v>422</v>
      </c>
      <c r="AA17" s="62" t="s">
        <v>387</v>
      </c>
      <c r="AB17" s="62" t="s">
        <v>516</v>
      </c>
      <c r="AC17" s="29"/>
      <c r="AD17" s="29"/>
      <c r="AE17" s="29"/>
      <c r="AF17" s="28"/>
      <c r="AG17" s="53"/>
      <c r="AK17" s="37" t="str">
        <f t="shared" si="7"/>
        <v>P</v>
      </c>
    </row>
    <row r="18" spans="1:37" ht="13.5" customHeight="1" x14ac:dyDescent="0.15">
      <c r="A18" s="14" t="s">
        <v>95</v>
      </c>
      <c r="B18" s="15"/>
      <c r="C18" s="13" t="str">
        <f t="shared" si="9"/>
        <v/>
      </c>
      <c r="D18" s="13" t="str">
        <f t="shared" si="8"/>
        <v>国土強靱化施策</v>
      </c>
      <c r="F18" s="18" t="s">
        <v>120</v>
      </c>
      <c r="G18" s="17"/>
      <c r="H18" s="13" t="str">
        <f t="shared" si="1"/>
        <v/>
      </c>
      <c r="I18" s="13" t="str">
        <f t="shared" si="5"/>
        <v>一般会計</v>
      </c>
      <c r="K18" s="13"/>
      <c r="L18" s="13"/>
      <c r="O18" s="13"/>
      <c r="P18" s="13"/>
      <c r="Q18" s="19"/>
      <c r="T18" s="13"/>
      <c r="U18" s="30" t="s">
        <v>539</v>
      </c>
      <c r="W18" s="30" t="s">
        <v>154</v>
      </c>
      <c r="Y18" s="30" t="s">
        <v>294</v>
      </c>
      <c r="Z18" s="30" t="s">
        <v>423</v>
      </c>
      <c r="AA18" s="62" t="s">
        <v>388</v>
      </c>
      <c r="AB18" s="62" t="s">
        <v>517</v>
      </c>
      <c r="AC18" s="29"/>
      <c r="AD18" s="29"/>
      <c r="AE18" s="29"/>
      <c r="AF18" s="28"/>
      <c r="AK18" s="37" t="str">
        <f t="shared" si="7"/>
        <v>Q</v>
      </c>
    </row>
    <row r="19" spans="1:37" ht="13.5" customHeight="1" x14ac:dyDescent="0.15">
      <c r="A19" s="14" t="s">
        <v>96</v>
      </c>
      <c r="B19" s="15"/>
      <c r="C19" s="13" t="str">
        <f t="shared" si="9"/>
        <v/>
      </c>
      <c r="D19" s="13" t="str">
        <f t="shared" si="8"/>
        <v>国土強靱化施策</v>
      </c>
      <c r="F19" s="18" t="s">
        <v>121</v>
      </c>
      <c r="G19" s="17"/>
      <c r="H19" s="13" t="str">
        <f t="shared" si="1"/>
        <v/>
      </c>
      <c r="I19" s="13" t="str">
        <f t="shared" si="5"/>
        <v>一般会計</v>
      </c>
      <c r="K19" s="13"/>
      <c r="L19" s="13"/>
      <c r="O19" s="13"/>
      <c r="P19" s="13"/>
      <c r="Q19" s="19"/>
      <c r="T19" s="13"/>
      <c r="U19" s="30" t="s">
        <v>540</v>
      </c>
      <c r="W19" s="30" t="s">
        <v>155</v>
      </c>
      <c r="Y19" s="30" t="s">
        <v>295</v>
      </c>
      <c r="Z19" s="30" t="s">
        <v>424</v>
      </c>
      <c r="AA19" s="62" t="s">
        <v>389</v>
      </c>
      <c r="AB19" s="62" t="s">
        <v>518</v>
      </c>
      <c r="AC19" s="29"/>
      <c r="AD19" s="29"/>
      <c r="AE19" s="29"/>
      <c r="AF19" s="28"/>
      <c r="AK19" s="37" t="str">
        <f t="shared" si="7"/>
        <v>R</v>
      </c>
    </row>
    <row r="20" spans="1:37" ht="13.5" customHeight="1" x14ac:dyDescent="0.15">
      <c r="A20" s="14" t="s">
        <v>206</v>
      </c>
      <c r="B20" s="15"/>
      <c r="C20" s="13" t="str">
        <f t="shared" si="9"/>
        <v/>
      </c>
      <c r="D20" s="13" t="str">
        <f t="shared" si="8"/>
        <v>国土強靱化施策</v>
      </c>
      <c r="F20" s="18" t="s">
        <v>205</v>
      </c>
      <c r="G20" s="17"/>
      <c r="H20" s="13" t="str">
        <f t="shared" si="1"/>
        <v/>
      </c>
      <c r="I20" s="13" t="str">
        <f t="shared" si="5"/>
        <v>一般会計</v>
      </c>
      <c r="K20" s="13"/>
      <c r="L20" s="13"/>
      <c r="O20" s="13"/>
      <c r="P20" s="13"/>
      <c r="Q20" s="19"/>
      <c r="T20" s="13"/>
      <c r="U20" s="30" t="s">
        <v>541</v>
      </c>
      <c r="W20" s="30" t="s">
        <v>156</v>
      </c>
      <c r="Y20" s="30" t="s">
        <v>296</v>
      </c>
      <c r="Z20" s="30" t="s">
        <v>425</v>
      </c>
      <c r="AA20" s="62" t="s">
        <v>390</v>
      </c>
      <c r="AB20" s="62" t="s">
        <v>519</v>
      </c>
      <c r="AC20" s="29"/>
      <c r="AD20" s="29"/>
      <c r="AE20" s="29"/>
      <c r="AF20" s="28"/>
      <c r="AK20" s="37" t="str">
        <f t="shared" si="7"/>
        <v>S</v>
      </c>
    </row>
    <row r="21" spans="1:37" ht="13.5" customHeight="1" x14ac:dyDescent="0.15">
      <c r="A21" s="14" t="s">
        <v>207</v>
      </c>
      <c r="B21" s="15"/>
      <c r="C21" s="13" t="str">
        <f t="shared" si="9"/>
        <v/>
      </c>
      <c r="D21" s="13" t="str">
        <f t="shared" si="8"/>
        <v>国土強靱化施策</v>
      </c>
      <c r="F21" s="18" t="s">
        <v>122</v>
      </c>
      <c r="G21" s="17"/>
      <c r="H21" s="13" t="str">
        <f t="shared" si="1"/>
        <v/>
      </c>
      <c r="I21" s="13" t="str">
        <f t="shared" si="5"/>
        <v>一般会計</v>
      </c>
      <c r="K21" s="13"/>
      <c r="L21" s="13"/>
      <c r="O21" s="13"/>
      <c r="P21" s="13"/>
      <c r="Q21" s="19"/>
      <c r="T21" s="13"/>
      <c r="U21" s="30" t="s">
        <v>542</v>
      </c>
      <c r="W21" s="30" t="s">
        <v>157</v>
      </c>
      <c r="Y21" s="30" t="s">
        <v>297</v>
      </c>
      <c r="Z21" s="30" t="s">
        <v>426</v>
      </c>
      <c r="AA21" s="62" t="s">
        <v>391</v>
      </c>
      <c r="AB21" s="62" t="s">
        <v>520</v>
      </c>
      <c r="AC21" s="29"/>
      <c r="AD21" s="29"/>
      <c r="AE21" s="29"/>
      <c r="AF21" s="28"/>
      <c r="AK21" s="37" t="str">
        <f t="shared" si="7"/>
        <v>T</v>
      </c>
    </row>
    <row r="22" spans="1:37" ht="13.5" customHeight="1" x14ac:dyDescent="0.15">
      <c r="A22" s="14" t="s">
        <v>208</v>
      </c>
      <c r="B22" s="15"/>
      <c r="C22" s="13" t="str">
        <f t="shared" si="9"/>
        <v/>
      </c>
      <c r="D22" s="13" t="str">
        <f>IF(C22="",D21,IF(D21&lt;&gt;"",CONCATENATE(D21,"、",C22),C22))</f>
        <v>国土強靱化施策</v>
      </c>
      <c r="F22" s="18" t="s">
        <v>123</v>
      </c>
      <c r="G22" s="17"/>
      <c r="H22" s="13" t="str">
        <f t="shared" si="1"/>
        <v/>
      </c>
      <c r="I22" s="13" t="str">
        <f t="shared" si="5"/>
        <v>一般会計</v>
      </c>
      <c r="K22" s="13"/>
      <c r="L22" s="13"/>
      <c r="O22" s="13"/>
      <c r="P22" s="13"/>
      <c r="Q22" s="19"/>
      <c r="T22" s="13"/>
      <c r="U22" s="30" t="s">
        <v>543</v>
      </c>
      <c r="W22" s="30" t="s">
        <v>158</v>
      </c>
      <c r="Y22" s="30" t="s">
        <v>298</v>
      </c>
      <c r="Z22" s="30" t="s">
        <v>427</v>
      </c>
      <c r="AA22" s="62" t="s">
        <v>392</v>
      </c>
      <c r="AB22" s="62" t="s">
        <v>521</v>
      </c>
      <c r="AC22" s="29"/>
      <c r="AD22" s="29"/>
      <c r="AE22" s="29"/>
      <c r="AF22" s="28"/>
      <c r="AK22" s="37" t="str">
        <f t="shared" si="7"/>
        <v>U</v>
      </c>
    </row>
    <row r="23" spans="1:37" ht="13.5" customHeight="1" x14ac:dyDescent="0.15">
      <c r="A23" s="14" t="s">
        <v>209</v>
      </c>
      <c r="B23" s="15"/>
      <c r="C23" s="13" t="str">
        <f t="shared" si="9"/>
        <v/>
      </c>
      <c r="D23" s="13" t="str">
        <f>IF(C23="",D22,IF(D22&lt;&gt;"",CONCATENATE(D22,"、",C23),C23))</f>
        <v>国土強靱化施策</v>
      </c>
      <c r="F23" s="18" t="s">
        <v>124</v>
      </c>
      <c r="G23" s="17"/>
      <c r="H23" s="13" t="str">
        <f t="shared" si="1"/>
        <v/>
      </c>
      <c r="I23" s="13" t="str">
        <f t="shared" si="5"/>
        <v>一般会計</v>
      </c>
      <c r="K23" s="13"/>
      <c r="L23" s="13"/>
      <c r="O23" s="13"/>
      <c r="P23" s="13"/>
      <c r="Q23" s="19"/>
      <c r="T23" s="13"/>
      <c r="U23" s="30" t="s">
        <v>544</v>
      </c>
      <c r="W23" s="30" t="s">
        <v>559</v>
      </c>
      <c r="Y23" s="30" t="s">
        <v>299</v>
      </c>
      <c r="Z23" s="30" t="s">
        <v>428</v>
      </c>
      <c r="AA23" s="62" t="s">
        <v>393</v>
      </c>
      <c r="AB23" s="62" t="s">
        <v>522</v>
      </c>
      <c r="AC23" s="29"/>
      <c r="AD23" s="29"/>
      <c r="AE23" s="29"/>
      <c r="AF23" s="28"/>
      <c r="AK23" s="37" t="str">
        <f t="shared" si="7"/>
        <v>V</v>
      </c>
    </row>
    <row r="24" spans="1:37" ht="13.5" customHeight="1" x14ac:dyDescent="0.15">
      <c r="A24" s="59" t="s">
        <v>268</v>
      </c>
      <c r="B24" s="15"/>
      <c r="C24" s="13" t="str">
        <f t="shared" si="9"/>
        <v/>
      </c>
      <c r="D24" s="13" t="str">
        <f>IF(C24="",D23,IF(D23&lt;&gt;"",CONCATENATE(D23,"、",C24),C24))</f>
        <v>国土強靱化施策</v>
      </c>
      <c r="F24" s="18" t="s">
        <v>271</v>
      </c>
      <c r="G24" s="17"/>
      <c r="H24" s="13" t="str">
        <f t="shared" si="1"/>
        <v/>
      </c>
      <c r="I24" s="13" t="str">
        <f t="shared" si="5"/>
        <v>一般会計</v>
      </c>
      <c r="K24" s="13"/>
      <c r="L24" s="13"/>
      <c r="O24" s="13"/>
      <c r="P24" s="13"/>
      <c r="Q24" s="19"/>
      <c r="T24" s="13"/>
      <c r="U24" s="30" t="s">
        <v>545</v>
      </c>
      <c r="Y24" s="30" t="s">
        <v>300</v>
      </c>
      <c r="Z24" s="30" t="s">
        <v>429</v>
      </c>
      <c r="AA24" s="62" t="s">
        <v>394</v>
      </c>
      <c r="AB24" s="62" t="s">
        <v>523</v>
      </c>
      <c r="AC24" s="29"/>
      <c r="AD24" s="29"/>
      <c r="AE24" s="29"/>
      <c r="AF24" s="28"/>
      <c r="AK24" s="37" t="str">
        <f>CHAR(CODE(AK23)+1)</f>
        <v>W</v>
      </c>
    </row>
    <row r="25" spans="1:37" ht="13.5" customHeight="1" x14ac:dyDescent="0.15">
      <c r="A25" s="61"/>
      <c r="B25" s="60"/>
      <c r="F25" s="18" t="s">
        <v>125</v>
      </c>
      <c r="G25" s="17"/>
      <c r="H25" s="13" t="str">
        <f t="shared" si="1"/>
        <v/>
      </c>
      <c r="I25" s="13" t="str">
        <f t="shared" si="5"/>
        <v>一般会計</v>
      </c>
      <c r="K25" s="13"/>
      <c r="L25" s="13"/>
      <c r="O25" s="13"/>
      <c r="P25" s="13"/>
      <c r="Q25" s="19"/>
      <c r="T25" s="13"/>
      <c r="U25" s="30" t="s">
        <v>546</v>
      </c>
      <c r="Y25" s="30" t="s">
        <v>301</v>
      </c>
      <c r="Z25" s="30" t="s">
        <v>430</v>
      </c>
      <c r="AA25" s="62" t="s">
        <v>395</v>
      </c>
      <c r="AB25" s="62" t="s">
        <v>524</v>
      </c>
      <c r="AC25" s="29"/>
      <c r="AD25" s="29"/>
      <c r="AE25" s="29"/>
      <c r="AF25" s="28"/>
      <c r="AK25" s="37" t="str">
        <f t="shared" si="7"/>
        <v>X</v>
      </c>
    </row>
    <row r="26" spans="1:37" ht="13.5" customHeight="1" x14ac:dyDescent="0.15">
      <c r="A26" s="58"/>
      <c r="B26" s="57"/>
      <c r="F26" s="18" t="s">
        <v>126</v>
      </c>
      <c r="G26" s="17"/>
      <c r="H26" s="13" t="str">
        <f t="shared" si="1"/>
        <v/>
      </c>
      <c r="I26" s="13" t="str">
        <f t="shared" si="5"/>
        <v>一般会計</v>
      </c>
      <c r="K26" s="13"/>
      <c r="L26" s="13"/>
      <c r="O26" s="13"/>
      <c r="P26" s="13"/>
      <c r="Q26" s="19"/>
      <c r="T26" s="13"/>
      <c r="U26" s="30" t="s">
        <v>547</v>
      </c>
      <c r="Y26" s="30" t="s">
        <v>302</v>
      </c>
      <c r="Z26" s="30" t="s">
        <v>431</v>
      </c>
      <c r="AA26" s="62" t="s">
        <v>396</v>
      </c>
      <c r="AB26" s="62" t="s">
        <v>525</v>
      </c>
      <c r="AC26" s="29"/>
      <c r="AD26" s="29"/>
      <c r="AE26" s="29"/>
      <c r="AF26" s="28"/>
      <c r="AK26" s="37" t="str">
        <f t="shared" si="7"/>
        <v>Y</v>
      </c>
    </row>
    <row r="27" spans="1:37" ht="13.5" customHeight="1" x14ac:dyDescent="0.15">
      <c r="A27" s="13" t="str">
        <f>IF(D24="", "-", D24)</f>
        <v>国土強靱化施策</v>
      </c>
      <c r="B27" s="13"/>
      <c r="F27" s="18" t="s">
        <v>127</v>
      </c>
      <c r="G27" s="17"/>
      <c r="H27" s="13" t="str">
        <f t="shared" si="1"/>
        <v/>
      </c>
      <c r="I27" s="13" t="str">
        <f t="shared" si="5"/>
        <v>一般会計</v>
      </c>
      <c r="K27" s="13"/>
      <c r="L27" s="13"/>
      <c r="O27" s="13"/>
      <c r="P27" s="13"/>
      <c r="Q27" s="19"/>
      <c r="T27" s="13"/>
      <c r="U27" s="30" t="s">
        <v>548</v>
      </c>
      <c r="Y27" s="30" t="s">
        <v>303</v>
      </c>
      <c r="Z27" s="30" t="s">
        <v>432</v>
      </c>
      <c r="AA27" s="62" t="s">
        <v>397</v>
      </c>
      <c r="AB27" s="62" t="s">
        <v>526</v>
      </c>
      <c r="AC27" s="29"/>
      <c r="AD27" s="29"/>
      <c r="AE27" s="29"/>
      <c r="AF27" s="28"/>
      <c r="AK27" s="37"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0" t="s">
        <v>549</v>
      </c>
      <c r="Y28" s="30" t="s">
        <v>304</v>
      </c>
      <c r="Z28" s="30" t="s">
        <v>433</v>
      </c>
      <c r="AA28" s="62" t="s">
        <v>398</v>
      </c>
      <c r="AB28" s="62" t="s">
        <v>527</v>
      </c>
      <c r="AC28" s="29"/>
      <c r="AD28" s="29"/>
      <c r="AE28" s="29"/>
      <c r="AF28" s="28"/>
      <c r="AK28" s="37" t="s">
        <v>188</v>
      </c>
    </row>
    <row r="29" spans="1:37" ht="13.5" customHeight="1" x14ac:dyDescent="0.15">
      <c r="A29" s="13"/>
      <c r="B29" s="13"/>
      <c r="F29" s="18" t="s">
        <v>197</v>
      </c>
      <c r="G29" s="17"/>
      <c r="H29" s="13" t="str">
        <f t="shared" si="1"/>
        <v/>
      </c>
      <c r="I29" s="13" t="str">
        <f t="shared" si="5"/>
        <v>一般会計</v>
      </c>
      <c r="K29" s="13"/>
      <c r="L29" s="13"/>
      <c r="O29" s="13"/>
      <c r="P29" s="13"/>
      <c r="Q29" s="19"/>
      <c r="T29" s="13"/>
      <c r="U29" s="30" t="s">
        <v>550</v>
      </c>
      <c r="Y29" s="30" t="s">
        <v>305</v>
      </c>
      <c r="Z29" s="30" t="s">
        <v>434</v>
      </c>
      <c r="AA29" s="62" t="s">
        <v>399</v>
      </c>
      <c r="AB29" s="62" t="s">
        <v>528</v>
      </c>
      <c r="AC29" s="29"/>
      <c r="AD29" s="29"/>
      <c r="AE29" s="29"/>
      <c r="AF29" s="28"/>
      <c r="AK29" s="37" t="str">
        <f t="shared" si="7"/>
        <v>b</v>
      </c>
    </row>
    <row r="30" spans="1:37" ht="13.5" customHeight="1" x14ac:dyDescent="0.15">
      <c r="A30" s="13"/>
      <c r="B30" s="13"/>
      <c r="F30" s="18" t="s">
        <v>198</v>
      </c>
      <c r="G30" s="17"/>
      <c r="H30" s="13" t="str">
        <f t="shared" si="1"/>
        <v/>
      </c>
      <c r="I30" s="13" t="str">
        <f t="shared" si="5"/>
        <v>一般会計</v>
      </c>
      <c r="K30" s="13"/>
      <c r="L30" s="13"/>
      <c r="O30" s="13"/>
      <c r="P30" s="13"/>
      <c r="Q30" s="19"/>
      <c r="T30" s="13"/>
      <c r="U30" s="30" t="s">
        <v>551</v>
      </c>
      <c r="Y30" s="30" t="s">
        <v>306</v>
      </c>
      <c r="Z30" s="30" t="s">
        <v>435</v>
      </c>
      <c r="AA30" s="62" t="s">
        <v>400</v>
      </c>
      <c r="AB30" s="62" t="s">
        <v>529</v>
      </c>
      <c r="AC30" s="29"/>
      <c r="AD30" s="29"/>
      <c r="AE30" s="29"/>
      <c r="AF30" s="28"/>
      <c r="AK30" s="37" t="str">
        <f t="shared" si="7"/>
        <v>c</v>
      </c>
    </row>
    <row r="31" spans="1:37" ht="13.5" customHeight="1" x14ac:dyDescent="0.15">
      <c r="A31" s="13"/>
      <c r="B31" s="13"/>
      <c r="F31" s="18" t="s">
        <v>199</v>
      </c>
      <c r="G31" s="17"/>
      <c r="H31" s="13" t="str">
        <f t="shared" si="1"/>
        <v/>
      </c>
      <c r="I31" s="13" t="str">
        <f t="shared" si="5"/>
        <v>一般会計</v>
      </c>
      <c r="K31" s="13"/>
      <c r="L31" s="13"/>
      <c r="O31" s="13"/>
      <c r="P31" s="13"/>
      <c r="Q31" s="19"/>
      <c r="T31" s="13"/>
      <c r="U31" s="30" t="s">
        <v>552</v>
      </c>
      <c r="Y31" s="30" t="s">
        <v>307</v>
      </c>
      <c r="Z31" s="30" t="s">
        <v>436</v>
      </c>
      <c r="AA31" s="62" t="s">
        <v>401</v>
      </c>
      <c r="AB31" s="62" t="s">
        <v>530</v>
      </c>
      <c r="AC31" s="29"/>
      <c r="AD31" s="29"/>
      <c r="AE31" s="29"/>
      <c r="AF31" s="28"/>
      <c r="AK31" s="37" t="str">
        <f t="shared" si="7"/>
        <v>d</v>
      </c>
    </row>
    <row r="32" spans="1:37" ht="13.5" customHeight="1" x14ac:dyDescent="0.15">
      <c r="A32" s="13"/>
      <c r="B32" s="13"/>
      <c r="F32" s="18" t="s">
        <v>200</v>
      </c>
      <c r="G32" s="17"/>
      <c r="H32" s="13" t="str">
        <f t="shared" si="1"/>
        <v/>
      </c>
      <c r="I32" s="13" t="str">
        <f t="shared" si="5"/>
        <v>一般会計</v>
      </c>
      <c r="K32" s="13"/>
      <c r="L32" s="13"/>
      <c r="O32" s="13"/>
      <c r="P32" s="13"/>
      <c r="Q32" s="19"/>
      <c r="T32" s="13"/>
      <c r="U32" s="30" t="s">
        <v>553</v>
      </c>
      <c r="Y32" s="30" t="s">
        <v>308</v>
      </c>
      <c r="Z32" s="30" t="s">
        <v>437</v>
      </c>
      <c r="AA32" s="62" t="s">
        <v>65</v>
      </c>
      <c r="AB32" s="62" t="s">
        <v>65</v>
      </c>
      <c r="AC32" s="29"/>
      <c r="AD32" s="29"/>
      <c r="AE32" s="29"/>
      <c r="AF32" s="28"/>
      <c r="AK32" s="37" t="str">
        <f t="shared" si="7"/>
        <v>e</v>
      </c>
    </row>
    <row r="33" spans="1:37" ht="13.5" customHeight="1" x14ac:dyDescent="0.15">
      <c r="A33" s="13"/>
      <c r="B33" s="13"/>
      <c r="F33" s="18" t="s">
        <v>201</v>
      </c>
      <c r="G33" s="17"/>
      <c r="H33" s="13" t="str">
        <f t="shared" si="1"/>
        <v/>
      </c>
      <c r="I33" s="13" t="str">
        <f t="shared" si="5"/>
        <v>一般会計</v>
      </c>
      <c r="K33" s="13"/>
      <c r="L33" s="13"/>
      <c r="O33" s="13"/>
      <c r="P33" s="13"/>
      <c r="Q33" s="19"/>
      <c r="T33" s="13"/>
      <c r="U33" s="30" t="s">
        <v>554</v>
      </c>
      <c r="Y33" s="30" t="s">
        <v>309</v>
      </c>
      <c r="Z33" s="30" t="s">
        <v>438</v>
      </c>
      <c r="AA33" s="47"/>
      <c r="AB33" s="29"/>
      <c r="AC33" s="29"/>
      <c r="AD33" s="29"/>
      <c r="AE33" s="29"/>
      <c r="AF33" s="28"/>
      <c r="AK33" s="37" t="str">
        <f t="shared" si="7"/>
        <v>f</v>
      </c>
    </row>
    <row r="34" spans="1:37" ht="13.5" customHeight="1" x14ac:dyDescent="0.15">
      <c r="A34" s="13"/>
      <c r="B34" s="13"/>
      <c r="F34" s="18" t="s">
        <v>202</v>
      </c>
      <c r="G34" s="17"/>
      <c r="H34" s="13" t="str">
        <f t="shared" si="1"/>
        <v/>
      </c>
      <c r="I34" s="13" t="str">
        <f t="shared" si="5"/>
        <v>一般会計</v>
      </c>
      <c r="K34" s="13"/>
      <c r="L34" s="13"/>
      <c r="O34" s="13"/>
      <c r="P34" s="13"/>
      <c r="Q34" s="19"/>
      <c r="T34" s="13"/>
      <c r="U34" s="30" t="s">
        <v>555</v>
      </c>
      <c r="Y34" s="30" t="s">
        <v>310</v>
      </c>
      <c r="Z34" s="30" t="s">
        <v>439</v>
      </c>
      <c r="AB34" s="29"/>
      <c r="AC34" s="29"/>
      <c r="AD34" s="29"/>
      <c r="AE34" s="29"/>
      <c r="AF34" s="28"/>
      <c r="AK34" s="37" t="str">
        <f t="shared" si="7"/>
        <v>g</v>
      </c>
    </row>
    <row r="35" spans="1:37" ht="13.5" customHeight="1" x14ac:dyDescent="0.15">
      <c r="A35" s="13"/>
      <c r="B35" s="13"/>
      <c r="F35" s="18" t="s">
        <v>203</v>
      </c>
      <c r="G35" s="17"/>
      <c r="H35" s="13" t="str">
        <f t="shared" si="1"/>
        <v/>
      </c>
      <c r="I35" s="13" t="str">
        <f t="shared" si="5"/>
        <v>一般会計</v>
      </c>
      <c r="K35" s="13"/>
      <c r="L35" s="13"/>
      <c r="O35" s="13"/>
      <c r="P35" s="13"/>
      <c r="Q35" s="19"/>
      <c r="T35" s="13"/>
      <c r="Y35" s="30" t="s">
        <v>311</v>
      </c>
      <c r="Z35" s="30" t="s">
        <v>440</v>
      </c>
      <c r="AC35" s="29"/>
      <c r="AF35" s="28"/>
      <c r="AK35" s="37" t="str">
        <f t="shared" si="7"/>
        <v>h</v>
      </c>
    </row>
    <row r="36" spans="1:37" ht="13.5" customHeight="1" x14ac:dyDescent="0.15">
      <c r="A36" s="13"/>
      <c r="B36" s="13"/>
      <c r="F36" s="18" t="s">
        <v>204</v>
      </c>
      <c r="G36" s="17"/>
      <c r="H36" s="13" t="str">
        <f t="shared" si="1"/>
        <v/>
      </c>
      <c r="I36" s="13" t="str">
        <f t="shared" si="5"/>
        <v>一般会計</v>
      </c>
      <c r="K36" s="13"/>
      <c r="L36" s="13"/>
      <c r="O36" s="13"/>
      <c r="P36" s="13"/>
      <c r="Q36" s="19"/>
      <c r="T36" s="13"/>
      <c r="U36" s="30" t="s">
        <v>556</v>
      </c>
      <c r="Y36" s="30" t="s">
        <v>312</v>
      </c>
      <c r="Z36" s="30" t="s">
        <v>441</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313</v>
      </c>
      <c r="Z37" s="30" t="s">
        <v>442</v>
      </c>
      <c r="AF37" s="28"/>
      <c r="AK37" s="37" t="str">
        <f t="shared" si="7"/>
        <v>j</v>
      </c>
    </row>
    <row r="38" spans="1:37" x14ac:dyDescent="0.15">
      <c r="A38" s="13"/>
      <c r="B38" s="13"/>
      <c r="F38" s="13"/>
      <c r="G38" s="19"/>
      <c r="K38" s="13"/>
      <c r="L38" s="13"/>
      <c r="O38" s="13"/>
      <c r="P38" s="13"/>
      <c r="Q38" s="19"/>
      <c r="T38" s="13"/>
      <c r="U38" s="30" t="s">
        <v>255</v>
      </c>
      <c r="Y38" s="30" t="s">
        <v>314</v>
      </c>
      <c r="Z38" s="30" t="s">
        <v>443</v>
      </c>
      <c r="AF38" s="28"/>
      <c r="AK38" s="37" t="str">
        <f t="shared" si="7"/>
        <v>k</v>
      </c>
    </row>
    <row r="39" spans="1:37" x14ac:dyDescent="0.15">
      <c r="A39" s="13"/>
      <c r="B39" s="13"/>
      <c r="F39" s="13" t="str">
        <f>I37</f>
        <v>一般会計</v>
      </c>
      <c r="G39" s="19"/>
      <c r="K39" s="13"/>
      <c r="L39" s="13"/>
      <c r="O39" s="13"/>
      <c r="P39" s="13"/>
      <c r="Q39" s="19"/>
      <c r="T39" s="13"/>
      <c r="U39" s="30" t="s">
        <v>265</v>
      </c>
      <c r="Y39" s="30" t="s">
        <v>315</v>
      </c>
      <c r="Z39" s="30" t="s">
        <v>444</v>
      </c>
      <c r="AF39" s="28"/>
      <c r="AK39" s="37" t="str">
        <f t="shared" si="7"/>
        <v>l</v>
      </c>
    </row>
    <row r="40" spans="1:37" x14ac:dyDescent="0.15">
      <c r="A40" s="13"/>
      <c r="B40" s="13"/>
      <c r="F40" s="13"/>
      <c r="G40" s="19"/>
      <c r="K40" s="13"/>
      <c r="L40" s="13"/>
      <c r="O40" s="13"/>
      <c r="P40" s="13"/>
      <c r="Q40" s="19"/>
      <c r="T40" s="13"/>
      <c r="Y40" s="30" t="s">
        <v>316</v>
      </c>
      <c r="Z40" s="30" t="s">
        <v>445</v>
      </c>
      <c r="AF40" s="28"/>
      <c r="AK40" s="37" t="str">
        <f t="shared" si="7"/>
        <v>m</v>
      </c>
    </row>
    <row r="41" spans="1:37" x14ac:dyDescent="0.15">
      <c r="A41" s="13"/>
      <c r="B41" s="13"/>
      <c r="F41" s="13"/>
      <c r="G41" s="19"/>
      <c r="K41" s="13"/>
      <c r="L41" s="13"/>
      <c r="O41" s="13"/>
      <c r="P41" s="13"/>
      <c r="Q41" s="19"/>
      <c r="T41" s="13"/>
      <c r="Y41" s="30" t="s">
        <v>317</v>
      </c>
      <c r="Z41" s="30" t="s">
        <v>446</v>
      </c>
      <c r="AF41" s="28"/>
      <c r="AK41" s="37" t="str">
        <f t="shared" si="7"/>
        <v>n</v>
      </c>
    </row>
    <row r="42" spans="1:37" x14ac:dyDescent="0.15">
      <c r="A42" s="13"/>
      <c r="B42" s="13"/>
      <c r="F42" s="13"/>
      <c r="G42" s="19"/>
      <c r="K42" s="13"/>
      <c r="L42" s="13"/>
      <c r="O42" s="13"/>
      <c r="P42" s="13"/>
      <c r="Q42" s="19"/>
      <c r="T42" s="13"/>
      <c r="Y42" s="30" t="s">
        <v>318</v>
      </c>
      <c r="Z42" s="30" t="s">
        <v>447</v>
      </c>
      <c r="AF42" s="28"/>
      <c r="AK42" s="37" t="str">
        <f t="shared" si="7"/>
        <v>o</v>
      </c>
    </row>
    <row r="43" spans="1:37" x14ac:dyDescent="0.15">
      <c r="A43" s="13"/>
      <c r="B43" s="13"/>
      <c r="F43" s="13"/>
      <c r="G43" s="19"/>
      <c r="K43" s="13"/>
      <c r="L43" s="13"/>
      <c r="O43" s="13"/>
      <c r="P43" s="13"/>
      <c r="Q43" s="19"/>
      <c r="T43" s="13"/>
      <c r="Y43" s="30" t="s">
        <v>319</v>
      </c>
      <c r="Z43" s="30" t="s">
        <v>448</v>
      </c>
      <c r="AF43" s="28"/>
      <c r="AK43" s="37" t="str">
        <f t="shared" si="7"/>
        <v>p</v>
      </c>
    </row>
    <row r="44" spans="1:37" x14ac:dyDescent="0.15">
      <c r="A44" s="13"/>
      <c r="B44" s="13"/>
      <c r="F44" s="13"/>
      <c r="G44" s="19"/>
      <c r="K44" s="13"/>
      <c r="L44" s="13"/>
      <c r="O44" s="13"/>
      <c r="P44" s="13"/>
      <c r="Q44" s="19"/>
      <c r="T44" s="13"/>
      <c r="Y44" s="30" t="s">
        <v>320</v>
      </c>
      <c r="Z44" s="30" t="s">
        <v>449</v>
      </c>
      <c r="AF44" s="28"/>
      <c r="AK44" s="37" t="str">
        <f t="shared" si="7"/>
        <v>q</v>
      </c>
    </row>
    <row r="45" spans="1:37" x14ac:dyDescent="0.15">
      <c r="A45" s="13"/>
      <c r="B45" s="13"/>
      <c r="F45" s="13"/>
      <c r="G45" s="19"/>
      <c r="K45" s="13"/>
      <c r="L45" s="13"/>
      <c r="O45" s="13"/>
      <c r="P45" s="13"/>
      <c r="Q45" s="19"/>
      <c r="T45" s="13"/>
      <c r="Y45" s="30" t="s">
        <v>321</v>
      </c>
      <c r="Z45" s="30" t="s">
        <v>450</v>
      </c>
      <c r="AF45" s="28"/>
      <c r="AK45" s="37" t="str">
        <f t="shared" si="7"/>
        <v>r</v>
      </c>
    </row>
    <row r="46" spans="1:37" x14ac:dyDescent="0.15">
      <c r="A46" s="13"/>
      <c r="B46" s="13"/>
      <c r="F46" s="13"/>
      <c r="G46" s="19"/>
      <c r="K46" s="13"/>
      <c r="L46" s="13"/>
      <c r="O46" s="13"/>
      <c r="P46" s="13"/>
      <c r="Q46" s="19"/>
      <c r="T46" s="13"/>
      <c r="Y46" s="30" t="s">
        <v>322</v>
      </c>
      <c r="Z46" s="30" t="s">
        <v>451</v>
      </c>
      <c r="AF46" s="28"/>
      <c r="AK46" s="37" t="str">
        <f t="shared" si="7"/>
        <v>s</v>
      </c>
    </row>
    <row r="47" spans="1:37" x14ac:dyDescent="0.15">
      <c r="A47" s="13"/>
      <c r="B47" s="13"/>
      <c r="F47" s="13"/>
      <c r="G47" s="19"/>
      <c r="K47" s="13"/>
      <c r="L47" s="13"/>
      <c r="O47" s="13"/>
      <c r="P47" s="13"/>
      <c r="Q47" s="19"/>
      <c r="T47" s="13"/>
      <c r="Y47" s="30" t="s">
        <v>323</v>
      </c>
      <c r="Z47" s="30" t="s">
        <v>452</v>
      </c>
      <c r="AF47" s="28"/>
      <c r="AK47" s="37" t="str">
        <f t="shared" si="7"/>
        <v>t</v>
      </c>
    </row>
    <row r="48" spans="1:37" x14ac:dyDescent="0.15">
      <c r="A48" s="13"/>
      <c r="B48" s="13"/>
      <c r="F48" s="13"/>
      <c r="G48" s="19"/>
      <c r="K48" s="13"/>
      <c r="L48" s="13"/>
      <c r="O48" s="13"/>
      <c r="P48" s="13"/>
      <c r="Q48" s="19"/>
      <c r="T48" s="13"/>
      <c r="Y48" s="30" t="s">
        <v>324</v>
      </c>
      <c r="Z48" s="30" t="s">
        <v>453</v>
      </c>
      <c r="AF48" s="28"/>
      <c r="AK48" s="37" t="str">
        <f t="shared" si="7"/>
        <v>u</v>
      </c>
    </row>
    <row r="49" spans="1:37" x14ac:dyDescent="0.15">
      <c r="A49" s="13"/>
      <c r="B49" s="13"/>
      <c r="F49" s="13"/>
      <c r="G49" s="19"/>
      <c r="K49" s="13"/>
      <c r="L49" s="13"/>
      <c r="O49" s="13"/>
      <c r="P49" s="13"/>
      <c r="Q49" s="19"/>
      <c r="T49" s="13"/>
      <c r="Y49" s="30" t="s">
        <v>325</v>
      </c>
      <c r="Z49" s="30" t="s">
        <v>454</v>
      </c>
      <c r="AF49" s="28"/>
      <c r="AK49" s="37" t="str">
        <f t="shared" si="7"/>
        <v>v</v>
      </c>
    </row>
    <row r="50" spans="1:37" x14ac:dyDescent="0.15">
      <c r="A50" s="13"/>
      <c r="B50" s="13"/>
      <c r="F50" s="13"/>
      <c r="G50" s="19"/>
      <c r="K50" s="13"/>
      <c r="L50" s="13"/>
      <c r="O50" s="13"/>
      <c r="P50" s="13"/>
      <c r="Q50" s="19"/>
      <c r="T50" s="13"/>
      <c r="Y50" s="30" t="s">
        <v>326</v>
      </c>
      <c r="Z50" s="30" t="s">
        <v>455</v>
      </c>
      <c r="AF50" s="28"/>
    </row>
    <row r="51" spans="1:37" x14ac:dyDescent="0.15">
      <c r="A51" s="13"/>
      <c r="B51" s="13"/>
      <c r="F51" s="13"/>
      <c r="G51" s="19"/>
      <c r="K51" s="13"/>
      <c r="L51" s="13"/>
      <c r="O51" s="13"/>
      <c r="P51" s="13"/>
      <c r="Q51" s="19"/>
      <c r="T51" s="13"/>
      <c r="Y51" s="30" t="s">
        <v>327</v>
      </c>
      <c r="Z51" s="30" t="s">
        <v>456</v>
      </c>
      <c r="AF51" s="28"/>
    </row>
    <row r="52" spans="1:37" x14ac:dyDescent="0.15">
      <c r="A52" s="13"/>
      <c r="B52" s="13"/>
      <c r="F52" s="13"/>
      <c r="G52" s="19"/>
      <c r="K52" s="13"/>
      <c r="L52" s="13"/>
      <c r="O52" s="13"/>
      <c r="P52" s="13"/>
      <c r="Q52" s="19"/>
      <c r="T52" s="13"/>
      <c r="Y52" s="30" t="s">
        <v>328</v>
      </c>
      <c r="Z52" s="30" t="s">
        <v>457</v>
      </c>
      <c r="AF52" s="28"/>
    </row>
    <row r="53" spans="1:37" x14ac:dyDescent="0.15">
      <c r="A53" s="13"/>
      <c r="B53" s="13"/>
      <c r="F53" s="13"/>
      <c r="G53" s="19"/>
      <c r="K53" s="13"/>
      <c r="L53" s="13"/>
      <c r="O53" s="13"/>
      <c r="P53" s="13"/>
      <c r="Q53" s="19"/>
      <c r="T53" s="13"/>
      <c r="Y53" s="30" t="s">
        <v>329</v>
      </c>
      <c r="Z53" s="30" t="s">
        <v>458</v>
      </c>
      <c r="AF53" s="28"/>
    </row>
    <row r="54" spans="1:37" x14ac:dyDescent="0.15">
      <c r="A54" s="13"/>
      <c r="B54" s="13"/>
      <c r="F54" s="13"/>
      <c r="G54" s="19"/>
      <c r="K54" s="13"/>
      <c r="L54" s="13"/>
      <c r="O54" s="13"/>
      <c r="P54" s="20"/>
      <c r="Q54" s="19"/>
      <c r="T54" s="13"/>
      <c r="Y54" s="30" t="s">
        <v>330</v>
      </c>
      <c r="Z54" s="30" t="s">
        <v>459</v>
      </c>
      <c r="AF54" s="28"/>
    </row>
    <row r="55" spans="1:37" x14ac:dyDescent="0.15">
      <c r="A55" s="13"/>
      <c r="B55" s="13"/>
      <c r="F55" s="13"/>
      <c r="G55" s="19"/>
      <c r="K55" s="13"/>
      <c r="L55" s="13"/>
      <c r="O55" s="13"/>
      <c r="P55" s="13"/>
      <c r="Q55" s="19"/>
      <c r="T55" s="13"/>
      <c r="Y55" s="30" t="s">
        <v>331</v>
      </c>
      <c r="Z55" s="30" t="s">
        <v>460</v>
      </c>
      <c r="AF55" s="28"/>
    </row>
    <row r="56" spans="1:37" x14ac:dyDescent="0.15">
      <c r="A56" s="13"/>
      <c r="B56" s="13"/>
      <c r="F56" s="13"/>
      <c r="G56" s="19"/>
      <c r="K56" s="13"/>
      <c r="L56" s="13"/>
      <c r="O56" s="13"/>
      <c r="P56" s="13"/>
      <c r="Q56" s="19"/>
      <c r="T56" s="13"/>
      <c r="Y56" s="30" t="s">
        <v>332</v>
      </c>
      <c r="Z56" s="30" t="s">
        <v>461</v>
      </c>
      <c r="AF56" s="28"/>
    </row>
    <row r="57" spans="1:37" x14ac:dyDescent="0.15">
      <c r="A57" s="13"/>
      <c r="B57" s="13"/>
      <c r="F57" s="13"/>
      <c r="G57" s="19"/>
      <c r="K57" s="13"/>
      <c r="L57" s="13"/>
      <c r="O57" s="13"/>
      <c r="P57" s="13"/>
      <c r="Q57" s="19"/>
      <c r="T57" s="13"/>
      <c r="Y57" s="30" t="s">
        <v>333</v>
      </c>
      <c r="Z57" s="30" t="s">
        <v>462</v>
      </c>
      <c r="AF57" s="28"/>
    </row>
    <row r="58" spans="1:37" x14ac:dyDescent="0.15">
      <c r="A58" s="13"/>
      <c r="B58" s="13"/>
      <c r="F58" s="13"/>
      <c r="G58" s="19"/>
      <c r="K58" s="13"/>
      <c r="L58" s="13"/>
      <c r="O58" s="13"/>
      <c r="P58" s="13"/>
      <c r="Q58" s="19"/>
      <c r="T58" s="13"/>
      <c r="Y58" s="30" t="s">
        <v>334</v>
      </c>
      <c r="Z58" s="30" t="s">
        <v>463</v>
      </c>
      <c r="AF58" s="28"/>
    </row>
    <row r="59" spans="1:37" x14ac:dyDescent="0.15">
      <c r="A59" s="13"/>
      <c r="B59" s="13"/>
      <c r="F59" s="13"/>
      <c r="G59" s="19"/>
      <c r="K59" s="13"/>
      <c r="L59" s="13"/>
      <c r="O59" s="13"/>
      <c r="P59" s="13"/>
      <c r="Q59" s="19"/>
      <c r="T59" s="13"/>
      <c r="Y59" s="30" t="s">
        <v>335</v>
      </c>
      <c r="Z59" s="30" t="s">
        <v>464</v>
      </c>
      <c r="AF59" s="28"/>
    </row>
    <row r="60" spans="1:37" x14ac:dyDescent="0.15">
      <c r="A60" s="13"/>
      <c r="B60" s="13"/>
      <c r="F60" s="13"/>
      <c r="G60" s="19"/>
      <c r="K60" s="13"/>
      <c r="L60" s="13"/>
      <c r="O60" s="13"/>
      <c r="P60" s="13"/>
      <c r="Q60" s="19"/>
      <c r="T60" s="13"/>
      <c r="Y60" s="30" t="s">
        <v>336</v>
      </c>
      <c r="Z60" s="30" t="s">
        <v>465</v>
      </c>
      <c r="AF60" s="28"/>
    </row>
    <row r="61" spans="1:37" x14ac:dyDescent="0.15">
      <c r="A61" s="13"/>
      <c r="B61" s="13"/>
      <c r="F61" s="13"/>
      <c r="G61" s="19"/>
      <c r="K61" s="13"/>
      <c r="L61" s="13"/>
      <c r="O61" s="13"/>
      <c r="P61" s="13"/>
      <c r="Q61" s="19"/>
      <c r="T61" s="13"/>
      <c r="Y61" s="30" t="s">
        <v>337</v>
      </c>
      <c r="Z61" s="30" t="s">
        <v>466</v>
      </c>
      <c r="AF61" s="28"/>
    </row>
    <row r="62" spans="1:37" x14ac:dyDescent="0.15">
      <c r="A62" s="13"/>
      <c r="B62" s="13"/>
      <c r="F62" s="13"/>
      <c r="G62" s="19"/>
      <c r="K62" s="13"/>
      <c r="L62" s="13"/>
      <c r="O62" s="13"/>
      <c r="P62" s="13"/>
      <c r="Q62" s="19"/>
      <c r="T62" s="13"/>
      <c r="Y62" s="30" t="s">
        <v>338</v>
      </c>
      <c r="Z62" s="30" t="s">
        <v>467</v>
      </c>
      <c r="AF62" s="28"/>
    </row>
    <row r="63" spans="1:37" x14ac:dyDescent="0.15">
      <c r="A63" s="13"/>
      <c r="B63" s="13"/>
      <c r="F63" s="13"/>
      <c r="G63" s="19"/>
      <c r="K63" s="13"/>
      <c r="L63" s="13"/>
      <c r="O63" s="13"/>
      <c r="P63" s="13"/>
      <c r="Q63" s="19"/>
      <c r="T63" s="13"/>
      <c r="Y63" s="30" t="s">
        <v>339</v>
      </c>
      <c r="Z63" s="30" t="s">
        <v>468</v>
      </c>
      <c r="AF63" s="28"/>
    </row>
    <row r="64" spans="1:37" x14ac:dyDescent="0.15">
      <c r="A64" s="13"/>
      <c r="B64" s="13"/>
      <c r="F64" s="13"/>
      <c r="G64" s="19"/>
      <c r="K64" s="13"/>
      <c r="L64" s="13"/>
      <c r="O64" s="13"/>
      <c r="P64" s="13"/>
      <c r="Q64" s="19"/>
      <c r="T64" s="13"/>
      <c r="Y64" s="30" t="s">
        <v>340</v>
      </c>
      <c r="Z64" s="30" t="s">
        <v>469</v>
      </c>
      <c r="AF64" s="28"/>
    </row>
    <row r="65" spans="1:32" x14ac:dyDescent="0.15">
      <c r="A65" s="13"/>
      <c r="B65" s="13"/>
      <c r="F65" s="13"/>
      <c r="G65" s="19"/>
      <c r="K65" s="13"/>
      <c r="L65" s="13"/>
      <c r="O65" s="13"/>
      <c r="P65" s="13"/>
      <c r="Q65" s="19"/>
      <c r="T65" s="13"/>
      <c r="Y65" s="30" t="s">
        <v>341</v>
      </c>
      <c r="Z65" s="30" t="s">
        <v>470</v>
      </c>
      <c r="AF65" s="28"/>
    </row>
    <row r="66" spans="1:32" x14ac:dyDescent="0.15">
      <c r="A66" s="13"/>
      <c r="B66" s="13"/>
      <c r="F66" s="13"/>
      <c r="G66" s="19"/>
      <c r="K66" s="13"/>
      <c r="L66" s="13"/>
      <c r="O66" s="13"/>
      <c r="P66" s="13"/>
      <c r="Q66" s="19"/>
      <c r="T66" s="13"/>
      <c r="Y66" s="30" t="s">
        <v>66</v>
      </c>
      <c r="Z66" s="30" t="s">
        <v>471</v>
      </c>
      <c r="AF66" s="28"/>
    </row>
    <row r="67" spans="1:32" x14ac:dyDescent="0.15">
      <c r="A67" s="13"/>
      <c r="B67" s="13"/>
      <c r="F67" s="13"/>
      <c r="G67" s="19"/>
      <c r="K67" s="13"/>
      <c r="L67" s="13"/>
      <c r="O67" s="13"/>
      <c r="P67" s="13"/>
      <c r="Q67" s="19"/>
      <c r="T67" s="13"/>
      <c r="Y67" s="30" t="s">
        <v>342</v>
      </c>
      <c r="Z67" s="30" t="s">
        <v>472</v>
      </c>
      <c r="AF67" s="28"/>
    </row>
    <row r="68" spans="1:32" x14ac:dyDescent="0.15">
      <c r="A68" s="13"/>
      <c r="B68" s="13"/>
      <c r="F68" s="13"/>
      <c r="G68" s="19"/>
      <c r="K68" s="13"/>
      <c r="L68" s="13"/>
      <c r="O68" s="13"/>
      <c r="P68" s="13"/>
      <c r="Q68" s="19"/>
      <c r="T68" s="13"/>
      <c r="Y68" s="30" t="s">
        <v>343</v>
      </c>
      <c r="Z68" s="30" t="s">
        <v>473</v>
      </c>
      <c r="AF68" s="28"/>
    </row>
    <row r="69" spans="1:32" x14ac:dyDescent="0.15">
      <c r="A69" s="13"/>
      <c r="B69" s="13"/>
      <c r="F69" s="13"/>
      <c r="G69" s="19"/>
      <c r="K69" s="13"/>
      <c r="L69" s="13"/>
      <c r="O69" s="13"/>
      <c r="P69" s="13"/>
      <c r="Q69" s="19"/>
      <c r="T69" s="13"/>
      <c r="Y69" s="30" t="s">
        <v>344</v>
      </c>
      <c r="Z69" s="30" t="s">
        <v>474</v>
      </c>
      <c r="AF69" s="28"/>
    </row>
    <row r="70" spans="1:32" x14ac:dyDescent="0.15">
      <c r="A70" s="13"/>
      <c r="B70" s="13"/>
      <c r="Y70" s="30" t="s">
        <v>345</v>
      </c>
      <c r="Z70" s="30" t="s">
        <v>475</v>
      </c>
    </row>
    <row r="71" spans="1:32" x14ac:dyDescent="0.15">
      <c r="Y71" s="30" t="s">
        <v>346</v>
      </c>
      <c r="Z71" s="30" t="s">
        <v>476</v>
      </c>
    </row>
    <row r="72" spans="1:32" x14ac:dyDescent="0.15">
      <c r="Y72" s="30" t="s">
        <v>347</v>
      </c>
      <c r="Z72" s="30" t="s">
        <v>477</v>
      </c>
    </row>
    <row r="73" spans="1:32" x14ac:dyDescent="0.15">
      <c r="Y73" s="30" t="s">
        <v>348</v>
      </c>
      <c r="Z73" s="30" t="s">
        <v>478</v>
      </c>
    </row>
    <row r="74" spans="1:32" x14ac:dyDescent="0.15">
      <c r="Y74" s="30" t="s">
        <v>349</v>
      </c>
      <c r="Z74" s="30" t="s">
        <v>479</v>
      </c>
    </row>
    <row r="75" spans="1:32" x14ac:dyDescent="0.15">
      <c r="Y75" s="30" t="s">
        <v>350</v>
      </c>
      <c r="Z75" s="30" t="s">
        <v>480</v>
      </c>
    </row>
    <row r="76" spans="1:32" x14ac:dyDescent="0.15">
      <c r="Y76" s="30" t="s">
        <v>351</v>
      </c>
      <c r="Z76" s="30" t="s">
        <v>481</v>
      </c>
    </row>
    <row r="77" spans="1:32" x14ac:dyDescent="0.15">
      <c r="Y77" s="30" t="s">
        <v>352</v>
      </c>
      <c r="Z77" s="30" t="s">
        <v>482</v>
      </c>
    </row>
    <row r="78" spans="1:32" x14ac:dyDescent="0.15">
      <c r="Y78" s="30" t="s">
        <v>353</v>
      </c>
      <c r="Z78" s="30" t="s">
        <v>483</v>
      </c>
    </row>
    <row r="79" spans="1:32" x14ac:dyDescent="0.15">
      <c r="Y79" s="30" t="s">
        <v>354</v>
      </c>
      <c r="Z79" s="30" t="s">
        <v>484</v>
      </c>
    </row>
    <row r="80" spans="1:32" x14ac:dyDescent="0.15">
      <c r="Y80" s="30" t="s">
        <v>355</v>
      </c>
      <c r="Z80" s="30" t="s">
        <v>485</v>
      </c>
    </row>
    <row r="81" spans="25:26" x14ac:dyDescent="0.15">
      <c r="Y81" s="30" t="s">
        <v>356</v>
      </c>
      <c r="Z81" s="30" t="s">
        <v>486</v>
      </c>
    </row>
    <row r="82" spans="25:26" x14ac:dyDescent="0.15">
      <c r="Y82" s="30" t="s">
        <v>357</v>
      </c>
      <c r="Z82" s="30" t="s">
        <v>487</v>
      </c>
    </row>
    <row r="83" spans="25:26" x14ac:dyDescent="0.15">
      <c r="Y83" s="30" t="s">
        <v>358</v>
      </c>
      <c r="Z83" s="30" t="s">
        <v>488</v>
      </c>
    </row>
    <row r="84" spans="25:26" x14ac:dyDescent="0.15">
      <c r="Y84" s="30" t="s">
        <v>359</v>
      </c>
      <c r="Z84" s="30" t="s">
        <v>489</v>
      </c>
    </row>
    <row r="85" spans="25:26" x14ac:dyDescent="0.15">
      <c r="Y85" s="30" t="s">
        <v>360</v>
      </c>
      <c r="Z85" s="30" t="s">
        <v>490</v>
      </c>
    </row>
    <row r="86" spans="25:26" x14ac:dyDescent="0.15">
      <c r="Y86" s="30" t="s">
        <v>361</v>
      </c>
      <c r="Z86" s="30" t="s">
        <v>491</v>
      </c>
    </row>
    <row r="87" spans="25:26" x14ac:dyDescent="0.15">
      <c r="Y87" s="30" t="s">
        <v>362</v>
      </c>
      <c r="Z87" s="30" t="s">
        <v>492</v>
      </c>
    </row>
    <row r="88" spans="25:26" x14ac:dyDescent="0.15">
      <c r="Y88" s="30" t="s">
        <v>363</v>
      </c>
      <c r="Z88" s="30" t="s">
        <v>493</v>
      </c>
    </row>
    <row r="89" spans="25:26" x14ac:dyDescent="0.15">
      <c r="Y89" s="30" t="s">
        <v>364</v>
      </c>
      <c r="Z89" s="30" t="s">
        <v>494</v>
      </c>
    </row>
    <row r="90" spans="25:26" x14ac:dyDescent="0.15">
      <c r="Y90" s="30" t="s">
        <v>365</v>
      </c>
      <c r="Z90" s="30" t="s">
        <v>495</v>
      </c>
    </row>
    <row r="91" spans="25:26" x14ac:dyDescent="0.15">
      <c r="Y91" s="30" t="s">
        <v>366</v>
      </c>
      <c r="Z91" s="30" t="s">
        <v>496</v>
      </c>
    </row>
    <row r="92" spans="25:26" x14ac:dyDescent="0.15">
      <c r="Y92" s="30" t="s">
        <v>367</v>
      </c>
      <c r="Z92" s="30" t="s">
        <v>497</v>
      </c>
    </row>
    <row r="93" spans="25:26" x14ac:dyDescent="0.15">
      <c r="Y93" s="30" t="s">
        <v>368</v>
      </c>
      <c r="Z93" s="30" t="s">
        <v>498</v>
      </c>
    </row>
    <row r="94" spans="25:26" x14ac:dyDescent="0.15">
      <c r="Y94" s="30" t="s">
        <v>369</v>
      </c>
      <c r="Z94" s="30" t="s">
        <v>499</v>
      </c>
    </row>
    <row r="95" spans="25:26" x14ac:dyDescent="0.15">
      <c r="Y95" s="30" t="s">
        <v>370</v>
      </c>
      <c r="Z95" s="30" t="s">
        <v>500</v>
      </c>
    </row>
    <row r="96" spans="25:26" x14ac:dyDescent="0.15">
      <c r="Y96" s="30" t="s">
        <v>272</v>
      </c>
      <c r="Z96" s="30" t="s">
        <v>501</v>
      </c>
    </row>
    <row r="97" spans="25:26" x14ac:dyDescent="0.15">
      <c r="Y97" s="30" t="s">
        <v>371</v>
      </c>
      <c r="Z97" s="30" t="s">
        <v>502</v>
      </c>
    </row>
    <row r="98" spans="25:26" x14ac:dyDescent="0.15">
      <c r="Y98" s="30" t="s">
        <v>372</v>
      </c>
      <c r="Z98" s="30" t="s">
        <v>503</v>
      </c>
    </row>
    <row r="99" spans="25:26" x14ac:dyDescent="0.15">
      <c r="Y99" s="30" t="s">
        <v>402</v>
      </c>
      <c r="Z99" s="30" t="s">
        <v>504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2021-09-01T09:28:38Z</dcterms:created>
  <dcterms:modified xsi:type="dcterms:W3CDTF">2021-09-01T09:32:09Z</dcterms:modified>
</cp:coreProperties>
</file>