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_FilterDatabase" localSheetId="0" hidden="1">行政事業レビューシート!$BF$1:$BF$191</definedName>
    <definedName name="_xlnm.Print_Area" localSheetId="0">行政事業レビューシート!$A$1:$AX$191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D14" i="3" l="1"/>
  <c r="AI32" i="3" l="1"/>
  <c r="AM32" i="3"/>
  <c r="AE32" i="3"/>
  <c r="L100" i="3" l="1"/>
  <c r="I100" i="3"/>
  <c r="L99" i="3"/>
  <c r="I99" i="3"/>
  <c r="L98" i="3"/>
  <c r="I98" i="3"/>
  <c r="L97" i="3"/>
  <c r="I97" i="3"/>
  <c r="L96" i="3"/>
  <c r="I96" i="3"/>
  <c r="AY191" i="3" l="1"/>
  <c r="AY190" i="3"/>
  <c r="AY189" i="3"/>
  <c r="AY188" i="3"/>
  <c r="AY187" i="3"/>
  <c r="AY186" i="3"/>
  <c r="AY185" i="3"/>
  <c r="AY184" i="3"/>
  <c r="AY183" i="3"/>
  <c r="AY179" i="3"/>
  <c r="AY180" i="3" s="1"/>
  <c r="AY178" i="3"/>
  <c r="AY174" i="3"/>
  <c r="AY175" i="3" s="1"/>
  <c r="AY173" i="3"/>
  <c r="AY172" i="3"/>
  <c r="AY171" i="3"/>
  <c r="AY170" i="3"/>
  <c r="AY151" i="3"/>
  <c r="AY160" i="3" s="1"/>
  <c r="AY72" i="3"/>
  <c r="AY73" i="3" s="1"/>
  <c r="AY74" i="3" s="1"/>
  <c r="AY67" i="3"/>
  <c r="AY68" i="3" s="1"/>
  <c r="AY62" i="3"/>
  <c r="AY65" i="3" s="1"/>
  <c r="AY61" i="3"/>
  <c r="AY58" i="3"/>
  <c r="AY59" i="3" s="1"/>
  <c r="AY51" i="3"/>
  <c r="AY55" i="3" s="1"/>
  <c r="AY47" i="3"/>
  <c r="AY50" i="3" s="1"/>
  <c r="AY43" i="3"/>
  <c r="AY46" i="3" s="1"/>
  <c r="AY41" i="3"/>
  <c r="AY42" i="3" s="1"/>
  <c r="AY70" i="3" l="1"/>
  <c r="AY45" i="3"/>
  <c r="AY57" i="3"/>
  <c r="AY64" i="3"/>
  <c r="AY66" i="3"/>
  <c r="AY177" i="3"/>
  <c r="AY63" i="3"/>
  <c r="AY69" i="3"/>
  <c r="AY71" i="3"/>
  <c r="AY176" i="3"/>
  <c r="AY181" i="3"/>
  <c r="AY44" i="3"/>
  <c r="AY56" i="3"/>
  <c r="AY48" i="3"/>
  <c r="AY153" i="3"/>
  <c r="AY49" i="3"/>
  <c r="AY54" i="3"/>
  <c r="AY52" i="3"/>
  <c r="AY156" i="3"/>
  <c r="AY53" i="3"/>
  <c r="AY157" i="3"/>
  <c r="AY159" i="3"/>
  <c r="AY60" i="3"/>
  <c r="AY158" i="3"/>
  <c r="AY152" i="3"/>
  <c r="AY154" i="3"/>
  <c r="AY162" i="3"/>
  <c r="AY155" i="3"/>
  <c r="AY161" i="3"/>
  <c r="AY163" i="3"/>
  <c r="AY182" i="3"/>
  <c r="AW122" i="3"/>
  <c r="AT122" i="3"/>
  <c r="AQ122" i="3"/>
  <c r="AL122" i="3"/>
  <c r="AI122" i="3"/>
  <c r="AF122" i="3"/>
  <c r="Z122" i="3"/>
  <c r="W122" i="3"/>
  <c r="T122" i="3"/>
  <c r="N122" i="3"/>
  <c r="K122" i="3"/>
  <c r="H122" i="3"/>
  <c r="AW121" i="3"/>
  <c r="AT121" i="3"/>
  <c r="AQ121" i="3"/>
  <c r="AL121" i="3"/>
  <c r="AI121" i="3"/>
  <c r="AF121" i="3"/>
  <c r="Z121" i="3"/>
  <c r="W121" i="3"/>
  <c r="T121" i="3"/>
  <c r="N121" i="3"/>
  <c r="K121" i="3"/>
  <c r="H121" i="3"/>
  <c r="AV2" i="3" l="1"/>
  <c r="C12" i="4" l="1"/>
  <c r="P27" i="3" l="1"/>
  <c r="W27" i="3" l="1"/>
  <c r="C23" i="4" l="1"/>
  <c r="C24" i="4"/>
  <c r="W21" i="3" l="1"/>
  <c r="AD21" i="3"/>
  <c r="P21" i="3"/>
  <c r="P18" i="3" l="1"/>
  <c r="P20" i="3" s="1"/>
  <c r="W18" i="3"/>
  <c r="W20" i="3" s="1"/>
  <c r="Y163" i="3"/>
  <c r="AU163" i="3"/>
  <c r="AU150" i="3"/>
  <c r="Y15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<sst xmlns="http://schemas.openxmlformats.org/spreadsheetml/2006/main" count="960" uniqueCount="677">
  <si>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</si>
  <si>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</si>
  <si>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</si>
  <si>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</si>
  <si>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</si>
  <si>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</si>
  <si>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</si>
  <si>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</si>
  <si>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</si>
  <si>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</si>
  <si>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</si>
  <si>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</si>
  <si>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</si>
  <si>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</si>
  <si>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</si>
  <si>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</si>
  <si>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</si>
  <si>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</si>
  <si>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</si>
  <si>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</si>
  <si>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</si>
  <si>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</si>
  <si>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</si>
  <si>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</si>
  <si>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</si>
  <si>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</si>
  <si>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</si>
  <si>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</si>
  <si>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</si>
  <si>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</si>
  <si>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</si>
  <si>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</si>
  <si>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</si>
  <si>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</si>
  <si>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</si>
  <si>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</si>
  <si>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</si>
  <si>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</si>
  <si>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</si>
  <si>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</si>
  <si>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</si>
  <si>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</si>
  <si>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</si>
  <si>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</si>
  <si>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</si>
  <si>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</si>
  <si>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</si>
  <si>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</si>
  <si>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</si>
  <si>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</si>
  <si>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</si>
  <si>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</si>
  <si>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</si>
  <si>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</si>
  <si>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</si>
  <si>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</si>
  <si>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</si>
  <si>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</si>
  <si>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</si>
  <si>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</si>
  <si>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</si>
  <si>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</si>
  <si>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</si>
  <si>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</si>
  <si>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</si>
  <si>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</si>
  <si>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</si>
  <si>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</si>
  <si>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</si>
  <si>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</si>
  <si>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</si>
  <si>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</si>
  <si>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</si>
  <si>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</si>
  <si>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</si>
  <si>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</si>
  <si>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</si>
  <si>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</si>
  <si>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</si>
  <si>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</si>
  <si>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</si>
  <si>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</si>
  <si>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</si>
  <si>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</si>
  <si>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</si>
  <si>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</si>
  <si>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</si>
  <si>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</si>
  <si>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</si>
  <si>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</si>
  <si>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</si>
  <si>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</si>
  <si>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</si>
  <si>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</si>
  <si>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</si>
  <si>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</si>
  <si>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</si>
  <si>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</si>
  <si>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</si>
  <si>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</si>
  <si>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</si>
  <si>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</si>
  <si>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</si>
  <si>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</si>
  <si>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</si>
  <si>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</si>
  <si>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</si>
  <si>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</si>
  <si>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</si>
  <si>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</si>
  <si>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</si>
  <si>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</si>
  <si>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</si>
  <si>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</si>
  <si>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</si>
  <si>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</si>
  <si>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</si>
  <si>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</si>
  <si>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</si>
  <si>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</si>
  <si>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</si>
  <si>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</si>
  <si>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</si>
  <si>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</si>
  <si>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</si>
  <si>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</si>
  <si>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</si>
  <si>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</si>
  <si>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</si>
  <si>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</si>
  <si>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</si>
  <si>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</si>
  <si>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</si>
  <si>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</si>
  <si>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</si>
  <si>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</si>
  <si>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</si>
  <si>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</si>
  <si>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</si>
  <si>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</si>
  <si>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</si>
  <si>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</si>
  <si>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</si>
  <si>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</si>
  <si>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</si>
  <si>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</si>
  <si>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</si>
  <si>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</si>
  <si>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</si>
  <si>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</si>
  <si>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</si>
  <si>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</si>
  <si>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</si>
  <si>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</si>
  <si>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</si>
  <si>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</si>
  <si>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</si>
  <si>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</si>
  <si>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</si>
  <si>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</si>
  <si>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</si>
  <si>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</si>
  <si>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</si>
  <si>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</si>
  <si>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</si>
  <si>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</si>
  <si>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</si>
  <si>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</si>
  <si>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</si>
  <si>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</si>
  <si>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</si>
  <si>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</si>
  <si>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</si>
  <si>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</si>
  <si>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</si>
  <si>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</si>
  <si>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</si>
  <si>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</si>
  <si>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</si>
  <si>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</si>
  <si>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</si>
  <si>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</si>
  <si>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</si>
  <si>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</si>
  <si>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</si>
  <si>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</si>
  <si>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</si>
  <si>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</si>
  <si>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</si>
  <si>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</si>
  <si>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</si>
  <si>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</si>
  <si>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</si>
  <si>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</si>
  <si>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</si>
  <si>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</si>
  <si>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</si>
  <si>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</si>
  <si>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</si>
  <si>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</si>
  <si>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</si>
  <si>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</si>
  <si>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</si>
  <si>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</si>
  <si>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</si>
  <si>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</si>
  <si>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</si>
  <si>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</si>
  <si>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</si>
  <si>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</si>
  <si>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</si>
  <si>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</si>
  <si>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</si>
  <si>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</si>
  <si>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</si>
  <si>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</si>
  <si>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</si>
  <si>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</si>
  <si>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</si>
  <si>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</si>
  <si>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</si>
  <si>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</si>
  <si>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</si>
  <si>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</si>
  <si>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</si>
  <si>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</si>
  <si>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</si>
  <si>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</si>
  <si>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</si>
  <si>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</si>
  <si>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</si>
  <si>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</si>
  <si>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</si>
  <si>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</si>
  <si>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</si>
  <si>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</si>
  <si>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</si>
  <si>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</si>
  <si>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</si>
  <si>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</si>
  <si>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</si>
  <si>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</si>
  <si>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</si>
  <si>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</si>
  <si>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</si>
  <si>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</si>
  <si>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</si>
  <si>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</si>
  <si>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</si>
  <si>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</si>
  <si>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</si>
  <si>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</si>
  <si>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</si>
  <si>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</si>
  <si>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</si>
  <si>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</si>
  <si>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</si>
  <si>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</si>
  <si>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</si>
  <si>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</si>
  <si>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</si>
  <si>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</si>
  <si>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</si>
  <si>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</si>
  <si>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</si>
  <si>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</si>
  <si>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</si>
  <si>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</si>
  <si>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</si>
  <si>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</si>
  <si>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</si>
  <si>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</si>
  <si>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</si>
  <si>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</si>
  <si>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</si>
  <si>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</si>
  <si>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</si>
  <si>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</si>
  <si>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</si>
  <si>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</si>
  <si>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</si>
  <si>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</si>
  <si>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</si>
  <si>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</si>
  <si>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</si>
  <si>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</si>
  <si>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</si>
  <si>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</si>
  <si>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</si>
  <si>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</si>
  <si>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</si>
  <si>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</si>
  <si>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</si>
  <si>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</si>
  <si>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</si>
  <si>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</si>
  <si>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</si>
  <si>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</si>
  <si>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</si>
  <si>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</si>
  <si>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</si>
  <si>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</si>
  <si>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</si>
  <si>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</si>
  <si>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</si>
  <si>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</si>
  <si>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</si>
  <si>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</si>
  <si>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</si>
  <si>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</si>
  <si>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</si>
  <si>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</si>
  <si>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</si>
  <si>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</si>
  <si>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</si>
  <si>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</si>
  <si>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</si>
  <si>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</si>
  <si>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</si>
  <si>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</si>
  <si>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</si>
  <si>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</si>
  <si>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</si>
  <si>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</si>
  <si>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</si>
  <si>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</si>
  <si>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</si>
  <si>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</si>
  <si>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</si>
  <si>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</si>
  <si>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</si>
  <si>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</si>
  <si>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</si>
  <si>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</si>
  <si>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</si>
  <si>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</si>
  <si>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</si>
  <si>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</si>
  <si>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</si>
  <si>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</si>
  <si>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</si>
  <si>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</si>
  <si>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</si>
  <si>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</si>
  <si>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</si>
  <si>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</si>
  <si>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</si>
  <si>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</si>
  <si>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</si>
  <si>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</si>
  <si>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</si>
  <si>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</si>
  <si>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</si>
  <si>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</si>
  <si>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</si>
  <si>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</si>
  <si>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</si>
  <si>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</si>
  <si>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</si>
  <si>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</si>
  <si>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</si>
  <si>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</si>
  <si>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</si>
  <si>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</si>
  <si>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</si>
  <si>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</si>
  <si>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</si>
  <si>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</si>
  <si>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</si>
  <si>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</si>
  <si>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</si>
  <si>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</si>
  <si>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</si>
  <si>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</si>
  <si>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</si>
  <si>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</si>
  <si>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</si>
  <si>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</si>
  <si>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</si>
  <si>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</si>
  <si>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</si>
  <si>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</si>
  <si>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</si>
  <si>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</si>
  <si>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</si>
  <si>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</si>
  <si>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</si>
  <si>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</si>
  <si>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</si>
  <si>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</si>
  <si>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</si>
  <si>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</si>
  <si>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</si>
  <si>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</si>
  <si>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</si>
  <si>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</si>
  <si>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</si>
  <si>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</si>
  <si>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</si>
  <si>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</si>
  <si>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</si>
  <si>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</si>
  <si>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</si>
  <si>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</si>
  <si>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</si>
  <si>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</si>
  <si>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</si>
  <si>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</si>
  <si>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</si>
  <si>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</si>
  <si>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</si>
  <si>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</si>
  <si>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</si>
  <si>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</si>
  <si>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</si>
  <si>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</si>
  <si>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</si>
  <si>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</si>
  <si>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</si>
  <si>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</si>
  <si>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</si>
  <si>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</si>
  <si>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</si>
  <si>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</si>
  <si>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</si>
  <si>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</si>
  <si>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</si>
  <si>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</si>
  <si>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</si>
  <si>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</si>
  <si>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</si>
  <si>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</si>
  <si>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</si>
  <si>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</si>
  <si>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</si>
  <si>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</si>
  <si>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</si>
  <si>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</si>
  <si>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</si>
  <si>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</si>
  <si>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</si>
  <si>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</si>
  <si>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</si>
  <si>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</si>
  <si>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</si>
  <si>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</si>
  <si>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</si>
  <si>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</si>
  <si>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</si>
  <si>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</si>
  <si>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</si>
  <si>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</si>
  <si>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</si>
  <si>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</si>
  <si>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</si>
  <si>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</si>
  <si>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</si>
  <si>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</si>
  <si>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</si>
  <si>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</si>
  <si>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</si>
  <si>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</si>
  <si>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</si>
  <si>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</si>
  <si>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</si>
  <si>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</si>
  <si>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</si>
  <si>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</si>
  <si>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</si>
  <si>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</si>
  <si>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</si>
  <si>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</si>
  <si>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</si>
  <si>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</si>
  <si>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</si>
  <si>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</si>
  <si>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</si>
  <si>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</si>
  <si>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</si>
  <si>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</si>
  <si>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</si>
  <si>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</si>
  <si>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</si>
  <si>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</si>
  <si>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</si>
  <si>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</si>
  <si>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</si>
  <si>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</si>
  <si>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</si>
  <si>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</si>
  <si>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</si>
  <si>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</si>
  <si>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</si>
  <si>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</si>
  <si>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</si>
  <si>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</si>
  <si>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</si>
  <si>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</si>
  <si>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</si>
  <si>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</si>
  <si>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</si>
  <si>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</si>
  <si>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</si>
  <si>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</si>
  <si>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</si>
  <si>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</si>
  <si>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</si>
  <si>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</si>
  <si>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</si>
  <si>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</si>
  <si>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</si>
  <si>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</si>
  <si>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</si>
  <si>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</si>
  <si>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</si>
  <si>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</si>
  <si>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</si>
  <si>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</si>
  <si>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</si>
  <si>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</si>
  <si>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</si>
  <si>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</si>
  <si>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</si>
  <si>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</si>
  <si>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</si>
  <si>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</si>
  <si>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</si>
  <si>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</si>
  <si>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</si>
  <si>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</si>
  <si>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</si>
  <si>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</si>
  <si>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</si>
  <si>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</si>
  <si>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</si>
  <si>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</si>
  <si>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</si>
  <si>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</si>
  <si>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</si>
  <si>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</si>
  <si>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</si>
  <si>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</si>
  <si>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</si>
  <si>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</si>
  <si>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</si>
  <si>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</si>
  <si>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</si>
  <si>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</si>
  <si>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</si>
  <si>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</si>
  <si>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</si>
  <si>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</si>
  <si>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</si>
  <si>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</si>
  <si>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</si>
  <si>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</si>
  <si>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</si>
  <si>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</si>
  <si>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</si>
  <si>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</si>
  <si>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</si>
  <si>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</si>
  <si>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</si>
  <si>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</si>
  <si>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</si>
  <si>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</si>
  <si>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</si>
  <si>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</si>
  <si>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</si>
  <si>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</si>
  <si>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</si>
  <si>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</si>
  <si>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</si>
  <si>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</si>
  <si>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</si>
  <si>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</si>
  <si>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</si>
  <si>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</si>
  <si>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</si>
  <si>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</si>
  <si>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</si>
  <si>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</si>
  <si>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</si>
  <si>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国と地方の防災を担う人材の育成に係る経費</t>
    <phoneticPr fontId="5"/>
  </si>
  <si>
    <t>政策統括官（防災担当）</t>
    <rPh sb="0" eb="2">
      <t>セイサク</t>
    </rPh>
    <rPh sb="2" eb="4">
      <t>トウカツ</t>
    </rPh>
    <rPh sb="4" eb="5">
      <t>カン</t>
    </rPh>
    <rPh sb="6" eb="8">
      <t>ボウサイ</t>
    </rPh>
    <rPh sb="8" eb="10">
      <t>タントウ</t>
    </rPh>
    <phoneticPr fontId="5"/>
  </si>
  <si>
    <t>平成25年度</t>
    <rPh sb="0" eb="2">
      <t>ヘイセイ</t>
    </rPh>
    <rPh sb="4" eb="5">
      <t>ネン</t>
    </rPh>
    <rPh sb="5" eb="6">
      <t>ド</t>
    </rPh>
    <phoneticPr fontId="5"/>
  </si>
  <si>
    <t>参事官（地方・訓練担当）</t>
    <rPh sb="0" eb="3">
      <t>サンジカン</t>
    </rPh>
    <rPh sb="4" eb="6">
      <t>チホウ</t>
    </rPh>
    <rPh sb="7" eb="9">
      <t>クンレン</t>
    </rPh>
    <rPh sb="9" eb="11">
      <t>タントウ</t>
    </rPh>
    <phoneticPr fontId="5"/>
  </si>
  <si>
    <t>宮木　一寛</t>
    <rPh sb="0" eb="2">
      <t>ミヤキ</t>
    </rPh>
    <rPh sb="3" eb="5">
      <t>カズヒロ</t>
    </rPh>
    <phoneticPr fontId="5"/>
  </si>
  <si>
    <t>○</t>
  </si>
  <si>
    <t>災害対策基本法第８条第２項第18号</t>
    <rPh sb="0" eb="2">
      <t>サイガイ</t>
    </rPh>
    <rPh sb="2" eb="4">
      <t>タイサク</t>
    </rPh>
    <rPh sb="4" eb="7">
      <t>キホンホウ</t>
    </rPh>
    <rPh sb="7" eb="8">
      <t>ダイ</t>
    </rPh>
    <rPh sb="9" eb="10">
      <t>ジョウ</t>
    </rPh>
    <rPh sb="10" eb="11">
      <t>ダイ</t>
    </rPh>
    <rPh sb="12" eb="13">
      <t>コウ</t>
    </rPh>
    <rPh sb="13" eb="14">
      <t>ダイ</t>
    </rPh>
    <rPh sb="16" eb="17">
      <t>ゴウ</t>
    </rPh>
    <phoneticPr fontId="5"/>
  </si>
  <si>
    <t>防災基本計画(令和元年５月、中央防防災会議決定）</t>
    <rPh sb="0" eb="2">
      <t>ボウサイ</t>
    </rPh>
    <rPh sb="2" eb="4">
      <t>キホン</t>
    </rPh>
    <rPh sb="4" eb="6">
      <t>ケイカク</t>
    </rPh>
    <rPh sb="7" eb="9">
      <t>レイワ</t>
    </rPh>
    <rPh sb="9" eb="11">
      <t>ガンネン</t>
    </rPh>
    <rPh sb="12" eb="13">
      <t>ガツ</t>
    </rPh>
    <rPh sb="14" eb="16">
      <t>チュウオウ</t>
    </rPh>
    <rPh sb="16" eb="17">
      <t>ボウ</t>
    </rPh>
    <rPh sb="17" eb="19">
      <t>ボウサイ</t>
    </rPh>
    <rPh sb="19" eb="21">
      <t>カイギ</t>
    </rPh>
    <rPh sb="21" eb="23">
      <t>ケッテイ</t>
    </rPh>
    <phoneticPr fontId="5"/>
  </si>
  <si>
    <t>　我が国全体における防災体制充実のため、国、地方の公共団体の職員を対象に、防災スペシャリストとして「自然災害に迅速・的確に対応できる人材」、「国、地方のネットワークを形成できる人材」の育成を図る。</t>
    <rPh sb="1" eb="2">
      <t>ワ</t>
    </rPh>
    <rPh sb="3" eb="4">
      <t>クニ</t>
    </rPh>
    <rPh sb="4" eb="6">
      <t>ゼンタイ</t>
    </rPh>
    <rPh sb="10" eb="12">
      <t>ボウサイ</t>
    </rPh>
    <rPh sb="12" eb="14">
      <t>タイセイ</t>
    </rPh>
    <rPh sb="14" eb="16">
      <t>ジュウジツ</t>
    </rPh>
    <rPh sb="20" eb="21">
      <t>クニ</t>
    </rPh>
    <rPh sb="22" eb="24">
      <t>チホウ</t>
    </rPh>
    <rPh sb="25" eb="27">
      <t>コウキョウ</t>
    </rPh>
    <rPh sb="27" eb="29">
      <t>ダンタイ</t>
    </rPh>
    <rPh sb="30" eb="32">
      <t>ショクイン</t>
    </rPh>
    <rPh sb="33" eb="35">
      <t>タイショウ</t>
    </rPh>
    <rPh sb="37" eb="39">
      <t>ボウサイ</t>
    </rPh>
    <rPh sb="50" eb="52">
      <t>シゼン</t>
    </rPh>
    <rPh sb="52" eb="54">
      <t>サイガイ</t>
    </rPh>
    <rPh sb="55" eb="57">
      <t>ジンソク</t>
    </rPh>
    <rPh sb="58" eb="60">
      <t>テキカク</t>
    </rPh>
    <rPh sb="61" eb="63">
      <t>タイオウ</t>
    </rPh>
    <rPh sb="66" eb="68">
      <t>ジンザイ</t>
    </rPh>
    <rPh sb="71" eb="72">
      <t>クニ</t>
    </rPh>
    <rPh sb="73" eb="75">
      <t>チホウ</t>
    </rPh>
    <rPh sb="83" eb="85">
      <t>ケイセイ</t>
    </rPh>
    <rPh sb="88" eb="90">
      <t>ジンザイ</t>
    </rPh>
    <rPh sb="92" eb="94">
      <t>イクセイ</t>
    </rPh>
    <rPh sb="95" eb="96">
      <t>ハカ</t>
    </rPh>
    <phoneticPr fontId="5"/>
  </si>
  <si>
    <t>　地方公共団体の職員等を対象に「内閣府で防災に関する業務を経験する研修」、「有明の丘基幹的広域防災拠点施設における研修」、地方で行う「地域研修」などを実施する。有明の丘基幹的広域防災拠点施設における研修では、災害対応に不可欠な知識・技能・態度を効果的に習得する研修を行う。また、「地域研修」では各地域における災害の特性やニーズを踏まえた災害対応に必要な能力を効果的に習得する研修を行う。</t>
    <rPh sb="1" eb="3">
      <t>チホウ</t>
    </rPh>
    <rPh sb="3" eb="5">
      <t>コウキョウ</t>
    </rPh>
    <rPh sb="5" eb="7">
      <t>ダンタイ</t>
    </rPh>
    <rPh sb="8" eb="10">
      <t>ショクイン</t>
    </rPh>
    <rPh sb="10" eb="11">
      <t>トウ</t>
    </rPh>
    <rPh sb="12" eb="14">
      <t>タイショウ</t>
    </rPh>
    <rPh sb="16" eb="18">
      <t>ナイカク</t>
    </rPh>
    <rPh sb="18" eb="19">
      <t>フ</t>
    </rPh>
    <rPh sb="20" eb="22">
      <t>ボウサイ</t>
    </rPh>
    <rPh sb="23" eb="24">
      <t>カン</t>
    </rPh>
    <rPh sb="26" eb="28">
      <t>ギョウム</t>
    </rPh>
    <rPh sb="29" eb="31">
      <t>ケイケン</t>
    </rPh>
    <rPh sb="33" eb="35">
      <t>ケンシュウ</t>
    </rPh>
    <rPh sb="38" eb="40">
      <t>アリアケ</t>
    </rPh>
    <rPh sb="41" eb="42">
      <t>オカ</t>
    </rPh>
    <rPh sb="42" eb="45">
      <t>キカンテキ</t>
    </rPh>
    <rPh sb="45" eb="47">
      <t>コウイキ</t>
    </rPh>
    <rPh sb="47" eb="49">
      <t>ボウサイ</t>
    </rPh>
    <rPh sb="49" eb="51">
      <t>キョテン</t>
    </rPh>
    <rPh sb="51" eb="53">
      <t>シセツ</t>
    </rPh>
    <rPh sb="57" eb="59">
      <t>ケンシュウ</t>
    </rPh>
    <rPh sb="61" eb="63">
      <t>チホウ</t>
    </rPh>
    <rPh sb="64" eb="65">
      <t>オコナ</t>
    </rPh>
    <rPh sb="67" eb="69">
      <t>チイキ</t>
    </rPh>
    <rPh sb="69" eb="71">
      <t>ケンシュウ</t>
    </rPh>
    <rPh sb="75" eb="77">
      <t>ジッシ</t>
    </rPh>
    <rPh sb="80" eb="82">
      <t>アリアケ</t>
    </rPh>
    <rPh sb="83" eb="84">
      <t>オカ</t>
    </rPh>
    <rPh sb="84" eb="87">
      <t>キカンテキ</t>
    </rPh>
    <rPh sb="87" eb="89">
      <t>コウイキ</t>
    </rPh>
    <rPh sb="89" eb="91">
      <t>ボウサイ</t>
    </rPh>
    <rPh sb="91" eb="93">
      <t>キョテン</t>
    </rPh>
    <rPh sb="93" eb="95">
      <t>シセツ</t>
    </rPh>
    <rPh sb="99" eb="101">
      <t>ケンシュウ</t>
    </rPh>
    <rPh sb="104" eb="106">
      <t>サイガイ</t>
    </rPh>
    <rPh sb="106" eb="108">
      <t>タイオウ</t>
    </rPh>
    <rPh sb="109" eb="112">
      <t>フカケツ</t>
    </rPh>
    <rPh sb="113" eb="115">
      <t>チシキ</t>
    </rPh>
    <rPh sb="116" eb="118">
      <t>ギノウ</t>
    </rPh>
    <rPh sb="119" eb="121">
      <t>タイド</t>
    </rPh>
    <rPh sb="122" eb="125">
      <t>コウカテキ</t>
    </rPh>
    <rPh sb="126" eb="128">
      <t>シュウトク</t>
    </rPh>
    <rPh sb="130" eb="132">
      <t>ケンシュウ</t>
    </rPh>
    <rPh sb="133" eb="134">
      <t>オコナ</t>
    </rPh>
    <rPh sb="140" eb="142">
      <t>チイキ</t>
    </rPh>
    <rPh sb="142" eb="144">
      <t>ケンシュウ</t>
    </rPh>
    <rPh sb="147" eb="150">
      <t>カクチイキ</t>
    </rPh>
    <rPh sb="154" eb="156">
      <t>サイガイ</t>
    </rPh>
    <rPh sb="157" eb="159">
      <t>トクセイ</t>
    </rPh>
    <rPh sb="164" eb="165">
      <t>フ</t>
    </rPh>
    <rPh sb="168" eb="170">
      <t>サイガイ</t>
    </rPh>
    <rPh sb="170" eb="172">
      <t>タイオウ</t>
    </rPh>
    <rPh sb="173" eb="175">
      <t>ヒツヨウ</t>
    </rPh>
    <rPh sb="176" eb="178">
      <t>ノウリョク</t>
    </rPh>
    <rPh sb="179" eb="182">
      <t>コウカテキ</t>
    </rPh>
    <rPh sb="183" eb="185">
      <t>シュウトク</t>
    </rPh>
    <rPh sb="187" eb="189">
      <t>ケンシュウ</t>
    </rPh>
    <rPh sb="190" eb="191">
      <t>オコナ</t>
    </rPh>
    <phoneticPr fontId="5"/>
  </si>
  <si>
    <t>-</t>
  </si>
  <si>
    <t>-</t>
    <phoneticPr fontId="5"/>
  </si>
  <si>
    <t>非常勤職員手当</t>
    <rPh sb="0" eb="3">
      <t>ヒジョウキン</t>
    </rPh>
    <rPh sb="3" eb="5">
      <t>ショクイン</t>
    </rPh>
    <rPh sb="5" eb="7">
      <t>テアテ</t>
    </rPh>
    <phoneticPr fontId="5"/>
  </si>
  <si>
    <t>職員旅費</t>
    <rPh sb="0" eb="2">
      <t>ショクイン</t>
    </rPh>
    <rPh sb="2" eb="4">
      <t>リョヒ</t>
    </rPh>
    <phoneticPr fontId="5"/>
  </si>
  <si>
    <t>委員等旅費</t>
    <rPh sb="0" eb="2">
      <t>イイン</t>
    </rPh>
    <rPh sb="2" eb="3">
      <t>トウ</t>
    </rPh>
    <rPh sb="3" eb="5">
      <t>リョヒ</t>
    </rPh>
    <phoneticPr fontId="5"/>
  </si>
  <si>
    <t>災害関係調査費</t>
    <rPh sb="0" eb="2">
      <t>サイガイ</t>
    </rPh>
    <rPh sb="2" eb="4">
      <t>カンケイ</t>
    </rPh>
    <rPh sb="4" eb="7">
      <t>チョウサヒ</t>
    </rPh>
    <phoneticPr fontId="5"/>
  </si>
  <si>
    <t>研修終了後に理解度を測るテストを行い、参加者全員が8割以上の点数を取得することを目指す</t>
    <rPh sb="0" eb="2">
      <t>ケンシュウ</t>
    </rPh>
    <rPh sb="2" eb="5">
      <t>シュウリョウゴ</t>
    </rPh>
    <rPh sb="6" eb="9">
      <t>リカイド</t>
    </rPh>
    <rPh sb="10" eb="11">
      <t>ハカ</t>
    </rPh>
    <rPh sb="16" eb="17">
      <t>オコナ</t>
    </rPh>
    <rPh sb="19" eb="22">
      <t>サンカシャ</t>
    </rPh>
    <rPh sb="22" eb="24">
      <t>ゼンイン</t>
    </rPh>
    <rPh sb="26" eb="27">
      <t>ワリ</t>
    </rPh>
    <rPh sb="27" eb="29">
      <t>イジョウ</t>
    </rPh>
    <rPh sb="30" eb="32">
      <t>テンスウ</t>
    </rPh>
    <rPh sb="33" eb="35">
      <t>シュトク</t>
    </rPh>
    <rPh sb="40" eb="42">
      <t>メザ</t>
    </rPh>
    <phoneticPr fontId="5"/>
  </si>
  <si>
    <t>研修終了後に行われる学習到達度テストで8割以上の点数を得た人の割合</t>
    <rPh sb="0" eb="2">
      <t>ケンシュウ</t>
    </rPh>
    <rPh sb="2" eb="5">
      <t>シュウリョウゴ</t>
    </rPh>
    <rPh sb="6" eb="7">
      <t>オコナ</t>
    </rPh>
    <rPh sb="10" eb="12">
      <t>ガクシュウ</t>
    </rPh>
    <rPh sb="12" eb="15">
      <t>トウタツド</t>
    </rPh>
    <rPh sb="20" eb="23">
      <t>ワリイジョウ</t>
    </rPh>
    <rPh sb="24" eb="26">
      <t>テンスウ</t>
    </rPh>
    <rPh sb="27" eb="28">
      <t>エ</t>
    </rPh>
    <rPh sb="29" eb="30">
      <t>ヒト</t>
    </rPh>
    <rPh sb="31" eb="33">
      <t>ワリアイ</t>
    </rPh>
    <phoneticPr fontId="5"/>
  </si>
  <si>
    <t>「有明の丘基幹的広域防災拠点施設における研修」受講者の確認テストの結果</t>
    <rPh sb="1" eb="3">
      <t>アリアケ</t>
    </rPh>
    <rPh sb="4" eb="5">
      <t>オカ</t>
    </rPh>
    <rPh sb="5" eb="8">
      <t>キカンテキ</t>
    </rPh>
    <rPh sb="8" eb="10">
      <t>コウイキ</t>
    </rPh>
    <rPh sb="10" eb="12">
      <t>ボウサイ</t>
    </rPh>
    <rPh sb="12" eb="14">
      <t>キョテン</t>
    </rPh>
    <rPh sb="14" eb="16">
      <t>シセツ</t>
    </rPh>
    <rPh sb="20" eb="22">
      <t>ケンシュウ</t>
    </rPh>
    <rPh sb="23" eb="26">
      <t>ジュコウシャ</t>
    </rPh>
    <rPh sb="27" eb="29">
      <t>カクニン</t>
    </rPh>
    <rPh sb="33" eb="35">
      <t>ケッカ</t>
    </rPh>
    <phoneticPr fontId="5"/>
  </si>
  <si>
    <t>「有明の丘基幹的広域防災拠点施設における研修」及び「地域研修」の総受講者数</t>
    <rPh sb="32" eb="33">
      <t>ソウ</t>
    </rPh>
    <rPh sb="33" eb="36">
      <t>ジュコウシャ</t>
    </rPh>
    <rPh sb="36" eb="37">
      <t>スウ</t>
    </rPh>
    <phoneticPr fontId="5"/>
  </si>
  <si>
    <t>内閣府企画研修実績額／内閣府企画　研修実施日数
（円/日)　　　　　　　　　　　　　</t>
    <rPh sb="0" eb="2">
      <t>ナイカク</t>
    </rPh>
    <rPh sb="2" eb="3">
      <t>フ</t>
    </rPh>
    <rPh sb="3" eb="5">
      <t>キカク</t>
    </rPh>
    <rPh sb="5" eb="7">
      <t>ケンシュウ</t>
    </rPh>
    <rPh sb="7" eb="10">
      <t>ジッセキガク</t>
    </rPh>
    <rPh sb="11" eb="13">
      <t>ナイカク</t>
    </rPh>
    <rPh sb="13" eb="14">
      <t>フ</t>
    </rPh>
    <rPh sb="14" eb="16">
      <t>キカク</t>
    </rPh>
    <rPh sb="17" eb="19">
      <t>ケンシュウ</t>
    </rPh>
    <rPh sb="19" eb="21">
      <t>ジッシ</t>
    </rPh>
    <rPh sb="21" eb="23">
      <t>ニッスウ</t>
    </rPh>
    <rPh sb="25" eb="26">
      <t>エン</t>
    </rPh>
    <rPh sb="27" eb="28">
      <t>ニチ</t>
    </rPh>
    <phoneticPr fontId="5"/>
  </si>
  <si>
    <t>９防災政策</t>
    <rPh sb="1" eb="3">
      <t>ボウサイ</t>
    </rPh>
    <rPh sb="3" eb="5">
      <t>セイサク</t>
    </rPh>
    <phoneticPr fontId="5"/>
  </si>
  <si>
    <t>（1）防災に関する普及・啓発</t>
    <phoneticPr fontId="5"/>
  </si>
  <si>
    <t>１．研修の総受講者数</t>
    <rPh sb="2" eb="4">
      <t>ケンシュウ</t>
    </rPh>
    <rPh sb="5" eb="6">
      <t>ソウ</t>
    </rPh>
    <rPh sb="6" eb="9">
      <t>ジュコウシャ</t>
    </rPh>
    <rPh sb="9" eb="10">
      <t>スウ</t>
    </rPh>
    <phoneticPr fontId="5"/>
  </si>
  <si>
    <t>２．研修終了後に行われる学習到達度テストで８０％以上の点数を得た人の割合</t>
    <rPh sb="2" eb="4">
      <t>ケンシュウ</t>
    </rPh>
    <rPh sb="4" eb="7">
      <t>シュウリョウゴ</t>
    </rPh>
    <rPh sb="8" eb="9">
      <t>オコナ</t>
    </rPh>
    <rPh sb="12" eb="14">
      <t>ガクシュウ</t>
    </rPh>
    <rPh sb="14" eb="17">
      <t>トウタツド</t>
    </rPh>
    <rPh sb="24" eb="26">
      <t>イジョウ</t>
    </rPh>
    <rPh sb="27" eb="29">
      <t>テンスウ</t>
    </rPh>
    <rPh sb="30" eb="31">
      <t>エ</t>
    </rPh>
    <rPh sb="32" eb="33">
      <t>ヒト</t>
    </rPh>
    <rPh sb="34" eb="36">
      <t>ワリアイ</t>
    </rPh>
    <phoneticPr fontId="5"/>
  </si>
  <si>
    <t>人</t>
    <rPh sb="0" eb="1">
      <t>ニン</t>
    </rPh>
    <phoneticPr fontId="5"/>
  </si>
  <si>
    <t>有</t>
  </si>
  <si>
    <t>無</t>
  </si>
  <si>
    <t>‐</t>
  </si>
  <si>
    <t>△</t>
  </si>
  <si>
    <t>新25-0004</t>
    <rPh sb="0" eb="1">
      <t>シン</t>
    </rPh>
    <phoneticPr fontId="5"/>
  </si>
  <si>
    <t>0040</t>
    <phoneticPr fontId="5"/>
  </si>
  <si>
    <t>0041</t>
    <phoneticPr fontId="5"/>
  </si>
  <si>
    <t>0037</t>
    <phoneticPr fontId="5"/>
  </si>
  <si>
    <t>請負【一般競争入札
（総合評価）】</t>
    <rPh sb="0" eb="2">
      <t>ウケオイ</t>
    </rPh>
    <rPh sb="3" eb="5">
      <t>イッパン</t>
    </rPh>
    <rPh sb="5" eb="7">
      <t>キョウソウ</t>
    </rPh>
    <rPh sb="7" eb="9">
      <t>ニュウサツ</t>
    </rPh>
    <rPh sb="11" eb="15">
      <t>ソウゴウヒョウカ</t>
    </rPh>
    <phoneticPr fontId="5"/>
  </si>
  <si>
    <t>請負
【随意契約（少額）】</t>
    <rPh sb="0" eb="2">
      <t>ウケオイ</t>
    </rPh>
    <rPh sb="4" eb="6">
      <t>ズイイ</t>
    </rPh>
    <rPh sb="6" eb="8">
      <t>ケイヤク</t>
    </rPh>
    <rPh sb="9" eb="11">
      <t>ショウガク</t>
    </rPh>
    <phoneticPr fontId="5"/>
  </si>
  <si>
    <t xml:space="preserve">  </t>
  </si>
  <si>
    <t>直接【手当・旅費】</t>
    <rPh sb="0" eb="2">
      <t>チョクセツ</t>
    </rPh>
    <rPh sb="3" eb="5">
      <t>テアテ</t>
    </rPh>
    <rPh sb="6" eb="8">
      <t>リョヒ</t>
    </rPh>
    <phoneticPr fontId="5"/>
  </si>
  <si>
    <t>雑役務費</t>
    <rPh sb="0" eb="1">
      <t>ザツ</t>
    </rPh>
    <rPh sb="1" eb="4">
      <t>エキムヒ</t>
    </rPh>
    <phoneticPr fontId="5"/>
  </si>
  <si>
    <r>
      <t>(公財</t>
    </r>
    <r>
      <rPr>
        <sz val="11"/>
        <rFont val="ＭＳ Ｐゴシック"/>
        <family val="3"/>
        <charset val="128"/>
      </rPr>
      <t>)</t>
    </r>
    <r>
      <rPr>
        <sz val="11"/>
        <rFont val="ＭＳ Ｐゴシック"/>
        <family val="3"/>
        <charset val="128"/>
      </rPr>
      <t xml:space="preserve"> 全国市長会館</t>
    </r>
    <phoneticPr fontId="5"/>
  </si>
  <si>
    <t>全国防災・危機管理トップセミナーに係る会場借上料（全国市長会）</t>
    <rPh sb="25" eb="27">
      <t>ゼンコク</t>
    </rPh>
    <rPh sb="27" eb="30">
      <t>シチョウカイ</t>
    </rPh>
    <phoneticPr fontId="5"/>
  </si>
  <si>
    <t>個人A</t>
    <rPh sb="0" eb="2">
      <t>コジン</t>
    </rPh>
    <phoneticPr fontId="5"/>
  </si>
  <si>
    <t>非常勤職員手当</t>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</si>
  <si>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</si>
  <si>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</si>
  <si>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</si>
  <si>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</si>
  <si>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</si>
  <si>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</si>
  <si>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</si>
  <si>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</si>
  <si>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</si>
  <si>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</si>
  <si>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人</t>
    <rPh sb="0" eb="1">
      <t>ニン</t>
    </rPh>
    <phoneticPr fontId="5"/>
  </si>
  <si>
    <t>99,684,000/58</t>
    <phoneticPr fontId="5"/>
  </si>
  <si>
    <t>98,945,000/58</t>
    <phoneticPr fontId="5"/>
  </si>
  <si>
    <t>円</t>
    <rPh sb="0" eb="1">
      <t>エン</t>
    </rPh>
    <phoneticPr fontId="5"/>
  </si>
  <si>
    <t>災害対策には専門的な知識・技術・能力が必要不可欠なもの需要であり、優先度の高い事業である。</t>
    <rPh sb="0" eb="2">
      <t>サイガイ</t>
    </rPh>
    <rPh sb="2" eb="4">
      <t>タイサク</t>
    </rPh>
    <rPh sb="8" eb="9">
      <t>テキ</t>
    </rPh>
    <rPh sb="10" eb="12">
      <t>チシキ</t>
    </rPh>
    <rPh sb="13" eb="15">
      <t>ギジュツ</t>
    </rPh>
    <rPh sb="16" eb="18">
      <t>ノウリョク</t>
    </rPh>
    <rPh sb="19" eb="21">
      <t>ヒツヨウ</t>
    </rPh>
    <rPh sb="21" eb="24">
      <t>フカケツ</t>
    </rPh>
    <phoneticPr fontId="5"/>
  </si>
  <si>
    <t>災害対策を適切に行うためには専門的な知識・技術・能力が必要であるとともに、国や地方公共団体の災害対応力の向上は社会からも求められており、ニーズを反映した研修を企画実施している。</t>
    <rPh sb="0" eb="2">
      <t>サイガイ</t>
    </rPh>
    <rPh sb="2" eb="4">
      <t>タイサク</t>
    </rPh>
    <rPh sb="5" eb="7">
      <t>テキセツ</t>
    </rPh>
    <rPh sb="8" eb="9">
      <t>オコナ</t>
    </rPh>
    <rPh sb="14" eb="17">
      <t>センモンテキ</t>
    </rPh>
    <rPh sb="18" eb="20">
      <t>チシキ</t>
    </rPh>
    <rPh sb="21" eb="23">
      <t>ギジュツ</t>
    </rPh>
    <rPh sb="24" eb="26">
      <t>ノウリョク</t>
    </rPh>
    <rPh sb="27" eb="29">
      <t>ヒツヨウ</t>
    </rPh>
    <rPh sb="37" eb="38">
      <t>クニ</t>
    </rPh>
    <rPh sb="39" eb="41">
      <t>チホウ</t>
    </rPh>
    <rPh sb="41" eb="43">
      <t>コウキョウ</t>
    </rPh>
    <rPh sb="43" eb="45">
      <t>ダンタイ</t>
    </rPh>
    <rPh sb="46" eb="48">
      <t>サイガイ</t>
    </rPh>
    <rPh sb="48" eb="50">
      <t>タイオウ</t>
    </rPh>
    <rPh sb="50" eb="51">
      <t>リョク</t>
    </rPh>
    <rPh sb="52" eb="54">
      <t>コウジョウ</t>
    </rPh>
    <rPh sb="55" eb="57">
      <t>シャカイ</t>
    </rPh>
    <rPh sb="60" eb="61">
      <t>モト</t>
    </rPh>
    <rPh sb="72" eb="74">
      <t>ハンエイ</t>
    </rPh>
    <rPh sb="76" eb="78">
      <t>ケンシュウ</t>
    </rPh>
    <rPh sb="79" eb="81">
      <t>キカク</t>
    </rPh>
    <rPh sb="81" eb="83">
      <t>ジッシ</t>
    </rPh>
    <phoneticPr fontId="5"/>
  </si>
  <si>
    <t>当事業は、国・地方公共団体等の災害対応にあたる人材育成とそのネットワークの構築を図る事業である。この事業効果は、研修を受けた職員が所属組織だけでなく、国全体の防災能力の向上にもなるため、国が主体的に行うべき事業である。</t>
    <rPh sb="15" eb="17">
      <t>サイガイ</t>
    </rPh>
    <rPh sb="17" eb="19">
      <t>タイオウ</t>
    </rPh>
    <rPh sb="50" eb="52">
      <t>ジギョウ</t>
    </rPh>
    <phoneticPr fontId="5"/>
  </si>
  <si>
    <t>入札により予定価格以内での落札となっており、コスト水準は妥当である。</t>
    <phoneticPr fontId="5"/>
  </si>
  <si>
    <t>研修の企画・運営に必要な民間企業への請負経費及び研修参加のための旅費等、必要なものに限定されている。</t>
    <phoneticPr fontId="5"/>
  </si>
  <si>
    <t>前年度事業の実績も考慮し、仕様の見直しなどを行いコスト削減や研修の効率的な実施を図っている。</t>
    <phoneticPr fontId="5"/>
  </si>
  <si>
    <t>米国FIMAの防災業務における能力基準・タスクブックの翻訳業務</t>
    <rPh sb="0" eb="2">
      <t>ベイコク</t>
    </rPh>
    <rPh sb="7" eb="9">
      <t>ボウサイ</t>
    </rPh>
    <rPh sb="9" eb="11">
      <t>ギョウム</t>
    </rPh>
    <rPh sb="15" eb="17">
      <t>ノウリョク</t>
    </rPh>
    <rPh sb="17" eb="19">
      <t>キジュン</t>
    </rPh>
    <rPh sb="27" eb="29">
      <t>ホンヤク</t>
    </rPh>
    <rPh sb="29" eb="31">
      <t>ギョウム</t>
    </rPh>
    <phoneticPr fontId="5"/>
  </si>
  <si>
    <t>令和２年度総合的な防災スペシャリストの養成に関する調査及び企画運営業務</t>
    <rPh sb="0" eb="2">
      <t>レイワ</t>
    </rPh>
    <phoneticPr fontId="5"/>
  </si>
  <si>
    <t>オンラインを活用した演習の設計・開発及び研修効果の測定手法に関する調査分析等業務</t>
    <rPh sb="6" eb="8">
      <t>カツヨウ</t>
    </rPh>
    <rPh sb="10" eb="12">
      <t>エンシュウ</t>
    </rPh>
    <rPh sb="13" eb="15">
      <t>セッケイ</t>
    </rPh>
    <rPh sb="16" eb="18">
      <t>カイハツ</t>
    </rPh>
    <rPh sb="18" eb="19">
      <t>オヨ</t>
    </rPh>
    <rPh sb="20" eb="22">
      <t>ケンシュウ</t>
    </rPh>
    <rPh sb="22" eb="24">
      <t>コウカ</t>
    </rPh>
    <rPh sb="25" eb="27">
      <t>ソクテイ</t>
    </rPh>
    <rPh sb="27" eb="29">
      <t>シュホウ</t>
    </rPh>
    <rPh sb="30" eb="31">
      <t>カン</t>
    </rPh>
    <rPh sb="33" eb="35">
      <t>チョウサ</t>
    </rPh>
    <rPh sb="35" eb="37">
      <t>ブンセキ</t>
    </rPh>
    <rPh sb="37" eb="38">
      <t>トウ</t>
    </rPh>
    <rPh sb="38" eb="40">
      <t>ギョウム</t>
    </rPh>
    <phoneticPr fontId="5"/>
  </si>
  <si>
    <t>国土防災技術（株）</t>
    <rPh sb="0" eb="2">
      <t>コクド</t>
    </rPh>
    <rPh sb="2" eb="4">
      <t>ボウサイ</t>
    </rPh>
    <rPh sb="4" eb="6">
      <t>ギジュツ</t>
    </rPh>
    <rPh sb="6" eb="9">
      <t>カブ</t>
    </rPh>
    <phoneticPr fontId="5"/>
  </si>
  <si>
    <t>（株）サイエンスクラフト</t>
    <rPh sb="0" eb="3">
      <t>カブ</t>
    </rPh>
    <phoneticPr fontId="5"/>
  </si>
  <si>
    <t>（株）サイエンスクラフト</t>
    <rPh sb="0" eb="3">
      <t>カブ</t>
    </rPh>
    <phoneticPr fontId="5"/>
  </si>
  <si>
    <t>感染症に配慮した避難所運営等に係るオンライン研修教材作成に関する調査分析等業務</t>
    <rPh sb="0" eb="3">
      <t>カンセンショウ</t>
    </rPh>
    <rPh sb="4" eb="6">
      <t>ハイリョ</t>
    </rPh>
    <rPh sb="8" eb="10">
      <t>ヒナン</t>
    </rPh>
    <rPh sb="10" eb="11">
      <t>ジョ</t>
    </rPh>
    <rPh sb="11" eb="13">
      <t>ウンエイ</t>
    </rPh>
    <rPh sb="13" eb="14">
      <t>トウ</t>
    </rPh>
    <rPh sb="15" eb="16">
      <t>カカ</t>
    </rPh>
    <rPh sb="22" eb="24">
      <t>ケンシュウ</t>
    </rPh>
    <rPh sb="24" eb="26">
      <t>キョウザイ</t>
    </rPh>
    <rPh sb="26" eb="28">
      <t>サクセイ</t>
    </rPh>
    <rPh sb="29" eb="30">
      <t>カン</t>
    </rPh>
    <rPh sb="32" eb="34">
      <t>チョウサ</t>
    </rPh>
    <rPh sb="34" eb="36">
      <t>ブンセキ</t>
    </rPh>
    <rPh sb="36" eb="37">
      <t>トウ</t>
    </rPh>
    <rPh sb="37" eb="39">
      <t>ギョウム</t>
    </rPh>
    <phoneticPr fontId="5"/>
  </si>
  <si>
    <t>（株）エァクレーレン</t>
    <rPh sb="0" eb="3">
      <t>カブ</t>
    </rPh>
    <phoneticPr fontId="5"/>
  </si>
  <si>
    <t>米国FIMAの防災業務における能力基準・タスクブックの翻訳業務</t>
    <phoneticPr fontId="5"/>
  </si>
  <si>
    <t>令和２年度地域による防災スペシャリストの養成に関する調査及び企画運営業務</t>
    <rPh sb="0" eb="2">
      <t>レイワ</t>
    </rPh>
    <rPh sb="5" eb="7">
      <t>チイキ</t>
    </rPh>
    <phoneticPr fontId="5"/>
  </si>
  <si>
    <t>-</t>
    <phoneticPr fontId="5"/>
  </si>
  <si>
    <t>平成26年度から研修終了後に理解度を測るテストを実施し、理解度の把握に努めたが、正解率8割以上の者は91％となっており、僅かではあるが目標には至っていない。</t>
    <phoneticPr fontId="5"/>
  </si>
  <si>
    <t>96,063,000/184</t>
    <phoneticPr fontId="5"/>
  </si>
  <si>
    <t>令和2年度「有明の丘研修」受講希望者は定員の約２倍の申し込みがあるなど、見込み以上の活動実績となっている。</t>
    <rPh sb="0" eb="2">
      <t>レイワ</t>
    </rPh>
    <rPh sb="3" eb="5">
      <t>ネンド</t>
    </rPh>
    <rPh sb="4" eb="5">
      <t>ド</t>
    </rPh>
    <rPh sb="6" eb="8">
      <t>アリアケ</t>
    </rPh>
    <rPh sb="9" eb="10">
      <t>オカ</t>
    </rPh>
    <rPh sb="13" eb="15">
      <t>ジュコウ</t>
    </rPh>
    <rPh sb="15" eb="18">
      <t>キボウシャ</t>
    </rPh>
    <rPh sb="19" eb="21">
      <t>テイイン</t>
    </rPh>
    <rPh sb="22" eb="23">
      <t>ヤク</t>
    </rPh>
    <rPh sb="24" eb="25">
      <t>バイ</t>
    </rPh>
    <rPh sb="26" eb="27">
      <t>モウ</t>
    </rPh>
    <rPh sb="28" eb="29">
      <t>コ</t>
    </rPh>
    <rPh sb="36" eb="38">
      <t>ミコ</t>
    </rPh>
    <rPh sb="39" eb="41">
      <t>イジョウ</t>
    </rPh>
    <rPh sb="42" eb="44">
      <t>カツドウ</t>
    </rPh>
    <rPh sb="44" eb="46">
      <t>ジッセキ</t>
    </rPh>
    <phoneticPr fontId="5"/>
  </si>
  <si>
    <t>144,740,000/193</t>
    <phoneticPr fontId="5"/>
  </si>
  <si>
    <t>令和２年度防災スペシャリスト養成のための研修体系等に関する調査検討業務</t>
  </si>
  <si>
    <t>令和２年度防災スペシャリスト養成のための研修体系等に関する調査検討業務</t>
    <phoneticPr fontId="5"/>
  </si>
  <si>
    <t>A.（株）サイエンスクラフト</t>
    <phoneticPr fontId="5"/>
  </si>
  <si>
    <t>Ａ．民間企業（５社）
１４４．８百万円</t>
    <rPh sb="2" eb="4">
      <t>ミンカン</t>
    </rPh>
    <rPh sb="4" eb="6">
      <t>キギョウ</t>
    </rPh>
    <rPh sb="8" eb="9">
      <t>シャ</t>
    </rPh>
    <rPh sb="16" eb="19">
      <t>ヒャクマンエン</t>
    </rPh>
    <phoneticPr fontId="5"/>
  </si>
  <si>
    <t>Ｂ．民間企業（２社）
１．１百万円</t>
    <rPh sb="2" eb="4">
      <t>ミンカン</t>
    </rPh>
    <rPh sb="4" eb="6">
      <t>キギョウ</t>
    </rPh>
    <rPh sb="8" eb="9">
      <t>シャ</t>
    </rPh>
    <rPh sb="14" eb="17">
      <t>ヒャクマンエン</t>
    </rPh>
    <phoneticPr fontId="5"/>
  </si>
  <si>
    <t>人件費</t>
    <rPh sb="0" eb="3">
      <t>ジンケンヒ</t>
    </rPh>
    <phoneticPr fontId="5"/>
  </si>
  <si>
    <t>Ｃ．個人（名）
１４．０百万円</t>
    <rPh sb="2" eb="4">
      <t>コジン</t>
    </rPh>
    <rPh sb="5" eb="6">
      <t>ナ</t>
    </rPh>
    <rPh sb="12" eb="15">
      <t>ヒャクマンエン</t>
    </rPh>
    <phoneticPr fontId="5"/>
  </si>
  <si>
    <t>C.個人A</t>
    <phoneticPr fontId="5"/>
  </si>
  <si>
    <t>内閣府
１５９．９百万円</t>
    <rPh sb="0" eb="3">
      <t>ナイカクフ</t>
    </rPh>
    <rPh sb="9" eb="10">
      <t>ヒャク</t>
    </rPh>
    <rPh sb="10" eb="12">
      <t>マンエン</t>
    </rPh>
    <phoneticPr fontId="5"/>
  </si>
  <si>
    <t>B.（株）エァクレーレン</t>
    <phoneticPr fontId="5"/>
  </si>
  <si>
    <t>当事業は、国・地方公共団体等の防災に係わる人材の育成とそのネットワークの構築を図る事業である。その事業効果は、研修を受けた職員が所属する組織だけにとどまらず、国全体の防災能力の向上にもなる。そのため、国が主体的に行うべき事業である。
「有明の丘研修」については、例年、受講定員に対して受講希望者が大きく上回ることから、令和２年度は受講定員を増やす取り組みを行ったが、急遽、コロナ禍に配慮した研修方式への変更（対面研修のオンライン化）により、一部、研修期間の変更等の混乱が生じ、突発的かつやむを得ない理由のキャンセルが多く発生した。また、研修受講者の理解度については、研修内容の改善に向けた検討等を図っているところであるが、わずかに目標に達しなかった。
予算執行については、業務の発注にあたって一般競争入札（総合評価方式）の実施等、競争性を確保を図ったが、結果として一者応札が発生した。</t>
    <rPh sb="118" eb="120">
      <t>アリアケ</t>
    </rPh>
    <rPh sb="121" eb="122">
      <t>オカ</t>
    </rPh>
    <rPh sb="122" eb="124">
      <t>ケンシュウ</t>
    </rPh>
    <rPh sb="131" eb="133">
      <t>レイネン</t>
    </rPh>
    <rPh sb="134" eb="136">
      <t>ジュコウ</t>
    </rPh>
    <rPh sb="136" eb="138">
      <t>テイイン</t>
    </rPh>
    <rPh sb="139" eb="140">
      <t>タイ</t>
    </rPh>
    <rPh sb="142" eb="144">
      <t>ジュコウ</t>
    </rPh>
    <rPh sb="144" eb="146">
      <t>キボウ</t>
    </rPh>
    <rPh sb="146" eb="147">
      <t>シャ</t>
    </rPh>
    <rPh sb="148" eb="149">
      <t>オオ</t>
    </rPh>
    <rPh sb="151" eb="153">
      <t>ウワマワ</t>
    </rPh>
    <rPh sb="159" eb="161">
      <t>レイワ</t>
    </rPh>
    <rPh sb="162" eb="164">
      <t>ネンド</t>
    </rPh>
    <rPh sb="165" eb="167">
      <t>ジュコウ</t>
    </rPh>
    <rPh sb="167" eb="169">
      <t>テイイン</t>
    </rPh>
    <rPh sb="170" eb="171">
      <t>フ</t>
    </rPh>
    <rPh sb="173" eb="174">
      <t>ト</t>
    </rPh>
    <rPh sb="175" eb="176">
      <t>ク</t>
    </rPh>
    <rPh sb="178" eb="179">
      <t>オコナ</t>
    </rPh>
    <rPh sb="183" eb="185">
      <t>キュウキョ</t>
    </rPh>
    <rPh sb="189" eb="190">
      <t>カ</t>
    </rPh>
    <rPh sb="191" eb="193">
      <t>ハイリョ</t>
    </rPh>
    <rPh sb="195" eb="197">
      <t>ケンシュウ</t>
    </rPh>
    <rPh sb="197" eb="199">
      <t>ホウシキ</t>
    </rPh>
    <rPh sb="201" eb="203">
      <t>ヘンコウ</t>
    </rPh>
    <rPh sb="204" eb="206">
      <t>タイメン</t>
    </rPh>
    <rPh sb="206" eb="208">
      <t>ケンシュウ</t>
    </rPh>
    <rPh sb="214" eb="215">
      <t>カ</t>
    </rPh>
    <rPh sb="220" eb="222">
      <t>イチブ</t>
    </rPh>
    <rPh sb="223" eb="225">
      <t>ケンシュウ</t>
    </rPh>
    <rPh sb="225" eb="227">
      <t>キカン</t>
    </rPh>
    <rPh sb="228" eb="230">
      <t>ヘンコウ</t>
    </rPh>
    <rPh sb="230" eb="231">
      <t>トウ</t>
    </rPh>
    <rPh sb="232" eb="234">
      <t>コンラン</t>
    </rPh>
    <rPh sb="235" eb="236">
      <t>ショウ</t>
    </rPh>
    <rPh sb="238" eb="240">
      <t>トッパツ</t>
    </rPh>
    <rPh sb="240" eb="241">
      <t>テキ</t>
    </rPh>
    <rPh sb="246" eb="247">
      <t>エ</t>
    </rPh>
    <rPh sb="249" eb="251">
      <t>リユウ</t>
    </rPh>
    <rPh sb="258" eb="259">
      <t>オオ</t>
    </rPh>
    <rPh sb="260" eb="262">
      <t>ハッセイ</t>
    </rPh>
    <rPh sb="270" eb="273">
      <t>ジュコウシャ</t>
    </rPh>
    <rPh sb="283" eb="285">
      <t>ケンシュウ</t>
    </rPh>
    <rPh sb="285" eb="287">
      <t>ナイヨウ</t>
    </rPh>
    <rPh sb="288" eb="290">
      <t>カイゼン</t>
    </rPh>
    <rPh sb="291" eb="292">
      <t>ム</t>
    </rPh>
    <rPh sb="294" eb="296">
      <t>ケントウ</t>
    </rPh>
    <rPh sb="296" eb="297">
      <t>トウ</t>
    </rPh>
    <rPh sb="298" eb="299">
      <t>ハカ</t>
    </rPh>
    <rPh sb="318" eb="319">
      <t>タッ</t>
    </rPh>
    <rPh sb="336" eb="338">
      <t>ギョウム</t>
    </rPh>
    <rPh sb="339" eb="341">
      <t>ハッチュウ</t>
    </rPh>
    <rPh sb="353" eb="355">
      <t>ソウゴウ</t>
    </rPh>
    <rPh sb="355" eb="357">
      <t>ヒョウカ</t>
    </rPh>
    <rPh sb="357" eb="359">
      <t>ホウシキ</t>
    </rPh>
    <rPh sb="361" eb="363">
      <t>ジッシ</t>
    </rPh>
    <rPh sb="363" eb="364">
      <t>トウ</t>
    </rPh>
    <rPh sb="372" eb="373">
      <t>ハカ</t>
    </rPh>
    <rPh sb="377" eb="379">
      <t>ケッカ</t>
    </rPh>
    <rPh sb="382" eb="383">
      <t>イッ</t>
    </rPh>
    <rPh sb="383" eb="384">
      <t>シャ</t>
    </rPh>
    <rPh sb="384" eb="386">
      <t>オウサツ</t>
    </rPh>
    <rPh sb="387" eb="389">
      <t>ハッセイ</t>
    </rPh>
    <phoneticPr fontId="5"/>
  </si>
  <si>
    <t>契約業者の選定は、一般競争入札（総合評価方式）により行っており競争性は確保されている。
企画運営業務の分割による発注ロッドの見直しや、仕様書内容をより具体的に記載するなど、入札参加し易いものに改善を図ってきたところである。結果的に一者応札が大半を占めたが、引き続き、仕様書等における業務内容の明示の工夫や入札期間等への配慮など、発注手続きの改善を図る。</t>
    <rPh sb="51" eb="53">
      <t>ブンカツ</t>
    </rPh>
    <rPh sb="56" eb="58">
      <t>ハッチュウ</t>
    </rPh>
    <rPh sb="62" eb="64">
      <t>ミナオ</t>
    </rPh>
    <rPh sb="86" eb="88">
      <t>ニュウサツ</t>
    </rPh>
    <rPh sb="88" eb="90">
      <t>サンカ</t>
    </rPh>
    <rPh sb="96" eb="98">
      <t>カイゼン</t>
    </rPh>
    <rPh sb="99" eb="100">
      <t>ハカ</t>
    </rPh>
    <rPh sb="120" eb="122">
      <t>タイハン</t>
    </rPh>
    <rPh sb="123" eb="124">
      <t>シ</t>
    </rPh>
    <rPh sb="133" eb="136">
      <t>シヨウショ</t>
    </rPh>
    <rPh sb="136" eb="137">
      <t>トウ</t>
    </rPh>
    <rPh sb="141" eb="143">
      <t>ギョウム</t>
    </rPh>
    <rPh sb="143" eb="145">
      <t>ナイヨウ</t>
    </rPh>
    <rPh sb="146" eb="148">
      <t>メイジ</t>
    </rPh>
    <rPh sb="149" eb="151">
      <t>クフウ</t>
    </rPh>
    <rPh sb="156" eb="157">
      <t>トウ</t>
    </rPh>
    <rPh sb="164" eb="166">
      <t>ハッチュウ</t>
    </rPh>
    <rPh sb="166" eb="168">
      <t>テツヅ</t>
    </rPh>
    <phoneticPr fontId="5"/>
  </si>
  <si>
    <t>引き続き、受講定員の拡大や受講者キャンセル削減に向けたを検討等を図りつつ、より受講者の理解度が高まるよう研修内容や実施手法・期間等の改善を図る。
予算執行については、引き続き、競争性を確保した発注方式を実施するとともに、入札参加者の拡大を促すため、仕様書等の業務内容の明確化や発注時期の適正化等を図り、効率的な予算執行に取り組む。</t>
    <rPh sb="0" eb="1">
      <t>ヒ</t>
    </rPh>
    <rPh sb="2" eb="3">
      <t>ツヅ</t>
    </rPh>
    <rPh sb="5" eb="7">
      <t>ジュコウ</t>
    </rPh>
    <rPh sb="7" eb="9">
      <t>テイイン</t>
    </rPh>
    <rPh sb="10" eb="12">
      <t>カクダイ</t>
    </rPh>
    <rPh sb="13" eb="16">
      <t>ジュコウシャ</t>
    </rPh>
    <rPh sb="21" eb="23">
      <t>サクゲン</t>
    </rPh>
    <rPh sb="24" eb="25">
      <t>ム</t>
    </rPh>
    <rPh sb="28" eb="30">
      <t>ケントウ</t>
    </rPh>
    <rPh sb="30" eb="31">
      <t>トウ</t>
    </rPh>
    <rPh sb="32" eb="33">
      <t>ハカ</t>
    </rPh>
    <rPh sb="41" eb="42">
      <t>シャ</t>
    </rPh>
    <rPh sb="54" eb="56">
      <t>ナイヨウ</t>
    </rPh>
    <rPh sb="57" eb="59">
      <t>ジッシ</t>
    </rPh>
    <rPh sb="59" eb="61">
      <t>シュホウ</t>
    </rPh>
    <rPh sb="62" eb="64">
      <t>キカン</t>
    </rPh>
    <rPh sb="64" eb="65">
      <t>トウ</t>
    </rPh>
    <rPh sb="66" eb="68">
      <t>カイゼン</t>
    </rPh>
    <rPh sb="96" eb="98">
      <t>ハッチュウ</t>
    </rPh>
    <rPh sb="98" eb="100">
      <t>ホウシキ</t>
    </rPh>
    <rPh sb="101" eb="103">
      <t>ジッシ</t>
    </rPh>
    <rPh sb="116" eb="118">
      <t>カクダイ</t>
    </rPh>
    <rPh sb="119" eb="120">
      <t>ウナガ</t>
    </rPh>
    <rPh sb="124" eb="127">
      <t>シヨウショ</t>
    </rPh>
    <rPh sb="127" eb="128">
      <t>トウ</t>
    </rPh>
    <rPh sb="129" eb="131">
      <t>ギョウム</t>
    </rPh>
    <rPh sb="131" eb="133">
      <t>ナイヨウ</t>
    </rPh>
    <rPh sb="134" eb="137">
      <t>メイカクカ</t>
    </rPh>
    <rPh sb="138" eb="140">
      <t>ハッチュウ</t>
    </rPh>
    <rPh sb="140" eb="142">
      <t>ジキ</t>
    </rPh>
    <rPh sb="143" eb="146">
      <t>テキセイカ</t>
    </rPh>
    <rPh sb="146" eb="147">
      <t>トウ</t>
    </rPh>
    <rPh sb="148" eb="149">
      <t>ハカ</t>
    </rPh>
    <phoneticPr fontId="5"/>
  </si>
  <si>
    <t>引き続き、過去の有識者の所見を踏まえ、充実した研修を実施するとともに国民が研修の成果を具体的に判断できるように努めること。</t>
    <phoneticPr fontId="5"/>
  </si>
  <si>
    <t>新たな成長推進枠：30.0</t>
    <rPh sb="0" eb="1">
      <t>アラ</t>
    </rPh>
    <rPh sb="3" eb="5">
      <t>セイチョウ</t>
    </rPh>
    <rPh sb="5" eb="7">
      <t>スイシン</t>
    </rPh>
    <rPh sb="7" eb="8">
      <t>ワク</t>
    </rPh>
    <phoneticPr fontId="5"/>
  </si>
  <si>
    <t>所見を踏まえ、更に充実した研修となるよう努めるとともに、国民が研修成果を具体に判断できる手法について、有識者からのご意見も聴きながら検討していく。</t>
    <rPh sb="7" eb="8">
      <t>サラ</t>
    </rPh>
    <rPh sb="9" eb="11">
      <t>ジュウジツ</t>
    </rPh>
    <rPh sb="13" eb="15">
      <t>ケンシュウ</t>
    </rPh>
    <rPh sb="20" eb="21">
      <t>ツト</t>
    </rPh>
    <rPh sb="28" eb="30">
      <t>コクミン</t>
    </rPh>
    <rPh sb="31" eb="33">
      <t>ケンシュウ</t>
    </rPh>
    <rPh sb="33" eb="35">
      <t>セイカ</t>
    </rPh>
    <rPh sb="36" eb="38">
      <t>グタイ</t>
    </rPh>
    <rPh sb="39" eb="41">
      <t>ハンダン</t>
    </rPh>
    <rPh sb="44" eb="46">
      <t>シュホウ</t>
    </rPh>
    <rPh sb="51" eb="54">
      <t>ユウシキシャ</t>
    </rPh>
    <rPh sb="58" eb="60">
      <t>イケン</t>
    </rPh>
    <rPh sb="61" eb="62">
      <t>キ</t>
    </rPh>
    <rPh sb="66" eb="6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</si>
</sst>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9"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0" fontId="11" fillId="0" borderId="0" xfId="1" applyFont="1" applyFill="1" applyBorder="1" applyAlignment="1" applyProtection="1">
      <alignment horizontal="center" vertical="top"/>
      <protection locked="0"/>
    </xf>
    <xf numFmtId="0" fontId="11" fillId="0" borderId="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center" vertical="top" wrapText="1"/>
      <protection locked="0"/>
    </xf>
    <xf numFmtId="0" fontId="11" fillId="0" borderId="0" xfId="1" applyFont="1" applyFill="1" applyBorder="1" applyAlignment="1" applyProtection="1">
      <alignment vertical="center"/>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5"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6"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2" xfId="0" applyFont="1" applyFill="1" applyBorder="1" applyAlignment="1">
      <alignment horizontal="center" vertical="center"/>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wrapText="1"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wrapText="1"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22"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shrinkToFi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wrapText="1" shrinkToFit="1"/>
      <protection locked="0"/>
    </xf>
    <xf numFmtId="0" fontId="0" fillId="3" borderId="61"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177" fontId="0" fillId="0" borderId="94" xfId="0" applyNumberFormat="1" applyFont="1" applyFill="1" applyBorder="1" applyAlignment="1" applyProtection="1">
      <alignment horizontal="right" vertical="center"/>
      <protection locked="0"/>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22"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72"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5" borderId="14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1" fillId="0" borderId="39" xfId="1" applyFont="1" applyFill="1" applyBorder="1" applyAlignment="1" applyProtection="1">
      <alignment horizontal="center" vertical="center" wrapText="1"/>
      <protection locked="0"/>
    </xf>
    <xf numFmtId="0" fontId="11" fillId="0" borderId="40" xfId="1" applyFont="1" applyFill="1" applyBorder="1" applyAlignment="1" applyProtection="1">
      <alignment horizontal="center" vertical="center" wrapText="1"/>
      <protection locked="0"/>
    </xf>
    <xf numFmtId="0" fontId="11" fillId="0" borderId="41"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62"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center" vertical="top" wrapText="1"/>
      <protection locked="0"/>
    </xf>
    <xf numFmtId="0" fontId="11" fillId="0" borderId="88"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128</xdr:row>
      <xdr:rowOff>0</xdr:rowOff>
    </xdr:from>
    <xdr:to>
      <xdr:col>48</xdr:col>
      <xdr:colOff>2465</xdr:colOff>
      <xdr:row>129</xdr:row>
      <xdr:rowOff>342448</xdr:rowOff>
    </xdr:to>
    <xdr:sp macro="" textlink="">
      <xdr:nvSpPr>
        <xdr:cNvPr id="2" name="大かっこ 1"/>
        <xdr:cNvSpPr/>
      </xdr:nvSpPr>
      <xdr:spPr>
        <a:xfrm>
          <a:off x="7000875" y="47282100"/>
          <a:ext cx="2602790" cy="6948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lang="ja-JP" altLang="en-US" sz="1000" b="0" i="0" baseline="0">
              <a:solidFill>
                <a:schemeClr val="tx1"/>
              </a:solidFill>
              <a:effectLst/>
              <a:latin typeface="+mn-lt"/>
              <a:ea typeface="+mn-ea"/>
              <a:cs typeface="+mn-cs"/>
            </a:rPr>
            <a:t>防災スペシャリスト研修に関する調査検討等</a:t>
          </a:r>
        </a:p>
      </xdr:txBody>
    </xdr:sp>
    <xdr:clientData/>
  </xdr:twoCellAnchor>
  <xdr:twoCellAnchor>
    <xdr:from>
      <xdr:col>35</xdr:col>
      <xdr:colOff>28420</xdr:colOff>
      <xdr:row>131</xdr:row>
      <xdr:rowOff>17162</xdr:rowOff>
    </xdr:from>
    <xdr:to>
      <xdr:col>48</xdr:col>
      <xdr:colOff>28208</xdr:colOff>
      <xdr:row>133</xdr:row>
      <xdr:rowOff>381</xdr:rowOff>
    </xdr:to>
    <xdr:sp macro="" textlink="">
      <xdr:nvSpPr>
        <xdr:cNvPr id="3" name="大かっこ 2"/>
        <xdr:cNvSpPr/>
      </xdr:nvSpPr>
      <xdr:spPr>
        <a:xfrm>
          <a:off x="7029295" y="48356537"/>
          <a:ext cx="2600113" cy="68806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lang="ja-JP" altLang="en-US" sz="1100" b="0" i="0" baseline="0">
              <a:solidFill>
                <a:schemeClr val="tx1"/>
              </a:solidFill>
              <a:effectLst/>
              <a:latin typeface="+mn-lt"/>
              <a:ea typeface="+mn-ea"/>
              <a:cs typeface="+mn-cs"/>
            </a:rPr>
            <a:t>米国防災業務に関する文章翻訳等</a:t>
          </a:r>
          <a:endParaRPr lang="en-US" altLang="ja-JP" sz="1100" b="0" i="0" baseline="0">
            <a:solidFill>
              <a:schemeClr val="tx1"/>
            </a:solidFill>
            <a:effectLst/>
            <a:latin typeface="+mn-lt"/>
            <a:ea typeface="+mn-ea"/>
            <a:cs typeface="+mn-cs"/>
          </a:endParaRPr>
        </a:p>
      </xdr:txBody>
    </xdr:sp>
    <xdr:clientData/>
  </xdr:twoCellAnchor>
  <xdr:twoCellAnchor>
    <xdr:from>
      <xdr:col>35</xdr:col>
      <xdr:colOff>0</xdr:colOff>
      <xdr:row>133</xdr:row>
      <xdr:rowOff>338818</xdr:rowOff>
    </xdr:from>
    <xdr:to>
      <xdr:col>48</xdr:col>
      <xdr:colOff>12016</xdr:colOff>
      <xdr:row>135</xdr:row>
      <xdr:rowOff>318862</xdr:rowOff>
    </xdr:to>
    <xdr:sp macro="" textlink="">
      <xdr:nvSpPr>
        <xdr:cNvPr id="4" name="大かっこ 3"/>
        <xdr:cNvSpPr/>
      </xdr:nvSpPr>
      <xdr:spPr>
        <a:xfrm>
          <a:off x="7000875" y="49383043"/>
          <a:ext cx="2612341" cy="6848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kumimoji="1" lang="ja-JP" altLang="en-US" sz="1100" b="0" i="0" baseline="0">
              <a:solidFill>
                <a:schemeClr val="tx1"/>
              </a:solidFill>
              <a:effectLst/>
              <a:latin typeface="+mn-lt"/>
              <a:ea typeface="+mn-ea"/>
              <a:cs typeface="+mn-cs"/>
            </a:rPr>
            <a:t>非常勤職員手当</a:t>
          </a:r>
          <a:endParaRPr kumimoji="1" lang="en-US" altLang="ja-JP" sz="1100" b="0" i="0" baseline="0">
            <a:solidFill>
              <a:schemeClr val="tx1"/>
            </a:solidFill>
            <a:effectLst/>
            <a:latin typeface="+mn-lt"/>
            <a:ea typeface="+mn-ea"/>
            <a:cs typeface="+mn-cs"/>
          </a:endParaRPr>
        </a:p>
        <a:p>
          <a:pPr eaLnBrk="1" fontAlgn="auto" latinLnBrk="0" hangingPunct="1">
            <a:lnSpc>
              <a:spcPts val="1300"/>
            </a:lnSpc>
          </a:pPr>
          <a:r>
            <a:rPr kumimoji="1" lang="ja-JP" altLang="en-US" sz="1100" b="0" i="0" baseline="0">
              <a:solidFill>
                <a:schemeClr val="tx1"/>
              </a:solidFill>
              <a:effectLst/>
              <a:latin typeface="+mn-lt"/>
              <a:ea typeface="+mn-ea"/>
              <a:cs typeface="+mn-cs"/>
            </a:rPr>
            <a:t>研修参加旅費</a:t>
          </a:r>
          <a:endParaRPr lang="ja-JP" altLang="ja-JP" sz="1000">
            <a:effectLst/>
          </a:endParaRPr>
        </a:p>
      </xdr:txBody>
    </xdr:sp>
    <xdr:clientData/>
  </xdr:twoCellAnchor>
  <xdr:twoCellAnchor>
    <xdr:from>
      <xdr:col>12</xdr:col>
      <xdr:colOff>0</xdr:colOff>
      <xdr:row>135</xdr:row>
      <xdr:rowOff>4</xdr:rowOff>
    </xdr:from>
    <xdr:to>
      <xdr:col>18</xdr:col>
      <xdr:colOff>177800</xdr:colOff>
      <xdr:row>135</xdr:row>
      <xdr:rowOff>4</xdr:rowOff>
    </xdr:to>
    <xdr:cxnSp macro="">
      <xdr:nvCxnSpPr>
        <xdr:cNvPr id="5" name="直線矢印コネクタ 4"/>
        <xdr:cNvCxnSpPr/>
      </xdr:nvCxnSpPr>
      <xdr:spPr>
        <a:xfrm flipV="1">
          <a:off x="2400300" y="49749079"/>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132</xdr:row>
      <xdr:rowOff>4</xdr:rowOff>
    </xdr:from>
    <xdr:to>
      <xdr:col>18</xdr:col>
      <xdr:colOff>177800</xdr:colOff>
      <xdr:row>132</xdr:row>
      <xdr:rowOff>4</xdr:rowOff>
    </xdr:to>
    <xdr:cxnSp macro="">
      <xdr:nvCxnSpPr>
        <xdr:cNvPr id="6" name="直線矢印コネクタ 5"/>
        <xdr:cNvCxnSpPr/>
      </xdr:nvCxnSpPr>
      <xdr:spPr>
        <a:xfrm flipV="1">
          <a:off x="2400300" y="48691804"/>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129</xdr:row>
      <xdr:rowOff>4</xdr:rowOff>
    </xdr:from>
    <xdr:to>
      <xdr:col>18</xdr:col>
      <xdr:colOff>177800</xdr:colOff>
      <xdr:row>129</xdr:row>
      <xdr:rowOff>4</xdr:rowOff>
    </xdr:to>
    <xdr:cxnSp macro="">
      <xdr:nvCxnSpPr>
        <xdr:cNvPr id="7" name="直線矢印コネクタ 6"/>
        <xdr:cNvCxnSpPr/>
      </xdr:nvCxnSpPr>
      <xdr:spPr>
        <a:xfrm flipV="1">
          <a:off x="2400300" y="47634529"/>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1"/>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8" t="s">
        <v>0</v>
      </c>
      <c r="Y2" s="58"/>
      <c r="Z2" s="39"/>
      <c r="AA2" s="39"/>
      <c r="AB2" s="39"/>
      <c r="AC2" s="39"/>
      <c r="AD2" s="147">
        <v>2021</v>
      </c>
      <c r="AE2" s="147"/>
      <c r="AF2" s="147"/>
      <c r="AG2" s="147"/>
      <c r="AH2" s="147"/>
      <c r="AI2" s="70" t="s">
        <v>279</v>
      </c>
      <c r="AJ2" s="147" t="s">
        <v>581</v>
      </c>
      <c r="AK2" s="147"/>
      <c r="AL2" s="147"/>
      <c r="AM2" s="147"/>
      <c r="AN2" s="70" t="s">
        <v>279</v>
      </c>
      <c r="AO2" s="147">
        <v>20</v>
      </c>
      <c r="AP2" s="147"/>
      <c r="AQ2" s="147"/>
      <c r="AR2" s="71" t="s">
        <v>580</v>
      </c>
      <c r="AS2" s="148">
        <v>55</v>
      </c>
      <c r="AT2" s="148"/>
      <c r="AU2" s="148"/>
      <c r="AV2" s="70" t="str">
        <f>IF(AW2="","","-")</f>
        <v/>
      </c>
      <c r="AW2" s="283"/>
      <c r="AX2" s="283"/>
    </row>
    <row r="3" spans="1:50" ht="21" customHeight="1" thickBot="1" x14ac:dyDescent="0.2">
      <c r="A3" s="342" t="s">
        <v>573</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21" t="s">
        <v>59</v>
      </c>
      <c r="AJ3" s="344" t="s">
        <v>582</v>
      </c>
      <c r="AK3" s="344"/>
      <c r="AL3" s="344"/>
      <c r="AM3" s="344"/>
      <c r="AN3" s="344"/>
      <c r="AO3" s="344"/>
      <c r="AP3" s="344"/>
      <c r="AQ3" s="344"/>
      <c r="AR3" s="344"/>
      <c r="AS3" s="344"/>
      <c r="AT3" s="344"/>
      <c r="AU3" s="344"/>
      <c r="AV3" s="344"/>
      <c r="AW3" s="344"/>
      <c r="AX3" s="22" t="s">
        <v>60</v>
      </c>
    </row>
    <row r="4" spans="1:50" ht="24.75" customHeight="1" x14ac:dyDescent="0.15">
      <c r="A4" s="564" t="s">
        <v>25</v>
      </c>
      <c r="B4" s="565"/>
      <c r="C4" s="565"/>
      <c r="D4" s="565"/>
      <c r="E4" s="565"/>
      <c r="F4" s="565"/>
      <c r="G4" s="540" t="s">
        <v>583</v>
      </c>
      <c r="H4" s="541"/>
      <c r="I4" s="541"/>
      <c r="J4" s="541"/>
      <c r="K4" s="541"/>
      <c r="L4" s="541"/>
      <c r="M4" s="541"/>
      <c r="N4" s="541"/>
      <c r="O4" s="541"/>
      <c r="P4" s="541"/>
      <c r="Q4" s="541"/>
      <c r="R4" s="541"/>
      <c r="S4" s="541"/>
      <c r="T4" s="541"/>
      <c r="U4" s="541"/>
      <c r="V4" s="541"/>
      <c r="W4" s="541"/>
      <c r="X4" s="541"/>
      <c r="Y4" s="542" t="s">
        <v>1</v>
      </c>
      <c r="Z4" s="543"/>
      <c r="AA4" s="543"/>
      <c r="AB4" s="543"/>
      <c r="AC4" s="543"/>
      <c r="AD4" s="544"/>
      <c r="AE4" s="545" t="s">
        <v>584</v>
      </c>
      <c r="AF4" s="546"/>
      <c r="AG4" s="546"/>
      <c r="AH4" s="546"/>
      <c r="AI4" s="546"/>
      <c r="AJ4" s="546"/>
      <c r="AK4" s="546"/>
      <c r="AL4" s="546"/>
      <c r="AM4" s="546"/>
      <c r="AN4" s="546"/>
      <c r="AO4" s="546"/>
      <c r="AP4" s="547"/>
      <c r="AQ4" s="548" t="s">
        <v>2</v>
      </c>
      <c r="AR4" s="543"/>
      <c r="AS4" s="543"/>
      <c r="AT4" s="543"/>
      <c r="AU4" s="543"/>
      <c r="AV4" s="543"/>
      <c r="AW4" s="543"/>
      <c r="AX4" s="549"/>
    </row>
    <row r="5" spans="1:50" ht="30" customHeight="1" x14ac:dyDescent="0.15">
      <c r="A5" s="550" t="s">
        <v>62</v>
      </c>
      <c r="B5" s="551"/>
      <c r="C5" s="551"/>
      <c r="D5" s="551"/>
      <c r="E5" s="551"/>
      <c r="F5" s="552"/>
      <c r="G5" s="362" t="s">
        <v>585</v>
      </c>
      <c r="H5" s="363"/>
      <c r="I5" s="363"/>
      <c r="J5" s="363"/>
      <c r="K5" s="363"/>
      <c r="L5" s="363"/>
      <c r="M5" s="364" t="s">
        <v>61</v>
      </c>
      <c r="N5" s="365"/>
      <c r="O5" s="365"/>
      <c r="P5" s="365"/>
      <c r="Q5" s="365"/>
      <c r="R5" s="366"/>
      <c r="S5" s="367" t="s">
        <v>65</v>
      </c>
      <c r="T5" s="363"/>
      <c r="U5" s="363"/>
      <c r="V5" s="363"/>
      <c r="W5" s="363"/>
      <c r="X5" s="368"/>
      <c r="Y5" s="556" t="s">
        <v>3</v>
      </c>
      <c r="Z5" s="557"/>
      <c r="AA5" s="557"/>
      <c r="AB5" s="557"/>
      <c r="AC5" s="557"/>
      <c r="AD5" s="558"/>
      <c r="AE5" s="559" t="s">
        <v>586</v>
      </c>
      <c r="AF5" s="559"/>
      <c r="AG5" s="559"/>
      <c r="AH5" s="559"/>
      <c r="AI5" s="559"/>
      <c r="AJ5" s="559"/>
      <c r="AK5" s="559"/>
      <c r="AL5" s="559"/>
      <c r="AM5" s="559"/>
      <c r="AN5" s="559"/>
      <c r="AO5" s="559"/>
      <c r="AP5" s="560"/>
      <c r="AQ5" s="561" t="s">
        <v>587</v>
      </c>
      <c r="AR5" s="562"/>
      <c r="AS5" s="562"/>
      <c r="AT5" s="562"/>
      <c r="AU5" s="562"/>
      <c r="AV5" s="562"/>
      <c r="AW5" s="562"/>
      <c r="AX5" s="563"/>
    </row>
    <row r="6" spans="1:50" ht="39" customHeight="1" x14ac:dyDescent="0.15">
      <c r="A6" s="566" t="s">
        <v>4</v>
      </c>
      <c r="B6" s="567"/>
      <c r="C6" s="567"/>
      <c r="D6" s="567"/>
      <c r="E6" s="567"/>
      <c r="F6" s="567"/>
      <c r="G6" s="662" t="str">
        <f>入力規則等!F39</f>
        <v>一般会計</v>
      </c>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c r="AL6" s="663"/>
      <c r="AM6" s="663"/>
      <c r="AN6" s="663"/>
      <c r="AO6" s="663"/>
      <c r="AP6" s="663"/>
      <c r="AQ6" s="663"/>
      <c r="AR6" s="663"/>
      <c r="AS6" s="663"/>
      <c r="AT6" s="663"/>
      <c r="AU6" s="663"/>
      <c r="AV6" s="663"/>
      <c r="AW6" s="663"/>
      <c r="AX6" s="664"/>
    </row>
    <row r="7" spans="1:50" ht="49.5" customHeight="1" x14ac:dyDescent="0.15">
      <c r="A7" s="639" t="s">
        <v>22</v>
      </c>
      <c r="B7" s="640"/>
      <c r="C7" s="640"/>
      <c r="D7" s="640"/>
      <c r="E7" s="640"/>
      <c r="F7" s="641"/>
      <c r="G7" s="642" t="s">
        <v>589</v>
      </c>
      <c r="H7" s="643"/>
      <c r="I7" s="643"/>
      <c r="J7" s="643"/>
      <c r="K7" s="643"/>
      <c r="L7" s="643"/>
      <c r="M7" s="643"/>
      <c r="N7" s="643"/>
      <c r="O7" s="643"/>
      <c r="P7" s="643"/>
      <c r="Q7" s="643"/>
      <c r="R7" s="643"/>
      <c r="S7" s="643"/>
      <c r="T7" s="643"/>
      <c r="U7" s="643"/>
      <c r="V7" s="643"/>
      <c r="W7" s="643"/>
      <c r="X7" s="644"/>
      <c r="Y7" s="277" t="s">
        <v>264</v>
      </c>
      <c r="Z7" s="278"/>
      <c r="AA7" s="278"/>
      <c r="AB7" s="278"/>
      <c r="AC7" s="278"/>
      <c r="AD7" s="279"/>
      <c r="AE7" s="261" t="s">
        <v>590</v>
      </c>
      <c r="AF7" s="262"/>
      <c r="AG7" s="262"/>
      <c r="AH7" s="262"/>
      <c r="AI7" s="262"/>
      <c r="AJ7" s="262"/>
      <c r="AK7" s="262"/>
      <c r="AL7" s="262"/>
      <c r="AM7" s="262"/>
      <c r="AN7" s="262"/>
      <c r="AO7" s="262"/>
      <c r="AP7" s="262"/>
      <c r="AQ7" s="262"/>
      <c r="AR7" s="262"/>
      <c r="AS7" s="262"/>
      <c r="AT7" s="262"/>
      <c r="AU7" s="262"/>
      <c r="AV7" s="262"/>
      <c r="AW7" s="262"/>
      <c r="AX7" s="263"/>
    </row>
    <row r="8" spans="1:50" ht="53.25" customHeight="1" x14ac:dyDescent="0.15">
      <c r="A8" s="639" t="s">
        <v>191</v>
      </c>
      <c r="B8" s="640"/>
      <c r="C8" s="640"/>
      <c r="D8" s="640"/>
      <c r="E8" s="640"/>
      <c r="F8" s="641"/>
      <c r="G8" s="152" t="str">
        <f>入力規則等!A27</f>
        <v>国土強靱化施策</v>
      </c>
      <c r="H8" s="153"/>
      <c r="I8" s="153"/>
      <c r="J8" s="153"/>
      <c r="K8" s="153"/>
      <c r="L8" s="153"/>
      <c r="M8" s="153"/>
      <c r="N8" s="153"/>
      <c r="O8" s="153"/>
      <c r="P8" s="153"/>
      <c r="Q8" s="153"/>
      <c r="R8" s="153"/>
      <c r="S8" s="153"/>
      <c r="T8" s="153"/>
      <c r="U8" s="153"/>
      <c r="V8" s="153"/>
      <c r="W8" s="153"/>
      <c r="X8" s="154"/>
      <c r="Y8" s="369" t="s">
        <v>192</v>
      </c>
      <c r="Z8" s="370"/>
      <c r="AA8" s="370"/>
      <c r="AB8" s="370"/>
      <c r="AC8" s="370"/>
      <c r="AD8" s="371"/>
      <c r="AE8" s="576" t="str">
        <f>入力規則等!K13</f>
        <v>その他の事項経費</v>
      </c>
      <c r="AF8" s="153"/>
      <c r="AG8" s="153"/>
      <c r="AH8" s="153"/>
      <c r="AI8" s="153"/>
      <c r="AJ8" s="153"/>
      <c r="AK8" s="153"/>
      <c r="AL8" s="153"/>
      <c r="AM8" s="153"/>
      <c r="AN8" s="153"/>
      <c r="AO8" s="153"/>
      <c r="AP8" s="153"/>
      <c r="AQ8" s="153"/>
      <c r="AR8" s="153"/>
      <c r="AS8" s="153"/>
      <c r="AT8" s="153"/>
      <c r="AU8" s="153"/>
      <c r="AV8" s="153"/>
      <c r="AW8" s="153"/>
      <c r="AX8" s="577"/>
    </row>
    <row r="9" spans="1:50" ht="58.5" customHeight="1" x14ac:dyDescent="0.15">
      <c r="A9" s="101" t="s">
        <v>23</v>
      </c>
      <c r="B9" s="102"/>
      <c r="C9" s="102"/>
      <c r="D9" s="102"/>
      <c r="E9" s="102"/>
      <c r="F9" s="102"/>
      <c r="G9" s="372" t="s">
        <v>591</v>
      </c>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4"/>
    </row>
    <row r="10" spans="1:50" ht="80.25" customHeight="1" x14ac:dyDescent="0.15">
      <c r="A10" s="578" t="s">
        <v>28</v>
      </c>
      <c r="B10" s="579"/>
      <c r="C10" s="579"/>
      <c r="D10" s="579"/>
      <c r="E10" s="579"/>
      <c r="F10" s="579"/>
      <c r="G10" s="514" t="s">
        <v>592</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6"/>
    </row>
    <row r="11" spans="1:50" ht="42" customHeight="1" x14ac:dyDescent="0.15">
      <c r="A11" s="578" t="s">
        <v>5</v>
      </c>
      <c r="B11" s="579"/>
      <c r="C11" s="579"/>
      <c r="D11" s="579"/>
      <c r="E11" s="579"/>
      <c r="F11" s="596"/>
      <c r="G11" s="553" t="str">
        <f>入力規則等!P10</f>
        <v>委託・請負</v>
      </c>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5"/>
    </row>
    <row r="12" spans="1:50" ht="21" customHeight="1" x14ac:dyDescent="0.15">
      <c r="A12" s="95" t="s">
        <v>24</v>
      </c>
      <c r="B12" s="96"/>
      <c r="C12" s="96"/>
      <c r="D12" s="96"/>
      <c r="E12" s="96"/>
      <c r="F12" s="97"/>
      <c r="G12" s="520"/>
      <c r="H12" s="521"/>
      <c r="I12" s="521"/>
      <c r="J12" s="521"/>
      <c r="K12" s="521"/>
      <c r="L12" s="521"/>
      <c r="M12" s="521"/>
      <c r="N12" s="521"/>
      <c r="O12" s="521"/>
      <c r="P12" s="280" t="s">
        <v>265</v>
      </c>
      <c r="Q12" s="281"/>
      <c r="R12" s="281"/>
      <c r="S12" s="281"/>
      <c r="T12" s="281"/>
      <c r="U12" s="281"/>
      <c r="V12" s="282"/>
      <c r="W12" s="280" t="s">
        <v>284</v>
      </c>
      <c r="X12" s="281"/>
      <c r="Y12" s="281"/>
      <c r="Z12" s="281"/>
      <c r="AA12" s="281"/>
      <c r="AB12" s="281"/>
      <c r="AC12" s="282"/>
      <c r="AD12" s="280" t="s">
        <v>571</v>
      </c>
      <c r="AE12" s="281"/>
      <c r="AF12" s="281"/>
      <c r="AG12" s="281"/>
      <c r="AH12" s="281"/>
      <c r="AI12" s="281"/>
      <c r="AJ12" s="282"/>
      <c r="AK12" s="280" t="s">
        <v>574</v>
      </c>
      <c r="AL12" s="281"/>
      <c r="AM12" s="281"/>
      <c r="AN12" s="281"/>
      <c r="AO12" s="281"/>
      <c r="AP12" s="281"/>
      <c r="AQ12" s="282"/>
      <c r="AR12" s="280" t="s">
        <v>575</v>
      </c>
      <c r="AS12" s="281"/>
      <c r="AT12" s="281"/>
      <c r="AU12" s="281"/>
      <c r="AV12" s="281"/>
      <c r="AW12" s="281"/>
      <c r="AX12" s="580"/>
    </row>
    <row r="13" spans="1:50" ht="21" customHeight="1" x14ac:dyDescent="0.15">
      <c r="A13" s="98"/>
      <c r="B13" s="99"/>
      <c r="C13" s="99"/>
      <c r="D13" s="99"/>
      <c r="E13" s="99"/>
      <c r="F13" s="100"/>
      <c r="G13" s="581" t="s">
        <v>6</v>
      </c>
      <c r="H13" s="582"/>
      <c r="I13" s="474" t="s">
        <v>7</v>
      </c>
      <c r="J13" s="475"/>
      <c r="K13" s="475"/>
      <c r="L13" s="475"/>
      <c r="M13" s="475"/>
      <c r="N13" s="475"/>
      <c r="O13" s="476"/>
      <c r="P13" s="138">
        <v>124.8</v>
      </c>
      <c r="Q13" s="139"/>
      <c r="R13" s="139"/>
      <c r="S13" s="139"/>
      <c r="T13" s="139"/>
      <c r="U13" s="139"/>
      <c r="V13" s="140"/>
      <c r="W13" s="138">
        <v>123</v>
      </c>
      <c r="X13" s="139"/>
      <c r="Y13" s="139"/>
      <c r="Z13" s="139"/>
      <c r="AA13" s="139"/>
      <c r="AB13" s="139"/>
      <c r="AC13" s="140"/>
      <c r="AD13" s="138">
        <v>124.7</v>
      </c>
      <c r="AE13" s="139"/>
      <c r="AF13" s="139"/>
      <c r="AG13" s="139"/>
      <c r="AH13" s="139"/>
      <c r="AI13" s="139"/>
      <c r="AJ13" s="140"/>
      <c r="AK13" s="138">
        <v>114.777</v>
      </c>
      <c r="AL13" s="139"/>
      <c r="AM13" s="139"/>
      <c r="AN13" s="139"/>
      <c r="AO13" s="139"/>
      <c r="AP13" s="139"/>
      <c r="AQ13" s="140"/>
      <c r="AR13" s="135">
        <v>135.042</v>
      </c>
      <c r="AS13" s="136"/>
      <c r="AT13" s="136"/>
      <c r="AU13" s="136"/>
      <c r="AV13" s="136"/>
      <c r="AW13" s="136"/>
      <c r="AX13" s="276"/>
    </row>
    <row r="14" spans="1:50" ht="21" customHeight="1" x14ac:dyDescent="0.15">
      <c r="A14" s="98"/>
      <c r="B14" s="99"/>
      <c r="C14" s="99"/>
      <c r="D14" s="99"/>
      <c r="E14" s="99"/>
      <c r="F14" s="100"/>
      <c r="G14" s="583"/>
      <c r="H14" s="584"/>
      <c r="I14" s="375" t="s">
        <v>8</v>
      </c>
      <c r="J14" s="472"/>
      <c r="K14" s="472"/>
      <c r="L14" s="472"/>
      <c r="M14" s="472"/>
      <c r="N14" s="472"/>
      <c r="O14" s="473"/>
      <c r="P14" s="138">
        <v>-6.5</v>
      </c>
      <c r="Q14" s="139"/>
      <c r="R14" s="139"/>
      <c r="S14" s="139"/>
      <c r="T14" s="139"/>
      <c r="U14" s="139"/>
      <c r="V14" s="140"/>
      <c r="W14" s="138">
        <v>-3.6</v>
      </c>
      <c r="X14" s="139"/>
      <c r="Y14" s="139"/>
      <c r="Z14" s="139"/>
      <c r="AA14" s="139"/>
      <c r="AB14" s="139"/>
      <c r="AC14" s="140"/>
      <c r="AD14" s="138">
        <f>50.7-1.5</f>
        <v>49.2</v>
      </c>
      <c r="AE14" s="139"/>
      <c r="AF14" s="139"/>
      <c r="AG14" s="139"/>
      <c r="AH14" s="139"/>
      <c r="AI14" s="139"/>
      <c r="AJ14" s="140"/>
      <c r="AK14" s="138" t="s">
        <v>635</v>
      </c>
      <c r="AL14" s="139"/>
      <c r="AM14" s="139"/>
      <c r="AN14" s="139"/>
      <c r="AO14" s="139"/>
      <c r="AP14" s="139"/>
      <c r="AQ14" s="140"/>
      <c r="AR14" s="504"/>
      <c r="AS14" s="504"/>
      <c r="AT14" s="504"/>
      <c r="AU14" s="504"/>
      <c r="AV14" s="504"/>
      <c r="AW14" s="504"/>
      <c r="AX14" s="505"/>
    </row>
    <row r="15" spans="1:50" ht="21" customHeight="1" x14ac:dyDescent="0.15">
      <c r="A15" s="98"/>
      <c r="B15" s="99"/>
      <c r="C15" s="99"/>
      <c r="D15" s="99"/>
      <c r="E15" s="99"/>
      <c r="F15" s="100"/>
      <c r="G15" s="583"/>
      <c r="H15" s="584"/>
      <c r="I15" s="375" t="s">
        <v>49</v>
      </c>
      <c r="J15" s="376"/>
      <c r="K15" s="376"/>
      <c r="L15" s="376"/>
      <c r="M15" s="376"/>
      <c r="N15" s="376"/>
      <c r="O15" s="377"/>
      <c r="P15" s="138" t="s">
        <v>594</v>
      </c>
      <c r="Q15" s="139"/>
      <c r="R15" s="139"/>
      <c r="S15" s="139"/>
      <c r="T15" s="139"/>
      <c r="U15" s="139"/>
      <c r="V15" s="140"/>
      <c r="W15" s="138" t="s">
        <v>594</v>
      </c>
      <c r="X15" s="139"/>
      <c r="Y15" s="139"/>
      <c r="Z15" s="139"/>
      <c r="AA15" s="139"/>
      <c r="AB15" s="139"/>
      <c r="AC15" s="140"/>
      <c r="AD15" s="138" t="s">
        <v>594</v>
      </c>
      <c r="AE15" s="139"/>
      <c r="AF15" s="139"/>
      <c r="AG15" s="139"/>
      <c r="AH15" s="139"/>
      <c r="AI15" s="139"/>
      <c r="AJ15" s="140"/>
      <c r="AK15" s="138" t="s">
        <v>635</v>
      </c>
      <c r="AL15" s="139"/>
      <c r="AM15" s="139"/>
      <c r="AN15" s="139"/>
      <c r="AO15" s="139"/>
      <c r="AP15" s="139"/>
      <c r="AQ15" s="140"/>
      <c r="AR15" s="138">
        <v>0</v>
      </c>
      <c r="AS15" s="139"/>
      <c r="AT15" s="139"/>
      <c r="AU15" s="139"/>
      <c r="AV15" s="139"/>
      <c r="AW15" s="139"/>
      <c r="AX15" s="471"/>
    </row>
    <row r="16" spans="1:50" ht="21" customHeight="1" x14ac:dyDescent="0.15">
      <c r="A16" s="98"/>
      <c r="B16" s="99"/>
      <c r="C16" s="99"/>
      <c r="D16" s="99"/>
      <c r="E16" s="99"/>
      <c r="F16" s="100"/>
      <c r="G16" s="583"/>
      <c r="H16" s="584"/>
      <c r="I16" s="375" t="s">
        <v>50</v>
      </c>
      <c r="J16" s="376"/>
      <c r="K16" s="376"/>
      <c r="L16" s="376"/>
      <c r="M16" s="376"/>
      <c r="N16" s="376"/>
      <c r="O16" s="377"/>
      <c r="P16" s="138" t="s">
        <v>594</v>
      </c>
      <c r="Q16" s="139"/>
      <c r="R16" s="139"/>
      <c r="S16" s="139"/>
      <c r="T16" s="139"/>
      <c r="U16" s="139"/>
      <c r="V16" s="140"/>
      <c r="W16" s="138" t="s">
        <v>594</v>
      </c>
      <c r="X16" s="139"/>
      <c r="Y16" s="139"/>
      <c r="Z16" s="139"/>
      <c r="AA16" s="139"/>
      <c r="AB16" s="139"/>
      <c r="AC16" s="140"/>
      <c r="AD16" s="138" t="s">
        <v>594</v>
      </c>
      <c r="AE16" s="139"/>
      <c r="AF16" s="139"/>
      <c r="AG16" s="139"/>
      <c r="AH16" s="139"/>
      <c r="AI16" s="139"/>
      <c r="AJ16" s="140"/>
      <c r="AK16" s="138" t="s">
        <v>635</v>
      </c>
      <c r="AL16" s="139"/>
      <c r="AM16" s="139"/>
      <c r="AN16" s="139"/>
      <c r="AO16" s="139"/>
      <c r="AP16" s="139"/>
      <c r="AQ16" s="140"/>
      <c r="AR16" s="517"/>
      <c r="AS16" s="518"/>
      <c r="AT16" s="518"/>
      <c r="AU16" s="518"/>
      <c r="AV16" s="518"/>
      <c r="AW16" s="518"/>
      <c r="AX16" s="519"/>
    </row>
    <row r="17" spans="1:50" ht="24.75" customHeight="1" x14ac:dyDescent="0.15">
      <c r="A17" s="98"/>
      <c r="B17" s="99"/>
      <c r="C17" s="99"/>
      <c r="D17" s="99"/>
      <c r="E17" s="99"/>
      <c r="F17" s="100"/>
      <c r="G17" s="583"/>
      <c r="H17" s="584"/>
      <c r="I17" s="375" t="s">
        <v>48</v>
      </c>
      <c r="J17" s="472"/>
      <c r="K17" s="472"/>
      <c r="L17" s="472"/>
      <c r="M17" s="472"/>
      <c r="N17" s="472"/>
      <c r="O17" s="473"/>
      <c r="P17" s="138" t="s">
        <v>594</v>
      </c>
      <c r="Q17" s="139"/>
      <c r="R17" s="139"/>
      <c r="S17" s="139"/>
      <c r="T17" s="139"/>
      <c r="U17" s="139"/>
      <c r="V17" s="140"/>
      <c r="W17" s="138" t="s">
        <v>594</v>
      </c>
      <c r="X17" s="139"/>
      <c r="Y17" s="139"/>
      <c r="Z17" s="139"/>
      <c r="AA17" s="139"/>
      <c r="AB17" s="139"/>
      <c r="AC17" s="140"/>
      <c r="AD17" s="138" t="s">
        <v>594</v>
      </c>
      <c r="AE17" s="139"/>
      <c r="AF17" s="139"/>
      <c r="AG17" s="139"/>
      <c r="AH17" s="139"/>
      <c r="AI17" s="139"/>
      <c r="AJ17" s="140"/>
      <c r="AK17" s="138" t="s">
        <v>635</v>
      </c>
      <c r="AL17" s="139"/>
      <c r="AM17" s="139"/>
      <c r="AN17" s="139"/>
      <c r="AO17" s="139"/>
      <c r="AP17" s="139"/>
      <c r="AQ17" s="140"/>
      <c r="AR17" s="274"/>
      <c r="AS17" s="274"/>
      <c r="AT17" s="274"/>
      <c r="AU17" s="274"/>
      <c r="AV17" s="274"/>
      <c r="AW17" s="274"/>
      <c r="AX17" s="275"/>
    </row>
    <row r="18" spans="1:50" ht="24.75" customHeight="1" x14ac:dyDescent="0.15">
      <c r="A18" s="98"/>
      <c r="B18" s="99"/>
      <c r="C18" s="99"/>
      <c r="D18" s="99"/>
      <c r="E18" s="99"/>
      <c r="F18" s="100"/>
      <c r="G18" s="585"/>
      <c r="H18" s="586"/>
      <c r="I18" s="573" t="s">
        <v>20</v>
      </c>
      <c r="J18" s="574"/>
      <c r="K18" s="574"/>
      <c r="L18" s="574"/>
      <c r="M18" s="574"/>
      <c r="N18" s="574"/>
      <c r="O18" s="575"/>
      <c r="P18" s="356">
        <f>SUM(P13:V17)</f>
        <v>118.3</v>
      </c>
      <c r="Q18" s="357"/>
      <c r="R18" s="357"/>
      <c r="S18" s="357"/>
      <c r="T18" s="357"/>
      <c r="U18" s="357"/>
      <c r="V18" s="358"/>
      <c r="W18" s="356">
        <f>SUM(W13:AC17)</f>
        <v>119.4</v>
      </c>
      <c r="X18" s="357"/>
      <c r="Y18" s="357"/>
      <c r="Z18" s="357"/>
      <c r="AA18" s="357"/>
      <c r="AB18" s="357"/>
      <c r="AC18" s="358"/>
      <c r="AD18" s="356">
        <f>SUM(AD13:AJ17)</f>
        <v>173.9</v>
      </c>
      <c r="AE18" s="357"/>
      <c r="AF18" s="357"/>
      <c r="AG18" s="357"/>
      <c r="AH18" s="357"/>
      <c r="AI18" s="357"/>
      <c r="AJ18" s="358"/>
      <c r="AK18" s="356">
        <f>SUM(AK13:AQ17)</f>
        <v>114.777</v>
      </c>
      <c r="AL18" s="357"/>
      <c r="AM18" s="357"/>
      <c r="AN18" s="357"/>
      <c r="AO18" s="357"/>
      <c r="AP18" s="357"/>
      <c r="AQ18" s="358"/>
      <c r="AR18" s="356">
        <f>SUM(AR13:AX17)</f>
        <v>135.042</v>
      </c>
      <c r="AS18" s="357"/>
      <c r="AT18" s="357"/>
      <c r="AU18" s="357"/>
      <c r="AV18" s="357"/>
      <c r="AW18" s="357"/>
      <c r="AX18" s="359"/>
    </row>
    <row r="19" spans="1:50" ht="24.75" customHeight="1" x14ac:dyDescent="0.15">
      <c r="A19" s="98"/>
      <c r="B19" s="99"/>
      <c r="C19" s="99"/>
      <c r="D19" s="99"/>
      <c r="E19" s="99"/>
      <c r="F19" s="100"/>
      <c r="G19" s="354" t="s">
        <v>9</v>
      </c>
      <c r="H19" s="355"/>
      <c r="I19" s="355"/>
      <c r="J19" s="355"/>
      <c r="K19" s="355"/>
      <c r="L19" s="355"/>
      <c r="M19" s="355"/>
      <c r="N19" s="355"/>
      <c r="O19" s="355"/>
      <c r="P19" s="138">
        <v>113.5</v>
      </c>
      <c r="Q19" s="139"/>
      <c r="R19" s="139"/>
      <c r="S19" s="139"/>
      <c r="T19" s="139"/>
      <c r="U19" s="139"/>
      <c r="V19" s="140"/>
      <c r="W19" s="138">
        <v>112.5</v>
      </c>
      <c r="X19" s="139"/>
      <c r="Y19" s="139"/>
      <c r="Z19" s="139"/>
      <c r="AA19" s="139"/>
      <c r="AB19" s="139"/>
      <c r="AC19" s="140"/>
      <c r="AD19" s="138">
        <v>159.9</v>
      </c>
      <c r="AE19" s="139"/>
      <c r="AF19" s="139"/>
      <c r="AG19" s="139"/>
      <c r="AH19" s="139"/>
      <c r="AI19" s="139"/>
      <c r="AJ19" s="140"/>
      <c r="AK19" s="328"/>
      <c r="AL19" s="328"/>
      <c r="AM19" s="328"/>
      <c r="AN19" s="328"/>
      <c r="AO19" s="328"/>
      <c r="AP19" s="328"/>
      <c r="AQ19" s="328"/>
      <c r="AR19" s="328"/>
      <c r="AS19" s="328"/>
      <c r="AT19" s="328"/>
      <c r="AU19" s="328"/>
      <c r="AV19" s="328"/>
      <c r="AW19" s="328"/>
      <c r="AX19" s="360"/>
    </row>
    <row r="20" spans="1:50" ht="24.75" customHeight="1" x14ac:dyDescent="0.15">
      <c r="A20" s="98"/>
      <c r="B20" s="99"/>
      <c r="C20" s="99"/>
      <c r="D20" s="99"/>
      <c r="E20" s="99"/>
      <c r="F20" s="100"/>
      <c r="G20" s="354" t="s">
        <v>10</v>
      </c>
      <c r="H20" s="355"/>
      <c r="I20" s="355"/>
      <c r="J20" s="355"/>
      <c r="K20" s="355"/>
      <c r="L20" s="355"/>
      <c r="M20" s="355"/>
      <c r="N20" s="355"/>
      <c r="O20" s="355"/>
      <c r="P20" s="361">
        <f>IF(P18=0, "-", SUM(P19)/P18)</f>
        <v>0.95942519019442096</v>
      </c>
      <c r="Q20" s="361"/>
      <c r="R20" s="361"/>
      <c r="S20" s="361"/>
      <c r="T20" s="361"/>
      <c r="U20" s="361"/>
      <c r="V20" s="361"/>
      <c r="W20" s="361">
        <f t="shared" ref="W20" si="0">IF(W18=0, "-", SUM(W19)/W18)</f>
        <v>0.94221105527638183</v>
      </c>
      <c r="X20" s="361"/>
      <c r="Y20" s="361"/>
      <c r="Z20" s="361"/>
      <c r="AA20" s="361"/>
      <c r="AB20" s="361"/>
      <c r="AC20" s="361"/>
      <c r="AD20" s="361">
        <f t="shared" ref="AD20" si="1">IF(AD18=0, "-", SUM(AD19)/AD18)</f>
        <v>0.9194939620471535</v>
      </c>
      <c r="AE20" s="361"/>
      <c r="AF20" s="361"/>
      <c r="AG20" s="361"/>
      <c r="AH20" s="361"/>
      <c r="AI20" s="361"/>
      <c r="AJ20" s="361"/>
      <c r="AK20" s="328"/>
      <c r="AL20" s="328"/>
      <c r="AM20" s="328"/>
      <c r="AN20" s="328"/>
      <c r="AO20" s="328"/>
      <c r="AP20" s="328"/>
      <c r="AQ20" s="329"/>
      <c r="AR20" s="329"/>
      <c r="AS20" s="329"/>
      <c r="AT20" s="329"/>
      <c r="AU20" s="328"/>
      <c r="AV20" s="328"/>
      <c r="AW20" s="328"/>
      <c r="AX20" s="360"/>
    </row>
    <row r="21" spans="1:50" ht="25.5" customHeight="1" x14ac:dyDescent="0.15">
      <c r="A21" s="101"/>
      <c r="B21" s="102"/>
      <c r="C21" s="102"/>
      <c r="D21" s="102"/>
      <c r="E21" s="102"/>
      <c r="F21" s="103"/>
      <c r="G21" s="705" t="s">
        <v>238</v>
      </c>
      <c r="H21" s="706"/>
      <c r="I21" s="706"/>
      <c r="J21" s="706"/>
      <c r="K21" s="706"/>
      <c r="L21" s="706"/>
      <c r="M21" s="706"/>
      <c r="N21" s="706"/>
      <c r="O21" s="706"/>
      <c r="P21" s="361">
        <f>IF(P19=0, "-", SUM(P19)/SUM(P13,P14))</f>
        <v>0.95942519019442096</v>
      </c>
      <c r="Q21" s="361"/>
      <c r="R21" s="361"/>
      <c r="S21" s="361"/>
      <c r="T21" s="361"/>
      <c r="U21" s="361"/>
      <c r="V21" s="361"/>
      <c r="W21" s="361">
        <f t="shared" ref="W21" si="2">IF(W19=0, "-", SUM(W19)/SUM(W13,W14))</f>
        <v>0.94221105527638183</v>
      </c>
      <c r="X21" s="361"/>
      <c r="Y21" s="361"/>
      <c r="Z21" s="361"/>
      <c r="AA21" s="361"/>
      <c r="AB21" s="361"/>
      <c r="AC21" s="361"/>
      <c r="AD21" s="361">
        <f t="shared" ref="AD21" si="3">IF(AD19=0, "-", SUM(AD19)/SUM(AD13,AD14))</f>
        <v>0.9194939620471535</v>
      </c>
      <c r="AE21" s="361"/>
      <c r="AF21" s="361"/>
      <c r="AG21" s="361"/>
      <c r="AH21" s="361"/>
      <c r="AI21" s="361"/>
      <c r="AJ21" s="361"/>
      <c r="AK21" s="328"/>
      <c r="AL21" s="328"/>
      <c r="AM21" s="328"/>
      <c r="AN21" s="328"/>
      <c r="AO21" s="328"/>
      <c r="AP21" s="328"/>
      <c r="AQ21" s="329"/>
      <c r="AR21" s="329"/>
      <c r="AS21" s="329"/>
      <c r="AT21" s="329"/>
      <c r="AU21" s="328"/>
      <c r="AV21" s="328"/>
      <c r="AW21" s="328"/>
      <c r="AX21" s="360"/>
    </row>
    <row r="22" spans="1:50" ht="18.75" customHeight="1" x14ac:dyDescent="0.15">
      <c r="A22" s="113" t="s">
        <v>578</v>
      </c>
      <c r="B22" s="114"/>
      <c r="C22" s="114"/>
      <c r="D22" s="114"/>
      <c r="E22" s="114"/>
      <c r="F22" s="115"/>
      <c r="G22" s="104" t="s">
        <v>225</v>
      </c>
      <c r="H22" s="105"/>
      <c r="I22" s="105"/>
      <c r="J22" s="105"/>
      <c r="K22" s="105"/>
      <c r="L22" s="105"/>
      <c r="M22" s="105"/>
      <c r="N22" s="105"/>
      <c r="O22" s="106"/>
      <c r="P22" s="122" t="s">
        <v>576</v>
      </c>
      <c r="Q22" s="105"/>
      <c r="R22" s="105"/>
      <c r="S22" s="105"/>
      <c r="T22" s="105"/>
      <c r="U22" s="105"/>
      <c r="V22" s="106"/>
      <c r="W22" s="122" t="s">
        <v>577</v>
      </c>
      <c r="X22" s="105"/>
      <c r="Y22" s="105"/>
      <c r="Z22" s="105"/>
      <c r="AA22" s="105"/>
      <c r="AB22" s="105"/>
      <c r="AC22" s="106"/>
      <c r="AD22" s="122" t="s">
        <v>224</v>
      </c>
      <c r="AE22" s="105"/>
      <c r="AF22" s="105"/>
      <c r="AG22" s="105"/>
      <c r="AH22" s="105"/>
      <c r="AI22" s="105"/>
      <c r="AJ22" s="105"/>
      <c r="AK22" s="105"/>
      <c r="AL22" s="105"/>
      <c r="AM22" s="105"/>
      <c r="AN22" s="105"/>
      <c r="AO22" s="105"/>
      <c r="AP22" s="105"/>
      <c r="AQ22" s="105"/>
      <c r="AR22" s="105"/>
      <c r="AS22" s="105"/>
      <c r="AT22" s="105"/>
      <c r="AU22" s="105"/>
      <c r="AV22" s="105"/>
      <c r="AW22" s="105"/>
      <c r="AX22" s="123"/>
    </row>
    <row r="23" spans="1:50" ht="25.5" customHeight="1" x14ac:dyDescent="0.15">
      <c r="A23" s="116"/>
      <c r="B23" s="117"/>
      <c r="C23" s="117"/>
      <c r="D23" s="117"/>
      <c r="E23" s="117"/>
      <c r="F23" s="118"/>
      <c r="G23" s="107" t="s">
        <v>598</v>
      </c>
      <c r="H23" s="108"/>
      <c r="I23" s="108"/>
      <c r="J23" s="108"/>
      <c r="K23" s="108"/>
      <c r="L23" s="108"/>
      <c r="M23" s="108"/>
      <c r="N23" s="108"/>
      <c r="O23" s="109"/>
      <c r="P23" s="135">
        <v>93.335999999999999</v>
      </c>
      <c r="Q23" s="136"/>
      <c r="R23" s="136"/>
      <c r="S23" s="136"/>
      <c r="T23" s="136"/>
      <c r="U23" s="136"/>
      <c r="V23" s="137"/>
      <c r="W23" s="135">
        <v>113.816</v>
      </c>
      <c r="X23" s="136"/>
      <c r="Y23" s="136"/>
      <c r="Z23" s="136"/>
      <c r="AA23" s="136"/>
      <c r="AB23" s="136"/>
      <c r="AC23" s="137"/>
      <c r="AD23" s="124" t="s">
        <v>675</v>
      </c>
      <c r="AE23" s="125"/>
      <c r="AF23" s="125"/>
      <c r="AG23" s="125"/>
      <c r="AH23" s="125"/>
      <c r="AI23" s="125"/>
      <c r="AJ23" s="125"/>
      <c r="AK23" s="125"/>
      <c r="AL23" s="125"/>
      <c r="AM23" s="125"/>
      <c r="AN23" s="125"/>
      <c r="AO23" s="125"/>
      <c r="AP23" s="125"/>
      <c r="AQ23" s="125"/>
      <c r="AR23" s="125"/>
      <c r="AS23" s="125"/>
      <c r="AT23" s="125"/>
      <c r="AU23" s="125"/>
      <c r="AV23" s="125"/>
      <c r="AW23" s="125"/>
      <c r="AX23" s="126"/>
    </row>
    <row r="24" spans="1:50" ht="25.5" customHeight="1" x14ac:dyDescent="0.15">
      <c r="A24" s="116"/>
      <c r="B24" s="117"/>
      <c r="C24" s="117"/>
      <c r="D24" s="117"/>
      <c r="E24" s="117"/>
      <c r="F24" s="118"/>
      <c r="G24" s="110" t="s">
        <v>595</v>
      </c>
      <c r="H24" s="111"/>
      <c r="I24" s="111"/>
      <c r="J24" s="111"/>
      <c r="K24" s="111"/>
      <c r="L24" s="111"/>
      <c r="M24" s="111"/>
      <c r="N24" s="111"/>
      <c r="O24" s="112"/>
      <c r="P24" s="138">
        <v>17.388000000000002</v>
      </c>
      <c r="Q24" s="139"/>
      <c r="R24" s="139"/>
      <c r="S24" s="139"/>
      <c r="T24" s="139"/>
      <c r="U24" s="139"/>
      <c r="V24" s="140"/>
      <c r="W24" s="138">
        <v>17.388000000000002</v>
      </c>
      <c r="X24" s="139"/>
      <c r="Y24" s="139"/>
      <c r="Z24" s="139"/>
      <c r="AA24" s="139"/>
      <c r="AB24" s="139"/>
      <c r="AC24" s="140"/>
      <c r="AD24" s="127"/>
      <c r="AE24" s="128"/>
      <c r="AF24" s="128"/>
      <c r="AG24" s="128"/>
      <c r="AH24" s="128"/>
      <c r="AI24" s="128"/>
      <c r="AJ24" s="128"/>
      <c r="AK24" s="128"/>
      <c r="AL24" s="128"/>
      <c r="AM24" s="128"/>
      <c r="AN24" s="128"/>
      <c r="AO24" s="128"/>
      <c r="AP24" s="128"/>
      <c r="AQ24" s="128"/>
      <c r="AR24" s="128"/>
      <c r="AS24" s="128"/>
      <c r="AT24" s="128"/>
      <c r="AU24" s="128"/>
      <c r="AV24" s="128"/>
      <c r="AW24" s="128"/>
      <c r="AX24" s="129"/>
    </row>
    <row r="25" spans="1:50" ht="25.5" customHeight="1" x14ac:dyDescent="0.15">
      <c r="A25" s="116"/>
      <c r="B25" s="117"/>
      <c r="C25" s="117"/>
      <c r="D25" s="117"/>
      <c r="E25" s="117"/>
      <c r="F25" s="118"/>
      <c r="G25" s="110" t="s">
        <v>597</v>
      </c>
      <c r="H25" s="111"/>
      <c r="I25" s="111"/>
      <c r="J25" s="111"/>
      <c r="K25" s="111"/>
      <c r="L25" s="111"/>
      <c r="M25" s="111"/>
      <c r="N25" s="111"/>
      <c r="O25" s="112"/>
      <c r="P25" s="138">
        <v>3.4809999999999999</v>
      </c>
      <c r="Q25" s="139"/>
      <c r="R25" s="139"/>
      <c r="S25" s="139"/>
      <c r="T25" s="139"/>
      <c r="U25" s="139"/>
      <c r="V25" s="140"/>
      <c r="W25" s="138">
        <v>3.4809999999999999</v>
      </c>
      <c r="X25" s="139"/>
      <c r="Y25" s="139"/>
      <c r="Z25" s="139"/>
      <c r="AA25" s="139"/>
      <c r="AB25" s="139"/>
      <c r="AC25" s="140"/>
      <c r="AD25" s="127"/>
      <c r="AE25" s="128"/>
      <c r="AF25" s="128"/>
      <c r="AG25" s="128"/>
      <c r="AH25" s="128"/>
      <c r="AI25" s="128"/>
      <c r="AJ25" s="128"/>
      <c r="AK25" s="128"/>
      <c r="AL25" s="128"/>
      <c r="AM25" s="128"/>
      <c r="AN25" s="128"/>
      <c r="AO25" s="128"/>
      <c r="AP25" s="128"/>
      <c r="AQ25" s="128"/>
      <c r="AR25" s="128"/>
      <c r="AS25" s="128"/>
      <c r="AT25" s="128"/>
      <c r="AU25" s="128"/>
      <c r="AV25" s="128"/>
      <c r="AW25" s="128"/>
      <c r="AX25" s="129"/>
    </row>
    <row r="26" spans="1:50" ht="25.5" customHeight="1" x14ac:dyDescent="0.15">
      <c r="A26" s="116"/>
      <c r="B26" s="117"/>
      <c r="C26" s="117"/>
      <c r="D26" s="117"/>
      <c r="E26" s="117"/>
      <c r="F26" s="118"/>
      <c r="G26" s="110" t="s">
        <v>596</v>
      </c>
      <c r="H26" s="111"/>
      <c r="I26" s="111"/>
      <c r="J26" s="111"/>
      <c r="K26" s="111"/>
      <c r="L26" s="111"/>
      <c r="M26" s="111"/>
      <c r="N26" s="111"/>
      <c r="O26" s="112"/>
      <c r="P26" s="138">
        <v>0.57199999999999995</v>
      </c>
      <c r="Q26" s="139"/>
      <c r="R26" s="139"/>
      <c r="S26" s="139"/>
      <c r="T26" s="139"/>
      <c r="U26" s="139"/>
      <c r="V26" s="140"/>
      <c r="W26" s="138">
        <v>0.35699999999999998</v>
      </c>
      <c r="X26" s="139"/>
      <c r="Y26" s="139"/>
      <c r="Z26" s="139"/>
      <c r="AA26" s="139"/>
      <c r="AB26" s="139"/>
      <c r="AC26" s="140"/>
      <c r="AD26" s="127"/>
      <c r="AE26" s="128"/>
      <c r="AF26" s="128"/>
      <c r="AG26" s="128"/>
      <c r="AH26" s="128"/>
      <c r="AI26" s="128"/>
      <c r="AJ26" s="128"/>
      <c r="AK26" s="128"/>
      <c r="AL26" s="128"/>
      <c r="AM26" s="128"/>
      <c r="AN26" s="128"/>
      <c r="AO26" s="128"/>
      <c r="AP26" s="128"/>
      <c r="AQ26" s="128"/>
      <c r="AR26" s="128"/>
      <c r="AS26" s="128"/>
      <c r="AT26" s="128"/>
      <c r="AU26" s="128"/>
      <c r="AV26" s="128"/>
      <c r="AW26" s="128"/>
      <c r="AX26" s="129"/>
    </row>
    <row r="27" spans="1:50" ht="25.5" customHeight="1" thickBot="1" x14ac:dyDescent="0.2">
      <c r="A27" s="119"/>
      <c r="B27" s="120"/>
      <c r="C27" s="120"/>
      <c r="D27" s="120"/>
      <c r="E27" s="120"/>
      <c r="F27" s="121"/>
      <c r="G27" s="155" t="s">
        <v>226</v>
      </c>
      <c r="H27" s="156"/>
      <c r="I27" s="156"/>
      <c r="J27" s="156"/>
      <c r="K27" s="156"/>
      <c r="L27" s="156"/>
      <c r="M27" s="156"/>
      <c r="N27" s="156"/>
      <c r="O27" s="157"/>
      <c r="P27" s="138">
        <f>AK13</f>
        <v>114.777</v>
      </c>
      <c r="Q27" s="139"/>
      <c r="R27" s="139"/>
      <c r="S27" s="139"/>
      <c r="T27" s="139"/>
      <c r="U27" s="139"/>
      <c r="V27" s="140"/>
      <c r="W27" s="149">
        <f>AR13</f>
        <v>135.042</v>
      </c>
      <c r="X27" s="150"/>
      <c r="Y27" s="150"/>
      <c r="Z27" s="150"/>
      <c r="AA27" s="150"/>
      <c r="AB27" s="150"/>
      <c r="AC27" s="151"/>
      <c r="AD27" s="130"/>
      <c r="AE27" s="130"/>
      <c r="AF27" s="130"/>
      <c r="AG27" s="130"/>
      <c r="AH27" s="130"/>
      <c r="AI27" s="130"/>
      <c r="AJ27" s="130"/>
      <c r="AK27" s="130"/>
      <c r="AL27" s="130"/>
      <c r="AM27" s="130"/>
      <c r="AN27" s="130"/>
      <c r="AO27" s="130"/>
      <c r="AP27" s="130"/>
      <c r="AQ27" s="130"/>
      <c r="AR27" s="130"/>
      <c r="AS27" s="130"/>
      <c r="AT27" s="130"/>
      <c r="AU27" s="130"/>
      <c r="AV27" s="130"/>
      <c r="AW27" s="130"/>
      <c r="AX27" s="131"/>
    </row>
    <row r="28" spans="1:50" ht="18.75" customHeight="1" x14ac:dyDescent="0.15">
      <c r="A28" s="331" t="s">
        <v>235</v>
      </c>
      <c r="B28" s="332"/>
      <c r="C28" s="332"/>
      <c r="D28" s="332"/>
      <c r="E28" s="332"/>
      <c r="F28" s="333"/>
      <c r="G28" s="480" t="s">
        <v>139</v>
      </c>
      <c r="H28" s="272"/>
      <c r="I28" s="272"/>
      <c r="J28" s="272"/>
      <c r="K28" s="272"/>
      <c r="L28" s="272"/>
      <c r="M28" s="272"/>
      <c r="N28" s="272"/>
      <c r="O28" s="385"/>
      <c r="P28" s="384" t="s">
        <v>57</v>
      </c>
      <c r="Q28" s="272"/>
      <c r="R28" s="272"/>
      <c r="S28" s="272"/>
      <c r="T28" s="272"/>
      <c r="U28" s="272"/>
      <c r="V28" s="272"/>
      <c r="W28" s="272"/>
      <c r="X28" s="385"/>
      <c r="Y28" s="325"/>
      <c r="Z28" s="326"/>
      <c r="AA28" s="327"/>
      <c r="AB28" s="264" t="s">
        <v>11</v>
      </c>
      <c r="AC28" s="265"/>
      <c r="AD28" s="266"/>
      <c r="AE28" s="264" t="s">
        <v>265</v>
      </c>
      <c r="AF28" s="265"/>
      <c r="AG28" s="265"/>
      <c r="AH28" s="266"/>
      <c r="AI28" s="270" t="s">
        <v>284</v>
      </c>
      <c r="AJ28" s="270"/>
      <c r="AK28" s="270"/>
      <c r="AL28" s="264"/>
      <c r="AM28" s="270" t="s">
        <v>381</v>
      </c>
      <c r="AN28" s="270"/>
      <c r="AO28" s="270"/>
      <c r="AP28" s="264"/>
      <c r="AQ28" s="477" t="s">
        <v>169</v>
      </c>
      <c r="AR28" s="478"/>
      <c r="AS28" s="478"/>
      <c r="AT28" s="479"/>
      <c r="AU28" s="272" t="s">
        <v>129</v>
      </c>
      <c r="AV28" s="272"/>
      <c r="AW28" s="272"/>
      <c r="AX28" s="273"/>
    </row>
    <row r="29" spans="1:50" ht="18.75" customHeight="1" x14ac:dyDescent="0.15">
      <c r="A29" s="334"/>
      <c r="B29" s="335"/>
      <c r="C29" s="335"/>
      <c r="D29" s="335"/>
      <c r="E29" s="335"/>
      <c r="F29" s="336"/>
      <c r="G29" s="481"/>
      <c r="H29" s="259"/>
      <c r="I29" s="259"/>
      <c r="J29" s="259"/>
      <c r="K29" s="259"/>
      <c r="L29" s="259"/>
      <c r="M29" s="259"/>
      <c r="N29" s="259"/>
      <c r="O29" s="387"/>
      <c r="P29" s="386"/>
      <c r="Q29" s="259"/>
      <c r="R29" s="259"/>
      <c r="S29" s="259"/>
      <c r="T29" s="259"/>
      <c r="U29" s="259"/>
      <c r="V29" s="259"/>
      <c r="W29" s="259"/>
      <c r="X29" s="387"/>
      <c r="Y29" s="378"/>
      <c r="Z29" s="379"/>
      <c r="AA29" s="380"/>
      <c r="AB29" s="267"/>
      <c r="AC29" s="268"/>
      <c r="AD29" s="269"/>
      <c r="AE29" s="267"/>
      <c r="AF29" s="268"/>
      <c r="AG29" s="268"/>
      <c r="AH29" s="269"/>
      <c r="AI29" s="271"/>
      <c r="AJ29" s="271"/>
      <c r="AK29" s="271"/>
      <c r="AL29" s="267"/>
      <c r="AM29" s="271"/>
      <c r="AN29" s="271"/>
      <c r="AO29" s="271"/>
      <c r="AP29" s="267"/>
      <c r="AQ29" s="190" t="s">
        <v>594</v>
      </c>
      <c r="AR29" s="189"/>
      <c r="AS29" s="175" t="s">
        <v>170</v>
      </c>
      <c r="AT29" s="176"/>
      <c r="AU29" s="235" t="s">
        <v>594</v>
      </c>
      <c r="AV29" s="235"/>
      <c r="AW29" s="259" t="s">
        <v>166</v>
      </c>
      <c r="AX29" s="260"/>
    </row>
    <row r="30" spans="1:50" ht="23.25" customHeight="1" x14ac:dyDescent="0.15">
      <c r="A30" s="337"/>
      <c r="B30" s="335"/>
      <c r="C30" s="335"/>
      <c r="D30" s="335"/>
      <c r="E30" s="335"/>
      <c r="F30" s="336"/>
      <c r="G30" s="587" t="s">
        <v>599</v>
      </c>
      <c r="H30" s="588"/>
      <c r="I30" s="588"/>
      <c r="J30" s="588"/>
      <c r="K30" s="588"/>
      <c r="L30" s="588"/>
      <c r="M30" s="588"/>
      <c r="N30" s="588"/>
      <c r="O30" s="589"/>
      <c r="P30" s="193" t="s">
        <v>600</v>
      </c>
      <c r="Q30" s="193"/>
      <c r="R30" s="193"/>
      <c r="S30" s="193"/>
      <c r="T30" s="193"/>
      <c r="U30" s="193"/>
      <c r="V30" s="193"/>
      <c r="W30" s="193"/>
      <c r="X30" s="194"/>
      <c r="Y30" s="381" t="s">
        <v>12</v>
      </c>
      <c r="Z30" s="382"/>
      <c r="AA30" s="383"/>
      <c r="AB30" s="388" t="s">
        <v>14</v>
      </c>
      <c r="AC30" s="388"/>
      <c r="AD30" s="388"/>
      <c r="AE30" s="256">
        <v>97</v>
      </c>
      <c r="AF30" s="257"/>
      <c r="AG30" s="257"/>
      <c r="AH30" s="257"/>
      <c r="AI30" s="256">
        <v>98</v>
      </c>
      <c r="AJ30" s="257"/>
      <c r="AK30" s="257"/>
      <c r="AL30" s="257"/>
      <c r="AM30" s="256">
        <v>91</v>
      </c>
      <c r="AN30" s="257"/>
      <c r="AO30" s="257"/>
      <c r="AP30" s="257"/>
      <c r="AQ30" s="162" t="s">
        <v>594</v>
      </c>
      <c r="AR30" s="163"/>
      <c r="AS30" s="163"/>
      <c r="AT30" s="164"/>
      <c r="AU30" s="257" t="s">
        <v>594</v>
      </c>
      <c r="AV30" s="257"/>
      <c r="AW30" s="257"/>
      <c r="AX30" s="258"/>
    </row>
    <row r="31" spans="1:50" ht="23.25" customHeight="1" x14ac:dyDescent="0.15">
      <c r="A31" s="338"/>
      <c r="B31" s="339"/>
      <c r="C31" s="339"/>
      <c r="D31" s="339"/>
      <c r="E31" s="339"/>
      <c r="F31" s="340"/>
      <c r="G31" s="590"/>
      <c r="H31" s="591"/>
      <c r="I31" s="591"/>
      <c r="J31" s="591"/>
      <c r="K31" s="591"/>
      <c r="L31" s="591"/>
      <c r="M31" s="591"/>
      <c r="N31" s="591"/>
      <c r="O31" s="592"/>
      <c r="P31" s="196"/>
      <c r="Q31" s="196"/>
      <c r="R31" s="196"/>
      <c r="S31" s="196"/>
      <c r="T31" s="196"/>
      <c r="U31" s="196"/>
      <c r="V31" s="196"/>
      <c r="W31" s="196"/>
      <c r="X31" s="197"/>
      <c r="Y31" s="280" t="s">
        <v>52</v>
      </c>
      <c r="Z31" s="281"/>
      <c r="AA31" s="282"/>
      <c r="AB31" s="341" t="s">
        <v>14</v>
      </c>
      <c r="AC31" s="341"/>
      <c r="AD31" s="341"/>
      <c r="AE31" s="256">
        <v>100</v>
      </c>
      <c r="AF31" s="257"/>
      <c r="AG31" s="257"/>
      <c r="AH31" s="257"/>
      <c r="AI31" s="256">
        <v>100</v>
      </c>
      <c r="AJ31" s="257"/>
      <c r="AK31" s="257"/>
      <c r="AL31" s="257"/>
      <c r="AM31" s="256">
        <v>100</v>
      </c>
      <c r="AN31" s="257"/>
      <c r="AO31" s="257"/>
      <c r="AP31" s="257"/>
      <c r="AQ31" s="162" t="s">
        <v>594</v>
      </c>
      <c r="AR31" s="163"/>
      <c r="AS31" s="163"/>
      <c r="AT31" s="164"/>
      <c r="AU31" s="257" t="s">
        <v>594</v>
      </c>
      <c r="AV31" s="257"/>
      <c r="AW31" s="257"/>
      <c r="AX31" s="258"/>
    </row>
    <row r="32" spans="1:50" ht="23.25" customHeight="1" x14ac:dyDescent="0.15">
      <c r="A32" s="337"/>
      <c r="B32" s="335"/>
      <c r="C32" s="335"/>
      <c r="D32" s="335"/>
      <c r="E32" s="335"/>
      <c r="F32" s="336"/>
      <c r="G32" s="593"/>
      <c r="H32" s="594"/>
      <c r="I32" s="594"/>
      <c r="J32" s="594"/>
      <c r="K32" s="594"/>
      <c r="L32" s="594"/>
      <c r="M32" s="594"/>
      <c r="N32" s="594"/>
      <c r="O32" s="595"/>
      <c r="P32" s="199"/>
      <c r="Q32" s="199"/>
      <c r="R32" s="199"/>
      <c r="S32" s="199"/>
      <c r="T32" s="199"/>
      <c r="U32" s="199"/>
      <c r="V32" s="199"/>
      <c r="W32" s="199"/>
      <c r="X32" s="200"/>
      <c r="Y32" s="280" t="s">
        <v>13</v>
      </c>
      <c r="Z32" s="281"/>
      <c r="AA32" s="282"/>
      <c r="AB32" s="597" t="s">
        <v>167</v>
      </c>
      <c r="AC32" s="597"/>
      <c r="AD32" s="597"/>
      <c r="AE32" s="256">
        <f>AE30/AE31*100</f>
        <v>97</v>
      </c>
      <c r="AF32" s="257"/>
      <c r="AG32" s="257"/>
      <c r="AH32" s="257"/>
      <c r="AI32" s="256">
        <f t="shared" ref="AI32" si="4">AI30/AI31*100</f>
        <v>98</v>
      </c>
      <c r="AJ32" s="257"/>
      <c r="AK32" s="257"/>
      <c r="AL32" s="257"/>
      <c r="AM32" s="256">
        <f t="shared" ref="AM32" si="5">AM30/AM31*100</f>
        <v>91</v>
      </c>
      <c r="AN32" s="257"/>
      <c r="AO32" s="257"/>
      <c r="AP32" s="257"/>
      <c r="AQ32" s="162" t="s">
        <v>656</v>
      </c>
      <c r="AR32" s="163"/>
      <c r="AS32" s="163"/>
      <c r="AT32" s="164"/>
      <c r="AU32" s="257" t="s">
        <v>656</v>
      </c>
      <c r="AV32" s="257"/>
      <c r="AW32" s="257"/>
      <c r="AX32" s="258"/>
    </row>
    <row r="33" spans="1:51" ht="23.25" customHeight="1" x14ac:dyDescent="0.15">
      <c r="A33" s="682" t="s">
        <v>256</v>
      </c>
      <c r="B33" s="683"/>
      <c r="C33" s="683"/>
      <c r="D33" s="683"/>
      <c r="E33" s="683"/>
      <c r="F33" s="684"/>
      <c r="G33" s="688" t="s">
        <v>601</v>
      </c>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c r="AG33" s="689"/>
      <c r="AH33" s="689"/>
      <c r="AI33" s="689"/>
      <c r="AJ33" s="689"/>
      <c r="AK33" s="689"/>
      <c r="AL33" s="689"/>
      <c r="AM33" s="689"/>
      <c r="AN33" s="689"/>
      <c r="AO33" s="689"/>
      <c r="AP33" s="689"/>
      <c r="AQ33" s="689"/>
      <c r="AR33" s="689"/>
      <c r="AS33" s="689"/>
      <c r="AT33" s="689"/>
      <c r="AU33" s="689"/>
      <c r="AV33" s="689"/>
      <c r="AW33" s="689"/>
      <c r="AX33" s="690"/>
    </row>
    <row r="34" spans="1:51" ht="23.25" customHeight="1" thickBot="1" x14ac:dyDescent="0.2">
      <c r="A34" s="685"/>
      <c r="B34" s="686"/>
      <c r="C34" s="686"/>
      <c r="D34" s="686"/>
      <c r="E34" s="686"/>
      <c r="F34" s="687"/>
      <c r="G34" s="691"/>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3"/>
      <c r="AF34" s="693"/>
      <c r="AG34" s="693"/>
      <c r="AH34" s="693"/>
      <c r="AI34" s="693"/>
      <c r="AJ34" s="693"/>
      <c r="AK34" s="693"/>
      <c r="AL34" s="693"/>
      <c r="AM34" s="693"/>
      <c r="AN34" s="693"/>
      <c r="AO34" s="693"/>
      <c r="AP34" s="693"/>
      <c r="AQ34" s="692"/>
      <c r="AR34" s="692"/>
      <c r="AS34" s="692"/>
      <c r="AT34" s="692"/>
      <c r="AU34" s="692"/>
      <c r="AV34" s="692"/>
      <c r="AW34" s="692"/>
      <c r="AX34" s="694"/>
    </row>
    <row r="35" spans="1:51" ht="31.5" customHeight="1" x14ac:dyDescent="0.15">
      <c r="A35" s="645" t="s">
        <v>236</v>
      </c>
      <c r="B35" s="646"/>
      <c r="C35" s="646"/>
      <c r="D35" s="646"/>
      <c r="E35" s="646"/>
      <c r="F35" s="647"/>
      <c r="G35" s="654" t="s">
        <v>58</v>
      </c>
      <c r="H35" s="654"/>
      <c r="I35" s="654"/>
      <c r="J35" s="654"/>
      <c r="K35" s="654"/>
      <c r="L35" s="654"/>
      <c r="M35" s="654"/>
      <c r="N35" s="654"/>
      <c r="O35" s="654"/>
      <c r="P35" s="654"/>
      <c r="Q35" s="654"/>
      <c r="R35" s="654"/>
      <c r="S35" s="654"/>
      <c r="T35" s="654"/>
      <c r="U35" s="654"/>
      <c r="V35" s="654"/>
      <c r="W35" s="654"/>
      <c r="X35" s="655"/>
      <c r="Y35" s="325"/>
      <c r="Z35" s="326"/>
      <c r="AA35" s="327"/>
      <c r="AB35" s="661" t="s">
        <v>11</v>
      </c>
      <c r="AC35" s="661"/>
      <c r="AD35" s="661"/>
      <c r="AE35" s="636" t="s">
        <v>265</v>
      </c>
      <c r="AF35" s="637"/>
      <c r="AG35" s="637"/>
      <c r="AH35" s="638"/>
      <c r="AI35" s="636" t="s">
        <v>284</v>
      </c>
      <c r="AJ35" s="637"/>
      <c r="AK35" s="637"/>
      <c r="AL35" s="638"/>
      <c r="AM35" s="636" t="s">
        <v>381</v>
      </c>
      <c r="AN35" s="637"/>
      <c r="AO35" s="637"/>
      <c r="AP35" s="638"/>
      <c r="AQ35" s="707" t="s">
        <v>289</v>
      </c>
      <c r="AR35" s="708"/>
      <c r="AS35" s="708"/>
      <c r="AT35" s="709"/>
      <c r="AU35" s="707" t="s">
        <v>413</v>
      </c>
      <c r="AV35" s="708"/>
      <c r="AW35" s="708"/>
      <c r="AX35" s="710"/>
    </row>
    <row r="36" spans="1:51" ht="23.25" customHeight="1" x14ac:dyDescent="0.15">
      <c r="A36" s="648"/>
      <c r="B36" s="649"/>
      <c r="C36" s="649"/>
      <c r="D36" s="649"/>
      <c r="E36" s="649"/>
      <c r="F36" s="650"/>
      <c r="G36" s="193" t="s">
        <v>602</v>
      </c>
      <c r="H36" s="193"/>
      <c r="I36" s="193"/>
      <c r="J36" s="193"/>
      <c r="K36" s="193"/>
      <c r="L36" s="193"/>
      <c r="M36" s="193"/>
      <c r="N36" s="193"/>
      <c r="O36" s="193"/>
      <c r="P36" s="193"/>
      <c r="Q36" s="193"/>
      <c r="R36" s="193"/>
      <c r="S36" s="193"/>
      <c r="T36" s="193"/>
      <c r="U36" s="193"/>
      <c r="V36" s="193"/>
      <c r="W36" s="193"/>
      <c r="X36" s="194"/>
      <c r="Y36" s="631" t="s">
        <v>53</v>
      </c>
      <c r="Z36" s="557"/>
      <c r="AA36" s="558"/>
      <c r="AB36" s="388" t="s">
        <v>636</v>
      </c>
      <c r="AC36" s="388"/>
      <c r="AD36" s="388"/>
      <c r="AE36" s="256">
        <v>1602</v>
      </c>
      <c r="AF36" s="257"/>
      <c r="AG36" s="257"/>
      <c r="AH36" s="635"/>
      <c r="AI36" s="256">
        <v>1198</v>
      </c>
      <c r="AJ36" s="257"/>
      <c r="AK36" s="257"/>
      <c r="AL36" s="635"/>
      <c r="AM36" s="330">
        <v>1262</v>
      </c>
      <c r="AN36" s="330"/>
      <c r="AO36" s="330"/>
      <c r="AP36" s="330"/>
      <c r="AQ36" s="330" t="s">
        <v>635</v>
      </c>
      <c r="AR36" s="330"/>
      <c r="AS36" s="330"/>
      <c r="AT36" s="330"/>
      <c r="AU36" s="256" t="s">
        <v>635</v>
      </c>
      <c r="AV36" s="257"/>
      <c r="AW36" s="257"/>
      <c r="AX36" s="258"/>
    </row>
    <row r="37" spans="1:51" ht="23.25" customHeight="1" x14ac:dyDescent="0.15">
      <c r="A37" s="651"/>
      <c r="B37" s="652"/>
      <c r="C37" s="652"/>
      <c r="D37" s="652"/>
      <c r="E37" s="652"/>
      <c r="F37" s="653"/>
      <c r="G37" s="199"/>
      <c r="H37" s="199"/>
      <c r="I37" s="199"/>
      <c r="J37" s="199"/>
      <c r="K37" s="199"/>
      <c r="L37" s="199"/>
      <c r="M37" s="199"/>
      <c r="N37" s="199"/>
      <c r="O37" s="199"/>
      <c r="P37" s="199"/>
      <c r="Q37" s="199"/>
      <c r="R37" s="199"/>
      <c r="S37" s="199"/>
      <c r="T37" s="199"/>
      <c r="U37" s="199"/>
      <c r="V37" s="199"/>
      <c r="W37" s="199"/>
      <c r="X37" s="200"/>
      <c r="Y37" s="673" t="s">
        <v>54</v>
      </c>
      <c r="Z37" s="656"/>
      <c r="AA37" s="657"/>
      <c r="AB37" s="388" t="s">
        <v>636</v>
      </c>
      <c r="AC37" s="388"/>
      <c r="AD37" s="388"/>
      <c r="AE37" s="330">
        <v>1400</v>
      </c>
      <c r="AF37" s="330"/>
      <c r="AG37" s="330"/>
      <c r="AH37" s="330"/>
      <c r="AI37" s="330">
        <v>1400</v>
      </c>
      <c r="AJ37" s="330"/>
      <c r="AK37" s="330"/>
      <c r="AL37" s="330"/>
      <c r="AM37" s="330">
        <v>1600</v>
      </c>
      <c r="AN37" s="330"/>
      <c r="AO37" s="330"/>
      <c r="AP37" s="330"/>
      <c r="AQ37" s="330">
        <v>1620</v>
      </c>
      <c r="AR37" s="330"/>
      <c r="AS37" s="330"/>
      <c r="AT37" s="330"/>
      <c r="AU37" s="711" t="s">
        <v>635</v>
      </c>
      <c r="AV37" s="712"/>
      <c r="AW37" s="712"/>
      <c r="AX37" s="713"/>
    </row>
    <row r="38" spans="1:51" ht="23.25" customHeight="1" x14ac:dyDescent="0.15">
      <c r="A38" s="665" t="s">
        <v>15</v>
      </c>
      <c r="B38" s="666"/>
      <c r="C38" s="666"/>
      <c r="D38" s="666"/>
      <c r="E38" s="666"/>
      <c r="F38" s="667"/>
      <c r="G38" s="281" t="s">
        <v>16</v>
      </c>
      <c r="H38" s="281"/>
      <c r="I38" s="281"/>
      <c r="J38" s="281"/>
      <c r="K38" s="281"/>
      <c r="L38" s="281"/>
      <c r="M38" s="281"/>
      <c r="N38" s="281"/>
      <c r="O38" s="281"/>
      <c r="P38" s="281"/>
      <c r="Q38" s="281"/>
      <c r="R38" s="281"/>
      <c r="S38" s="281"/>
      <c r="T38" s="281"/>
      <c r="U38" s="281"/>
      <c r="V38" s="281"/>
      <c r="W38" s="281"/>
      <c r="X38" s="282"/>
      <c r="Y38" s="488"/>
      <c r="Z38" s="489"/>
      <c r="AA38" s="490"/>
      <c r="AB38" s="280" t="s">
        <v>11</v>
      </c>
      <c r="AC38" s="281"/>
      <c r="AD38" s="282"/>
      <c r="AE38" s="254" t="s">
        <v>265</v>
      </c>
      <c r="AF38" s="254"/>
      <c r="AG38" s="254"/>
      <c r="AH38" s="254"/>
      <c r="AI38" s="254" t="s">
        <v>284</v>
      </c>
      <c r="AJ38" s="254"/>
      <c r="AK38" s="254"/>
      <c r="AL38" s="254"/>
      <c r="AM38" s="254" t="s">
        <v>381</v>
      </c>
      <c r="AN38" s="254"/>
      <c r="AO38" s="254"/>
      <c r="AP38" s="254"/>
      <c r="AQ38" s="624" t="s">
        <v>414</v>
      </c>
      <c r="AR38" s="625"/>
      <c r="AS38" s="625"/>
      <c r="AT38" s="625"/>
      <c r="AU38" s="625"/>
      <c r="AV38" s="625"/>
      <c r="AW38" s="625"/>
      <c r="AX38" s="626"/>
    </row>
    <row r="39" spans="1:51" ht="23.25" customHeight="1" x14ac:dyDescent="0.15">
      <c r="A39" s="668"/>
      <c r="B39" s="669"/>
      <c r="C39" s="669"/>
      <c r="D39" s="669"/>
      <c r="E39" s="669"/>
      <c r="F39" s="670"/>
      <c r="G39" s="491" t="s">
        <v>603</v>
      </c>
      <c r="H39" s="491"/>
      <c r="I39" s="491"/>
      <c r="J39" s="491"/>
      <c r="K39" s="491"/>
      <c r="L39" s="491"/>
      <c r="M39" s="491"/>
      <c r="N39" s="491"/>
      <c r="O39" s="491"/>
      <c r="P39" s="491"/>
      <c r="Q39" s="491"/>
      <c r="R39" s="491"/>
      <c r="S39" s="491"/>
      <c r="T39" s="491"/>
      <c r="U39" s="491"/>
      <c r="V39" s="491"/>
      <c r="W39" s="491"/>
      <c r="X39" s="491"/>
      <c r="Y39" s="493" t="s">
        <v>15</v>
      </c>
      <c r="Z39" s="494"/>
      <c r="AA39" s="495"/>
      <c r="AB39" s="632" t="s">
        <v>639</v>
      </c>
      <c r="AC39" s="633"/>
      <c r="AD39" s="634"/>
      <c r="AE39" s="330">
        <v>1718690</v>
      </c>
      <c r="AF39" s="330"/>
      <c r="AG39" s="330"/>
      <c r="AH39" s="330"/>
      <c r="AI39" s="330">
        <v>1705948</v>
      </c>
      <c r="AJ39" s="330"/>
      <c r="AK39" s="330"/>
      <c r="AL39" s="330"/>
      <c r="AM39" s="330">
        <v>749948</v>
      </c>
      <c r="AN39" s="330"/>
      <c r="AO39" s="330"/>
      <c r="AP39" s="330"/>
      <c r="AQ39" s="256">
        <v>522082</v>
      </c>
      <c r="AR39" s="257"/>
      <c r="AS39" s="257"/>
      <c r="AT39" s="257"/>
      <c r="AU39" s="257"/>
      <c r="AV39" s="257"/>
      <c r="AW39" s="257"/>
      <c r="AX39" s="258"/>
    </row>
    <row r="40" spans="1:51" ht="46.5" customHeight="1" thickBot="1" x14ac:dyDescent="0.2">
      <c r="A40" s="671"/>
      <c r="B40" s="278"/>
      <c r="C40" s="278"/>
      <c r="D40" s="278"/>
      <c r="E40" s="278"/>
      <c r="F40" s="672"/>
      <c r="G40" s="492"/>
      <c r="H40" s="492"/>
      <c r="I40" s="492"/>
      <c r="J40" s="492"/>
      <c r="K40" s="492"/>
      <c r="L40" s="492"/>
      <c r="M40" s="492"/>
      <c r="N40" s="492"/>
      <c r="O40" s="492"/>
      <c r="P40" s="492"/>
      <c r="Q40" s="492"/>
      <c r="R40" s="492"/>
      <c r="S40" s="492"/>
      <c r="T40" s="492"/>
      <c r="U40" s="492"/>
      <c r="V40" s="492"/>
      <c r="W40" s="492"/>
      <c r="X40" s="492"/>
      <c r="Y40" s="381" t="s">
        <v>47</v>
      </c>
      <c r="Z40" s="656"/>
      <c r="AA40" s="657"/>
      <c r="AB40" s="658" t="s">
        <v>241</v>
      </c>
      <c r="AC40" s="659"/>
      <c r="AD40" s="660"/>
      <c r="AE40" s="324" t="s">
        <v>637</v>
      </c>
      <c r="AF40" s="324"/>
      <c r="AG40" s="324"/>
      <c r="AH40" s="324"/>
      <c r="AI40" s="324" t="s">
        <v>638</v>
      </c>
      <c r="AJ40" s="324"/>
      <c r="AK40" s="324"/>
      <c r="AL40" s="324"/>
      <c r="AM40" s="324" t="s">
        <v>660</v>
      </c>
      <c r="AN40" s="324"/>
      <c r="AO40" s="324"/>
      <c r="AP40" s="324"/>
      <c r="AQ40" s="324" t="s">
        <v>658</v>
      </c>
      <c r="AR40" s="324"/>
      <c r="AS40" s="324"/>
      <c r="AT40" s="324"/>
      <c r="AU40" s="324"/>
      <c r="AV40" s="324"/>
      <c r="AW40" s="324"/>
      <c r="AX40" s="623"/>
    </row>
    <row r="41" spans="1:51" ht="45" customHeight="1" x14ac:dyDescent="0.15">
      <c r="A41" s="729" t="s">
        <v>278</v>
      </c>
      <c r="B41" s="728"/>
      <c r="C41" s="727" t="s">
        <v>171</v>
      </c>
      <c r="D41" s="728"/>
      <c r="E41" s="218" t="s">
        <v>197</v>
      </c>
      <c r="F41" s="219"/>
      <c r="G41" s="220" t="s">
        <v>604</v>
      </c>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2"/>
      <c r="AY41">
        <f>COUNTA($G$41)</f>
        <v>1</v>
      </c>
    </row>
    <row r="42" spans="1:51" ht="45" customHeight="1" x14ac:dyDescent="0.15">
      <c r="A42" s="730"/>
      <c r="B42" s="161"/>
      <c r="C42" s="160"/>
      <c r="D42" s="161"/>
      <c r="E42" s="214" t="s">
        <v>196</v>
      </c>
      <c r="F42" s="215"/>
      <c r="G42" s="198" t="s">
        <v>605</v>
      </c>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7"/>
      <c r="AY42">
        <f>$AY$41</f>
        <v>1</v>
      </c>
    </row>
    <row r="43" spans="1:51" ht="18.75" customHeight="1" x14ac:dyDescent="0.15">
      <c r="A43" s="730"/>
      <c r="B43" s="161"/>
      <c r="C43" s="160"/>
      <c r="D43" s="161"/>
      <c r="E43" s="158" t="s">
        <v>172</v>
      </c>
      <c r="F43" s="230"/>
      <c r="G43" s="223" t="s">
        <v>181</v>
      </c>
      <c r="H43" s="224"/>
      <c r="I43" s="224"/>
      <c r="J43" s="224"/>
      <c r="K43" s="224"/>
      <c r="L43" s="224"/>
      <c r="M43" s="224"/>
      <c r="N43" s="224"/>
      <c r="O43" s="224"/>
      <c r="P43" s="224"/>
      <c r="Q43" s="224"/>
      <c r="R43" s="224"/>
      <c r="S43" s="224"/>
      <c r="T43" s="224"/>
      <c r="U43" s="224"/>
      <c r="V43" s="224"/>
      <c r="W43" s="224"/>
      <c r="X43" s="225"/>
      <c r="Y43" s="226"/>
      <c r="Z43" s="227"/>
      <c r="AA43" s="228"/>
      <c r="AB43" s="229" t="s">
        <v>11</v>
      </c>
      <c r="AC43" s="224"/>
      <c r="AD43" s="225"/>
      <c r="AE43" s="180" t="s">
        <v>265</v>
      </c>
      <c r="AF43" s="172"/>
      <c r="AG43" s="172"/>
      <c r="AH43" s="173"/>
      <c r="AI43" s="180" t="s">
        <v>284</v>
      </c>
      <c r="AJ43" s="172"/>
      <c r="AK43" s="172"/>
      <c r="AL43" s="173"/>
      <c r="AM43" s="180" t="s">
        <v>571</v>
      </c>
      <c r="AN43" s="172"/>
      <c r="AO43" s="172"/>
      <c r="AP43" s="173"/>
      <c r="AQ43" s="229" t="s">
        <v>169</v>
      </c>
      <c r="AR43" s="224"/>
      <c r="AS43" s="224"/>
      <c r="AT43" s="225"/>
      <c r="AU43" s="232" t="s">
        <v>183</v>
      </c>
      <c r="AV43" s="232"/>
      <c r="AW43" s="232"/>
      <c r="AX43" s="233"/>
      <c r="AY43">
        <f>COUNTA($G$45)</f>
        <v>1</v>
      </c>
    </row>
    <row r="44" spans="1:51" ht="18.75" customHeight="1" x14ac:dyDescent="0.15">
      <c r="A44" s="730"/>
      <c r="B44" s="161"/>
      <c r="C44" s="160"/>
      <c r="D44" s="161"/>
      <c r="E44" s="160"/>
      <c r="F44" s="231"/>
      <c r="G44" s="174"/>
      <c r="H44" s="175"/>
      <c r="I44" s="175"/>
      <c r="J44" s="175"/>
      <c r="K44" s="175"/>
      <c r="L44" s="175"/>
      <c r="M44" s="175"/>
      <c r="N44" s="175"/>
      <c r="O44" s="175"/>
      <c r="P44" s="175"/>
      <c r="Q44" s="175"/>
      <c r="R44" s="175"/>
      <c r="S44" s="175"/>
      <c r="T44" s="175"/>
      <c r="U44" s="175"/>
      <c r="V44" s="175"/>
      <c r="W44" s="175"/>
      <c r="X44" s="176"/>
      <c r="Y44" s="177"/>
      <c r="Z44" s="178"/>
      <c r="AA44" s="179"/>
      <c r="AB44" s="181"/>
      <c r="AC44" s="175"/>
      <c r="AD44" s="176"/>
      <c r="AE44" s="181"/>
      <c r="AF44" s="175"/>
      <c r="AG44" s="175"/>
      <c r="AH44" s="176"/>
      <c r="AI44" s="181"/>
      <c r="AJ44" s="175"/>
      <c r="AK44" s="175"/>
      <c r="AL44" s="176"/>
      <c r="AM44" s="181"/>
      <c r="AN44" s="175"/>
      <c r="AO44" s="175"/>
      <c r="AP44" s="176"/>
      <c r="AQ44" s="234" t="s">
        <v>594</v>
      </c>
      <c r="AR44" s="235"/>
      <c r="AS44" s="175" t="s">
        <v>170</v>
      </c>
      <c r="AT44" s="176"/>
      <c r="AU44" s="189" t="s">
        <v>594</v>
      </c>
      <c r="AV44" s="189"/>
      <c r="AW44" s="175" t="s">
        <v>166</v>
      </c>
      <c r="AX44" s="191"/>
      <c r="AY44">
        <f>$AY$43</f>
        <v>1</v>
      </c>
    </row>
    <row r="45" spans="1:51" ht="39.75" customHeight="1" x14ac:dyDescent="0.15">
      <c r="A45" s="730"/>
      <c r="B45" s="161"/>
      <c r="C45" s="160"/>
      <c r="D45" s="161"/>
      <c r="E45" s="160"/>
      <c r="F45" s="231"/>
      <c r="G45" s="192" t="s">
        <v>606</v>
      </c>
      <c r="H45" s="193"/>
      <c r="I45" s="193"/>
      <c r="J45" s="193"/>
      <c r="K45" s="193"/>
      <c r="L45" s="193"/>
      <c r="M45" s="193"/>
      <c r="N45" s="193"/>
      <c r="O45" s="193"/>
      <c r="P45" s="193"/>
      <c r="Q45" s="193"/>
      <c r="R45" s="193"/>
      <c r="S45" s="193"/>
      <c r="T45" s="193"/>
      <c r="U45" s="193"/>
      <c r="V45" s="193"/>
      <c r="W45" s="193"/>
      <c r="X45" s="194"/>
      <c r="Y45" s="201" t="s">
        <v>182</v>
      </c>
      <c r="Z45" s="202"/>
      <c r="AA45" s="203"/>
      <c r="AB45" s="213" t="s">
        <v>608</v>
      </c>
      <c r="AC45" s="167"/>
      <c r="AD45" s="167"/>
      <c r="AE45" s="255">
        <v>1602</v>
      </c>
      <c r="AF45" s="163"/>
      <c r="AG45" s="163"/>
      <c r="AH45" s="163"/>
      <c r="AI45" s="255">
        <v>1198</v>
      </c>
      <c r="AJ45" s="163"/>
      <c r="AK45" s="163"/>
      <c r="AL45" s="163"/>
      <c r="AM45" s="255">
        <v>1262</v>
      </c>
      <c r="AN45" s="163"/>
      <c r="AO45" s="163"/>
      <c r="AP45" s="163"/>
      <c r="AQ45" s="255" t="s">
        <v>594</v>
      </c>
      <c r="AR45" s="163"/>
      <c r="AS45" s="163"/>
      <c r="AT45" s="163"/>
      <c r="AU45" s="255" t="s">
        <v>594</v>
      </c>
      <c r="AV45" s="163"/>
      <c r="AW45" s="163"/>
      <c r="AX45" s="165"/>
      <c r="AY45">
        <f t="shared" ref="AY45:AY46" si="6">$AY$43</f>
        <v>1</v>
      </c>
    </row>
    <row r="46" spans="1:51" ht="39.75" customHeight="1" x14ac:dyDescent="0.15">
      <c r="A46" s="730"/>
      <c r="B46" s="161"/>
      <c r="C46" s="160"/>
      <c r="D46" s="161"/>
      <c r="E46" s="160"/>
      <c r="F46" s="231"/>
      <c r="G46" s="198"/>
      <c r="H46" s="199"/>
      <c r="I46" s="199"/>
      <c r="J46" s="199"/>
      <c r="K46" s="199"/>
      <c r="L46" s="199"/>
      <c r="M46" s="199"/>
      <c r="N46" s="199"/>
      <c r="O46" s="199"/>
      <c r="P46" s="199"/>
      <c r="Q46" s="199"/>
      <c r="R46" s="199"/>
      <c r="S46" s="199"/>
      <c r="T46" s="199"/>
      <c r="U46" s="199"/>
      <c r="V46" s="199"/>
      <c r="W46" s="199"/>
      <c r="X46" s="200"/>
      <c r="Y46" s="166" t="s">
        <v>52</v>
      </c>
      <c r="Z46" s="133"/>
      <c r="AA46" s="134"/>
      <c r="AB46" s="429" t="s">
        <v>608</v>
      </c>
      <c r="AC46" s="204"/>
      <c r="AD46" s="204"/>
      <c r="AE46" s="255">
        <v>1400</v>
      </c>
      <c r="AF46" s="163"/>
      <c r="AG46" s="163"/>
      <c r="AH46" s="163"/>
      <c r="AI46" s="255">
        <v>1400</v>
      </c>
      <c r="AJ46" s="163"/>
      <c r="AK46" s="163"/>
      <c r="AL46" s="163"/>
      <c r="AM46" s="255">
        <v>1600</v>
      </c>
      <c r="AN46" s="163"/>
      <c r="AO46" s="163"/>
      <c r="AP46" s="163"/>
      <c r="AQ46" s="255" t="s">
        <v>594</v>
      </c>
      <c r="AR46" s="163"/>
      <c r="AS46" s="163"/>
      <c r="AT46" s="163"/>
      <c r="AU46" s="255" t="s">
        <v>594</v>
      </c>
      <c r="AV46" s="163"/>
      <c r="AW46" s="163"/>
      <c r="AX46" s="165"/>
      <c r="AY46">
        <f t="shared" si="6"/>
        <v>1</v>
      </c>
    </row>
    <row r="47" spans="1:51" ht="18.75" customHeight="1" x14ac:dyDescent="0.15">
      <c r="A47" s="730"/>
      <c r="B47" s="161"/>
      <c r="C47" s="160"/>
      <c r="D47" s="161"/>
      <c r="E47" s="160"/>
      <c r="F47" s="231"/>
      <c r="G47" s="223" t="s">
        <v>181</v>
      </c>
      <c r="H47" s="224"/>
      <c r="I47" s="224"/>
      <c r="J47" s="224"/>
      <c r="K47" s="224"/>
      <c r="L47" s="224"/>
      <c r="M47" s="224"/>
      <c r="N47" s="224"/>
      <c r="O47" s="224"/>
      <c r="P47" s="224"/>
      <c r="Q47" s="224"/>
      <c r="R47" s="224"/>
      <c r="S47" s="224"/>
      <c r="T47" s="224"/>
      <c r="U47" s="224"/>
      <c r="V47" s="224"/>
      <c r="W47" s="224"/>
      <c r="X47" s="225"/>
      <c r="Y47" s="226"/>
      <c r="Z47" s="227"/>
      <c r="AA47" s="228"/>
      <c r="AB47" s="229" t="s">
        <v>11</v>
      </c>
      <c r="AC47" s="224"/>
      <c r="AD47" s="225"/>
      <c r="AE47" s="180" t="s">
        <v>265</v>
      </c>
      <c r="AF47" s="172"/>
      <c r="AG47" s="172"/>
      <c r="AH47" s="173"/>
      <c r="AI47" s="180" t="s">
        <v>284</v>
      </c>
      <c r="AJ47" s="172"/>
      <c r="AK47" s="172"/>
      <c r="AL47" s="173"/>
      <c r="AM47" s="180" t="s">
        <v>571</v>
      </c>
      <c r="AN47" s="172"/>
      <c r="AO47" s="172"/>
      <c r="AP47" s="173"/>
      <c r="AQ47" s="229" t="s">
        <v>169</v>
      </c>
      <c r="AR47" s="224"/>
      <c r="AS47" s="224"/>
      <c r="AT47" s="225"/>
      <c r="AU47" s="232" t="s">
        <v>183</v>
      </c>
      <c r="AV47" s="232"/>
      <c r="AW47" s="232"/>
      <c r="AX47" s="233"/>
      <c r="AY47">
        <f>COUNTA($G$49)</f>
        <v>1</v>
      </c>
    </row>
    <row r="48" spans="1:51" ht="18.75" customHeight="1" x14ac:dyDescent="0.15">
      <c r="A48" s="730"/>
      <c r="B48" s="161"/>
      <c r="C48" s="160"/>
      <c r="D48" s="161"/>
      <c r="E48" s="160"/>
      <c r="F48" s="231"/>
      <c r="G48" s="174"/>
      <c r="H48" s="175"/>
      <c r="I48" s="175"/>
      <c r="J48" s="175"/>
      <c r="K48" s="175"/>
      <c r="L48" s="175"/>
      <c r="M48" s="175"/>
      <c r="N48" s="175"/>
      <c r="O48" s="175"/>
      <c r="P48" s="175"/>
      <c r="Q48" s="175"/>
      <c r="R48" s="175"/>
      <c r="S48" s="175"/>
      <c r="T48" s="175"/>
      <c r="U48" s="175"/>
      <c r="V48" s="175"/>
      <c r="W48" s="175"/>
      <c r="X48" s="176"/>
      <c r="Y48" s="177"/>
      <c r="Z48" s="178"/>
      <c r="AA48" s="179"/>
      <c r="AB48" s="181"/>
      <c r="AC48" s="175"/>
      <c r="AD48" s="176"/>
      <c r="AE48" s="181"/>
      <c r="AF48" s="175"/>
      <c r="AG48" s="175"/>
      <c r="AH48" s="176"/>
      <c r="AI48" s="181"/>
      <c r="AJ48" s="175"/>
      <c r="AK48" s="175"/>
      <c r="AL48" s="176"/>
      <c r="AM48" s="181"/>
      <c r="AN48" s="175"/>
      <c r="AO48" s="175"/>
      <c r="AP48" s="176"/>
      <c r="AQ48" s="234" t="s">
        <v>594</v>
      </c>
      <c r="AR48" s="235"/>
      <c r="AS48" s="175" t="s">
        <v>170</v>
      </c>
      <c r="AT48" s="176"/>
      <c r="AU48" s="189" t="s">
        <v>594</v>
      </c>
      <c r="AV48" s="189"/>
      <c r="AW48" s="175" t="s">
        <v>166</v>
      </c>
      <c r="AX48" s="191"/>
      <c r="AY48">
        <f>$AY$47</f>
        <v>1</v>
      </c>
    </row>
    <row r="49" spans="1:51" ht="39.75" customHeight="1" x14ac:dyDescent="0.15">
      <c r="A49" s="730"/>
      <c r="B49" s="161"/>
      <c r="C49" s="160"/>
      <c r="D49" s="161"/>
      <c r="E49" s="160"/>
      <c r="F49" s="231"/>
      <c r="G49" s="192" t="s">
        <v>607</v>
      </c>
      <c r="H49" s="193"/>
      <c r="I49" s="193"/>
      <c r="J49" s="193"/>
      <c r="K49" s="193"/>
      <c r="L49" s="193"/>
      <c r="M49" s="193"/>
      <c r="N49" s="193"/>
      <c r="O49" s="193"/>
      <c r="P49" s="193"/>
      <c r="Q49" s="193"/>
      <c r="R49" s="193"/>
      <c r="S49" s="193"/>
      <c r="T49" s="193"/>
      <c r="U49" s="193"/>
      <c r="V49" s="193"/>
      <c r="W49" s="193"/>
      <c r="X49" s="194"/>
      <c r="Y49" s="201" t="s">
        <v>182</v>
      </c>
      <c r="Z49" s="202"/>
      <c r="AA49" s="203"/>
      <c r="AB49" s="213" t="s">
        <v>14</v>
      </c>
      <c r="AC49" s="167"/>
      <c r="AD49" s="167"/>
      <c r="AE49" s="255">
        <v>97</v>
      </c>
      <c r="AF49" s="163"/>
      <c r="AG49" s="163"/>
      <c r="AH49" s="163"/>
      <c r="AI49" s="255">
        <v>98</v>
      </c>
      <c r="AJ49" s="163"/>
      <c r="AK49" s="163"/>
      <c r="AL49" s="163"/>
      <c r="AM49" s="255">
        <v>91</v>
      </c>
      <c r="AN49" s="163"/>
      <c r="AO49" s="163"/>
      <c r="AP49" s="163"/>
      <c r="AQ49" s="255" t="s">
        <v>594</v>
      </c>
      <c r="AR49" s="163"/>
      <c r="AS49" s="163"/>
      <c r="AT49" s="163"/>
      <c r="AU49" s="255" t="s">
        <v>594</v>
      </c>
      <c r="AV49" s="163"/>
      <c r="AW49" s="163"/>
      <c r="AX49" s="165"/>
      <c r="AY49">
        <f t="shared" ref="AY49:AY50" si="7">$AY$47</f>
        <v>1</v>
      </c>
    </row>
    <row r="50" spans="1:51" ht="39.75" customHeight="1" x14ac:dyDescent="0.15">
      <c r="A50" s="730"/>
      <c r="B50" s="161"/>
      <c r="C50" s="160"/>
      <c r="D50" s="161"/>
      <c r="E50" s="160"/>
      <c r="F50" s="231"/>
      <c r="G50" s="198"/>
      <c r="H50" s="199"/>
      <c r="I50" s="199"/>
      <c r="J50" s="199"/>
      <c r="K50" s="199"/>
      <c r="L50" s="199"/>
      <c r="M50" s="199"/>
      <c r="N50" s="199"/>
      <c r="O50" s="199"/>
      <c r="P50" s="199"/>
      <c r="Q50" s="199"/>
      <c r="R50" s="199"/>
      <c r="S50" s="199"/>
      <c r="T50" s="199"/>
      <c r="U50" s="199"/>
      <c r="V50" s="199"/>
      <c r="W50" s="199"/>
      <c r="X50" s="200"/>
      <c r="Y50" s="166" t="s">
        <v>52</v>
      </c>
      <c r="Z50" s="133"/>
      <c r="AA50" s="134"/>
      <c r="AB50" s="429" t="s">
        <v>14</v>
      </c>
      <c r="AC50" s="204"/>
      <c r="AD50" s="204"/>
      <c r="AE50" s="255">
        <v>80</v>
      </c>
      <c r="AF50" s="163"/>
      <c r="AG50" s="163"/>
      <c r="AH50" s="163"/>
      <c r="AI50" s="255">
        <v>80</v>
      </c>
      <c r="AJ50" s="163"/>
      <c r="AK50" s="163"/>
      <c r="AL50" s="163"/>
      <c r="AM50" s="255">
        <v>80</v>
      </c>
      <c r="AN50" s="163"/>
      <c r="AO50" s="163"/>
      <c r="AP50" s="163"/>
      <c r="AQ50" s="255" t="s">
        <v>594</v>
      </c>
      <c r="AR50" s="163"/>
      <c r="AS50" s="163"/>
      <c r="AT50" s="163"/>
      <c r="AU50" s="255" t="s">
        <v>594</v>
      </c>
      <c r="AV50" s="163"/>
      <c r="AW50" s="163"/>
      <c r="AX50" s="165"/>
      <c r="AY50">
        <f t="shared" si="7"/>
        <v>1</v>
      </c>
    </row>
    <row r="51" spans="1:51" ht="22.5" customHeight="1" x14ac:dyDescent="0.15">
      <c r="A51" s="730"/>
      <c r="B51" s="161"/>
      <c r="C51" s="160"/>
      <c r="D51" s="161"/>
      <c r="E51" s="160"/>
      <c r="F51" s="231"/>
      <c r="G51" s="681" t="s">
        <v>184</v>
      </c>
      <c r="H51" s="172"/>
      <c r="I51" s="172"/>
      <c r="J51" s="172"/>
      <c r="K51" s="172"/>
      <c r="L51" s="172"/>
      <c r="M51" s="172"/>
      <c r="N51" s="172"/>
      <c r="O51" s="172"/>
      <c r="P51" s="173"/>
      <c r="Q51" s="180" t="s">
        <v>227</v>
      </c>
      <c r="R51" s="172"/>
      <c r="S51" s="172"/>
      <c r="T51" s="172"/>
      <c r="U51" s="172"/>
      <c r="V51" s="172"/>
      <c r="W51" s="172"/>
      <c r="X51" s="172"/>
      <c r="Y51" s="172"/>
      <c r="Z51" s="172"/>
      <c r="AA51" s="172"/>
      <c r="AB51" s="211" t="s">
        <v>228</v>
      </c>
      <c r="AC51" s="172"/>
      <c r="AD51" s="173"/>
      <c r="AE51" s="180" t="s">
        <v>185</v>
      </c>
      <c r="AF51" s="172"/>
      <c r="AG51" s="172"/>
      <c r="AH51" s="172"/>
      <c r="AI51" s="172"/>
      <c r="AJ51" s="172"/>
      <c r="AK51" s="172"/>
      <c r="AL51" s="172"/>
      <c r="AM51" s="172"/>
      <c r="AN51" s="172"/>
      <c r="AO51" s="172"/>
      <c r="AP51" s="172"/>
      <c r="AQ51" s="172"/>
      <c r="AR51" s="172"/>
      <c r="AS51" s="172"/>
      <c r="AT51" s="172"/>
      <c r="AU51" s="172"/>
      <c r="AV51" s="172"/>
      <c r="AW51" s="172"/>
      <c r="AX51" s="430"/>
      <c r="AY51">
        <f>COUNTA($G$53)</f>
        <v>1</v>
      </c>
    </row>
    <row r="52" spans="1:51" ht="22.5" customHeight="1" x14ac:dyDescent="0.15">
      <c r="A52" s="730"/>
      <c r="B52" s="161"/>
      <c r="C52" s="160"/>
      <c r="D52" s="161"/>
      <c r="E52" s="160"/>
      <c r="F52" s="231"/>
      <c r="G52" s="174"/>
      <c r="H52" s="175"/>
      <c r="I52" s="175"/>
      <c r="J52" s="175"/>
      <c r="K52" s="175"/>
      <c r="L52" s="175"/>
      <c r="M52" s="175"/>
      <c r="N52" s="175"/>
      <c r="O52" s="175"/>
      <c r="P52" s="176"/>
      <c r="Q52" s="181"/>
      <c r="R52" s="175"/>
      <c r="S52" s="175"/>
      <c r="T52" s="175"/>
      <c r="U52" s="175"/>
      <c r="V52" s="175"/>
      <c r="W52" s="175"/>
      <c r="X52" s="175"/>
      <c r="Y52" s="175"/>
      <c r="Z52" s="175"/>
      <c r="AA52" s="175"/>
      <c r="AB52" s="212"/>
      <c r="AC52" s="175"/>
      <c r="AD52" s="176"/>
      <c r="AE52" s="181"/>
      <c r="AF52" s="175"/>
      <c r="AG52" s="175"/>
      <c r="AH52" s="175"/>
      <c r="AI52" s="175"/>
      <c r="AJ52" s="175"/>
      <c r="AK52" s="175"/>
      <c r="AL52" s="175"/>
      <c r="AM52" s="175"/>
      <c r="AN52" s="175"/>
      <c r="AO52" s="175"/>
      <c r="AP52" s="175"/>
      <c r="AQ52" s="175"/>
      <c r="AR52" s="175"/>
      <c r="AS52" s="175"/>
      <c r="AT52" s="175"/>
      <c r="AU52" s="175"/>
      <c r="AV52" s="175"/>
      <c r="AW52" s="175"/>
      <c r="AX52" s="191"/>
      <c r="AY52">
        <f>$AY$51</f>
        <v>1</v>
      </c>
    </row>
    <row r="53" spans="1:51" ht="22.5" customHeight="1" x14ac:dyDescent="0.15">
      <c r="A53" s="730"/>
      <c r="B53" s="161"/>
      <c r="C53" s="160"/>
      <c r="D53" s="161"/>
      <c r="E53" s="160"/>
      <c r="F53" s="231"/>
      <c r="G53" s="192" t="s">
        <v>594</v>
      </c>
      <c r="H53" s="193"/>
      <c r="I53" s="193"/>
      <c r="J53" s="193"/>
      <c r="K53" s="193"/>
      <c r="L53" s="193"/>
      <c r="M53" s="193"/>
      <c r="N53" s="193"/>
      <c r="O53" s="193"/>
      <c r="P53" s="194"/>
      <c r="Q53" s="238" t="s">
        <v>594</v>
      </c>
      <c r="R53" s="193"/>
      <c r="S53" s="193"/>
      <c r="T53" s="193"/>
      <c r="U53" s="193"/>
      <c r="V53" s="193"/>
      <c r="W53" s="193"/>
      <c r="X53" s="193"/>
      <c r="Y53" s="193"/>
      <c r="Z53" s="193"/>
      <c r="AA53" s="702"/>
      <c r="AB53" s="205" t="s">
        <v>594</v>
      </c>
      <c r="AC53" s="206"/>
      <c r="AD53" s="206"/>
      <c r="AE53" s="236" t="s">
        <v>594</v>
      </c>
      <c r="AF53" s="236"/>
      <c r="AG53" s="236"/>
      <c r="AH53" s="236"/>
      <c r="AI53" s="236"/>
      <c r="AJ53" s="236"/>
      <c r="AK53" s="236"/>
      <c r="AL53" s="236"/>
      <c r="AM53" s="236"/>
      <c r="AN53" s="236"/>
      <c r="AO53" s="236"/>
      <c r="AP53" s="236"/>
      <c r="AQ53" s="236"/>
      <c r="AR53" s="236"/>
      <c r="AS53" s="236"/>
      <c r="AT53" s="236"/>
      <c r="AU53" s="236"/>
      <c r="AV53" s="236"/>
      <c r="AW53" s="236"/>
      <c r="AX53" s="237"/>
      <c r="AY53">
        <f t="shared" ref="AY53:AY57" si="8">$AY$51</f>
        <v>1</v>
      </c>
    </row>
    <row r="54" spans="1:51" ht="22.5" customHeight="1" x14ac:dyDescent="0.15">
      <c r="A54" s="730"/>
      <c r="B54" s="161"/>
      <c r="C54" s="160"/>
      <c r="D54" s="161"/>
      <c r="E54" s="160"/>
      <c r="F54" s="231"/>
      <c r="G54" s="195"/>
      <c r="H54" s="196"/>
      <c r="I54" s="196"/>
      <c r="J54" s="196"/>
      <c r="K54" s="196"/>
      <c r="L54" s="196"/>
      <c r="M54" s="196"/>
      <c r="N54" s="196"/>
      <c r="O54" s="196"/>
      <c r="P54" s="197"/>
      <c r="Q54" s="307"/>
      <c r="R54" s="196"/>
      <c r="S54" s="196"/>
      <c r="T54" s="196"/>
      <c r="U54" s="196"/>
      <c r="V54" s="196"/>
      <c r="W54" s="196"/>
      <c r="X54" s="196"/>
      <c r="Y54" s="196"/>
      <c r="Z54" s="196"/>
      <c r="AA54" s="703"/>
      <c r="AB54" s="207"/>
      <c r="AC54" s="208"/>
      <c r="AD54" s="208"/>
      <c r="AE54" s="236"/>
      <c r="AF54" s="236"/>
      <c r="AG54" s="236"/>
      <c r="AH54" s="236"/>
      <c r="AI54" s="236"/>
      <c r="AJ54" s="236"/>
      <c r="AK54" s="236"/>
      <c r="AL54" s="236"/>
      <c r="AM54" s="236"/>
      <c r="AN54" s="236"/>
      <c r="AO54" s="236"/>
      <c r="AP54" s="236"/>
      <c r="AQ54" s="236"/>
      <c r="AR54" s="236"/>
      <c r="AS54" s="236"/>
      <c r="AT54" s="236"/>
      <c r="AU54" s="236"/>
      <c r="AV54" s="236"/>
      <c r="AW54" s="236"/>
      <c r="AX54" s="237"/>
      <c r="AY54">
        <f t="shared" si="8"/>
        <v>1</v>
      </c>
    </row>
    <row r="55" spans="1:51" ht="25.5" customHeight="1" x14ac:dyDescent="0.15">
      <c r="A55" s="730"/>
      <c r="B55" s="161"/>
      <c r="C55" s="160"/>
      <c r="D55" s="161"/>
      <c r="E55" s="160"/>
      <c r="F55" s="231"/>
      <c r="G55" s="195"/>
      <c r="H55" s="196"/>
      <c r="I55" s="196"/>
      <c r="J55" s="196"/>
      <c r="K55" s="196"/>
      <c r="L55" s="196"/>
      <c r="M55" s="196"/>
      <c r="N55" s="196"/>
      <c r="O55" s="196"/>
      <c r="P55" s="197"/>
      <c r="Q55" s="307"/>
      <c r="R55" s="196"/>
      <c r="S55" s="196"/>
      <c r="T55" s="196"/>
      <c r="U55" s="196"/>
      <c r="V55" s="196"/>
      <c r="W55" s="196"/>
      <c r="X55" s="196"/>
      <c r="Y55" s="196"/>
      <c r="Z55" s="196"/>
      <c r="AA55" s="703"/>
      <c r="AB55" s="207"/>
      <c r="AC55" s="208"/>
      <c r="AD55" s="208"/>
      <c r="AE55" s="301" t="s">
        <v>186</v>
      </c>
      <c r="AF55" s="301"/>
      <c r="AG55" s="301"/>
      <c r="AH55" s="301"/>
      <c r="AI55" s="301"/>
      <c r="AJ55" s="301"/>
      <c r="AK55" s="301"/>
      <c r="AL55" s="301"/>
      <c r="AM55" s="301"/>
      <c r="AN55" s="301"/>
      <c r="AO55" s="301"/>
      <c r="AP55" s="301"/>
      <c r="AQ55" s="301"/>
      <c r="AR55" s="301"/>
      <c r="AS55" s="301"/>
      <c r="AT55" s="301"/>
      <c r="AU55" s="301"/>
      <c r="AV55" s="301"/>
      <c r="AW55" s="301"/>
      <c r="AX55" s="323"/>
      <c r="AY55">
        <f t="shared" si="8"/>
        <v>1</v>
      </c>
    </row>
    <row r="56" spans="1:51" ht="22.5" customHeight="1" x14ac:dyDescent="0.15">
      <c r="A56" s="730"/>
      <c r="B56" s="161"/>
      <c r="C56" s="160"/>
      <c r="D56" s="161"/>
      <c r="E56" s="160"/>
      <c r="F56" s="231"/>
      <c r="G56" s="195"/>
      <c r="H56" s="196"/>
      <c r="I56" s="196"/>
      <c r="J56" s="196"/>
      <c r="K56" s="196"/>
      <c r="L56" s="196"/>
      <c r="M56" s="196"/>
      <c r="N56" s="196"/>
      <c r="O56" s="196"/>
      <c r="P56" s="197"/>
      <c r="Q56" s="307"/>
      <c r="R56" s="196"/>
      <c r="S56" s="196"/>
      <c r="T56" s="196"/>
      <c r="U56" s="196"/>
      <c r="V56" s="196"/>
      <c r="W56" s="196"/>
      <c r="X56" s="196"/>
      <c r="Y56" s="196"/>
      <c r="Z56" s="196"/>
      <c r="AA56" s="703"/>
      <c r="AB56" s="207"/>
      <c r="AC56" s="208"/>
      <c r="AD56" s="208"/>
      <c r="AE56" s="238" t="s">
        <v>594</v>
      </c>
      <c r="AF56" s="193"/>
      <c r="AG56" s="193"/>
      <c r="AH56" s="193"/>
      <c r="AI56" s="193"/>
      <c r="AJ56" s="193"/>
      <c r="AK56" s="193"/>
      <c r="AL56" s="193"/>
      <c r="AM56" s="193"/>
      <c r="AN56" s="193"/>
      <c r="AO56" s="193"/>
      <c r="AP56" s="193"/>
      <c r="AQ56" s="193"/>
      <c r="AR56" s="193"/>
      <c r="AS56" s="193"/>
      <c r="AT56" s="193"/>
      <c r="AU56" s="193"/>
      <c r="AV56" s="193"/>
      <c r="AW56" s="193"/>
      <c r="AX56" s="239"/>
      <c r="AY56">
        <f t="shared" si="8"/>
        <v>1</v>
      </c>
    </row>
    <row r="57" spans="1:51" ht="22.5" customHeight="1" x14ac:dyDescent="0.15">
      <c r="A57" s="730"/>
      <c r="B57" s="161"/>
      <c r="C57" s="160"/>
      <c r="D57" s="161"/>
      <c r="E57" s="160"/>
      <c r="F57" s="231"/>
      <c r="G57" s="198"/>
      <c r="H57" s="199"/>
      <c r="I57" s="199"/>
      <c r="J57" s="199"/>
      <c r="K57" s="199"/>
      <c r="L57" s="199"/>
      <c r="M57" s="199"/>
      <c r="N57" s="199"/>
      <c r="O57" s="199"/>
      <c r="P57" s="200"/>
      <c r="Q57" s="240"/>
      <c r="R57" s="199"/>
      <c r="S57" s="199"/>
      <c r="T57" s="199"/>
      <c r="U57" s="199"/>
      <c r="V57" s="199"/>
      <c r="W57" s="199"/>
      <c r="X57" s="199"/>
      <c r="Y57" s="199"/>
      <c r="Z57" s="199"/>
      <c r="AA57" s="704"/>
      <c r="AB57" s="209"/>
      <c r="AC57" s="210"/>
      <c r="AD57" s="210"/>
      <c r="AE57" s="240"/>
      <c r="AF57" s="199"/>
      <c r="AG57" s="199"/>
      <c r="AH57" s="199"/>
      <c r="AI57" s="199"/>
      <c r="AJ57" s="199"/>
      <c r="AK57" s="199"/>
      <c r="AL57" s="199"/>
      <c r="AM57" s="199"/>
      <c r="AN57" s="199"/>
      <c r="AO57" s="199"/>
      <c r="AP57" s="199"/>
      <c r="AQ57" s="199"/>
      <c r="AR57" s="199"/>
      <c r="AS57" s="199"/>
      <c r="AT57" s="199"/>
      <c r="AU57" s="199"/>
      <c r="AV57" s="199"/>
      <c r="AW57" s="199"/>
      <c r="AX57" s="241"/>
      <c r="AY57">
        <f t="shared" si="8"/>
        <v>1</v>
      </c>
    </row>
    <row r="58" spans="1:51" ht="23.25" customHeight="1" x14ac:dyDescent="0.15">
      <c r="A58" s="730"/>
      <c r="B58" s="161"/>
      <c r="C58" s="160"/>
      <c r="D58" s="161"/>
      <c r="E58" s="304" t="s">
        <v>199</v>
      </c>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6"/>
      <c r="AY58">
        <f>COUNTA($E$59)</f>
        <v>1</v>
      </c>
    </row>
    <row r="59" spans="1:51" ht="24.75" customHeight="1" x14ac:dyDescent="0.15">
      <c r="A59" s="730"/>
      <c r="B59" s="161"/>
      <c r="C59" s="160"/>
      <c r="D59" s="161"/>
      <c r="E59" s="238" t="s">
        <v>594</v>
      </c>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239"/>
      <c r="AY59">
        <f>$AY$58</f>
        <v>1</v>
      </c>
    </row>
    <row r="60" spans="1:51" ht="24.75" customHeight="1" x14ac:dyDescent="0.15">
      <c r="A60" s="730"/>
      <c r="B60" s="161"/>
      <c r="C60" s="160"/>
      <c r="D60" s="161"/>
      <c r="E60" s="307"/>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308"/>
      <c r="AY60">
        <f>$AY$58</f>
        <v>1</v>
      </c>
    </row>
    <row r="61" spans="1:51" ht="34.5" customHeight="1" x14ac:dyDescent="0.15">
      <c r="A61" s="730"/>
      <c r="B61" s="161"/>
      <c r="C61" s="158" t="s">
        <v>543</v>
      </c>
      <c r="D61" s="159"/>
      <c r="E61" s="214" t="s">
        <v>274</v>
      </c>
      <c r="F61" s="316"/>
      <c r="G61" s="317" t="s">
        <v>187</v>
      </c>
      <c r="H61" s="305"/>
      <c r="I61" s="305"/>
      <c r="J61" s="318" t="s">
        <v>593</v>
      </c>
      <c r="K61" s="319"/>
      <c r="L61" s="319"/>
      <c r="M61" s="319"/>
      <c r="N61" s="319"/>
      <c r="O61" s="319"/>
      <c r="P61" s="319"/>
      <c r="Q61" s="319"/>
      <c r="R61" s="319"/>
      <c r="S61" s="319"/>
      <c r="T61" s="320"/>
      <c r="U61" s="321" t="s">
        <v>594</v>
      </c>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2"/>
      <c r="AY61" s="65" t="str">
        <f>IF(SUBSTITUTE($J$61,"-","")="","0","1")</f>
        <v>0</v>
      </c>
    </row>
    <row r="62" spans="1:51" ht="18.75" customHeight="1" x14ac:dyDescent="0.15">
      <c r="A62" s="730"/>
      <c r="B62" s="161"/>
      <c r="C62" s="160"/>
      <c r="D62" s="161"/>
      <c r="E62" s="169" t="s">
        <v>176</v>
      </c>
      <c r="F62" s="170"/>
      <c r="G62" s="171" t="s">
        <v>173</v>
      </c>
      <c r="H62" s="172"/>
      <c r="I62" s="172"/>
      <c r="J62" s="172"/>
      <c r="K62" s="172"/>
      <c r="L62" s="172"/>
      <c r="M62" s="172"/>
      <c r="N62" s="172"/>
      <c r="O62" s="172"/>
      <c r="P62" s="172"/>
      <c r="Q62" s="172"/>
      <c r="R62" s="172"/>
      <c r="S62" s="172"/>
      <c r="T62" s="172"/>
      <c r="U62" s="172"/>
      <c r="V62" s="172"/>
      <c r="W62" s="172"/>
      <c r="X62" s="173"/>
      <c r="Y62" s="177"/>
      <c r="Z62" s="178"/>
      <c r="AA62" s="179"/>
      <c r="AB62" s="180" t="s">
        <v>11</v>
      </c>
      <c r="AC62" s="172"/>
      <c r="AD62" s="173"/>
      <c r="AE62" s="182" t="s">
        <v>175</v>
      </c>
      <c r="AF62" s="183"/>
      <c r="AG62" s="183"/>
      <c r="AH62" s="184"/>
      <c r="AI62" s="185" t="s">
        <v>415</v>
      </c>
      <c r="AJ62" s="185"/>
      <c r="AK62" s="185"/>
      <c r="AL62" s="180"/>
      <c r="AM62" s="185" t="s">
        <v>416</v>
      </c>
      <c r="AN62" s="185"/>
      <c r="AO62" s="185"/>
      <c r="AP62" s="180"/>
      <c r="AQ62" s="180" t="s">
        <v>169</v>
      </c>
      <c r="AR62" s="172"/>
      <c r="AS62" s="172"/>
      <c r="AT62" s="173"/>
      <c r="AU62" s="187" t="s">
        <v>129</v>
      </c>
      <c r="AV62" s="187"/>
      <c r="AW62" s="187"/>
      <c r="AX62" s="188"/>
      <c r="AY62">
        <f>COUNTA($G$64)</f>
        <v>1</v>
      </c>
    </row>
    <row r="63" spans="1:51" ht="18.75" customHeight="1" x14ac:dyDescent="0.15">
      <c r="A63" s="730"/>
      <c r="B63" s="161"/>
      <c r="C63" s="160"/>
      <c r="D63" s="161"/>
      <c r="E63" s="169"/>
      <c r="F63" s="170"/>
      <c r="G63" s="174"/>
      <c r="H63" s="175"/>
      <c r="I63" s="175"/>
      <c r="J63" s="175"/>
      <c r="K63" s="175"/>
      <c r="L63" s="175"/>
      <c r="M63" s="175"/>
      <c r="N63" s="175"/>
      <c r="O63" s="175"/>
      <c r="P63" s="175"/>
      <c r="Q63" s="175"/>
      <c r="R63" s="175"/>
      <c r="S63" s="175"/>
      <c r="T63" s="175"/>
      <c r="U63" s="175"/>
      <c r="V63" s="175"/>
      <c r="W63" s="175"/>
      <c r="X63" s="176"/>
      <c r="Y63" s="177"/>
      <c r="Z63" s="178"/>
      <c r="AA63" s="179"/>
      <c r="AB63" s="181"/>
      <c r="AC63" s="175"/>
      <c r="AD63" s="176"/>
      <c r="AE63" s="189" t="s">
        <v>594</v>
      </c>
      <c r="AF63" s="189"/>
      <c r="AG63" s="175" t="s">
        <v>170</v>
      </c>
      <c r="AH63" s="176"/>
      <c r="AI63" s="186"/>
      <c r="AJ63" s="186"/>
      <c r="AK63" s="186"/>
      <c r="AL63" s="181"/>
      <c r="AM63" s="186"/>
      <c r="AN63" s="186"/>
      <c r="AO63" s="186"/>
      <c r="AP63" s="181"/>
      <c r="AQ63" s="190" t="s">
        <v>594</v>
      </c>
      <c r="AR63" s="189"/>
      <c r="AS63" s="175" t="s">
        <v>170</v>
      </c>
      <c r="AT63" s="176"/>
      <c r="AU63" s="189" t="s">
        <v>594</v>
      </c>
      <c r="AV63" s="189"/>
      <c r="AW63" s="175" t="s">
        <v>166</v>
      </c>
      <c r="AX63" s="191"/>
      <c r="AY63">
        <f>$AY$62</f>
        <v>1</v>
      </c>
    </row>
    <row r="64" spans="1:51" ht="23.25" customHeight="1" x14ac:dyDescent="0.15">
      <c r="A64" s="730"/>
      <c r="B64" s="161"/>
      <c r="C64" s="160"/>
      <c r="D64" s="161"/>
      <c r="E64" s="169"/>
      <c r="F64" s="170"/>
      <c r="G64" s="192" t="s">
        <v>594</v>
      </c>
      <c r="H64" s="193"/>
      <c r="I64" s="193"/>
      <c r="J64" s="193"/>
      <c r="K64" s="193"/>
      <c r="L64" s="193"/>
      <c r="M64" s="193"/>
      <c r="N64" s="193"/>
      <c r="O64" s="193"/>
      <c r="P64" s="193"/>
      <c r="Q64" s="193"/>
      <c r="R64" s="193"/>
      <c r="S64" s="193"/>
      <c r="T64" s="193"/>
      <c r="U64" s="193"/>
      <c r="V64" s="193"/>
      <c r="W64" s="193"/>
      <c r="X64" s="194"/>
      <c r="Y64" s="201" t="s">
        <v>12</v>
      </c>
      <c r="Z64" s="202"/>
      <c r="AA64" s="203"/>
      <c r="AB64" s="204" t="s">
        <v>594</v>
      </c>
      <c r="AC64" s="204"/>
      <c r="AD64" s="204"/>
      <c r="AE64" s="162" t="s">
        <v>594</v>
      </c>
      <c r="AF64" s="163"/>
      <c r="AG64" s="163"/>
      <c r="AH64" s="163"/>
      <c r="AI64" s="162" t="s">
        <v>594</v>
      </c>
      <c r="AJ64" s="163"/>
      <c r="AK64" s="163"/>
      <c r="AL64" s="163"/>
      <c r="AM64" s="162" t="s">
        <v>594</v>
      </c>
      <c r="AN64" s="163"/>
      <c r="AO64" s="163"/>
      <c r="AP64" s="164"/>
      <c r="AQ64" s="162" t="s">
        <v>594</v>
      </c>
      <c r="AR64" s="163"/>
      <c r="AS64" s="163"/>
      <c r="AT64" s="164"/>
      <c r="AU64" s="163" t="s">
        <v>594</v>
      </c>
      <c r="AV64" s="163"/>
      <c r="AW64" s="163"/>
      <c r="AX64" s="165"/>
      <c r="AY64">
        <f t="shared" ref="AY64:AY66" si="9">$AY$62</f>
        <v>1</v>
      </c>
    </row>
    <row r="65" spans="1:51" ht="23.25" customHeight="1" x14ac:dyDescent="0.15">
      <c r="A65" s="730"/>
      <c r="B65" s="161"/>
      <c r="C65" s="160"/>
      <c r="D65" s="161"/>
      <c r="E65" s="169"/>
      <c r="F65" s="170"/>
      <c r="G65" s="195"/>
      <c r="H65" s="196"/>
      <c r="I65" s="196"/>
      <c r="J65" s="196"/>
      <c r="K65" s="196"/>
      <c r="L65" s="196"/>
      <c r="M65" s="196"/>
      <c r="N65" s="196"/>
      <c r="O65" s="196"/>
      <c r="P65" s="196"/>
      <c r="Q65" s="196"/>
      <c r="R65" s="196"/>
      <c r="S65" s="196"/>
      <c r="T65" s="196"/>
      <c r="U65" s="196"/>
      <c r="V65" s="196"/>
      <c r="W65" s="196"/>
      <c r="X65" s="197"/>
      <c r="Y65" s="166" t="s">
        <v>52</v>
      </c>
      <c r="Z65" s="133"/>
      <c r="AA65" s="134"/>
      <c r="AB65" s="167" t="s">
        <v>594</v>
      </c>
      <c r="AC65" s="167"/>
      <c r="AD65" s="167"/>
      <c r="AE65" s="162" t="s">
        <v>594</v>
      </c>
      <c r="AF65" s="163"/>
      <c r="AG65" s="163"/>
      <c r="AH65" s="164"/>
      <c r="AI65" s="162" t="s">
        <v>594</v>
      </c>
      <c r="AJ65" s="163"/>
      <c r="AK65" s="163"/>
      <c r="AL65" s="163"/>
      <c r="AM65" s="162" t="s">
        <v>594</v>
      </c>
      <c r="AN65" s="163"/>
      <c r="AO65" s="163"/>
      <c r="AP65" s="164"/>
      <c r="AQ65" s="162" t="s">
        <v>594</v>
      </c>
      <c r="AR65" s="163"/>
      <c r="AS65" s="163"/>
      <c r="AT65" s="164"/>
      <c r="AU65" s="163" t="s">
        <v>594</v>
      </c>
      <c r="AV65" s="163"/>
      <c r="AW65" s="163"/>
      <c r="AX65" s="165"/>
      <c r="AY65">
        <f t="shared" si="9"/>
        <v>1</v>
      </c>
    </row>
    <row r="66" spans="1:51" ht="23.25" customHeight="1" x14ac:dyDescent="0.15">
      <c r="A66" s="730"/>
      <c r="B66" s="161"/>
      <c r="C66" s="160"/>
      <c r="D66" s="161"/>
      <c r="E66" s="169"/>
      <c r="F66" s="170"/>
      <c r="G66" s="198"/>
      <c r="H66" s="199"/>
      <c r="I66" s="199"/>
      <c r="J66" s="199"/>
      <c r="K66" s="199"/>
      <c r="L66" s="199"/>
      <c r="M66" s="199"/>
      <c r="N66" s="199"/>
      <c r="O66" s="199"/>
      <c r="P66" s="199"/>
      <c r="Q66" s="199"/>
      <c r="R66" s="199"/>
      <c r="S66" s="199"/>
      <c r="T66" s="199"/>
      <c r="U66" s="199"/>
      <c r="V66" s="199"/>
      <c r="W66" s="199"/>
      <c r="X66" s="200"/>
      <c r="Y66" s="166" t="s">
        <v>13</v>
      </c>
      <c r="Z66" s="133"/>
      <c r="AA66" s="134"/>
      <c r="AB66" s="168" t="s">
        <v>167</v>
      </c>
      <c r="AC66" s="168"/>
      <c r="AD66" s="168"/>
      <c r="AE66" s="162" t="s">
        <v>594</v>
      </c>
      <c r="AF66" s="163"/>
      <c r="AG66" s="163"/>
      <c r="AH66" s="164"/>
      <c r="AI66" s="162" t="s">
        <v>594</v>
      </c>
      <c r="AJ66" s="163"/>
      <c r="AK66" s="163"/>
      <c r="AL66" s="163"/>
      <c r="AM66" s="162" t="s">
        <v>594</v>
      </c>
      <c r="AN66" s="163"/>
      <c r="AO66" s="163"/>
      <c r="AP66" s="164"/>
      <c r="AQ66" s="162" t="s">
        <v>594</v>
      </c>
      <c r="AR66" s="163"/>
      <c r="AS66" s="163"/>
      <c r="AT66" s="164"/>
      <c r="AU66" s="163" t="s">
        <v>594</v>
      </c>
      <c r="AV66" s="163"/>
      <c r="AW66" s="163"/>
      <c r="AX66" s="165"/>
      <c r="AY66">
        <f t="shared" si="9"/>
        <v>1</v>
      </c>
    </row>
    <row r="67" spans="1:51" ht="18.75" customHeight="1" x14ac:dyDescent="0.15">
      <c r="A67" s="730"/>
      <c r="B67" s="161"/>
      <c r="C67" s="160"/>
      <c r="D67" s="161"/>
      <c r="E67" s="169" t="s">
        <v>177</v>
      </c>
      <c r="F67" s="170"/>
      <c r="G67" s="171" t="s">
        <v>174</v>
      </c>
      <c r="H67" s="172"/>
      <c r="I67" s="172"/>
      <c r="J67" s="172"/>
      <c r="K67" s="172"/>
      <c r="L67" s="172"/>
      <c r="M67" s="172"/>
      <c r="N67" s="172"/>
      <c r="O67" s="172"/>
      <c r="P67" s="172"/>
      <c r="Q67" s="172"/>
      <c r="R67" s="172"/>
      <c r="S67" s="172"/>
      <c r="T67" s="172"/>
      <c r="U67" s="172"/>
      <c r="V67" s="172"/>
      <c r="W67" s="172"/>
      <c r="X67" s="173"/>
      <c r="Y67" s="177"/>
      <c r="Z67" s="178"/>
      <c r="AA67" s="179"/>
      <c r="AB67" s="180" t="s">
        <v>11</v>
      </c>
      <c r="AC67" s="172"/>
      <c r="AD67" s="173"/>
      <c r="AE67" s="182" t="s">
        <v>175</v>
      </c>
      <c r="AF67" s="183"/>
      <c r="AG67" s="183"/>
      <c r="AH67" s="184"/>
      <c r="AI67" s="185" t="s">
        <v>415</v>
      </c>
      <c r="AJ67" s="185"/>
      <c r="AK67" s="185"/>
      <c r="AL67" s="180"/>
      <c r="AM67" s="185" t="s">
        <v>416</v>
      </c>
      <c r="AN67" s="185"/>
      <c r="AO67" s="185"/>
      <c r="AP67" s="180"/>
      <c r="AQ67" s="180" t="s">
        <v>169</v>
      </c>
      <c r="AR67" s="172"/>
      <c r="AS67" s="172"/>
      <c r="AT67" s="173"/>
      <c r="AU67" s="187" t="s">
        <v>129</v>
      </c>
      <c r="AV67" s="187"/>
      <c r="AW67" s="187"/>
      <c r="AX67" s="188"/>
      <c r="AY67">
        <f>COUNTA($G$69)</f>
        <v>1</v>
      </c>
    </row>
    <row r="68" spans="1:51" ht="18.75" customHeight="1" x14ac:dyDescent="0.15">
      <c r="A68" s="730"/>
      <c r="B68" s="161"/>
      <c r="C68" s="160"/>
      <c r="D68" s="161"/>
      <c r="E68" s="169"/>
      <c r="F68" s="170"/>
      <c r="G68" s="174"/>
      <c r="H68" s="175"/>
      <c r="I68" s="175"/>
      <c r="J68" s="175"/>
      <c r="K68" s="175"/>
      <c r="L68" s="175"/>
      <c r="M68" s="175"/>
      <c r="N68" s="175"/>
      <c r="O68" s="175"/>
      <c r="P68" s="175"/>
      <c r="Q68" s="175"/>
      <c r="R68" s="175"/>
      <c r="S68" s="175"/>
      <c r="T68" s="175"/>
      <c r="U68" s="175"/>
      <c r="V68" s="175"/>
      <c r="W68" s="175"/>
      <c r="X68" s="176"/>
      <c r="Y68" s="177"/>
      <c r="Z68" s="178"/>
      <c r="AA68" s="179"/>
      <c r="AB68" s="181"/>
      <c r="AC68" s="175"/>
      <c r="AD68" s="176"/>
      <c r="AE68" s="189" t="s">
        <v>594</v>
      </c>
      <c r="AF68" s="189"/>
      <c r="AG68" s="175" t="s">
        <v>170</v>
      </c>
      <c r="AH68" s="176"/>
      <c r="AI68" s="186"/>
      <c r="AJ68" s="186"/>
      <c r="AK68" s="186"/>
      <c r="AL68" s="181"/>
      <c r="AM68" s="186"/>
      <c r="AN68" s="186"/>
      <c r="AO68" s="186"/>
      <c r="AP68" s="181"/>
      <c r="AQ68" s="190" t="s">
        <v>594</v>
      </c>
      <c r="AR68" s="189"/>
      <c r="AS68" s="175" t="s">
        <v>170</v>
      </c>
      <c r="AT68" s="176"/>
      <c r="AU68" s="189" t="s">
        <v>594</v>
      </c>
      <c r="AV68" s="189"/>
      <c r="AW68" s="175" t="s">
        <v>166</v>
      </c>
      <c r="AX68" s="191"/>
      <c r="AY68">
        <f>$AY$67</f>
        <v>1</v>
      </c>
    </row>
    <row r="69" spans="1:51" ht="23.25" customHeight="1" x14ac:dyDescent="0.15">
      <c r="A69" s="730"/>
      <c r="B69" s="161"/>
      <c r="C69" s="160"/>
      <c r="D69" s="161"/>
      <c r="E69" s="169"/>
      <c r="F69" s="170"/>
      <c r="G69" s="192" t="s">
        <v>594</v>
      </c>
      <c r="H69" s="193"/>
      <c r="I69" s="193"/>
      <c r="J69" s="193"/>
      <c r="K69" s="193"/>
      <c r="L69" s="193"/>
      <c r="M69" s="193"/>
      <c r="N69" s="193"/>
      <c r="O69" s="193"/>
      <c r="P69" s="193"/>
      <c r="Q69" s="193"/>
      <c r="R69" s="193"/>
      <c r="S69" s="193"/>
      <c r="T69" s="193"/>
      <c r="U69" s="193"/>
      <c r="V69" s="193"/>
      <c r="W69" s="193"/>
      <c r="X69" s="194"/>
      <c r="Y69" s="201" t="s">
        <v>12</v>
      </c>
      <c r="Z69" s="202"/>
      <c r="AA69" s="203"/>
      <c r="AB69" s="204" t="s">
        <v>594</v>
      </c>
      <c r="AC69" s="204"/>
      <c r="AD69" s="204"/>
      <c r="AE69" s="162" t="s">
        <v>594</v>
      </c>
      <c r="AF69" s="163"/>
      <c r="AG69" s="163"/>
      <c r="AH69" s="163"/>
      <c r="AI69" s="162" t="s">
        <v>594</v>
      </c>
      <c r="AJ69" s="163"/>
      <c r="AK69" s="163"/>
      <c r="AL69" s="163"/>
      <c r="AM69" s="162" t="s">
        <v>594</v>
      </c>
      <c r="AN69" s="163"/>
      <c r="AO69" s="163"/>
      <c r="AP69" s="164"/>
      <c r="AQ69" s="162" t="s">
        <v>594</v>
      </c>
      <c r="AR69" s="163"/>
      <c r="AS69" s="163"/>
      <c r="AT69" s="164"/>
      <c r="AU69" s="163" t="s">
        <v>594</v>
      </c>
      <c r="AV69" s="163"/>
      <c r="AW69" s="163"/>
      <c r="AX69" s="165"/>
      <c r="AY69">
        <f t="shared" ref="AY69:AY71" si="10">$AY$67</f>
        <v>1</v>
      </c>
    </row>
    <row r="70" spans="1:51" ht="23.25" customHeight="1" x14ac:dyDescent="0.15">
      <c r="A70" s="730"/>
      <c r="B70" s="161"/>
      <c r="C70" s="160"/>
      <c r="D70" s="161"/>
      <c r="E70" s="169"/>
      <c r="F70" s="170"/>
      <c r="G70" s="195"/>
      <c r="H70" s="196"/>
      <c r="I70" s="196"/>
      <c r="J70" s="196"/>
      <c r="K70" s="196"/>
      <c r="L70" s="196"/>
      <c r="M70" s="196"/>
      <c r="N70" s="196"/>
      <c r="O70" s="196"/>
      <c r="P70" s="196"/>
      <c r="Q70" s="196"/>
      <c r="R70" s="196"/>
      <c r="S70" s="196"/>
      <c r="T70" s="196"/>
      <c r="U70" s="196"/>
      <c r="V70" s="196"/>
      <c r="W70" s="196"/>
      <c r="X70" s="197"/>
      <c r="Y70" s="166" t="s">
        <v>52</v>
      </c>
      <c r="Z70" s="133"/>
      <c r="AA70" s="134"/>
      <c r="AB70" s="167" t="s">
        <v>594</v>
      </c>
      <c r="AC70" s="167"/>
      <c r="AD70" s="167"/>
      <c r="AE70" s="162" t="s">
        <v>594</v>
      </c>
      <c r="AF70" s="163"/>
      <c r="AG70" s="163"/>
      <c r="AH70" s="164"/>
      <c r="AI70" s="162" t="s">
        <v>594</v>
      </c>
      <c r="AJ70" s="163"/>
      <c r="AK70" s="163"/>
      <c r="AL70" s="163"/>
      <c r="AM70" s="162" t="s">
        <v>594</v>
      </c>
      <c r="AN70" s="163"/>
      <c r="AO70" s="163"/>
      <c r="AP70" s="164"/>
      <c r="AQ70" s="162" t="s">
        <v>594</v>
      </c>
      <c r="AR70" s="163"/>
      <c r="AS70" s="163"/>
      <c r="AT70" s="164"/>
      <c r="AU70" s="163" t="s">
        <v>594</v>
      </c>
      <c r="AV70" s="163"/>
      <c r="AW70" s="163"/>
      <c r="AX70" s="165"/>
      <c r="AY70">
        <f t="shared" si="10"/>
        <v>1</v>
      </c>
    </row>
    <row r="71" spans="1:51" ht="23.25" customHeight="1" x14ac:dyDescent="0.15">
      <c r="A71" s="730"/>
      <c r="B71" s="161"/>
      <c r="C71" s="160"/>
      <c r="D71" s="161"/>
      <c r="E71" s="169"/>
      <c r="F71" s="170"/>
      <c r="G71" s="198"/>
      <c r="H71" s="199"/>
      <c r="I71" s="199"/>
      <c r="J71" s="199"/>
      <c r="K71" s="199"/>
      <c r="L71" s="199"/>
      <c r="M71" s="199"/>
      <c r="N71" s="199"/>
      <c r="O71" s="199"/>
      <c r="P71" s="199"/>
      <c r="Q71" s="199"/>
      <c r="R71" s="199"/>
      <c r="S71" s="199"/>
      <c r="T71" s="199"/>
      <c r="U71" s="199"/>
      <c r="V71" s="199"/>
      <c r="W71" s="199"/>
      <c r="X71" s="200"/>
      <c r="Y71" s="166" t="s">
        <v>13</v>
      </c>
      <c r="Z71" s="133"/>
      <c r="AA71" s="134"/>
      <c r="AB71" s="168" t="s">
        <v>14</v>
      </c>
      <c r="AC71" s="168"/>
      <c r="AD71" s="168"/>
      <c r="AE71" s="162" t="s">
        <v>594</v>
      </c>
      <c r="AF71" s="163"/>
      <c r="AG71" s="163"/>
      <c r="AH71" s="164"/>
      <c r="AI71" s="162" t="s">
        <v>594</v>
      </c>
      <c r="AJ71" s="163"/>
      <c r="AK71" s="163"/>
      <c r="AL71" s="163"/>
      <c r="AM71" s="162" t="s">
        <v>594</v>
      </c>
      <c r="AN71" s="163"/>
      <c r="AO71" s="163"/>
      <c r="AP71" s="164"/>
      <c r="AQ71" s="162" t="s">
        <v>594</v>
      </c>
      <c r="AR71" s="163"/>
      <c r="AS71" s="163"/>
      <c r="AT71" s="164"/>
      <c r="AU71" s="163" t="s">
        <v>594</v>
      </c>
      <c r="AV71" s="163"/>
      <c r="AW71" s="163"/>
      <c r="AX71" s="165"/>
      <c r="AY71">
        <f t="shared" si="10"/>
        <v>1</v>
      </c>
    </row>
    <row r="72" spans="1:51" ht="23.85" customHeight="1" x14ac:dyDescent="0.15">
      <c r="A72" s="730"/>
      <c r="B72" s="161"/>
      <c r="C72" s="160"/>
      <c r="D72" s="161"/>
      <c r="E72" s="304" t="s">
        <v>280</v>
      </c>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6"/>
      <c r="AY72">
        <f>COUNTA($E$73)</f>
        <v>1</v>
      </c>
    </row>
    <row r="73" spans="1:51" ht="24.75" customHeight="1" x14ac:dyDescent="0.15">
      <c r="A73" s="730"/>
      <c r="B73" s="161"/>
      <c r="C73" s="160"/>
      <c r="D73" s="161"/>
      <c r="E73" s="238" t="s">
        <v>594</v>
      </c>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239"/>
      <c r="AY73">
        <f>$AY$72</f>
        <v>1</v>
      </c>
    </row>
    <row r="74" spans="1:51" ht="24.75" customHeight="1" thickBot="1" x14ac:dyDescent="0.2">
      <c r="A74" s="730"/>
      <c r="B74" s="161"/>
      <c r="C74" s="160"/>
      <c r="D74" s="161"/>
      <c r="E74" s="240"/>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241"/>
      <c r="AY74">
        <f>$AY$73</f>
        <v>1</v>
      </c>
    </row>
    <row r="75" spans="1:51" ht="27" customHeight="1" x14ac:dyDescent="0.15">
      <c r="A75" s="313" t="s">
        <v>45</v>
      </c>
      <c r="B75" s="314"/>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5"/>
    </row>
    <row r="76" spans="1:51" ht="27" customHeight="1" x14ac:dyDescent="0.15">
      <c r="A76" s="5"/>
      <c r="B76" s="6"/>
      <c r="C76" s="674" t="s">
        <v>30</v>
      </c>
      <c r="D76" s="452"/>
      <c r="E76" s="452"/>
      <c r="F76" s="452"/>
      <c r="G76" s="452"/>
      <c r="H76" s="452"/>
      <c r="I76" s="452"/>
      <c r="J76" s="452"/>
      <c r="K76" s="452"/>
      <c r="L76" s="452"/>
      <c r="M76" s="452"/>
      <c r="N76" s="452"/>
      <c r="O76" s="452"/>
      <c r="P76" s="452"/>
      <c r="Q76" s="452"/>
      <c r="R76" s="452"/>
      <c r="S76" s="452"/>
      <c r="T76" s="452"/>
      <c r="U76" s="452"/>
      <c r="V76" s="452"/>
      <c r="W76" s="452"/>
      <c r="X76" s="452"/>
      <c r="Y76" s="452"/>
      <c r="Z76" s="452"/>
      <c r="AA76" s="452"/>
      <c r="AB76" s="452"/>
      <c r="AC76" s="675"/>
      <c r="AD76" s="452" t="s">
        <v>34</v>
      </c>
      <c r="AE76" s="452"/>
      <c r="AF76" s="452"/>
      <c r="AG76" s="451" t="s">
        <v>29</v>
      </c>
      <c r="AH76" s="452"/>
      <c r="AI76" s="452"/>
      <c r="AJ76" s="452"/>
      <c r="AK76" s="452"/>
      <c r="AL76" s="452"/>
      <c r="AM76" s="452"/>
      <c r="AN76" s="452"/>
      <c r="AO76" s="452"/>
      <c r="AP76" s="452"/>
      <c r="AQ76" s="452"/>
      <c r="AR76" s="452"/>
      <c r="AS76" s="452"/>
      <c r="AT76" s="452"/>
      <c r="AU76" s="452"/>
      <c r="AV76" s="452"/>
      <c r="AW76" s="452"/>
      <c r="AX76" s="453"/>
    </row>
    <row r="77" spans="1:51" ht="60.75" customHeight="1" x14ac:dyDescent="0.15">
      <c r="A77" s="348" t="s">
        <v>134</v>
      </c>
      <c r="B77" s="349"/>
      <c r="C77" s="568" t="s">
        <v>135</v>
      </c>
      <c r="D77" s="569"/>
      <c r="E77" s="569"/>
      <c r="F77" s="569"/>
      <c r="G77" s="569"/>
      <c r="H77" s="569"/>
      <c r="I77" s="569"/>
      <c r="J77" s="569"/>
      <c r="K77" s="569"/>
      <c r="L77" s="569"/>
      <c r="M77" s="569"/>
      <c r="N77" s="569"/>
      <c r="O77" s="569"/>
      <c r="P77" s="569"/>
      <c r="Q77" s="569"/>
      <c r="R77" s="569"/>
      <c r="S77" s="569"/>
      <c r="T77" s="569"/>
      <c r="U77" s="569"/>
      <c r="V77" s="569"/>
      <c r="W77" s="569"/>
      <c r="X77" s="569"/>
      <c r="Y77" s="569"/>
      <c r="Z77" s="569"/>
      <c r="AA77" s="569"/>
      <c r="AB77" s="569"/>
      <c r="AC77" s="570"/>
      <c r="AD77" s="679" t="s">
        <v>588</v>
      </c>
      <c r="AE77" s="680"/>
      <c r="AF77" s="680"/>
      <c r="AG77" s="676" t="s">
        <v>641</v>
      </c>
      <c r="AH77" s="677"/>
      <c r="AI77" s="677"/>
      <c r="AJ77" s="677"/>
      <c r="AK77" s="677"/>
      <c r="AL77" s="677"/>
      <c r="AM77" s="677"/>
      <c r="AN77" s="677"/>
      <c r="AO77" s="677"/>
      <c r="AP77" s="677"/>
      <c r="AQ77" s="677"/>
      <c r="AR77" s="677"/>
      <c r="AS77" s="677"/>
      <c r="AT77" s="677"/>
      <c r="AU77" s="677"/>
      <c r="AV77" s="677"/>
      <c r="AW77" s="677"/>
      <c r="AX77" s="678"/>
    </row>
    <row r="78" spans="1:51" ht="75.75" customHeight="1" x14ac:dyDescent="0.15">
      <c r="A78" s="350"/>
      <c r="B78" s="351"/>
      <c r="C78" s="442" t="s">
        <v>35</v>
      </c>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3"/>
      <c r="AC78" s="432"/>
      <c r="AD78" s="144" t="s">
        <v>588</v>
      </c>
      <c r="AE78" s="145"/>
      <c r="AF78" s="145"/>
      <c r="AG78" s="506" t="s">
        <v>642</v>
      </c>
      <c r="AH78" s="507"/>
      <c r="AI78" s="507"/>
      <c r="AJ78" s="507"/>
      <c r="AK78" s="507"/>
      <c r="AL78" s="507"/>
      <c r="AM78" s="507"/>
      <c r="AN78" s="507"/>
      <c r="AO78" s="507"/>
      <c r="AP78" s="507"/>
      <c r="AQ78" s="507"/>
      <c r="AR78" s="507"/>
      <c r="AS78" s="507"/>
      <c r="AT78" s="507"/>
      <c r="AU78" s="507"/>
      <c r="AV78" s="507"/>
      <c r="AW78" s="507"/>
      <c r="AX78" s="508"/>
    </row>
    <row r="79" spans="1:51" ht="36" customHeight="1" x14ac:dyDescent="0.15">
      <c r="A79" s="352"/>
      <c r="B79" s="353"/>
      <c r="C79" s="444" t="s">
        <v>136</v>
      </c>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6"/>
      <c r="AD79" s="427" t="s">
        <v>588</v>
      </c>
      <c r="AE79" s="428"/>
      <c r="AF79" s="428"/>
      <c r="AG79" s="307" t="s">
        <v>640</v>
      </c>
      <c r="AH79" s="196"/>
      <c r="AI79" s="196"/>
      <c r="AJ79" s="196"/>
      <c r="AK79" s="196"/>
      <c r="AL79" s="196"/>
      <c r="AM79" s="196"/>
      <c r="AN79" s="196"/>
      <c r="AO79" s="196"/>
      <c r="AP79" s="196"/>
      <c r="AQ79" s="196"/>
      <c r="AR79" s="196"/>
      <c r="AS79" s="196"/>
      <c r="AT79" s="196"/>
      <c r="AU79" s="196"/>
      <c r="AV79" s="196"/>
      <c r="AW79" s="196"/>
      <c r="AX79" s="308"/>
    </row>
    <row r="80" spans="1:51" ht="36" customHeight="1" x14ac:dyDescent="0.15">
      <c r="A80" s="464" t="s">
        <v>37</v>
      </c>
      <c r="B80" s="608"/>
      <c r="C80" s="447" t="s">
        <v>39</v>
      </c>
      <c r="D80" s="448"/>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50"/>
      <c r="AD80" s="571" t="s">
        <v>588</v>
      </c>
      <c r="AE80" s="572"/>
      <c r="AF80" s="572"/>
      <c r="AG80" s="238" t="s">
        <v>672</v>
      </c>
      <c r="AH80" s="193"/>
      <c r="AI80" s="193"/>
      <c r="AJ80" s="193"/>
      <c r="AK80" s="193"/>
      <c r="AL80" s="193"/>
      <c r="AM80" s="193"/>
      <c r="AN80" s="193"/>
      <c r="AO80" s="193"/>
      <c r="AP80" s="193"/>
      <c r="AQ80" s="193"/>
      <c r="AR80" s="193"/>
      <c r="AS80" s="193"/>
      <c r="AT80" s="193"/>
      <c r="AU80" s="193"/>
      <c r="AV80" s="193"/>
      <c r="AW80" s="193"/>
      <c r="AX80" s="239"/>
    </row>
    <row r="81" spans="1:50" ht="36" customHeight="1" x14ac:dyDescent="0.15">
      <c r="A81" s="497"/>
      <c r="B81" s="609"/>
      <c r="C81" s="457"/>
      <c r="D81" s="458"/>
      <c r="E81" s="525" t="s">
        <v>257</v>
      </c>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7"/>
      <c r="AD81" s="144" t="s">
        <v>609</v>
      </c>
      <c r="AE81" s="145"/>
      <c r="AF81" s="146"/>
      <c r="AG81" s="307"/>
      <c r="AH81" s="196"/>
      <c r="AI81" s="196"/>
      <c r="AJ81" s="196"/>
      <c r="AK81" s="196"/>
      <c r="AL81" s="196"/>
      <c r="AM81" s="196"/>
      <c r="AN81" s="196"/>
      <c r="AO81" s="196"/>
      <c r="AP81" s="196"/>
      <c r="AQ81" s="196"/>
      <c r="AR81" s="196"/>
      <c r="AS81" s="196"/>
      <c r="AT81" s="196"/>
      <c r="AU81" s="196"/>
      <c r="AV81" s="196"/>
      <c r="AW81" s="196"/>
      <c r="AX81" s="308"/>
    </row>
    <row r="82" spans="1:50" ht="36" customHeight="1" x14ac:dyDescent="0.15">
      <c r="A82" s="497"/>
      <c r="B82" s="609"/>
      <c r="C82" s="459"/>
      <c r="D82" s="460"/>
      <c r="E82" s="528" t="s">
        <v>217</v>
      </c>
      <c r="F82" s="529"/>
      <c r="G82" s="529"/>
      <c r="H82" s="529"/>
      <c r="I82" s="529"/>
      <c r="J82" s="529"/>
      <c r="K82" s="529"/>
      <c r="L82" s="529"/>
      <c r="M82" s="529"/>
      <c r="N82" s="529"/>
      <c r="O82" s="529"/>
      <c r="P82" s="529"/>
      <c r="Q82" s="529"/>
      <c r="R82" s="529"/>
      <c r="S82" s="529"/>
      <c r="T82" s="529"/>
      <c r="U82" s="529"/>
      <c r="V82" s="529"/>
      <c r="W82" s="529"/>
      <c r="X82" s="529"/>
      <c r="Y82" s="529"/>
      <c r="Z82" s="529"/>
      <c r="AA82" s="529"/>
      <c r="AB82" s="529"/>
      <c r="AC82" s="530"/>
      <c r="AD82" s="425" t="s">
        <v>610</v>
      </c>
      <c r="AE82" s="426"/>
      <c r="AF82" s="426"/>
      <c r="AG82" s="307"/>
      <c r="AH82" s="196"/>
      <c r="AI82" s="196"/>
      <c r="AJ82" s="196"/>
      <c r="AK82" s="196"/>
      <c r="AL82" s="196"/>
      <c r="AM82" s="196"/>
      <c r="AN82" s="196"/>
      <c r="AO82" s="196"/>
      <c r="AP82" s="196"/>
      <c r="AQ82" s="196"/>
      <c r="AR82" s="196"/>
      <c r="AS82" s="196"/>
      <c r="AT82" s="196"/>
      <c r="AU82" s="196"/>
      <c r="AV82" s="196"/>
      <c r="AW82" s="196"/>
      <c r="AX82" s="308"/>
    </row>
    <row r="83" spans="1:50" ht="26.25" customHeight="1" x14ac:dyDescent="0.15">
      <c r="A83" s="497"/>
      <c r="B83" s="498"/>
      <c r="C83" s="440" t="s">
        <v>40</v>
      </c>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509" t="s">
        <v>611</v>
      </c>
      <c r="AE83" s="510"/>
      <c r="AF83" s="510"/>
      <c r="AG83" s="345"/>
      <c r="AH83" s="346"/>
      <c r="AI83" s="346"/>
      <c r="AJ83" s="346"/>
      <c r="AK83" s="346"/>
      <c r="AL83" s="346"/>
      <c r="AM83" s="346"/>
      <c r="AN83" s="346"/>
      <c r="AO83" s="346"/>
      <c r="AP83" s="346"/>
      <c r="AQ83" s="346"/>
      <c r="AR83" s="346"/>
      <c r="AS83" s="346"/>
      <c r="AT83" s="346"/>
      <c r="AU83" s="346"/>
      <c r="AV83" s="346"/>
      <c r="AW83" s="346"/>
      <c r="AX83" s="347"/>
    </row>
    <row r="84" spans="1:50" ht="36" customHeight="1" x14ac:dyDescent="0.15">
      <c r="A84" s="497"/>
      <c r="B84" s="498"/>
      <c r="C84" s="431" t="s">
        <v>137</v>
      </c>
      <c r="D84" s="432"/>
      <c r="E84" s="432"/>
      <c r="F84" s="432"/>
      <c r="G84" s="432"/>
      <c r="H84" s="432"/>
      <c r="I84" s="432"/>
      <c r="J84" s="432"/>
      <c r="K84" s="432"/>
      <c r="L84" s="432"/>
      <c r="M84" s="432"/>
      <c r="N84" s="432"/>
      <c r="O84" s="432"/>
      <c r="P84" s="432"/>
      <c r="Q84" s="432"/>
      <c r="R84" s="432"/>
      <c r="S84" s="432"/>
      <c r="T84" s="432"/>
      <c r="U84" s="432"/>
      <c r="V84" s="432"/>
      <c r="W84" s="432"/>
      <c r="X84" s="432"/>
      <c r="Y84" s="432"/>
      <c r="Z84" s="432"/>
      <c r="AA84" s="432"/>
      <c r="AB84" s="432"/>
      <c r="AC84" s="432"/>
      <c r="AD84" s="144" t="s">
        <v>588</v>
      </c>
      <c r="AE84" s="145"/>
      <c r="AF84" s="145"/>
      <c r="AG84" s="506" t="s">
        <v>643</v>
      </c>
      <c r="AH84" s="507"/>
      <c r="AI84" s="507"/>
      <c r="AJ84" s="507"/>
      <c r="AK84" s="507"/>
      <c r="AL84" s="507"/>
      <c r="AM84" s="507"/>
      <c r="AN84" s="507"/>
      <c r="AO84" s="507"/>
      <c r="AP84" s="507"/>
      <c r="AQ84" s="507"/>
      <c r="AR84" s="507"/>
      <c r="AS84" s="507"/>
      <c r="AT84" s="507"/>
      <c r="AU84" s="507"/>
      <c r="AV84" s="507"/>
      <c r="AW84" s="507"/>
      <c r="AX84" s="508"/>
    </row>
    <row r="85" spans="1:50" ht="26.25" customHeight="1" x14ac:dyDescent="0.15">
      <c r="A85" s="497"/>
      <c r="B85" s="498"/>
      <c r="C85" s="431" t="s">
        <v>36</v>
      </c>
      <c r="D85" s="432"/>
      <c r="E85" s="432"/>
      <c r="F85" s="432"/>
      <c r="G85" s="432"/>
      <c r="H85" s="432"/>
      <c r="I85" s="432"/>
      <c r="J85" s="432"/>
      <c r="K85" s="432"/>
      <c r="L85" s="432"/>
      <c r="M85" s="432"/>
      <c r="N85" s="432"/>
      <c r="O85" s="432"/>
      <c r="P85" s="432"/>
      <c r="Q85" s="432"/>
      <c r="R85" s="432"/>
      <c r="S85" s="432"/>
      <c r="T85" s="432"/>
      <c r="U85" s="432"/>
      <c r="V85" s="432"/>
      <c r="W85" s="432"/>
      <c r="X85" s="432"/>
      <c r="Y85" s="432"/>
      <c r="Z85" s="432"/>
      <c r="AA85" s="432"/>
      <c r="AB85" s="432"/>
      <c r="AC85" s="432"/>
      <c r="AD85" s="144" t="s">
        <v>611</v>
      </c>
      <c r="AE85" s="145"/>
      <c r="AF85" s="145"/>
      <c r="AG85" s="506"/>
      <c r="AH85" s="507"/>
      <c r="AI85" s="507"/>
      <c r="AJ85" s="507"/>
      <c r="AK85" s="507"/>
      <c r="AL85" s="507"/>
      <c r="AM85" s="507"/>
      <c r="AN85" s="507"/>
      <c r="AO85" s="507"/>
      <c r="AP85" s="507"/>
      <c r="AQ85" s="507"/>
      <c r="AR85" s="507"/>
      <c r="AS85" s="507"/>
      <c r="AT85" s="507"/>
      <c r="AU85" s="507"/>
      <c r="AV85" s="507"/>
      <c r="AW85" s="507"/>
      <c r="AX85" s="508"/>
    </row>
    <row r="86" spans="1:50" ht="36" customHeight="1" x14ac:dyDescent="0.15">
      <c r="A86" s="497"/>
      <c r="B86" s="498"/>
      <c r="C86" s="431" t="s">
        <v>41</v>
      </c>
      <c r="D86" s="432"/>
      <c r="E86" s="432"/>
      <c r="F86" s="432"/>
      <c r="G86" s="432"/>
      <c r="H86" s="432"/>
      <c r="I86" s="432"/>
      <c r="J86" s="432"/>
      <c r="K86" s="432"/>
      <c r="L86" s="432"/>
      <c r="M86" s="432"/>
      <c r="N86" s="432"/>
      <c r="O86" s="432"/>
      <c r="P86" s="432"/>
      <c r="Q86" s="432"/>
      <c r="R86" s="432"/>
      <c r="S86" s="432"/>
      <c r="T86" s="432"/>
      <c r="U86" s="432"/>
      <c r="V86" s="432"/>
      <c r="W86" s="432"/>
      <c r="X86" s="432"/>
      <c r="Y86" s="432"/>
      <c r="Z86" s="432"/>
      <c r="AA86" s="432"/>
      <c r="AB86" s="432"/>
      <c r="AC86" s="433"/>
      <c r="AD86" s="144" t="s">
        <v>588</v>
      </c>
      <c r="AE86" s="145"/>
      <c r="AF86" s="145"/>
      <c r="AG86" s="506" t="s">
        <v>644</v>
      </c>
      <c r="AH86" s="507"/>
      <c r="AI86" s="507"/>
      <c r="AJ86" s="507"/>
      <c r="AK86" s="507"/>
      <c r="AL86" s="507"/>
      <c r="AM86" s="507"/>
      <c r="AN86" s="507"/>
      <c r="AO86" s="507"/>
      <c r="AP86" s="507"/>
      <c r="AQ86" s="507"/>
      <c r="AR86" s="507"/>
      <c r="AS86" s="507"/>
      <c r="AT86" s="507"/>
      <c r="AU86" s="507"/>
      <c r="AV86" s="507"/>
      <c r="AW86" s="507"/>
      <c r="AX86" s="508"/>
    </row>
    <row r="87" spans="1:50" ht="26.25" customHeight="1" x14ac:dyDescent="0.15">
      <c r="A87" s="497"/>
      <c r="B87" s="498"/>
      <c r="C87" s="431" t="s">
        <v>233</v>
      </c>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3"/>
      <c r="AD87" s="427" t="s">
        <v>611</v>
      </c>
      <c r="AE87" s="428"/>
      <c r="AF87" s="428"/>
      <c r="AG87" s="437"/>
      <c r="AH87" s="438"/>
      <c r="AI87" s="438"/>
      <c r="AJ87" s="438"/>
      <c r="AK87" s="438"/>
      <c r="AL87" s="438"/>
      <c r="AM87" s="438"/>
      <c r="AN87" s="438"/>
      <c r="AO87" s="438"/>
      <c r="AP87" s="438"/>
      <c r="AQ87" s="438"/>
      <c r="AR87" s="438"/>
      <c r="AS87" s="438"/>
      <c r="AT87" s="438"/>
      <c r="AU87" s="438"/>
      <c r="AV87" s="438"/>
      <c r="AW87" s="438"/>
      <c r="AX87" s="439"/>
    </row>
    <row r="88" spans="1:50" ht="26.25" customHeight="1" x14ac:dyDescent="0.15">
      <c r="A88" s="497"/>
      <c r="B88" s="498"/>
      <c r="C88" s="141" t="s">
        <v>234</v>
      </c>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3"/>
      <c r="AD88" s="144" t="s">
        <v>611</v>
      </c>
      <c r="AE88" s="145"/>
      <c r="AF88" s="146"/>
      <c r="AG88" s="506"/>
      <c r="AH88" s="507"/>
      <c r="AI88" s="507"/>
      <c r="AJ88" s="507"/>
      <c r="AK88" s="507"/>
      <c r="AL88" s="507"/>
      <c r="AM88" s="507"/>
      <c r="AN88" s="507"/>
      <c r="AO88" s="507"/>
      <c r="AP88" s="507"/>
      <c r="AQ88" s="507"/>
      <c r="AR88" s="507"/>
      <c r="AS88" s="507"/>
      <c r="AT88" s="507"/>
      <c r="AU88" s="507"/>
      <c r="AV88" s="507"/>
      <c r="AW88" s="507"/>
      <c r="AX88" s="508"/>
    </row>
    <row r="89" spans="1:50" ht="36" customHeight="1" x14ac:dyDescent="0.15">
      <c r="A89" s="499"/>
      <c r="B89" s="500"/>
      <c r="C89" s="610" t="s">
        <v>220</v>
      </c>
      <c r="D89" s="611"/>
      <c r="E89" s="611"/>
      <c r="F89" s="611"/>
      <c r="G89" s="611"/>
      <c r="H89" s="611"/>
      <c r="I89" s="611"/>
      <c r="J89" s="611"/>
      <c r="K89" s="611"/>
      <c r="L89" s="611"/>
      <c r="M89" s="611"/>
      <c r="N89" s="611"/>
      <c r="O89" s="611"/>
      <c r="P89" s="611"/>
      <c r="Q89" s="611"/>
      <c r="R89" s="611"/>
      <c r="S89" s="611"/>
      <c r="T89" s="611"/>
      <c r="U89" s="611"/>
      <c r="V89" s="611"/>
      <c r="W89" s="611"/>
      <c r="X89" s="611"/>
      <c r="Y89" s="611"/>
      <c r="Z89" s="611"/>
      <c r="AA89" s="611"/>
      <c r="AB89" s="611"/>
      <c r="AC89" s="612"/>
      <c r="AD89" s="434" t="s">
        <v>588</v>
      </c>
      <c r="AE89" s="435"/>
      <c r="AF89" s="436"/>
      <c r="AG89" s="531" t="s">
        <v>645</v>
      </c>
      <c r="AH89" s="532"/>
      <c r="AI89" s="532"/>
      <c r="AJ89" s="532"/>
      <c r="AK89" s="532"/>
      <c r="AL89" s="532"/>
      <c r="AM89" s="532"/>
      <c r="AN89" s="532"/>
      <c r="AO89" s="532"/>
      <c r="AP89" s="532"/>
      <c r="AQ89" s="532"/>
      <c r="AR89" s="532"/>
      <c r="AS89" s="532"/>
      <c r="AT89" s="532"/>
      <c r="AU89" s="532"/>
      <c r="AV89" s="532"/>
      <c r="AW89" s="532"/>
      <c r="AX89" s="533"/>
    </row>
    <row r="90" spans="1:50" ht="44.25" customHeight="1" x14ac:dyDescent="0.15">
      <c r="A90" s="464" t="s">
        <v>38</v>
      </c>
      <c r="B90" s="496"/>
      <c r="C90" s="501" t="s">
        <v>221</v>
      </c>
      <c r="D90" s="502"/>
      <c r="E90" s="502"/>
      <c r="F90" s="502"/>
      <c r="G90" s="502"/>
      <c r="H90" s="502"/>
      <c r="I90" s="502"/>
      <c r="J90" s="502"/>
      <c r="K90" s="502"/>
      <c r="L90" s="502"/>
      <c r="M90" s="502"/>
      <c r="N90" s="502"/>
      <c r="O90" s="502"/>
      <c r="P90" s="502"/>
      <c r="Q90" s="502"/>
      <c r="R90" s="502"/>
      <c r="S90" s="502"/>
      <c r="T90" s="502"/>
      <c r="U90" s="502"/>
      <c r="V90" s="502"/>
      <c r="W90" s="502"/>
      <c r="X90" s="502"/>
      <c r="Y90" s="502"/>
      <c r="Z90" s="502"/>
      <c r="AA90" s="502"/>
      <c r="AB90" s="502"/>
      <c r="AC90" s="503"/>
      <c r="AD90" s="509" t="s">
        <v>612</v>
      </c>
      <c r="AE90" s="510"/>
      <c r="AF90" s="617"/>
      <c r="AG90" s="345" t="s">
        <v>657</v>
      </c>
      <c r="AH90" s="346"/>
      <c r="AI90" s="346"/>
      <c r="AJ90" s="346"/>
      <c r="AK90" s="346"/>
      <c r="AL90" s="346"/>
      <c r="AM90" s="346"/>
      <c r="AN90" s="346"/>
      <c r="AO90" s="346"/>
      <c r="AP90" s="346"/>
      <c r="AQ90" s="346"/>
      <c r="AR90" s="346"/>
      <c r="AS90" s="346"/>
      <c r="AT90" s="346"/>
      <c r="AU90" s="346"/>
      <c r="AV90" s="346"/>
      <c r="AW90" s="346"/>
      <c r="AX90" s="347"/>
    </row>
    <row r="91" spans="1:50" ht="35.25" customHeight="1" x14ac:dyDescent="0.15">
      <c r="A91" s="497"/>
      <c r="B91" s="498"/>
      <c r="C91" s="618" t="s">
        <v>43</v>
      </c>
      <c r="D91" s="619"/>
      <c r="E91" s="619"/>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20"/>
      <c r="AD91" s="598" t="s">
        <v>611</v>
      </c>
      <c r="AE91" s="599"/>
      <c r="AF91" s="599"/>
      <c r="AG91" s="506"/>
      <c r="AH91" s="507"/>
      <c r="AI91" s="507"/>
      <c r="AJ91" s="507"/>
      <c r="AK91" s="507"/>
      <c r="AL91" s="507"/>
      <c r="AM91" s="507"/>
      <c r="AN91" s="507"/>
      <c r="AO91" s="507"/>
      <c r="AP91" s="507"/>
      <c r="AQ91" s="507"/>
      <c r="AR91" s="507"/>
      <c r="AS91" s="507"/>
      <c r="AT91" s="507"/>
      <c r="AU91" s="507"/>
      <c r="AV91" s="507"/>
      <c r="AW91" s="507"/>
      <c r="AX91" s="508"/>
    </row>
    <row r="92" spans="1:50" ht="36" customHeight="1" x14ac:dyDescent="0.15">
      <c r="A92" s="497"/>
      <c r="B92" s="498"/>
      <c r="C92" s="431" t="s">
        <v>178</v>
      </c>
      <c r="D92" s="432"/>
      <c r="E92" s="432"/>
      <c r="F92" s="432"/>
      <c r="G92" s="432"/>
      <c r="H92" s="432"/>
      <c r="I92" s="432"/>
      <c r="J92" s="432"/>
      <c r="K92" s="432"/>
      <c r="L92" s="432"/>
      <c r="M92" s="432"/>
      <c r="N92" s="432"/>
      <c r="O92" s="432"/>
      <c r="P92" s="432"/>
      <c r="Q92" s="432"/>
      <c r="R92" s="432"/>
      <c r="S92" s="432"/>
      <c r="T92" s="432"/>
      <c r="U92" s="432"/>
      <c r="V92" s="432"/>
      <c r="W92" s="432"/>
      <c r="X92" s="432"/>
      <c r="Y92" s="432"/>
      <c r="Z92" s="432"/>
      <c r="AA92" s="432"/>
      <c r="AB92" s="432"/>
      <c r="AC92" s="432"/>
      <c r="AD92" s="144" t="s">
        <v>588</v>
      </c>
      <c r="AE92" s="145"/>
      <c r="AF92" s="145"/>
      <c r="AG92" s="506" t="s">
        <v>659</v>
      </c>
      <c r="AH92" s="507"/>
      <c r="AI92" s="507"/>
      <c r="AJ92" s="507"/>
      <c r="AK92" s="507"/>
      <c r="AL92" s="507"/>
      <c r="AM92" s="507"/>
      <c r="AN92" s="507"/>
      <c r="AO92" s="507"/>
      <c r="AP92" s="507"/>
      <c r="AQ92" s="507"/>
      <c r="AR92" s="507"/>
      <c r="AS92" s="507"/>
      <c r="AT92" s="507"/>
      <c r="AU92" s="507"/>
      <c r="AV92" s="507"/>
      <c r="AW92" s="507"/>
      <c r="AX92" s="508"/>
    </row>
    <row r="93" spans="1:50" ht="27" customHeight="1" x14ac:dyDescent="0.15">
      <c r="A93" s="499"/>
      <c r="B93" s="500"/>
      <c r="C93" s="431" t="s">
        <v>42</v>
      </c>
      <c r="D93" s="432"/>
      <c r="E93" s="432"/>
      <c r="F93" s="432"/>
      <c r="G93" s="432"/>
      <c r="H93" s="432"/>
      <c r="I93" s="432"/>
      <c r="J93" s="432"/>
      <c r="K93" s="432"/>
      <c r="L93" s="432"/>
      <c r="M93" s="432"/>
      <c r="N93" s="432"/>
      <c r="O93" s="432"/>
      <c r="P93" s="432"/>
      <c r="Q93" s="432"/>
      <c r="R93" s="432"/>
      <c r="S93" s="432"/>
      <c r="T93" s="432"/>
      <c r="U93" s="432"/>
      <c r="V93" s="432"/>
      <c r="W93" s="432"/>
      <c r="X93" s="432"/>
      <c r="Y93" s="432"/>
      <c r="Z93" s="432"/>
      <c r="AA93" s="432"/>
      <c r="AB93" s="432"/>
      <c r="AC93" s="432"/>
      <c r="AD93" s="144" t="s">
        <v>611</v>
      </c>
      <c r="AE93" s="145"/>
      <c r="AF93" s="145"/>
      <c r="AG93" s="240"/>
      <c r="AH93" s="199"/>
      <c r="AI93" s="199"/>
      <c r="AJ93" s="199"/>
      <c r="AK93" s="199"/>
      <c r="AL93" s="199"/>
      <c r="AM93" s="199"/>
      <c r="AN93" s="199"/>
      <c r="AO93" s="199"/>
      <c r="AP93" s="199"/>
      <c r="AQ93" s="199"/>
      <c r="AR93" s="199"/>
      <c r="AS93" s="199"/>
      <c r="AT93" s="199"/>
      <c r="AU93" s="199"/>
      <c r="AV93" s="199"/>
      <c r="AW93" s="199"/>
      <c r="AX93" s="241"/>
    </row>
    <row r="94" spans="1:50" ht="41.25" customHeight="1" x14ac:dyDescent="0.15">
      <c r="A94" s="482" t="s">
        <v>56</v>
      </c>
      <c r="B94" s="483"/>
      <c r="C94" s="621" t="s">
        <v>138</v>
      </c>
      <c r="D94" s="622"/>
      <c r="E94" s="622"/>
      <c r="F94" s="622"/>
      <c r="G94" s="622"/>
      <c r="H94" s="622"/>
      <c r="I94" s="622"/>
      <c r="J94" s="622"/>
      <c r="K94" s="622"/>
      <c r="L94" s="622"/>
      <c r="M94" s="622"/>
      <c r="N94" s="622"/>
      <c r="O94" s="622"/>
      <c r="P94" s="622"/>
      <c r="Q94" s="622"/>
      <c r="R94" s="622"/>
      <c r="S94" s="622"/>
      <c r="T94" s="622"/>
      <c r="U94" s="622"/>
      <c r="V94" s="622"/>
      <c r="W94" s="622"/>
      <c r="X94" s="622"/>
      <c r="Y94" s="622"/>
      <c r="Z94" s="622"/>
      <c r="AA94" s="622"/>
      <c r="AB94" s="622"/>
      <c r="AC94" s="449"/>
      <c r="AD94" s="509" t="s">
        <v>611</v>
      </c>
      <c r="AE94" s="510"/>
      <c r="AF94" s="510"/>
      <c r="AG94" s="238"/>
      <c r="AH94" s="193"/>
      <c r="AI94" s="193"/>
      <c r="AJ94" s="193"/>
      <c r="AK94" s="193"/>
      <c r="AL94" s="193"/>
      <c r="AM94" s="193"/>
      <c r="AN94" s="193"/>
      <c r="AO94" s="193"/>
      <c r="AP94" s="193"/>
      <c r="AQ94" s="193"/>
      <c r="AR94" s="193"/>
      <c r="AS94" s="193"/>
      <c r="AT94" s="193"/>
      <c r="AU94" s="193"/>
      <c r="AV94" s="193"/>
      <c r="AW94" s="193"/>
      <c r="AX94" s="239"/>
    </row>
    <row r="95" spans="1:50" ht="19.899999999999999" customHeight="1" x14ac:dyDescent="0.15">
      <c r="A95" s="484"/>
      <c r="B95" s="485"/>
      <c r="C95" s="717" t="s">
        <v>230</v>
      </c>
      <c r="D95" s="715"/>
      <c r="E95" s="715"/>
      <c r="F95" s="718"/>
      <c r="G95" s="714" t="s">
        <v>231</v>
      </c>
      <c r="H95" s="715"/>
      <c r="I95" s="715"/>
      <c r="J95" s="715"/>
      <c r="K95" s="715"/>
      <c r="L95" s="715"/>
      <c r="M95" s="715"/>
      <c r="N95" s="714" t="s">
        <v>232</v>
      </c>
      <c r="O95" s="715"/>
      <c r="P95" s="715"/>
      <c r="Q95" s="715"/>
      <c r="R95" s="715"/>
      <c r="S95" s="715"/>
      <c r="T95" s="715"/>
      <c r="U95" s="715"/>
      <c r="V95" s="715"/>
      <c r="W95" s="715"/>
      <c r="X95" s="715"/>
      <c r="Y95" s="715"/>
      <c r="Z95" s="715"/>
      <c r="AA95" s="715"/>
      <c r="AB95" s="715"/>
      <c r="AC95" s="715"/>
      <c r="AD95" s="715"/>
      <c r="AE95" s="715"/>
      <c r="AF95" s="716"/>
      <c r="AG95" s="307"/>
      <c r="AH95" s="196"/>
      <c r="AI95" s="196"/>
      <c r="AJ95" s="196"/>
      <c r="AK95" s="196"/>
      <c r="AL95" s="196"/>
      <c r="AM95" s="196"/>
      <c r="AN95" s="196"/>
      <c r="AO95" s="196"/>
      <c r="AP95" s="196"/>
      <c r="AQ95" s="196"/>
      <c r="AR95" s="196"/>
      <c r="AS95" s="196"/>
      <c r="AT95" s="196"/>
      <c r="AU95" s="196"/>
      <c r="AV95" s="196"/>
      <c r="AW95" s="196"/>
      <c r="AX95" s="308"/>
    </row>
    <row r="96" spans="1:50" ht="24.75" customHeight="1" x14ac:dyDescent="0.15">
      <c r="A96" s="484"/>
      <c r="B96" s="485"/>
      <c r="C96" s="699"/>
      <c r="D96" s="700"/>
      <c r="E96" s="700"/>
      <c r="F96" s="701"/>
      <c r="G96" s="719"/>
      <c r="H96" s="720"/>
      <c r="I96" s="51" t="str">
        <f>IF(OR(G96="　", G96=""), "", "-")</f>
        <v/>
      </c>
      <c r="J96" s="698"/>
      <c r="K96" s="698"/>
      <c r="L96" s="51" t="str">
        <f>IF(M96="","","-")</f>
        <v/>
      </c>
      <c r="M96" s="52"/>
      <c r="N96" s="695"/>
      <c r="O96" s="696"/>
      <c r="P96" s="696"/>
      <c r="Q96" s="696"/>
      <c r="R96" s="696"/>
      <c r="S96" s="696"/>
      <c r="T96" s="696"/>
      <c r="U96" s="696"/>
      <c r="V96" s="696"/>
      <c r="W96" s="696"/>
      <c r="X96" s="696"/>
      <c r="Y96" s="696"/>
      <c r="Z96" s="696"/>
      <c r="AA96" s="696"/>
      <c r="AB96" s="696"/>
      <c r="AC96" s="696"/>
      <c r="AD96" s="696"/>
      <c r="AE96" s="696"/>
      <c r="AF96" s="697"/>
      <c r="AG96" s="307"/>
      <c r="AH96" s="196"/>
      <c r="AI96" s="196"/>
      <c r="AJ96" s="196"/>
      <c r="AK96" s="196"/>
      <c r="AL96" s="196"/>
      <c r="AM96" s="196"/>
      <c r="AN96" s="196"/>
      <c r="AO96" s="196"/>
      <c r="AP96" s="196"/>
      <c r="AQ96" s="196"/>
      <c r="AR96" s="196"/>
      <c r="AS96" s="196"/>
      <c r="AT96" s="196"/>
      <c r="AU96" s="196"/>
      <c r="AV96" s="196"/>
      <c r="AW96" s="196"/>
      <c r="AX96" s="308"/>
    </row>
    <row r="97" spans="1:52" ht="24.75" customHeight="1" x14ac:dyDescent="0.15">
      <c r="A97" s="484"/>
      <c r="B97" s="485"/>
      <c r="C97" s="699"/>
      <c r="D97" s="700"/>
      <c r="E97" s="700"/>
      <c r="F97" s="701"/>
      <c r="G97" s="719"/>
      <c r="H97" s="720"/>
      <c r="I97" s="51" t="str">
        <f t="shared" ref="I97:I100" si="11">IF(OR(G97="　", G97=""), "", "-")</f>
        <v/>
      </c>
      <c r="J97" s="698"/>
      <c r="K97" s="698"/>
      <c r="L97" s="51" t="str">
        <f t="shared" ref="L97:L100" si="12">IF(M97="","","-")</f>
        <v/>
      </c>
      <c r="M97" s="52"/>
      <c r="N97" s="695"/>
      <c r="O97" s="696"/>
      <c r="P97" s="696"/>
      <c r="Q97" s="696"/>
      <c r="R97" s="696"/>
      <c r="S97" s="696"/>
      <c r="T97" s="696"/>
      <c r="U97" s="696"/>
      <c r="V97" s="696"/>
      <c r="W97" s="696"/>
      <c r="X97" s="696"/>
      <c r="Y97" s="696"/>
      <c r="Z97" s="696"/>
      <c r="AA97" s="696"/>
      <c r="AB97" s="696"/>
      <c r="AC97" s="696"/>
      <c r="AD97" s="696"/>
      <c r="AE97" s="696"/>
      <c r="AF97" s="697"/>
      <c r="AG97" s="307"/>
      <c r="AH97" s="196"/>
      <c r="AI97" s="196"/>
      <c r="AJ97" s="196"/>
      <c r="AK97" s="196"/>
      <c r="AL97" s="196"/>
      <c r="AM97" s="196"/>
      <c r="AN97" s="196"/>
      <c r="AO97" s="196"/>
      <c r="AP97" s="196"/>
      <c r="AQ97" s="196"/>
      <c r="AR97" s="196"/>
      <c r="AS97" s="196"/>
      <c r="AT97" s="196"/>
      <c r="AU97" s="196"/>
      <c r="AV97" s="196"/>
      <c r="AW97" s="196"/>
      <c r="AX97" s="308"/>
    </row>
    <row r="98" spans="1:52" ht="24.75" customHeight="1" x14ac:dyDescent="0.15">
      <c r="A98" s="484"/>
      <c r="B98" s="485"/>
      <c r="C98" s="699"/>
      <c r="D98" s="700"/>
      <c r="E98" s="700"/>
      <c r="F98" s="701"/>
      <c r="G98" s="719"/>
      <c r="H98" s="720"/>
      <c r="I98" s="51" t="str">
        <f t="shared" si="11"/>
        <v/>
      </c>
      <c r="J98" s="698"/>
      <c r="K98" s="698"/>
      <c r="L98" s="51" t="str">
        <f t="shared" si="12"/>
        <v/>
      </c>
      <c r="M98" s="52"/>
      <c r="N98" s="695"/>
      <c r="O98" s="696"/>
      <c r="P98" s="696"/>
      <c r="Q98" s="696"/>
      <c r="R98" s="696"/>
      <c r="S98" s="696"/>
      <c r="T98" s="696"/>
      <c r="U98" s="696"/>
      <c r="V98" s="696"/>
      <c r="W98" s="696"/>
      <c r="X98" s="696"/>
      <c r="Y98" s="696"/>
      <c r="Z98" s="696"/>
      <c r="AA98" s="696"/>
      <c r="AB98" s="696"/>
      <c r="AC98" s="696"/>
      <c r="AD98" s="696"/>
      <c r="AE98" s="696"/>
      <c r="AF98" s="697"/>
      <c r="AG98" s="307"/>
      <c r="AH98" s="196"/>
      <c r="AI98" s="196"/>
      <c r="AJ98" s="196"/>
      <c r="AK98" s="196"/>
      <c r="AL98" s="196"/>
      <c r="AM98" s="196"/>
      <c r="AN98" s="196"/>
      <c r="AO98" s="196"/>
      <c r="AP98" s="196"/>
      <c r="AQ98" s="196"/>
      <c r="AR98" s="196"/>
      <c r="AS98" s="196"/>
      <c r="AT98" s="196"/>
      <c r="AU98" s="196"/>
      <c r="AV98" s="196"/>
      <c r="AW98" s="196"/>
      <c r="AX98" s="308"/>
    </row>
    <row r="99" spans="1:52" ht="24.75" customHeight="1" x14ac:dyDescent="0.15">
      <c r="A99" s="484"/>
      <c r="B99" s="485"/>
      <c r="C99" s="699"/>
      <c r="D99" s="700"/>
      <c r="E99" s="700"/>
      <c r="F99" s="701"/>
      <c r="G99" s="719"/>
      <c r="H99" s="720"/>
      <c r="I99" s="51" t="str">
        <f t="shared" si="11"/>
        <v/>
      </c>
      <c r="J99" s="698"/>
      <c r="K99" s="698"/>
      <c r="L99" s="51" t="str">
        <f t="shared" si="12"/>
        <v/>
      </c>
      <c r="M99" s="52"/>
      <c r="N99" s="695"/>
      <c r="O99" s="696"/>
      <c r="P99" s="696"/>
      <c r="Q99" s="696"/>
      <c r="R99" s="696"/>
      <c r="S99" s="696"/>
      <c r="T99" s="696"/>
      <c r="U99" s="696"/>
      <c r="V99" s="696"/>
      <c r="W99" s="696"/>
      <c r="X99" s="696"/>
      <c r="Y99" s="696"/>
      <c r="Z99" s="696"/>
      <c r="AA99" s="696"/>
      <c r="AB99" s="696"/>
      <c r="AC99" s="696"/>
      <c r="AD99" s="696"/>
      <c r="AE99" s="696"/>
      <c r="AF99" s="697"/>
      <c r="AG99" s="307"/>
      <c r="AH99" s="196"/>
      <c r="AI99" s="196"/>
      <c r="AJ99" s="196"/>
      <c r="AK99" s="196"/>
      <c r="AL99" s="196"/>
      <c r="AM99" s="196"/>
      <c r="AN99" s="196"/>
      <c r="AO99" s="196"/>
      <c r="AP99" s="196"/>
      <c r="AQ99" s="196"/>
      <c r="AR99" s="196"/>
      <c r="AS99" s="196"/>
      <c r="AT99" s="196"/>
      <c r="AU99" s="196"/>
      <c r="AV99" s="196"/>
      <c r="AW99" s="196"/>
      <c r="AX99" s="308"/>
    </row>
    <row r="100" spans="1:52" ht="24.75" customHeight="1" x14ac:dyDescent="0.15">
      <c r="A100" s="486"/>
      <c r="B100" s="487"/>
      <c r="C100" s="699"/>
      <c r="D100" s="700"/>
      <c r="E100" s="700"/>
      <c r="F100" s="701"/>
      <c r="G100" s="724"/>
      <c r="H100" s="725"/>
      <c r="I100" s="53" t="str">
        <f t="shared" si="11"/>
        <v/>
      </c>
      <c r="J100" s="726"/>
      <c r="K100" s="726"/>
      <c r="L100" s="53" t="str">
        <f t="shared" si="12"/>
        <v/>
      </c>
      <c r="M100" s="54"/>
      <c r="N100" s="721"/>
      <c r="O100" s="722"/>
      <c r="P100" s="722"/>
      <c r="Q100" s="722"/>
      <c r="R100" s="722"/>
      <c r="S100" s="722"/>
      <c r="T100" s="722"/>
      <c r="U100" s="722"/>
      <c r="V100" s="722"/>
      <c r="W100" s="722"/>
      <c r="X100" s="722"/>
      <c r="Y100" s="722"/>
      <c r="Z100" s="722"/>
      <c r="AA100" s="722"/>
      <c r="AB100" s="722"/>
      <c r="AC100" s="722"/>
      <c r="AD100" s="722"/>
      <c r="AE100" s="722"/>
      <c r="AF100" s="723"/>
      <c r="AG100" s="240"/>
      <c r="AH100" s="199"/>
      <c r="AI100" s="199"/>
      <c r="AJ100" s="199"/>
      <c r="AK100" s="199"/>
      <c r="AL100" s="199"/>
      <c r="AM100" s="199"/>
      <c r="AN100" s="199"/>
      <c r="AO100" s="199"/>
      <c r="AP100" s="199"/>
      <c r="AQ100" s="199"/>
      <c r="AR100" s="199"/>
      <c r="AS100" s="199"/>
      <c r="AT100" s="199"/>
      <c r="AU100" s="199"/>
      <c r="AV100" s="199"/>
      <c r="AW100" s="199"/>
      <c r="AX100" s="241"/>
    </row>
    <row r="101" spans="1:52" ht="114" customHeight="1" x14ac:dyDescent="0.15">
      <c r="A101" s="464" t="s">
        <v>46</v>
      </c>
      <c r="B101" s="465"/>
      <c r="C101" s="406" t="s">
        <v>51</v>
      </c>
      <c r="D101" s="410"/>
      <c r="E101" s="410"/>
      <c r="F101" s="411"/>
      <c r="G101" s="629" t="s">
        <v>671</v>
      </c>
      <c r="H101" s="629"/>
      <c r="I101" s="629"/>
      <c r="J101" s="629"/>
      <c r="K101" s="629"/>
      <c r="L101" s="629"/>
      <c r="M101" s="629"/>
      <c r="N101" s="629"/>
      <c r="O101" s="629"/>
      <c r="P101" s="629"/>
      <c r="Q101" s="629"/>
      <c r="R101" s="629"/>
      <c r="S101" s="629"/>
      <c r="T101" s="629"/>
      <c r="U101" s="629"/>
      <c r="V101" s="629"/>
      <c r="W101" s="629"/>
      <c r="X101" s="629"/>
      <c r="Y101" s="629"/>
      <c r="Z101" s="629"/>
      <c r="AA101" s="629"/>
      <c r="AB101" s="629"/>
      <c r="AC101" s="629"/>
      <c r="AD101" s="629"/>
      <c r="AE101" s="629"/>
      <c r="AF101" s="629"/>
      <c r="AG101" s="629"/>
      <c r="AH101" s="629"/>
      <c r="AI101" s="629"/>
      <c r="AJ101" s="629"/>
      <c r="AK101" s="629"/>
      <c r="AL101" s="629"/>
      <c r="AM101" s="629"/>
      <c r="AN101" s="629"/>
      <c r="AO101" s="629"/>
      <c r="AP101" s="629"/>
      <c r="AQ101" s="629"/>
      <c r="AR101" s="629"/>
      <c r="AS101" s="629"/>
      <c r="AT101" s="629"/>
      <c r="AU101" s="629"/>
      <c r="AV101" s="629"/>
      <c r="AW101" s="629"/>
      <c r="AX101" s="630"/>
    </row>
    <row r="102" spans="1:52" ht="67.5" customHeight="1" thickBot="1" x14ac:dyDescent="0.2">
      <c r="A102" s="466"/>
      <c r="B102" s="467"/>
      <c r="C102" s="537" t="s">
        <v>55</v>
      </c>
      <c r="D102" s="538"/>
      <c r="E102" s="538"/>
      <c r="F102" s="539"/>
      <c r="G102" s="627" t="s">
        <v>673</v>
      </c>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627"/>
      <c r="AL102" s="627"/>
      <c r="AM102" s="627"/>
      <c r="AN102" s="627"/>
      <c r="AO102" s="627"/>
      <c r="AP102" s="627"/>
      <c r="AQ102" s="627"/>
      <c r="AR102" s="627"/>
      <c r="AS102" s="627"/>
      <c r="AT102" s="627"/>
      <c r="AU102" s="627"/>
      <c r="AV102" s="627"/>
      <c r="AW102" s="627"/>
      <c r="AX102" s="628"/>
    </row>
    <row r="103" spans="1:52" ht="24" customHeight="1" x14ac:dyDescent="0.15">
      <c r="A103" s="534" t="s">
        <v>31</v>
      </c>
      <c r="B103" s="535"/>
      <c r="C103" s="535"/>
      <c r="D103" s="535"/>
      <c r="E103" s="535"/>
      <c r="F103" s="535"/>
      <c r="G103" s="535"/>
      <c r="H103" s="535"/>
      <c r="I103" s="535"/>
      <c r="J103" s="535"/>
      <c r="K103" s="535"/>
      <c r="L103" s="535"/>
      <c r="M103" s="535"/>
      <c r="N103" s="535"/>
      <c r="O103" s="535"/>
      <c r="P103" s="535"/>
      <c r="Q103" s="535"/>
      <c r="R103" s="535"/>
      <c r="S103" s="535"/>
      <c r="T103" s="535"/>
      <c r="U103" s="535"/>
      <c r="V103" s="535"/>
      <c r="W103" s="535"/>
      <c r="X103" s="535"/>
      <c r="Y103" s="535"/>
      <c r="Z103" s="535"/>
      <c r="AA103" s="535"/>
      <c r="AB103" s="535"/>
      <c r="AC103" s="535"/>
      <c r="AD103" s="535"/>
      <c r="AE103" s="535"/>
      <c r="AF103" s="535"/>
      <c r="AG103" s="535"/>
      <c r="AH103" s="535"/>
      <c r="AI103" s="535"/>
      <c r="AJ103" s="535"/>
      <c r="AK103" s="535"/>
      <c r="AL103" s="535"/>
      <c r="AM103" s="535"/>
      <c r="AN103" s="535"/>
      <c r="AO103" s="535"/>
      <c r="AP103" s="535"/>
      <c r="AQ103" s="535"/>
      <c r="AR103" s="535"/>
      <c r="AS103" s="535"/>
      <c r="AT103" s="535"/>
      <c r="AU103" s="535"/>
      <c r="AV103" s="535"/>
      <c r="AW103" s="535"/>
      <c r="AX103" s="536"/>
    </row>
    <row r="104" spans="1:52" ht="67.5" customHeight="1" thickBot="1" x14ac:dyDescent="0.2">
      <c r="A104" s="606"/>
      <c r="B104" s="523"/>
      <c r="C104" s="523"/>
      <c r="D104" s="523"/>
      <c r="E104" s="523"/>
      <c r="F104" s="523"/>
      <c r="G104" s="523"/>
      <c r="H104" s="523"/>
      <c r="I104" s="523"/>
      <c r="J104" s="523"/>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523"/>
      <c r="AP104" s="523"/>
      <c r="AQ104" s="523"/>
      <c r="AR104" s="523"/>
      <c r="AS104" s="523"/>
      <c r="AT104" s="523"/>
      <c r="AU104" s="523"/>
      <c r="AV104" s="523"/>
      <c r="AW104" s="523"/>
      <c r="AX104" s="524"/>
    </row>
    <row r="105" spans="1:52" ht="24.75" customHeight="1" x14ac:dyDescent="0.15">
      <c r="A105" s="468" t="s">
        <v>32</v>
      </c>
      <c r="B105" s="469"/>
      <c r="C105" s="469"/>
      <c r="D105" s="469"/>
      <c r="E105" s="469"/>
      <c r="F105" s="469"/>
      <c r="G105" s="469"/>
      <c r="H105" s="469"/>
      <c r="I105" s="469"/>
      <c r="J105" s="469"/>
      <c r="K105" s="469"/>
      <c r="L105" s="469"/>
      <c r="M105" s="469"/>
      <c r="N105" s="469"/>
      <c r="O105" s="469"/>
      <c r="P105" s="469"/>
      <c r="Q105" s="469"/>
      <c r="R105" s="469"/>
      <c r="S105" s="469"/>
      <c r="T105" s="469"/>
      <c r="U105" s="469"/>
      <c r="V105" s="469"/>
      <c r="W105" s="469"/>
      <c r="X105" s="469"/>
      <c r="Y105" s="469"/>
      <c r="Z105" s="469"/>
      <c r="AA105" s="469"/>
      <c r="AB105" s="469"/>
      <c r="AC105" s="469"/>
      <c r="AD105" s="469"/>
      <c r="AE105" s="469"/>
      <c r="AF105" s="469"/>
      <c r="AG105" s="469"/>
      <c r="AH105" s="469"/>
      <c r="AI105" s="469"/>
      <c r="AJ105" s="469"/>
      <c r="AK105" s="469"/>
      <c r="AL105" s="469"/>
      <c r="AM105" s="469"/>
      <c r="AN105" s="469"/>
      <c r="AO105" s="469"/>
      <c r="AP105" s="469"/>
      <c r="AQ105" s="469"/>
      <c r="AR105" s="469"/>
      <c r="AS105" s="469"/>
      <c r="AT105" s="469"/>
      <c r="AU105" s="469"/>
      <c r="AV105" s="469"/>
      <c r="AW105" s="469"/>
      <c r="AX105" s="470"/>
    </row>
    <row r="106" spans="1:52" ht="67.5" customHeight="1" thickBot="1" x14ac:dyDescent="0.2">
      <c r="A106" s="461" t="s">
        <v>133</v>
      </c>
      <c r="B106" s="462"/>
      <c r="C106" s="462"/>
      <c r="D106" s="462"/>
      <c r="E106" s="463"/>
      <c r="F106" s="522" t="s">
        <v>674</v>
      </c>
      <c r="G106" s="523"/>
      <c r="H106" s="523"/>
      <c r="I106" s="523"/>
      <c r="J106" s="523"/>
      <c r="K106" s="523"/>
      <c r="L106" s="523"/>
      <c r="M106" s="523"/>
      <c r="N106" s="523"/>
      <c r="O106" s="523"/>
      <c r="P106" s="523"/>
      <c r="Q106" s="523"/>
      <c r="R106" s="523"/>
      <c r="S106" s="523"/>
      <c r="T106" s="523"/>
      <c r="U106" s="523"/>
      <c r="V106" s="523"/>
      <c r="W106" s="523"/>
      <c r="X106" s="523"/>
      <c r="Y106" s="523"/>
      <c r="Z106" s="523"/>
      <c r="AA106" s="523"/>
      <c r="AB106" s="523"/>
      <c r="AC106" s="523"/>
      <c r="AD106" s="523"/>
      <c r="AE106" s="523"/>
      <c r="AF106" s="523"/>
      <c r="AG106" s="523"/>
      <c r="AH106" s="523"/>
      <c r="AI106" s="523"/>
      <c r="AJ106" s="523"/>
      <c r="AK106" s="523"/>
      <c r="AL106" s="523"/>
      <c r="AM106" s="523"/>
      <c r="AN106" s="523"/>
      <c r="AO106" s="523"/>
      <c r="AP106" s="523"/>
      <c r="AQ106" s="523"/>
      <c r="AR106" s="523"/>
      <c r="AS106" s="523"/>
      <c r="AT106" s="523"/>
      <c r="AU106" s="523"/>
      <c r="AV106" s="523"/>
      <c r="AW106" s="523"/>
      <c r="AX106" s="524"/>
    </row>
    <row r="107" spans="1:52" ht="24.75" customHeight="1" x14ac:dyDescent="0.15">
      <c r="A107" s="468" t="s">
        <v>44</v>
      </c>
      <c r="B107" s="469"/>
      <c r="C107" s="469"/>
      <c r="D107" s="469"/>
      <c r="E107" s="469"/>
      <c r="F107" s="469"/>
      <c r="G107" s="469"/>
      <c r="H107" s="469"/>
      <c r="I107" s="469"/>
      <c r="J107" s="469"/>
      <c r="K107" s="469"/>
      <c r="L107" s="469"/>
      <c r="M107" s="469"/>
      <c r="N107" s="469"/>
      <c r="O107" s="469"/>
      <c r="P107" s="469"/>
      <c r="Q107" s="469"/>
      <c r="R107" s="469"/>
      <c r="S107" s="469"/>
      <c r="T107" s="469"/>
      <c r="U107" s="469"/>
      <c r="V107" s="469"/>
      <c r="W107" s="469"/>
      <c r="X107" s="469"/>
      <c r="Y107" s="469"/>
      <c r="Z107" s="469"/>
      <c r="AA107" s="469"/>
      <c r="AB107" s="469"/>
      <c r="AC107" s="469"/>
      <c r="AD107" s="469"/>
      <c r="AE107" s="469"/>
      <c r="AF107" s="469"/>
      <c r="AG107" s="469"/>
      <c r="AH107" s="469"/>
      <c r="AI107" s="469"/>
      <c r="AJ107" s="469"/>
      <c r="AK107" s="469"/>
      <c r="AL107" s="469"/>
      <c r="AM107" s="469"/>
      <c r="AN107" s="469"/>
      <c r="AO107" s="469"/>
      <c r="AP107" s="469"/>
      <c r="AQ107" s="469"/>
      <c r="AR107" s="469"/>
      <c r="AS107" s="469"/>
      <c r="AT107" s="469"/>
      <c r="AU107" s="469"/>
      <c r="AV107" s="469"/>
      <c r="AW107" s="469"/>
      <c r="AX107" s="470"/>
    </row>
    <row r="108" spans="1:52" ht="66" customHeight="1" thickBot="1" x14ac:dyDescent="0.2">
      <c r="A108" s="461" t="s">
        <v>133</v>
      </c>
      <c r="B108" s="462"/>
      <c r="C108" s="462"/>
      <c r="D108" s="462"/>
      <c r="E108" s="463"/>
      <c r="F108" s="607" t="s">
        <v>676</v>
      </c>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4"/>
    </row>
    <row r="109" spans="1:52" ht="24.75" customHeight="1" x14ac:dyDescent="0.15">
      <c r="A109" s="511" t="s">
        <v>33</v>
      </c>
      <c r="B109" s="512"/>
      <c r="C109" s="512"/>
      <c r="D109" s="512"/>
      <c r="E109" s="512"/>
      <c r="F109" s="512"/>
      <c r="G109" s="512"/>
      <c r="H109" s="512"/>
      <c r="I109" s="512"/>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2"/>
      <c r="AF109" s="512"/>
      <c r="AG109" s="512"/>
      <c r="AH109" s="512"/>
      <c r="AI109" s="512"/>
      <c r="AJ109" s="512"/>
      <c r="AK109" s="512"/>
      <c r="AL109" s="512"/>
      <c r="AM109" s="512"/>
      <c r="AN109" s="512"/>
      <c r="AO109" s="512"/>
      <c r="AP109" s="512"/>
      <c r="AQ109" s="512"/>
      <c r="AR109" s="512"/>
      <c r="AS109" s="512"/>
      <c r="AT109" s="512"/>
      <c r="AU109" s="512"/>
      <c r="AV109" s="512"/>
      <c r="AW109" s="512"/>
      <c r="AX109" s="513"/>
    </row>
    <row r="110" spans="1:52" ht="67.5" customHeight="1" thickBot="1" x14ac:dyDescent="0.2">
      <c r="A110" s="454"/>
      <c r="B110" s="455"/>
      <c r="C110" s="455"/>
      <c r="D110" s="455"/>
      <c r="E110" s="455"/>
      <c r="F110" s="455"/>
      <c r="G110" s="455"/>
      <c r="H110" s="455"/>
      <c r="I110" s="455"/>
      <c r="J110" s="455"/>
      <c r="K110" s="455"/>
      <c r="L110" s="455"/>
      <c r="M110" s="455"/>
      <c r="N110" s="455"/>
      <c r="O110" s="455"/>
      <c r="P110" s="455"/>
      <c r="Q110" s="455"/>
      <c r="R110" s="455"/>
      <c r="S110" s="455"/>
      <c r="T110" s="455"/>
      <c r="U110" s="455"/>
      <c r="V110" s="455"/>
      <c r="W110" s="455"/>
      <c r="X110" s="455"/>
      <c r="Y110" s="455"/>
      <c r="Z110" s="455"/>
      <c r="AA110" s="455"/>
      <c r="AB110" s="455"/>
      <c r="AC110" s="455"/>
      <c r="AD110" s="455"/>
      <c r="AE110" s="455"/>
      <c r="AF110" s="455"/>
      <c r="AG110" s="455"/>
      <c r="AH110" s="455"/>
      <c r="AI110" s="455"/>
      <c r="AJ110" s="455"/>
      <c r="AK110" s="455"/>
      <c r="AL110" s="455"/>
      <c r="AM110" s="455"/>
      <c r="AN110" s="455"/>
      <c r="AO110" s="455"/>
      <c r="AP110" s="455"/>
      <c r="AQ110" s="455"/>
      <c r="AR110" s="455"/>
      <c r="AS110" s="455"/>
      <c r="AT110" s="455"/>
      <c r="AU110" s="455"/>
      <c r="AV110" s="455"/>
      <c r="AW110" s="455"/>
      <c r="AX110" s="456"/>
    </row>
    <row r="111" spans="1:52" ht="24.75" customHeight="1" x14ac:dyDescent="0.15">
      <c r="A111" s="613" t="s">
        <v>237</v>
      </c>
      <c r="B111" s="614"/>
      <c r="C111" s="614"/>
      <c r="D111" s="614"/>
      <c r="E111" s="614"/>
      <c r="F111" s="614"/>
      <c r="G111" s="614"/>
      <c r="H111" s="614"/>
      <c r="I111" s="614"/>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4"/>
      <c r="AL111" s="614"/>
      <c r="AM111" s="614"/>
      <c r="AN111" s="614"/>
      <c r="AO111" s="614"/>
      <c r="AP111" s="614"/>
      <c r="AQ111" s="614"/>
      <c r="AR111" s="614"/>
      <c r="AS111" s="614"/>
      <c r="AT111" s="614"/>
      <c r="AU111" s="614"/>
      <c r="AV111" s="614"/>
      <c r="AW111" s="614"/>
      <c r="AX111" s="615"/>
      <c r="AZ111" s="10"/>
    </row>
    <row r="112" spans="1:52" ht="24.75" customHeight="1" x14ac:dyDescent="0.15">
      <c r="A112" s="132" t="s">
        <v>544</v>
      </c>
      <c r="B112" s="133"/>
      <c r="C112" s="133"/>
      <c r="D112" s="134"/>
      <c r="E112" s="83" t="s">
        <v>594</v>
      </c>
      <c r="F112" s="84"/>
      <c r="G112" s="84"/>
      <c r="H112" s="84"/>
      <c r="I112" s="84"/>
      <c r="J112" s="84"/>
      <c r="K112" s="84"/>
      <c r="L112" s="84"/>
      <c r="M112" s="84"/>
      <c r="N112" s="84"/>
      <c r="O112" s="84"/>
      <c r="P112" s="85"/>
      <c r="Q112" s="83"/>
      <c r="R112" s="84"/>
      <c r="S112" s="84"/>
      <c r="T112" s="84"/>
      <c r="U112" s="84"/>
      <c r="V112" s="84"/>
      <c r="W112" s="84"/>
      <c r="X112" s="84"/>
      <c r="Y112" s="84"/>
      <c r="Z112" s="84"/>
      <c r="AA112" s="84"/>
      <c r="AB112" s="85"/>
      <c r="AC112" s="83"/>
      <c r="AD112" s="84"/>
      <c r="AE112" s="84"/>
      <c r="AF112" s="84"/>
      <c r="AG112" s="84"/>
      <c r="AH112" s="84"/>
      <c r="AI112" s="84"/>
      <c r="AJ112" s="84"/>
      <c r="AK112" s="84"/>
      <c r="AL112" s="84"/>
      <c r="AM112" s="84"/>
      <c r="AN112" s="85"/>
      <c r="AO112" s="83"/>
      <c r="AP112" s="84"/>
      <c r="AQ112" s="84"/>
      <c r="AR112" s="84"/>
      <c r="AS112" s="84"/>
      <c r="AT112" s="84"/>
      <c r="AU112" s="84"/>
      <c r="AV112" s="84"/>
      <c r="AW112" s="84"/>
      <c r="AX112" s="86"/>
      <c r="AY112" s="69"/>
    </row>
    <row r="113" spans="1:50" ht="24.75" customHeight="1" x14ac:dyDescent="0.15">
      <c r="A113" s="87" t="s">
        <v>272</v>
      </c>
      <c r="B113" s="87"/>
      <c r="C113" s="87"/>
      <c r="D113" s="87"/>
      <c r="E113" s="83" t="s">
        <v>594</v>
      </c>
      <c r="F113" s="84"/>
      <c r="G113" s="84"/>
      <c r="H113" s="84"/>
      <c r="I113" s="84"/>
      <c r="J113" s="84"/>
      <c r="K113" s="84"/>
      <c r="L113" s="84"/>
      <c r="M113" s="84"/>
      <c r="N113" s="84"/>
      <c r="O113" s="84"/>
      <c r="P113" s="85"/>
      <c r="Q113" s="83"/>
      <c r="R113" s="84"/>
      <c r="S113" s="84"/>
      <c r="T113" s="84"/>
      <c r="U113" s="84"/>
      <c r="V113" s="84"/>
      <c r="W113" s="84"/>
      <c r="X113" s="84"/>
      <c r="Y113" s="84"/>
      <c r="Z113" s="84"/>
      <c r="AA113" s="84"/>
      <c r="AB113" s="85"/>
      <c r="AC113" s="83"/>
      <c r="AD113" s="84"/>
      <c r="AE113" s="84"/>
      <c r="AF113" s="84"/>
      <c r="AG113" s="84"/>
      <c r="AH113" s="84"/>
      <c r="AI113" s="84"/>
      <c r="AJ113" s="84"/>
      <c r="AK113" s="84"/>
      <c r="AL113" s="84"/>
      <c r="AM113" s="84"/>
      <c r="AN113" s="85"/>
      <c r="AO113" s="83"/>
      <c r="AP113" s="84"/>
      <c r="AQ113" s="84"/>
      <c r="AR113" s="84"/>
      <c r="AS113" s="84"/>
      <c r="AT113" s="84"/>
      <c r="AU113" s="84"/>
      <c r="AV113" s="84"/>
      <c r="AW113" s="84"/>
      <c r="AX113" s="86"/>
    </row>
    <row r="114" spans="1:50" ht="24.75" customHeight="1" x14ac:dyDescent="0.15">
      <c r="A114" s="87" t="s">
        <v>271</v>
      </c>
      <c r="B114" s="87"/>
      <c r="C114" s="87"/>
      <c r="D114" s="87"/>
      <c r="E114" s="83" t="s">
        <v>594</v>
      </c>
      <c r="F114" s="84"/>
      <c r="G114" s="84"/>
      <c r="H114" s="84"/>
      <c r="I114" s="84"/>
      <c r="J114" s="84"/>
      <c r="K114" s="84"/>
      <c r="L114" s="84"/>
      <c r="M114" s="84"/>
      <c r="N114" s="84"/>
      <c r="O114" s="84"/>
      <c r="P114" s="85"/>
      <c r="Q114" s="83"/>
      <c r="R114" s="84"/>
      <c r="S114" s="84"/>
      <c r="T114" s="84"/>
      <c r="U114" s="84"/>
      <c r="V114" s="84"/>
      <c r="W114" s="84"/>
      <c r="X114" s="84"/>
      <c r="Y114" s="84"/>
      <c r="Z114" s="84"/>
      <c r="AA114" s="84"/>
      <c r="AB114" s="85"/>
      <c r="AC114" s="83"/>
      <c r="AD114" s="84"/>
      <c r="AE114" s="84"/>
      <c r="AF114" s="84"/>
      <c r="AG114" s="84"/>
      <c r="AH114" s="84"/>
      <c r="AI114" s="84"/>
      <c r="AJ114" s="84"/>
      <c r="AK114" s="84"/>
      <c r="AL114" s="84"/>
      <c r="AM114" s="84"/>
      <c r="AN114" s="85"/>
      <c r="AO114" s="83"/>
      <c r="AP114" s="84"/>
      <c r="AQ114" s="84"/>
      <c r="AR114" s="84"/>
      <c r="AS114" s="84"/>
      <c r="AT114" s="84"/>
      <c r="AU114" s="84"/>
      <c r="AV114" s="84"/>
      <c r="AW114" s="84"/>
      <c r="AX114" s="86"/>
    </row>
    <row r="115" spans="1:50" ht="24.75" customHeight="1" x14ac:dyDescent="0.15">
      <c r="A115" s="87" t="s">
        <v>270</v>
      </c>
      <c r="B115" s="87"/>
      <c r="C115" s="87"/>
      <c r="D115" s="87"/>
      <c r="E115" s="83" t="s">
        <v>613</v>
      </c>
      <c r="F115" s="84"/>
      <c r="G115" s="84"/>
      <c r="H115" s="84"/>
      <c r="I115" s="84"/>
      <c r="J115" s="84"/>
      <c r="K115" s="84"/>
      <c r="L115" s="84"/>
      <c r="M115" s="84"/>
      <c r="N115" s="84"/>
      <c r="O115" s="84"/>
      <c r="P115" s="85"/>
      <c r="Q115" s="83"/>
      <c r="R115" s="84"/>
      <c r="S115" s="84"/>
      <c r="T115" s="84"/>
      <c r="U115" s="84"/>
      <c r="V115" s="84"/>
      <c r="W115" s="84"/>
      <c r="X115" s="84"/>
      <c r="Y115" s="84"/>
      <c r="Z115" s="84"/>
      <c r="AA115" s="84"/>
      <c r="AB115" s="85"/>
      <c r="AC115" s="83"/>
      <c r="AD115" s="84"/>
      <c r="AE115" s="84"/>
      <c r="AF115" s="84"/>
      <c r="AG115" s="84"/>
      <c r="AH115" s="84"/>
      <c r="AI115" s="84"/>
      <c r="AJ115" s="84"/>
      <c r="AK115" s="84"/>
      <c r="AL115" s="84"/>
      <c r="AM115" s="84"/>
      <c r="AN115" s="85"/>
      <c r="AO115" s="83"/>
      <c r="AP115" s="84"/>
      <c r="AQ115" s="84"/>
      <c r="AR115" s="84"/>
      <c r="AS115" s="84"/>
      <c r="AT115" s="84"/>
      <c r="AU115" s="84"/>
      <c r="AV115" s="84"/>
      <c r="AW115" s="84"/>
      <c r="AX115" s="86"/>
    </row>
    <row r="116" spans="1:50" ht="24.75" customHeight="1" x14ac:dyDescent="0.15">
      <c r="A116" s="87" t="s">
        <v>269</v>
      </c>
      <c r="B116" s="87"/>
      <c r="C116" s="87"/>
      <c r="D116" s="87"/>
      <c r="E116" s="83" t="s">
        <v>614</v>
      </c>
      <c r="F116" s="84"/>
      <c r="G116" s="84"/>
      <c r="H116" s="84"/>
      <c r="I116" s="84"/>
      <c r="J116" s="84"/>
      <c r="K116" s="84"/>
      <c r="L116" s="84"/>
      <c r="M116" s="84"/>
      <c r="N116" s="84"/>
      <c r="O116" s="84"/>
      <c r="P116" s="85"/>
      <c r="Q116" s="83"/>
      <c r="R116" s="84"/>
      <c r="S116" s="84"/>
      <c r="T116" s="84"/>
      <c r="U116" s="84"/>
      <c r="V116" s="84"/>
      <c r="W116" s="84"/>
      <c r="X116" s="84"/>
      <c r="Y116" s="84"/>
      <c r="Z116" s="84"/>
      <c r="AA116" s="84"/>
      <c r="AB116" s="85"/>
      <c r="AC116" s="83"/>
      <c r="AD116" s="84"/>
      <c r="AE116" s="84"/>
      <c r="AF116" s="84"/>
      <c r="AG116" s="84"/>
      <c r="AH116" s="84"/>
      <c r="AI116" s="84"/>
      <c r="AJ116" s="84"/>
      <c r="AK116" s="84"/>
      <c r="AL116" s="84"/>
      <c r="AM116" s="84"/>
      <c r="AN116" s="85"/>
      <c r="AO116" s="83"/>
      <c r="AP116" s="84"/>
      <c r="AQ116" s="84"/>
      <c r="AR116" s="84"/>
      <c r="AS116" s="84"/>
      <c r="AT116" s="84"/>
      <c r="AU116" s="84"/>
      <c r="AV116" s="84"/>
      <c r="AW116" s="84"/>
      <c r="AX116" s="86"/>
    </row>
    <row r="117" spans="1:50" ht="24.75" customHeight="1" x14ac:dyDescent="0.15">
      <c r="A117" s="87" t="s">
        <v>268</v>
      </c>
      <c r="B117" s="87"/>
      <c r="C117" s="87"/>
      <c r="D117" s="87"/>
      <c r="E117" s="83" t="s">
        <v>615</v>
      </c>
      <c r="F117" s="84"/>
      <c r="G117" s="84"/>
      <c r="H117" s="84"/>
      <c r="I117" s="84"/>
      <c r="J117" s="84"/>
      <c r="K117" s="84"/>
      <c r="L117" s="84"/>
      <c r="M117" s="84"/>
      <c r="N117" s="84"/>
      <c r="O117" s="84"/>
      <c r="P117" s="85"/>
      <c r="Q117" s="83"/>
      <c r="R117" s="84"/>
      <c r="S117" s="84"/>
      <c r="T117" s="84"/>
      <c r="U117" s="84"/>
      <c r="V117" s="84"/>
      <c r="W117" s="84"/>
      <c r="X117" s="84"/>
      <c r="Y117" s="84"/>
      <c r="Z117" s="84"/>
      <c r="AA117" s="84"/>
      <c r="AB117" s="85"/>
      <c r="AC117" s="83"/>
      <c r="AD117" s="84"/>
      <c r="AE117" s="84"/>
      <c r="AF117" s="84"/>
      <c r="AG117" s="84"/>
      <c r="AH117" s="84"/>
      <c r="AI117" s="84"/>
      <c r="AJ117" s="84"/>
      <c r="AK117" s="84"/>
      <c r="AL117" s="84"/>
      <c r="AM117" s="84"/>
      <c r="AN117" s="85"/>
      <c r="AO117" s="83"/>
      <c r="AP117" s="84"/>
      <c r="AQ117" s="84"/>
      <c r="AR117" s="84"/>
      <c r="AS117" s="84"/>
      <c r="AT117" s="84"/>
      <c r="AU117" s="84"/>
      <c r="AV117" s="84"/>
      <c r="AW117" s="84"/>
      <c r="AX117" s="86"/>
    </row>
    <row r="118" spans="1:50" ht="24.75" customHeight="1" x14ac:dyDescent="0.15">
      <c r="A118" s="87" t="s">
        <v>267</v>
      </c>
      <c r="B118" s="87"/>
      <c r="C118" s="87"/>
      <c r="D118" s="87"/>
      <c r="E118" s="83" t="s">
        <v>616</v>
      </c>
      <c r="F118" s="84"/>
      <c r="G118" s="84"/>
      <c r="H118" s="84"/>
      <c r="I118" s="84"/>
      <c r="J118" s="84"/>
      <c r="K118" s="84"/>
      <c r="L118" s="84"/>
      <c r="M118" s="84"/>
      <c r="N118" s="84"/>
      <c r="O118" s="84"/>
      <c r="P118" s="85"/>
      <c r="Q118" s="83"/>
      <c r="R118" s="84"/>
      <c r="S118" s="84"/>
      <c r="T118" s="84"/>
      <c r="U118" s="84"/>
      <c r="V118" s="84"/>
      <c r="W118" s="84"/>
      <c r="X118" s="84"/>
      <c r="Y118" s="84"/>
      <c r="Z118" s="84"/>
      <c r="AA118" s="84"/>
      <c r="AB118" s="85"/>
      <c r="AC118" s="83"/>
      <c r="AD118" s="84"/>
      <c r="AE118" s="84"/>
      <c r="AF118" s="84"/>
      <c r="AG118" s="84"/>
      <c r="AH118" s="84"/>
      <c r="AI118" s="84"/>
      <c r="AJ118" s="84"/>
      <c r="AK118" s="84"/>
      <c r="AL118" s="84"/>
      <c r="AM118" s="84"/>
      <c r="AN118" s="85"/>
      <c r="AO118" s="83"/>
      <c r="AP118" s="84"/>
      <c r="AQ118" s="84"/>
      <c r="AR118" s="84"/>
      <c r="AS118" s="84"/>
      <c r="AT118" s="84"/>
      <c r="AU118" s="84"/>
      <c r="AV118" s="84"/>
      <c r="AW118" s="84"/>
      <c r="AX118" s="86"/>
    </row>
    <row r="119" spans="1:50" ht="24.75" customHeight="1" x14ac:dyDescent="0.15">
      <c r="A119" s="87" t="s">
        <v>266</v>
      </c>
      <c r="B119" s="87"/>
      <c r="C119" s="87"/>
      <c r="D119" s="87"/>
      <c r="E119" s="83" t="s">
        <v>616</v>
      </c>
      <c r="F119" s="84"/>
      <c r="G119" s="84"/>
      <c r="H119" s="84"/>
      <c r="I119" s="84"/>
      <c r="J119" s="84"/>
      <c r="K119" s="84"/>
      <c r="L119" s="84"/>
      <c r="M119" s="84"/>
      <c r="N119" s="84"/>
      <c r="O119" s="84"/>
      <c r="P119" s="85"/>
      <c r="Q119" s="83"/>
      <c r="R119" s="84"/>
      <c r="S119" s="84"/>
      <c r="T119" s="84"/>
      <c r="U119" s="84"/>
      <c r="V119" s="84"/>
      <c r="W119" s="84"/>
      <c r="X119" s="84"/>
      <c r="Y119" s="84"/>
      <c r="Z119" s="84"/>
      <c r="AA119" s="84"/>
      <c r="AB119" s="85"/>
      <c r="AC119" s="83"/>
      <c r="AD119" s="84"/>
      <c r="AE119" s="84"/>
      <c r="AF119" s="84"/>
      <c r="AG119" s="84"/>
      <c r="AH119" s="84"/>
      <c r="AI119" s="84"/>
      <c r="AJ119" s="84"/>
      <c r="AK119" s="84"/>
      <c r="AL119" s="84"/>
      <c r="AM119" s="84"/>
      <c r="AN119" s="85"/>
      <c r="AO119" s="83"/>
      <c r="AP119" s="84"/>
      <c r="AQ119" s="84"/>
      <c r="AR119" s="84"/>
      <c r="AS119" s="84"/>
      <c r="AT119" s="84"/>
      <c r="AU119" s="84"/>
      <c r="AV119" s="84"/>
      <c r="AW119" s="84"/>
      <c r="AX119" s="86"/>
    </row>
    <row r="120" spans="1:50" ht="24.75" customHeight="1" x14ac:dyDescent="0.15">
      <c r="A120" s="87" t="s">
        <v>265</v>
      </c>
      <c r="B120" s="87"/>
      <c r="C120" s="87"/>
      <c r="D120" s="87"/>
      <c r="E120" s="92" t="s">
        <v>616</v>
      </c>
      <c r="F120" s="93"/>
      <c r="G120" s="93"/>
      <c r="H120" s="93"/>
      <c r="I120" s="93"/>
      <c r="J120" s="93"/>
      <c r="K120" s="93"/>
      <c r="L120" s="93"/>
      <c r="M120" s="93"/>
      <c r="N120" s="93"/>
      <c r="O120" s="93"/>
      <c r="P120" s="94"/>
      <c r="Q120" s="92"/>
      <c r="R120" s="93"/>
      <c r="S120" s="93"/>
      <c r="T120" s="93"/>
      <c r="U120" s="93"/>
      <c r="V120" s="93"/>
      <c r="W120" s="93"/>
      <c r="X120" s="93"/>
      <c r="Y120" s="93"/>
      <c r="Z120" s="93"/>
      <c r="AA120" s="93"/>
      <c r="AB120" s="94"/>
      <c r="AC120" s="92"/>
      <c r="AD120" s="93"/>
      <c r="AE120" s="93"/>
      <c r="AF120" s="93"/>
      <c r="AG120" s="93"/>
      <c r="AH120" s="93"/>
      <c r="AI120" s="93"/>
      <c r="AJ120" s="93"/>
      <c r="AK120" s="93"/>
      <c r="AL120" s="93"/>
      <c r="AM120" s="93"/>
      <c r="AN120" s="94"/>
      <c r="AO120" s="83"/>
      <c r="AP120" s="84"/>
      <c r="AQ120" s="84"/>
      <c r="AR120" s="84"/>
      <c r="AS120" s="84"/>
      <c r="AT120" s="84"/>
      <c r="AU120" s="84"/>
      <c r="AV120" s="84"/>
      <c r="AW120" s="84"/>
      <c r="AX120" s="86"/>
    </row>
    <row r="121" spans="1:50" ht="24.75" customHeight="1" x14ac:dyDescent="0.15">
      <c r="A121" s="87" t="s">
        <v>417</v>
      </c>
      <c r="B121" s="87"/>
      <c r="C121" s="87"/>
      <c r="D121" s="87"/>
      <c r="E121" s="90" t="s">
        <v>582</v>
      </c>
      <c r="F121" s="91"/>
      <c r="G121" s="91"/>
      <c r="H121" s="72" t="str">
        <f>IF(E121="","","-")</f>
        <v>-</v>
      </c>
      <c r="I121" s="91"/>
      <c r="J121" s="91"/>
      <c r="K121" s="72" t="str">
        <f>IF(I121="","","-")</f>
        <v/>
      </c>
      <c r="L121" s="82">
        <v>44</v>
      </c>
      <c r="M121" s="82"/>
      <c r="N121" s="72" t="str">
        <f>IF(O121="","","-")</f>
        <v/>
      </c>
      <c r="O121" s="88"/>
      <c r="P121" s="89"/>
      <c r="Q121" s="90"/>
      <c r="R121" s="91"/>
      <c r="S121" s="91"/>
      <c r="T121" s="72" t="str">
        <f>IF(Q121="","","-")</f>
        <v/>
      </c>
      <c r="U121" s="91"/>
      <c r="V121" s="91"/>
      <c r="W121" s="72" t="str">
        <f>IF(U121="","","-")</f>
        <v/>
      </c>
      <c r="X121" s="82"/>
      <c r="Y121" s="82"/>
      <c r="Z121" s="72" t="str">
        <f>IF(AA121="","","-")</f>
        <v/>
      </c>
      <c r="AA121" s="88"/>
      <c r="AB121" s="89"/>
      <c r="AC121" s="90"/>
      <c r="AD121" s="91"/>
      <c r="AE121" s="91"/>
      <c r="AF121" s="72" t="str">
        <f>IF(AC121="","","-")</f>
        <v/>
      </c>
      <c r="AG121" s="91"/>
      <c r="AH121" s="91"/>
      <c r="AI121" s="72" t="str">
        <f>IF(AG121="","","-")</f>
        <v/>
      </c>
      <c r="AJ121" s="82"/>
      <c r="AK121" s="82"/>
      <c r="AL121" s="72" t="str">
        <f>IF(AM121="","","-")</f>
        <v/>
      </c>
      <c r="AM121" s="88"/>
      <c r="AN121" s="89"/>
      <c r="AO121" s="90"/>
      <c r="AP121" s="91"/>
      <c r="AQ121" s="72" t="str">
        <f>IF(AO121="","","-")</f>
        <v/>
      </c>
      <c r="AR121" s="91"/>
      <c r="AS121" s="91"/>
      <c r="AT121" s="72" t="str">
        <f>IF(AR121="","","-")</f>
        <v/>
      </c>
      <c r="AU121" s="82"/>
      <c r="AV121" s="82"/>
      <c r="AW121" s="72" t="str">
        <f>IF(AX121="","","-")</f>
        <v/>
      </c>
      <c r="AX121" s="74"/>
    </row>
    <row r="122" spans="1:50" ht="24.75" customHeight="1" x14ac:dyDescent="0.15">
      <c r="A122" s="87" t="s">
        <v>381</v>
      </c>
      <c r="B122" s="87"/>
      <c r="C122" s="87"/>
      <c r="D122" s="87"/>
      <c r="E122" s="90" t="s">
        <v>582</v>
      </c>
      <c r="F122" s="91"/>
      <c r="G122" s="91"/>
      <c r="H122" s="72" t="str">
        <f>IF(E122="","","-")</f>
        <v>-</v>
      </c>
      <c r="I122" s="91"/>
      <c r="J122" s="91"/>
      <c r="K122" s="72" t="str">
        <f>IF(I122="","","-")</f>
        <v/>
      </c>
      <c r="L122" s="82">
        <v>43</v>
      </c>
      <c r="M122" s="82"/>
      <c r="N122" s="72" t="str">
        <f>IF(O122="","","-")</f>
        <v/>
      </c>
      <c r="O122" s="88"/>
      <c r="P122" s="89"/>
      <c r="Q122" s="90"/>
      <c r="R122" s="91"/>
      <c r="S122" s="91"/>
      <c r="T122" s="72" t="str">
        <f>IF(Q122="","","-")</f>
        <v/>
      </c>
      <c r="U122" s="91"/>
      <c r="V122" s="91"/>
      <c r="W122" s="72" t="str">
        <f>IF(U122="","","-")</f>
        <v/>
      </c>
      <c r="X122" s="82"/>
      <c r="Y122" s="82"/>
      <c r="Z122" s="72" t="str">
        <f>IF(AA122="","","-")</f>
        <v/>
      </c>
      <c r="AA122" s="88"/>
      <c r="AB122" s="89"/>
      <c r="AC122" s="90"/>
      <c r="AD122" s="91"/>
      <c r="AE122" s="91"/>
      <c r="AF122" s="72" t="str">
        <f>IF(AC122="","","-")</f>
        <v/>
      </c>
      <c r="AG122" s="91"/>
      <c r="AH122" s="91"/>
      <c r="AI122" s="72" t="str">
        <f>IF(AG122="","","-")</f>
        <v/>
      </c>
      <c r="AJ122" s="82"/>
      <c r="AK122" s="82"/>
      <c r="AL122" s="72" t="str">
        <f>IF(AM122="","","-")</f>
        <v/>
      </c>
      <c r="AM122" s="88"/>
      <c r="AN122" s="89"/>
      <c r="AO122" s="90"/>
      <c r="AP122" s="91"/>
      <c r="AQ122" s="72" t="str">
        <f>IF(AO122="","","-")</f>
        <v/>
      </c>
      <c r="AR122" s="91"/>
      <c r="AS122" s="91"/>
      <c r="AT122" s="72" t="str">
        <f>IF(AR122="","","-")</f>
        <v/>
      </c>
      <c r="AU122" s="82"/>
      <c r="AV122" s="82"/>
      <c r="AW122" s="72" t="str">
        <f>IF(AX122="","","-")</f>
        <v/>
      </c>
      <c r="AX122" s="74"/>
    </row>
    <row r="123" spans="1:50" ht="28.35" customHeight="1" x14ac:dyDescent="0.15">
      <c r="A123" s="98" t="s">
        <v>259</v>
      </c>
      <c r="B123" s="99"/>
      <c r="C123" s="99"/>
      <c r="D123" s="99"/>
      <c r="E123" s="99"/>
      <c r="F123" s="100"/>
      <c r="G123" s="57" t="s">
        <v>579</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98"/>
      <c r="B124" s="99"/>
      <c r="C124" s="99"/>
      <c r="D124" s="99"/>
      <c r="E124" s="99"/>
      <c r="F124" s="100"/>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98"/>
      <c r="B125" s="99"/>
      <c r="C125" s="99"/>
      <c r="D125" s="99"/>
      <c r="E125" s="99"/>
      <c r="F125" s="100"/>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98"/>
      <c r="B126" s="99"/>
      <c r="C126" s="99"/>
      <c r="D126" s="99"/>
      <c r="E126" s="99"/>
      <c r="F126" s="100"/>
      <c r="G126" s="33"/>
      <c r="H126" s="34"/>
      <c r="I126" s="731" t="s">
        <v>669</v>
      </c>
      <c r="J126" s="732"/>
      <c r="K126" s="732"/>
      <c r="L126" s="732"/>
      <c r="M126" s="732"/>
      <c r="N126" s="732"/>
      <c r="O126" s="732"/>
      <c r="P126" s="732"/>
      <c r="Q126" s="733"/>
      <c r="R126" s="75"/>
      <c r="S126" s="75"/>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75" customHeight="1" x14ac:dyDescent="0.15">
      <c r="A127" s="98"/>
      <c r="B127" s="99"/>
      <c r="C127" s="99"/>
      <c r="D127" s="99"/>
      <c r="E127" s="99"/>
      <c r="F127" s="100"/>
      <c r="G127" s="33"/>
      <c r="H127" s="34"/>
      <c r="I127" s="734"/>
      <c r="J127" s="735"/>
      <c r="K127" s="735"/>
      <c r="L127" s="735"/>
      <c r="M127" s="735"/>
      <c r="N127" s="735"/>
      <c r="O127" s="735"/>
      <c r="P127" s="735"/>
      <c r="Q127" s="736"/>
      <c r="R127" s="75"/>
      <c r="S127" s="75"/>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98"/>
      <c r="B128" s="99"/>
      <c r="C128" s="99"/>
      <c r="D128" s="99"/>
      <c r="E128" s="99"/>
      <c r="F128" s="100"/>
      <c r="G128" s="33"/>
      <c r="H128" s="34"/>
      <c r="I128" s="34"/>
      <c r="J128" s="34"/>
      <c r="K128" s="34"/>
      <c r="L128" s="34"/>
      <c r="M128" s="76"/>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98"/>
      <c r="B129" s="99"/>
      <c r="C129" s="99"/>
      <c r="D129" s="99"/>
      <c r="E129" s="99"/>
      <c r="F129" s="100"/>
      <c r="G129" s="33"/>
      <c r="H129" s="34"/>
      <c r="I129" s="34"/>
      <c r="J129" s="34"/>
      <c r="K129" s="34"/>
      <c r="L129" s="34"/>
      <c r="M129" s="737" t="s">
        <v>617</v>
      </c>
      <c r="N129" s="738"/>
      <c r="O129" s="738"/>
      <c r="P129" s="738"/>
      <c r="Q129" s="738"/>
      <c r="R129" s="738"/>
      <c r="S129" s="739"/>
      <c r="T129" s="731" t="s">
        <v>664</v>
      </c>
      <c r="U129" s="732"/>
      <c r="V129" s="732"/>
      <c r="W129" s="732"/>
      <c r="X129" s="732"/>
      <c r="Y129" s="732"/>
      <c r="Z129" s="732"/>
      <c r="AA129" s="732"/>
      <c r="AB129" s="732"/>
      <c r="AC129" s="732"/>
      <c r="AD129" s="732"/>
      <c r="AE129" s="732"/>
      <c r="AF129" s="732"/>
      <c r="AG129" s="732"/>
      <c r="AH129" s="733"/>
      <c r="AI129" s="34"/>
      <c r="AJ129" s="740"/>
      <c r="AK129" s="740"/>
      <c r="AL129" s="740"/>
      <c r="AM129" s="740"/>
      <c r="AN129" s="740"/>
      <c r="AO129" s="740"/>
      <c r="AP129" s="740"/>
      <c r="AQ129" s="740"/>
      <c r="AR129" s="740"/>
      <c r="AS129" s="740"/>
      <c r="AT129" s="740"/>
      <c r="AU129" s="740"/>
      <c r="AV129" s="740"/>
      <c r="AW129" s="34"/>
      <c r="AX129" s="35"/>
    </row>
    <row r="130" spans="1:50" ht="27.75" customHeight="1" x14ac:dyDescent="0.15">
      <c r="A130" s="98"/>
      <c r="B130" s="99"/>
      <c r="C130" s="99"/>
      <c r="D130" s="99"/>
      <c r="E130" s="99"/>
      <c r="F130" s="100"/>
      <c r="G130" s="33"/>
      <c r="H130" s="34"/>
      <c r="I130" s="34"/>
      <c r="J130" s="34"/>
      <c r="K130" s="34"/>
      <c r="L130" s="34"/>
      <c r="M130" s="77"/>
      <c r="N130" s="78"/>
      <c r="O130" s="78"/>
      <c r="P130" s="78"/>
      <c r="Q130" s="78"/>
      <c r="R130" s="78"/>
      <c r="S130" s="78"/>
      <c r="T130" s="734"/>
      <c r="U130" s="735"/>
      <c r="V130" s="735"/>
      <c r="W130" s="735"/>
      <c r="X130" s="735"/>
      <c r="Y130" s="735"/>
      <c r="Z130" s="735"/>
      <c r="AA130" s="735"/>
      <c r="AB130" s="735"/>
      <c r="AC130" s="735"/>
      <c r="AD130" s="735"/>
      <c r="AE130" s="735"/>
      <c r="AF130" s="735"/>
      <c r="AG130" s="735"/>
      <c r="AH130" s="736"/>
      <c r="AI130" s="34"/>
      <c r="AJ130" s="79"/>
      <c r="AK130" s="79"/>
      <c r="AL130" s="79"/>
      <c r="AM130" s="79"/>
      <c r="AN130" s="79"/>
      <c r="AO130" s="79"/>
      <c r="AP130" s="79"/>
      <c r="AQ130" s="79"/>
      <c r="AR130" s="79"/>
      <c r="AS130" s="79"/>
      <c r="AT130" s="79"/>
      <c r="AU130" s="79"/>
      <c r="AV130" s="79"/>
      <c r="AW130" s="34"/>
      <c r="AX130" s="35"/>
    </row>
    <row r="131" spans="1:50" ht="28.35" customHeight="1" x14ac:dyDescent="0.15">
      <c r="A131" s="98"/>
      <c r="B131" s="99"/>
      <c r="C131" s="99"/>
      <c r="D131" s="99"/>
      <c r="E131" s="99"/>
      <c r="F131" s="100"/>
      <c r="G131" s="33"/>
      <c r="H131" s="34"/>
      <c r="I131" s="34"/>
      <c r="J131" s="34"/>
      <c r="K131" s="34"/>
      <c r="L131" s="34"/>
      <c r="M131" s="77"/>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98"/>
      <c r="B132" s="99"/>
      <c r="C132" s="99"/>
      <c r="D132" s="99"/>
      <c r="E132" s="99"/>
      <c r="F132" s="100"/>
      <c r="G132" s="33"/>
      <c r="H132" s="34"/>
      <c r="I132" s="34"/>
      <c r="J132" s="34"/>
      <c r="K132" s="34"/>
      <c r="L132" s="34"/>
      <c r="M132" s="737" t="s">
        <v>618</v>
      </c>
      <c r="N132" s="738"/>
      <c r="O132" s="738"/>
      <c r="P132" s="738"/>
      <c r="Q132" s="738"/>
      <c r="R132" s="738"/>
      <c r="S132" s="739"/>
      <c r="T132" s="731" t="s">
        <v>665</v>
      </c>
      <c r="U132" s="732"/>
      <c r="V132" s="732"/>
      <c r="W132" s="732"/>
      <c r="X132" s="732"/>
      <c r="Y132" s="732"/>
      <c r="Z132" s="732"/>
      <c r="AA132" s="732"/>
      <c r="AB132" s="732"/>
      <c r="AC132" s="732"/>
      <c r="AD132" s="732"/>
      <c r="AE132" s="732"/>
      <c r="AF132" s="732"/>
      <c r="AG132" s="732"/>
      <c r="AH132" s="733"/>
      <c r="AI132" s="34"/>
      <c r="AJ132" s="740" t="s">
        <v>619</v>
      </c>
      <c r="AK132" s="740"/>
      <c r="AL132" s="740"/>
      <c r="AM132" s="740"/>
      <c r="AN132" s="740"/>
      <c r="AO132" s="740"/>
      <c r="AP132" s="740"/>
      <c r="AQ132" s="740"/>
      <c r="AR132" s="740"/>
      <c r="AS132" s="740"/>
      <c r="AT132" s="740"/>
      <c r="AU132" s="740"/>
      <c r="AV132" s="740"/>
      <c r="AW132" s="34"/>
      <c r="AX132" s="35"/>
    </row>
    <row r="133" spans="1:50" ht="28.35" customHeight="1" x14ac:dyDescent="0.15">
      <c r="A133" s="98"/>
      <c r="B133" s="99"/>
      <c r="C133" s="99"/>
      <c r="D133" s="99"/>
      <c r="E133" s="99"/>
      <c r="F133" s="100"/>
      <c r="G133" s="33"/>
      <c r="H133" s="34"/>
      <c r="I133" s="34"/>
      <c r="J133" s="34"/>
      <c r="K133" s="34"/>
      <c r="L133" s="34"/>
      <c r="M133" s="77"/>
      <c r="N133" s="80"/>
      <c r="O133" s="80"/>
      <c r="P133" s="80"/>
      <c r="Q133" s="80"/>
      <c r="R133" s="80"/>
      <c r="S133" s="80"/>
      <c r="T133" s="734"/>
      <c r="U133" s="735"/>
      <c r="V133" s="735"/>
      <c r="W133" s="735"/>
      <c r="X133" s="735"/>
      <c r="Y133" s="735"/>
      <c r="Z133" s="735"/>
      <c r="AA133" s="735"/>
      <c r="AB133" s="735"/>
      <c r="AC133" s="735"/>
      <c r="AD133" s="735"/>
      <c r="AE133" s="735"/>
      <c r="AF133" s="735"/>
      <c r="AG133" s="735"/>
      <c r="AH133" s="736"/>
      <c r="AI133" s="34"/>
      <c r="AJ133" s="79"/>
      <c r="AK133" s="79"/>
      <c r="AL133" s="79"/>
      <c r="AM133" s="79"/>
      <c r="AN133" s="79"/>
      <c r="AO133" s="79"/>
      <c r="AP133" s="79"/>
      <c r="AQ133" s="79"/>
      <c r="AR133" s="79"/>
      <c r="AS133" s="79"/>
      <c r="AT133" s="79"/>
      <c r="AU133" s="79"/>
      <c r="AV133" s="79"/>
      <c r="AW133" s="34"/>
      <c r="AX133" s="35"/>
    </row>
    <row r="134" spans="1:50" ht="28.35" customHeight="1" x14ac:dyDescent="0.15">
      <c r="A134" s="98"/>
      <c r="B134" s="99"/>
      <c r="C134" s="99"/>
      <c r="D134" s="99"/>
      <c r="E134" s="99"/>
      <c r="F134" s="100"/>
      <c r="G134" s="33"/>
      <c r="H134" s="34"/>
      <c r="I134" s="34"/>
      <c r="J134" s="34"/>
      <c r="K134" s="34"/>
      <c r="L134" s="34"/>
      <c r="M134" s="77"/>
      <c r="N134" s="34"/>
      <c r="O134" s="34"/>
      <c r="P134" s="34"/>
      <c r="Q134" s="34"/>
      <c r="R134" s="34"/>
      <c r="S134" s="34"/>
      <c r="T134" s="81"/>
      <c r="U134" s="81"/>
      <c r="V134" s="81"/>
      <c r="W134" s="81"/>
      <c r="X134" s="81"/>
      <c r="Y134" s="81"/>
      <c r="Z134" s="81"/>
      <c r="AA134" s="81"/>
      <c r="AB134" s="81"/>
      <c r="AC134" s="81"/>
      <c r="AD134" s="81"/>
      <c r="AE134" s="81"/>
      <c r="AF134" s="81"/>
      <c r="AG134" s="81"/>
      <c r="AH134" s="81"/>
      <c r="AI134" s="34"/>
      <c r="AJ134" s="34"/>
      <c r="AK134" s="34"/>
      <c r="AL134" s="34"/>
      <c r="AM134" s="34"/>
      <c r="AN134" s="34"/>
      <c r="AO134" s="34"/>
      <c r="AP134" s="34"/>
      <c r="AQ134" s="34"/>
      <c r="AR134" s="34"/>
      <c r="AS134" s="34"/>
      <c r="AT134" s="34"/>
      <c r="AU134" s="34"/>
      <c r="AV134" s="34"/>
      <c r="AW134" s="34"/>
      <c r="AX134" s="35"/>
    </row>
    <row r="135" spans="1:50" ht="28.35" customHeight="1" x14ac:dyDescent="0.15">
      <c r="A135" s="98"/>
      <c r="B135" s="99"/>
      <c r="C135" s="99"/>
      <c r="D135" s="99"/>
      <c r="E135" s="99"/>
      <c r="F135" s="100"/>
      <c r="G135" s="33"/>
      <c r="H135" s="34"/>
      <c r="I135" s="34"/>
      <c r="J135" s="34"/>
      <c r="K135" s="34"/>
      <c r="L135" s="34"/>
      <c r="M135" s="737" t="s">
        <v>620</v>
      </c>
      <c r="N135" s="738"/>
      <c r="O135" s="738"/>
      <c r="P135" s="738"/>
      <c r="Q135" s="738"/>
      <c r="R135" s="738"/>
      <c r="S135" s="739"/>
      <c r="T135" s="731" t="s">
        <v>667</v>
      </c>
      <c r="U135" s="732"/>
      <c r="V135" s="732"/>
      <c r="W135" s="732"/>
      <c r="X135" s="732"/>
      <c r="Y135" s="732"/>
      <c r="Z135" s="732"/>
      <c r="AA135" s="732"/>
      <c r="AB135" s="732"/>
      <c r="AC135" s="732"/>
      <c r="AD135" s="732"/>
      <c r="AE135" s="732"/>
      <c r="AF135" s="732"/>
      <c r="AG135" s="732"/>
      <c r="AH135" s="733"/>
      <c r="AI135" s="34"/>
      <c r="AJ135" s="740"/>
      <c r="AK135" s="740"/>
      <c r="AL135" s="740"/>
      <c r="AM135" s="740"/>
      <c r="AN135" s="740"/>
      <c r="AO135" s="740"/>
      <c r="AP135" s="740"/>
      <c r="AQ135" s="740"/>
      <c r="AR135" s="740"/>
      <c r="AS135" s="740"/>
      <c r="AT135" s="740"/>
      <c r="AU135" s="740"/>
      <c r="AV135" s="740"/>
      <c r="AW135" s="34"/>
      <c r="AX135" s="35"/>
    </row>
    <row r="136" spans="1:50" ht="27.75" customHeight="1" x14ac:dyDescent="0.15">
      <c r="A136" s="98"/>
      <c r="B136" s="99"/>
      <c r="C136" s="99"/>
      <c r="D136" s="99"/>
      <c r="E136" s="99"/>
      <c r="F136" s="100"/>
      <c r="G136" s="33"/>
      <c r="H136" s="34"/>
      <c r="I136" s="34"/>
      <c r="J136" s="34"/>
      <c r="K136" s="34"/>
      <c r="L136" s="34"/>
      <c r="M136" s="34"/>
      <c r="N136" s="80"/>
      <c r="O136" s="80"/>
      <c r="P136" s="80"/>
      <c r="Q136" s="80"/>
      <c r="R136" s="80"/>
      <c r="S136" s="80"/>
      <c r="T136" s="734"/>
      <c r="U136" s="735"/>
      <c r="V136" s="735"/>
      <c r="W136" s="735"/>
      <c r="X136" s="735"/>
      <c r="Y136" s="735"/>
      <c r="Z136" s="735"/>
      <c r="AA136" s="735"/>
      <c r="AB136" s="735"/>
      <c r="AC136" s="735"/>
      <c r="AD136" s="735"/>
      <c r="AE136" s="735"/>
      <c r="AF136" s="735"/>
      <c r="AG136" s="735"/>
      <c r="AH136" s="736"/>
      <c r="AI136" s="34"/>
      <c r="AJ136" s="79"/>
      <c r="AK136" s="79"/>
      <c r="AL136" s="79"/>
      <c r="AM136" s="79"/>
      <c r="AN136" s="79"/>
      <c r="AO136" s="79"/>
      <c r="AP136" s="79"/>
      <c r="AQ136" s="79"/>
      <c r="AR136" s="79"/>
      <c r="AS136" s="79"/>
      <c r="AT136" s="79"/>
      <c r="AU136" s="79"/>
      <c r="AV136" s="79"/>
      <c r="AW136" s="34"/>
      <c r="AX136" s="35"/>
    </row>
    <row r="137" spans="1:50" ht="28.35" customHeight="1" thickBot="1" x14ac:dyDescent="0.2">
      <c r="A137" s="98"/>
      <c r="B137" s="99"/>
      <c r="C137" s="99"/>
      <c r="D137" s="99"/>
      <c r="E137" s="99"/>
      <c r="F137" s="100"/>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4.75" customHeight="1" x14ac:dyDescent="0.15">
      <c r="A138" s="600" t="s">
        <v>261</v>
      </c>
      <c r="B138" s="601"/>
      <c r="C138" s="601"/>
      <c r="D138" s="601"/>
      <c r="E138" s="601"/>
      <c r="F138" s="602"/>
      <c r="G138" s="402" t="s">
        <v>663</v>
      </c>
      <c r="H138" s="403"/>
      <c r="I138" s="403"/>
      <c r="J138" s="403"/>
      <c r="K138" s="403"/>
      <c r="L138" s="403"/>
      <c r="M138" s="403"/>
      <c r="N138" s="403"/>
      <c r="O138" s="403"/>
      <c r="P138" s="403"/>
      <c r="Q138" s="403"/>
      <c r="R138" s="403"/>
      <c r="S138" s="403"/>
      <c r="T138" s="403"/>
      <c r="U138" s="403"/>
      <c r="V138" s="403"/>
      <c r="W138" s="403"/>
      <c r="X138" s="403"/>
      <c r="Y138" s="403"/>
      <c r="Z138" s="403"/>
      <c r="AA138" s="403"/>
      <c r="AB138" s="404"/>
      <c r="AC138" s="402" t="s">
        <v>670</v>
      </c>
      <c r="AD138" s="403"/>
      <c r="AE138" s="403"/>
      <c r="AF138" s="403"/>
      <c r="AG138" s="403"/>
      <c r="AH138" s="403"/>
      <c r="AI138" s="403"/>
      <c r="AJ138" s="403"/>
      <c r="AK138" s="403"/>
      <c r="AL138" s="403"/>
      <c r="AM138" s="403"/>
      <c r="AN138" s="403"/>
      <c r="AO138" s="403"/>
      <c r="AP138" s="403"/>
      <c r="AQ138" s="403"/>
      <c r="AR138" s="403"/>
      <c r="AS138" s="403"/>
      <c r="AT138" s="403"/>
      <c r="AU138" s="403"/>
      <c r="AV138" s="403"/>
      <c r="AW138" s="403"/>
      <c r="AX138" s="405"/>
    </row>
    <row r="139" spans="1:50" ht="24.75" customHeight="1" x14ac:dyDescent="0.15">
      <c r="A139" s="603"/>
      <c r="B139" s="604"/>
      <c r="C139" s="604"/>
      <c r="D139" s="604"/>
      <c r="E139" s="604"/>
      <c r="F139" s="605"/>
      <c r="G139" s="406" t="s">
        <v>17</v>
      </c>
      <c r="H139" s="407"/>
      <c r="I139" s="407"/>
      <c r="J139" s="407"/>
      <c r="K139" s="407"/>
      <c r="L139" s="408" t="s">
        <v>18</v>
      </c>
      <c r="M139" s="407"/>
      <c r="N139" s="407"/>
      <c r="O139" s="407"/>
      <c r="P139" s="407"/>
      <c r="Q139" s="407"/>
      <c r="R139" s="407"/>
      <c r="S139" s="407"/>
      <c r="T139" s="407"/>
      <c r="U139" s="407"/>
      <c r="V139" s="407"/>
      <c r="W139" s="407"/>
      <c r="X139" s="409"/>
      <c r="Y139" s="421" t="s">
        <v>19</v>
      </c>
      <c r="Z139" s="422"/>
      <c r="AA139" s="422"/>
      <c r="AB139" s="423"/>
      <c r="AC139" s="406" t="s">
        <v>17</v>
      </c>
      <c r="AD139" s="407"/>
      <c r="AE139" s="407"/>
      <c r="AF139" s="407"/>
      <c r="AG139" s="407"/>
      <c r="AH139" s="408" t="s">
        <v>18</v>
      </c>
      <c r="AI139" s="407"/>
      <c r="AJ139" s="407"/>
      <c r="AK139" s="407"/>
      <c r="AL139" s="407"/>
      <c r="AM139" s="407"/>
      <c r="AN139" s="407"/>
      <c r="AO139" s="407"/>
      <c r="AP139" s="407"/>
      <c r="AQ139" s="407"/>
      <c r="AR139" s="407"/>
      <c r="AS139" s="407"/>
      <c r="AT139" s="409"/>
      <c r="AU139" s="421" t="s">
        <v>19</v>
      </c>
      <c r="AV139" s="422"/>
      <c r="AW139" s="422"/>
      <c r="AX139" s="424"/>
    </row>
    <row r="140" spans="1:50" ht="24.75" customHeight="1" x14ac:dyDescent="0.15">
      <c r="A140" s="603"/>
      <c r="B140" s="604"/>
      <c r="C140" s="604"/>
      <c r="D140" s="604"/>
      <c r="E140" s="604"/>
      <c r="F140" s="605"/>
      <c r="G140" s="412" t="s">
        <v>621</v>
      </c>
      <c r="H140" s="413"/>
      <c r="I140" s="413"/>
      <c r="J140" s="413"/>
      <c r="K140" s="414"/>
      <c r="L140" s="415" t="s">
        <v>662</v>
      </c>
      <c r="M140" s="416"/>
      <c r="N140" s="416"/>
      <c r="O140" s="416"/>
      <c r="P140" s="416"/>
      <c r="Q140" s="416"/>
      <c r="R140" s="416"/>
      <c r="S140" s="416"/>
      <c r="T140" s="416"/>
      <c r="U140" s="416"/>
      <c r="V140" s="416"/>
      <c r="W140" s="416"/>
      <c r="X140" s="417"/>
      <c r="Y140" s="418">
        <v>41</v>
      </c>
      <c r="Z140" s="419"/>
      <c r="AA140" s="419"/>
      <c r="AB140" s="420"/>
      <c r="AC140" s="412" t="s">
        <v>621</v>
      </c>
      <c r="AD140" s="413"/>
      <c r="AE140" s="413"/>
      <c r="AF140" s="413"/>
      <c r="AG140" s="414"/>
      <c r="AH140" s="415" t="s">
        <v>646</v>
      </c>
      <c r="AI140" s="416"/>
      <c r="AJ140" s="416"/>
      <c r="AK140" s="416"/>
      <c r="AL140" s="416"/>
      <c r="AM140" s="416"/>
      <c r="AN140" s="416"/>
      <c r="AO140" s="416"/>
      <c r="AP140" s="416"/>
      <c r="AQ140" s="416"/>
      <c r="AR140" s="416"/>
      <c r="AS140" s="416"/>
      <c r="AT140" s="417"/>
      <c r="AU140" s="418">
        <v>0.9</v>
      </c>
      <c r="AV140" s="419"/>
      <c r="AW140" s="419"/>
      <c r="AX140" s="616"/>
    </row>
    <row r="141" spans="1:50" ht="24.75" customHeight="1" x14ac:dyDescent="0.15">
      <c r="A141" s="603"/>
      <c r="B141" s="604"/>
      <c r="C141" s="604"/>
      <c r="D141" s="604"/>
      <c r="E141" s="604"/>
      <c r="F141" s="605"/>
      <c r="G141" s="389"/>
      <c r="H141" s="390"/>
      <c r="I141" s="390"/>
      <c r="J141" s="390"/>
      <c r="K141" s="391"/>
      <c r="L141" s="284"/>
      <c r="M141" s="285"/>
      <c r="N141" s="285"/>
      <c r="O141" s="285"/>
      <c r="P141" s="285"/>
      <c r="Q141" s="285"/>
      <c r="R141" s="285"/>
      <c r="S141" s="285"/>
      <c r="T141" s="285"/>
      <c r="U141" s="285"/>
      <c r="V141" s="285"/>
      <c r="W141" s="285"/>
      <c r="X141" s="286"/>
      <c r="Y141" s="287"/>
      <c r="Z141" s="288"/>
      <c r="AA141" s="288"/>
      <c r="AB141" s="392"/>
      <c r="AC141" s="389"/>
      <c r="AD141" s="390"/>
      <c r="AE141" s="390"/>
      <c r="AF141" s="390"/>
      <c r="AG141" s="391"/>
      <c r="AH141" s="284"/>
      <c r="AI141" s="285"/>
      <c r="AJ141" s="285"/>
      <c r="AK141" s="285"/>
      <c r="AL141" s="285"/>
      <c r="AM141" s="285"/>
      <c r="AN141" s="285"/>
      <c r="AO141" s="285"/>
      <c r="AP141" s="285"/>
      <c r="AQ141" s="285"/>
      <c r="AR141" s="285"/>
      <c r="AS141" s="285"/>
      <c r="AT141" s="286"/>
      <c r="AU141" s="287"/>
      <c r="AV141" s="288"/>
      <c r="AW141" s="288"/>
      <c r="AX141" s="289"/>
    </row>
    <row r="142" spans="1:50" ht="24.75" customHeight="1" x14ac:dyDescent="0.15">
      <c r="A142" s="603"/>
      <c r="B142" s="604"/>
      <c r="C142" s="604"/>
      <c r="D142" s="604"/>
      <c r="E142" s="604"/>
      <c r="F142" s="605"/>
      <c r="G142" s="389"/>
      <c r="H142" s="390"/>
      <c r="I142" s="390"/>
      <c r="J142" s="390"/>
      <c r="K142" s="391"/>
      <c r="L142" s="284"/>
      <c r="M142" s="285"/>
      <c r="N142" s="285"/>
      <c r="O142" s="285"/>
      <c r="P142" s="285"/>
      <c r="Q142" s="285"/>
      <c r="R142" s="285"/>
      <c r="S142" s="285"/>
      <c r="T142" s="285"/>
      <c r="U142" s="285"/>
      <c r="V142" s="285"/>
      <c r="W142" s="285"/>
      <c r="X142" s="286"/>
      <c r="Y142" s="287"/>
      <c r="Z142" s="288"/>
      <c r="AA142" s="288"/>
      <c r="AB142" s="392"/>
      <c r="AC142" s="389"/>
      <c r="AD142" s="390"/>
      <c r="AE142" s="390"/>
      <c r="AF142" s="390"/>
      <c r="AG142" s="391"/>
      <c r="AH142" s="284"/>
      <c r="AI142" s="285"/>
      <c r="AJ142" s="285"/>
      <c r="AK142" s="285"/>
      <c r="AL142" s="285"/>
      <c r="AM142" s="285"/>
      <c r="AN142" s="285"/>
      <c r="AO142" s="285"/>
      <c r="AP142" s="285"/>
      <c r="AQ142" s="285"/>
      <c r="AR142" s="285"/>
      <c r="AS142" s="285"/>
      <c r="AT142" s="286"/>
      <c r="AU142" s="287"/>
      <c r="AV142" s="288"/>
      <c r="AW142" s="288"/>
      <c r="AX142" s="289"/>
    </row>
    <row r="143" spans="1:50" ht="24.75" customHeight="1" x14ac:dyDescent="0.15">
      <c r="A143" s="603"/>
      <c r="B143" s="604"/>
      <c r="C143" s="604"/>
      <c r="D143" s="604"/>
      <c r="E143" s="604"/>
      <c r="F143" s="605"/>
      <c r="G143" s="389"/>
      <c r="H143" s="390"/>
      <c r="I143" s="390"/>
      <c r="J143" s="390"/>
      <c r="K143" s="391"/>
      <c r="L143" s="284"/>
      <c r="M143" s="285"/>
      <c r="N143" s="285"/>
      <c r="O143" s="285"/>
      <c r="P143" s="285"/>
      <c r="Q143" s="285"/>
      <c r="R143" s="285"/>
      <c r="S143" s="285"/>
      <c r="T143" s="285"/>
      <c r="U143" s="285"/>
      <c r="V143" s="285"/>
      <c r="W143" s="285"/>
      <c r="X143" s="286"/>
      <c r="Y143" s="287"/>
      <c r="Z143" s="288"/>
      <c r="AA143" s="288"/>
      <c r="AB143" s="392"/>
      <c r="AC143" s="389"/>
      <c r="AD143" s="390"/>
      <c r="AE143" s="390"/>
      <c r="AF143" s="390"/>
      <c r="AG143" s="391"/>
      <c r="AH143" s="284"/>
      <c r="AI143" s="285"/>
      <c r="AJ143" s="285"/>
      <c r="AK143" s="285"/>
      <c r="AL143" s="285"/>
      <c r="AM143" s="285"/>
      <c r="AN143" s="285"/>
      <c r="AO143" s="285"/>
      <c r="AP143" s="285"/>
      <c r="AQ143" s="285"/>
      <c r="AR143" s="285"/>
      <c r="AS143" s="285"/>
      <c r="AT143" s="286"/>
      <c r="AU143" s="287"/>
      <c r="AV143" s="288"/>
      <c r="AW143" s="288"/>
      <c r="AX143" s="289"/>
    </row>
    <row r="144" spans="1:50" ht="24.75" customHeight="1" x14ac:dyDescent="0.15">
      <c r="A144" s="603"/>
      <c r="B144" s="604"/>
      <c r="C144" s="604"/>
      <c r="D144" s="604"/>
      <c r="E144" s="604"/>
      <c r="F144" s="605"/>
      <c r="G144" s="389"/>
      <c r="H144" s="390"/>
      <c r="I144" s="390"/>
      <c r="J144" s="390"/>
      <c r="K144" s="391"/>
      <c r="L144" s="284"/>
      <c r="M144" s="285"/>
      <c r="N144" s="285"/>
      <c r="O144" s="285"/>
      <c r="P144" s="285"/>
      <c r="Q144" s="285"/>
      <c r="R144" s="285"/>
      <c r="S144" s="285"/>
      <c r="T144" s="285"/>
      <c r="U144" s="285"/>
      <c r="V144" s="285"/>
      <c r="W144" s="285"/>
      <c r="X144" s="286"/>
      <c r="Y144" s="287"/>
      <c r="Z144" s="288"/>
      <c r="AA144" s="288"/>
      <c r="AB144" s="392"/>
      <c r="AC144" s="389"/>
      <c r="AD144" s="390"/>
      <c r="AE144" s="390"/>
      <c r="AF144" s="390"/>
      <c r="AG144" s="391"/>
      <c r="AH144" s="284"/>
      <c r="AI144" s="285"/>
      <c r="AJ144" s="285"/>
      <c r="AK144" s="285"/>
      <c r="AL144" s="285"/>
      <c r="AM144" s="285"/>
      <c r="AN144" s="285"/>
      <c r="AO144" s="285"/>
      <c r="AP144" s="285"/>
      <c r="AQ144" s="285"/>
      <c r="AR144" s="285"/>
      <c r="AS144" s="285"/>
      <c r="AT144" s="286"/>
      <c r="AU144" s="287"/>
      <c r="AV144" s="288"/>
      <c r="AW144" s="288"/>
      <c r="AX144" s="289"/>
    </row>
    <row r="145" spans="1:51" ht="24.75" customHeight="1" x14ac:dyDescent="0.15">
      <c r="A145" s="603"/>
      <c r="B145" s="604"/>
      <c r="C145" s="604"/>
      <c r="D145" s="604"/>
      <c r="E145" s="604"/>
      <c r="F145" s="605"/>
      <c r="G145" s="389"/>
      <c r="H145" s="390"/>
      <c r="I145" s="390"/>
      <c r="J145" s="390"/>
      <c r="K145" s="391"/>
      <c r="L145" s="284"/>
      <c r="M145" s="285"/>
      <c r="N145" s="285"/>
      <c r="O145" s="285"/>
      <c r="P145" s="285"/>
      <c r="Q145" s="285"/>
      <c r="R145" s="285"/>
      <c r="S145" s="285"/>
      <c r="T145" s="285"/>
      <c r="U145" s="285"/>
      <c r="V145" s="285"/>
      <c r="W145" s="285"/>
      <c r="X145" s="286"/>
      <c r="Y145" s="287"/>
      <c r="Z145" s="288"/>
      <c r="AA145" s="288"/>
      <c r="AB145" s="392"/>
      <c r="AC145" s="389"/>
      <c r="AD145" s="390"/>
      <c r="AE145" s="390"/>
      <c r="AF145" s="390"/>
      <c r="AG145" s="391"/>
      <c r="AH145" s="284"/>
      <c r="AI145" s="285"/>
      <c r="AJ145" s="285"/>
      <c r="AK145" s="285"/>
      <c r="AL145" s="285"/>
      <c r="AM145" s="285"/>
      <c r="AN145" s="285"/>
      <c r="AO145" s="285"/>
      <c r="AP145" s="285"/>
      <c r="AQ145" s="285"/>
      <c r="AR145" s="285"/>
      <c r="AS145" s="285"/>
      <c r="AT145" s="286"/>
      <c r="AU145" s="287"/>
      <c r="AV145" s="288"/>
      <c r="AW145" s="288"/>
      <c r="AX145" s="289"/>
    </row>
    <row r="146" spans="1:51" ht="24.75" customHeight="1" x14ac:dyDescent="0.15">
      <c r="A146" s="603"/>
      <c r="B146" s="604"/>
      <c r="C146" s="604"/>
      <c r="D146" s="604"/>
      <c r="E146" s="604"/>
      <c r="F146" s="605"/>
      <c r="G146" s="389"/>
      <c r="H146" s="390"/>
      <c r="I146" s="390"/>
      <c r="J146" s="390"/>
      <c r="K146" s="391"/>
      <c r="L146" s="284"/>
      <c r="M146" s="285"/>
      <c r="N146" s="285"/>
      <c r="O146" s="285"/>
      <c r="P146" s="285"/>
      <c r="Q146" s="285"/>
      <c r="R146" s="285"/>
      <c r="S146" s="285"/>
      <c r="T146" s="285"/>
      <c r="U146" s="285"/>
      <c r="V146" s="285"/>
      <c r="W146" s="285"/>
      <c r="X146" s="286"/>
      <c r="Y146" s="287"/>
      <c r="Z146" s="288"/>
      <c r="AA146" s="288"/>
      <c r="AB146" s="392"/>
      <c r="AC146" s="389"/>
      <c r="AD146" s="390"/>
      <c r="AE146" s="390"/>
      <c r="AF146" s="390"/>
      <c r="AG146" s="391"/>
      <c r="AH146" s="284"/>
      <c r="AI146" s="285"/>
      <c r="AJ146" s="285"/>
      <c r="AK146" s="285"/>
      <c r="AL146" s="285"/>
      <c r="AM146" s="285"/>
      <c r="AN146" s="285"/>
      <c r="AO146" s="285"/>
      <c r="AP146" s="285"/>
      <c r="AQ146" s="285"/>
      <c r="AR146" s="285"/>
      <c r="AS146" s="285"/>
      <c r="AT146" s="286"/>
      <c r="AU146" s="287"/>
      <c r="AV146" s="288"/>
      <c r="AW146" s="288"/>
      <c r="AX146" s="289"/>
    </row>
    <row r="147" spans="1:51" ht="24.75" customHeight="1" x14ac:dyDescent="0.15">
      <c r="A147" s="603"/>
      <c r="B147" s="604"/>
      <c r="C147" s="604"/>
      <c r="D147" s="604"/>
      <c r="E147" s="604"/>
      <c r="F147" s="605"/>
      <c r="G147" s="389"/>
      <c r="H147" s="390"/>
      <c r="I147" s="390"/>
      <c r="J147" s="390"/>
      <c r="K147" s="391"/>
      <c r="L147" s="284"/>
      <c r="M147" s="285"/>
      <c r="N147" s="285"/>
      <c r="O147" s="285"/>
      <c r="P147" s="285"/>
      <c r="Q147" s="285"/>
      <c r="R147" s="285"/>
      <c r="S147" s="285"/>
      <c r="T147" s="285"/>
      <c r="U147" s="285"/>
      <c r="V147" s="285"/>
      <c r="W147" s="285"/>
      <c r="X147" s="286"/>
      <c r="Y147" s="287"/>
      <c r="Z147" s="288"/>
      <c r="AA147" s="288"/>
      <c r="AB147" s="392"/>
      <c r="AC147" s="389"/>
      <c r="AD147" s="390"/>
      <c r="AE147" s="390"/>
      <c r="AF147" s="390"/>
      <c r="AG147" s="391"/>
      <c r="AH147" s="284"/>
      <c r="AI147" s="285"/>
      <c r="AJ147" s="285"/>
      <c r="AK147" s="285"/>
      <c r="AL147" s="285"/>
      <c r="AM147" s="285"/>
      <c r="AN147" s="285"/>
      <c r="AO147" s="285"/>
      <c r="AP147" s="285"/>
      <c r="AQ147" s="285"/>
      <c r="AR147" s="285"/>
      <c r="AS147" s="285"/>
      <c r="AT147" s="286"/>
      <c r="AU147" s="287"/>
      <c r="AV147" s="288"/>
      <c r="AW147" s="288"/>
      <c r="AX147" s="289"/>
    </row>
    <row r="148" spans="1:51" ht="24.75" customHeight="1" x14ac:dyDescent="0.15">
      <c r="A148" s="603"/>
      <c r="B148" s="604"/>
      <c r="C148" s="604"/>
      <c r="D148" s="604"/>
      <c r="E148" s="604"/>
      <c r="F148" s="605"/>
      <c r="G148" s="389"/>
      <c r="H148" s="390"/>
      <c r="I148" s="390"/>
      <c r="J148" s="390"/>
      <c r="K148" s="391"/>
      <c r="L148" s="284"/>
      <c r="M148" s="285"/>
      <c r="N148" s="285"/>
      <c r="O148" s="285"/>
      <c r="P148" s="285"/>
      <c r="Q148" s="285"/>
      <c r="R148" s="285"/>
      <c r="S148" s="285"/>
      <c r="T148" s="285"/>
      <c r="U148" s="285"/>
      <c r="V148" s="285"/>
      <c r="W148" s="285"/>
      <c r="X148" s="286"/>
      <c r="Y148" s="287"/>
      <c r="Z148" s="288"/>
      <c r="AA148" s="288"/>
      <c r="AB148" s="392"/>
      <c r="AC148" s="389"/>
      <c r="AD148" s="390"/>
      <c r="AE148" s="390"/>
      <c r="AF148" s="390"/>
      <c r="AG148" s="391"/>
      <c r="AH148" s="284"/>
      <c r="AI148" s="285"/>
      <c r="AJ148" s="285"/>
      <c r="AK148" s="285"/>
      <c r="AL148" s="285"/>
      <c r="AM148" s="285"/>
      <c r="AN148" s="285"/>
      <c r="AO148" s="285"/>
      <c r="AP148" s="285"/>
      <c r="AQ148" s="285"/>
      <c r="AR148" s="285"/>
      <c r="AS148" s="285"/>
      <c r="AT148" s="286"/>
      <c r="AU148" s="287"/>
      <c r="AV148" s="288"/>
      <c r="AW148" s="288"/>
      <c r="AX148" s="289"/>
    </row>
    <row r="149" spans="1:51" ht="24.75" customHeight="1" x14ac:dyDescent="0.15">
      <c r="A149" s="603"/>
      <c r="B149" s="604"/>
      <c r="C149" s="604"/>
      <c r="D149" s="604"/>
      <c r="E149" s="604"/>
      <c r="F149" s="605"/>
      <c r="G149" s="389"/>
      <c r="H149" s="390"/>
      <c r="I149" s="390"/>
      <c r="J149" s="390"/>
      <c r="K149" s="391"/>
      <c r="L149" s="284"/>
      <c r="M149" s="285"/>
      <c r="N149" s="285"/>
      <c r="O149" s="285"/>
      <c r="P149" s="285"/>
      <c r="Q149" s="285"/>
      <c r="R149" s="285"/>
      <c r="S149" s="285"/>
      <c r="T149" s="285"/>
      <c r="U149" s="285"/>
      <c r="V149" s="285"/>
      <c r="W149" s="285"/>
      <c r="X149" s="286"/>
      <c r="Y149" s="287"/>
      <c r="Z149" s="288"/>
      <c r="AA149" s="288"/>
      <c r="AB149" s="392"/>
      <c r="AC149" s="389"/>
      <c r="AD149" s="390"/>
      <c r="AE149" s="390"/>
      <c r="AF149" s="390"/>
      <c r="AG149" s="391"/>
      <c r="AH149" s="284"/>
      <c r="AI149" s="285"/>
      <c r="AJ149" s="285"/>
      <c r="AK149" s="285"/>
      <c r="AL149" s="285"/>
      <c r="AM149" s="285"/>
      <c r="AN149" s="285"/>
      <c r="AO149" s="285"/>
      <c r="AP149" s="285"/>
      <c r="AQ149" s="285"/>
      <c r="AR149" s="285"/>
      <c r="AS149" s="285"/>
      <c r="AT149" s="286"/>
      <c r="AU149" s="287"/>
      <c r="AV149" s="288"/>
      <c r="AW149" s="288"/>
      <c r="AX149" s="289"/>
    </row>
    <row r="150" spans="1:51" ht="24.75" customHeight="1" thickBot="1" x14ac:dyDescent="0.2">
      <c r="A150" s="603"/>
      <c r="B150" s="604"/>
      <c r="C150" s="604"/>
      <c r="D150" s="604"/>
      <c r="E150" s="604"/>
      <c r="F150" s="605"/>
      <c r="G150" s="393" t="s">
        <v>20</v>
      </c>
      <c r="H150" s="394"/>
      <c r="I150" s="394"/>
      <c r="J150" s="394"/>
      <c r="K150" s="394"/>
      <c r="L150" s="395"/>
      <c r="M150" s="396"/>
      <c r="N150" s="396"/>
      <c r="O150" s="396"/>
      <c r="P150" s="396"/>
      <c r="Q150" s="396"/>
      <c r="R150" s="396"/>
      <c r="S150" s="396"/>
      <c r="T150" s="396"/>
      <c r="U150" s="396"/>
      <c r="V150" s="396"/>
      <c r="W150" s="396"/>
      <c r="X150" s="397"/>
      <c r="Y150" s="398">
        <f>SUM(Y140:AB149)</f>
        <v>41</v>
      </c>
      <c r="Z150" s="399"/>
      <c r="AA150" s="399"/>
      <c r="AB150" s="400"/>
      <c r="AC150" s="393" t="s">
        <v>20</v>
      </c>
      <c r="AD150" s="394"/>
      <c r="AE150" s="394"/>
      <c r="AF150" s="394"/>
      <c r="AG150" s="394"/>
      <c r="AH150" s="395"/>
      <c r="AI150" s="396"/>
      <c r="AJ150" s="396"/>
      <c r="AK150" s="396"/>
      <c r="AL150" s="396"/>
      <c r="AM150" s="396"/>
      <c r="AN150" s="396"/>
      <c r="AO150" s="396"/>
      <c r="AP150" s="396"/>
      <c r="AQ150" s="396"/>
      <c r="AR150" s="396"/>
      <c r="AS150" s="396"/>
      <c r="AT150" s="397"/>
      <c r="AU150" s="398">
        <f>SUM(AU140:AX149)</f>
        <v>0.9</v>
      </c>
      <c r="AV150" s="399"/>
      <c r="AW150" s="399"/>
      <c r="AX150" s="401"/>
    </row>
    <row r="151" spans="1:51" ht="24.75" customHeight="1" x14ac:dyDescent="0.15">
      <c r="A151" s="603"/>
      <c r="B151" s="604"/>
      <c r="C151" s="604"/>
      <c r="D151" s="604"/>
      <c r="E151" s="604"/>
      <c r="F151" s="605"/>
      <c r="G151" s="402" t="s">
        <v>668</v>
      </c>
      <c r="H151" s="403"/>
      <c r="I151" s="403"/>
      <c r="J151" s="403"/>
      <c r="K151" s="403"/>
      <c r="L151" s="403"/>
      <c r="M151" s="403"/>
      <c r="N151" s="403"/>
      <c r="O151" s="403"/>
      <c r="P151" s="403"/>
      <c r="Q151" s="403"/>
      <c r="R151" s="403"/>
      <c r="S151" s="403"/>
      <c r="T151" s="403"/>
      <c r="U151" s="403"/>
      <c r="V151" s="403"/>
      <c r="W151" s="403"/>
      <c r="X151" s="403"/>
      <c r="Y151" s="403"/>
      <c r="Z151" s="403"/>
      <c r="AA151" s="403"/>
      <c r="AB151" s="404"/>
      <c r="AC151" s="402" t="s">
        <v>218</v>
      </c>
      <c r="AD151" s="403"/>
      <c r="AE151" s="403"/>
      <c r="AF151" s="403"/>
      <c r="AG151" s="403"/>
      <c r="AH151" s="403"/>
      <c r="AI151" s="403"/>
      <c r="AJ151" s="403"/>
      <c r="AK151" s="403"/>
      <c r="AL151" s="403"/>
      <c r="AM151" s="403"/>
      <c r="AN151" s="403"/>
      <c r="AO151" s="403"/>
      <c r="AP151" s="403"/>
      <c r="AQ151" s="403"/>
      <c r="AR151" s="403"/>
      <c r="AS151" s="403"/>
      <c r="AT151" s="403"/>
      <c r="AU151" s="403"/>
      <c r="AV151" s="403"/>
      <c r="AW151" s="403"/>
      <c r="AX151" s="405"/>
      <c r="AY151">
        <f>COUNTA($G$153,$AC$153)</f>
        <v>1</v>
      </c>
    </row>
    <row r="152" spans="1:51" ht="24.75" customHeight="1" x14ac:dyDescent="0.15">
      <c r="A152" s="603"/>
      <c r="B152" s="604"/>
      <c r="C152" s="604"/>
      <c r="D152" s="604"/>
      <c r="E152" s="604"/>
      <c r="F152" s="605"/>
      <c r="G152" s="406" t="s">
        <v>17</v>
      </c>
      <c r="H152" s="407"/>
      <c r="I152" s="407"/>
      <c r="J152" s="407"/>
      <c r="K152" s="407"/>
      <c r="L152" s="408" t="s">
        <v>18</v>
      </c>
      <c r="M152" s="407"/>
      <c r="N152" s="407"/>
      <c r="O152" s="407"/>
      <c r="P152" s="407"/>
      <c r="Q152" s="407"/>
      <c r="R152" s="407"/>
      <c r="S152" s="407"/>
      <c r="T152" s="407"/>
      <c r="U152" s="407"/>
      <c r="V152" s="407"/>
      <c r="W152" s="407"/>
      <c r="X152" s="409"/>
      <c r="Y152" s="421" t="s">
        <v>19</v>
      </c>
      <c r="Z152" s="422"/>
      <c r="AA152" s="422"/>
      <c r="AB152" s="423"/>
      <c r="AC152" s="406" t="s">
        <v>17</v>
      </c>
      <c r="AD152" s="407"/>
      <c r="AE152" s="407"/>
      <c r="AF152" s="407"/>
      <c r="AG152" s="407"/>
      <c r="AH152" s="408" t="s">
        <v>18</v>
      </c>
      <c r="AI152" s="407"/>
      <c r="AJ152" s="407"/>
      <c r="AK152" s="407"/>
      <c r="AL152" s="407"/>
      <c r="AM152" s="407"/>
      <c r="AN152" s="407"/>
      <c r="AO152" s="407"/>
      <c r="AP152" s="407"/>
      <c r="AQ152" s="407"/>
      <c r="AR152" s="407"/>
      <c r="AS152" s="407"/>
      <c r="AT152" s="409"/>
      <c r="AU152" s="421" t="s">
        <v>19</v>
      </c>
      <c r="AV152" s="422"/>
      <c r="AW152" s="422"/>
      <c r="AX152" s="424"/>
      <c r="AY152">
        <f>$AY$151</f>
        <v>1</v>
      </c>
    </row>
    <row r="153" spans="1:51" ht="24.75" customHeight="1" x14ac:dyDescent="0.15">
      <c r="A153" s="603"/>
      <c r="B153" s="604"/>
      <c r="C153" s="604"/>
      <c r="D153" s="604"/>
      <c r="E153" s="604"/>
      <c r="F153" s="605"/>
      <c r="G153" s="412" t="s">
        <v>666</v>
      </c>
      <c r="H153" s="413"/>
      <c r="I153" s="413"/>
      <c r="J153" s="413"/>
      <c r="K153" s="414"/>
      <c r="L153" s="415" t="s">
        <v>595</v>
      </c>
      <c r="M153" s="416"/>
      <c r="N153" s="416"/>
      <c r="O153" s="416"/>
      <c r="P153" s="416"/>
      <c r="Q153" s="416"/>
      <c r="R153" s="416"/>
      <c r="S153" s="416"/>
      <c r="T153" s="416"/>
      <c r="U153" s="416"/>
      <c r="V153" s="416"/>
      <c r="W153" s="416"/>
      <c r="X153" s="417"/>
      <c r="Y153" s="418">
        <v>1.4</v>
      </c>
      <c r="Z153" s="419"/>
      <c r="AA153" s="419"/>
      <c r="AB153" s="420"/>
      <c r="AC153" s="412"/>
      <c r="AD153" s="413"/>
      <c r="AE153" s="413"/>
      <c r="AF153" s="413"/>
      <c r="AG153" s="414"/>
      <c r="AH153" s="415"/>
      <c r="AI153" s="416"/>
      <c r="AJ153" s="416"/>
      <c r="AK153" s="416"/>
      <c r="AL153" s="416"/>
      <c r="AM153" s="416"/>
      <c r="AN153" s="416"/>
      <c r="AO153" s="416"/>
      <c r="AP153" s="416"/>
      <c r="AQ153" s="416"/>
      <c r="AR153" s="416"/>
      <c r="AS153" s="416"/>
      <c r="AT153" s="417"/>
      <c r="AU153" s="418"/>
      <c r="AV153" s="419"/>
      <c r="AW153" s="419"/>
      <c r="AX153" s="616"/>
      <c r="AY153">
        <f t="shared" ref="AY153:AY163" si="13">$AY$151</f>
        <v>1</v>
      </c>
    </row>
    <row r="154" spans="1:51" ht="24.75" customHeight="1" x14ac:dyDescent="0.15">
      <c r="A154" s="603"/>
      <c r="B154" s="604"/>
      <c r="C154" s="604"/>
      <c r="D154" s="604"/>
      <c r="E154" s="604"/>
      <c r="F154" s="605"/>
      <c r="G154" s="389"/>
      <c r="H154" s="390"/>
      <c r="I154" s="390"/>
      <c r="J154" s="390"/>
      <c r="K154" s="391"/>
      <c r="L154" s="284"/>
      <c r="M154" s="285"/>
      <c r="N154" s="285"/>
      <c r="O154" s="285"/>
      <c r="P154" s="285"/>
      <c r="Q154" s="285"/>
      <c r="R154" s="285"/>
      <c r="S154" s="285"/>
      <c r="T154" s="285"/>
      <c r="U154" s="285"/>
      <c r="V154" s="285"/>
      <c r="W154" s="285"/>
      <c r="X154" s="286"/>
      <c r="Y154" s="287"/>
      <c r="Z154" s="288"/>
      <c r="AA154" s="288"/>
      <c r="AB154" s="392"/>
      <c r="AC154" s="389"/>
      <c r="AD154" s="390"/>
      <c r="AE154" s="390"/>
      <c r="AF154" s="390"/>
      <c r="AG154" s="391"/>
      <c r="AH154" s="284"/>
      <c r="AI154" s="285"/>
      <c r="AJ154" s="285"/>
      <c r="AK154" s="285"/>
      <c r="AL154" s="285"/>
      <c r="AM154" s="285"/>
      <c r="AN154" s="285"/>
      <c r="AO154" s="285"/>
      <c r="AP154" s="285"/>
      <c r="AQ154" s="285"/>
      <c r="AR154" s="285"/>
      <c r="AS154" s="285"/>
      <c r="AT154" s="286"/>
      <c r="AU154" s="287"/>
      <c r="AV154" s="288"/>
      <c r="AW154" s="288"/>
      <c r="AX154" s="289"/>
      <c r="AY154">
        <f t="shared" si="13"/>
        <v>1</v>
      </c>
    </row>
    <row r="155" spans="1:51" ht="24.75" customHeight="1" x14ac:dyDescent="0.15">
      <c r="A155" s="603"/>
      <c r="B155" s="604"/>
      <c r="C155" s="604"/>
      <c r="D155" s="604"/>
      <c r="E155" s="604"/>
      <c r="F155" s="605"/>
      <c r="G155" s="389"/>
      <c r="H155" s="390"/>
      <c r="I155" s="390"/>
      <c r="J155" s="390"/>
      <c r="K155" s="391"/>
      <c r="L155" s="284"/>
      <c r="M155" s="285"/>
      <c r="N155" s="285"/>
      <c r="O155" s="285"/>
      <c r="P155" s="285"/>
      <c r="Q155" s="285"/>
      <c r="R155" s="285"/>
      <c r="S155" s="285"/>
      <c r="T155" s="285"/>
      <c r="U155" s="285"/>
      <c r="V155" s="285"/>
      <c r="W155" s="285"/>
      <c r="X155" s="286"/>
      <c r="Y155" s="287"/>
      <c r="Z155" s="288"/>
      <c r="AA155" s="288"/>
      <c r="AB155" s="392"/>
      <c r="AC155" s="389"/>
      <c r="AD155" s="390"/>
      <c r="AE155" s="390"/>
      <c r="AF155" s="390"/>
      <c r="AG155" s="391"/>
      <c r="AH155" s="284"/>
      <c r="AI155" s="285"/>
      <c r="AJ155" s="285"/>
      <c r="AK155" s="285"/>
      <c r="AL155" s="285"/>
      <c r="AM155" s="285"/>
      <c r="AN155" s="285"/>
      <c r="AO155" s="285"/>
      <c r="AP155" s="285"/>
      <c r="AQ155" s="285"/>
      <c r="AR155" s="285"/>
      <c r="AS155" s="285"/>
      <c r="AT155" s="286"/>
      <c r="AU155" s="287"/>
      <c r="AV155" s="288"/>
      <c r="AW155" s="288"/>
      <c r="AX155" s="289"/>
      <c r="AY155">
        <f t="shared" si="13"/>
        <v>1</v>
      </c>
    </row>
    <row r="156" spans="1:51" ht="24.75" customHeight="1" x14ac:dyDescent="0.15">
      <c r="A156" s="603"/>
      <c r="B156" s="604"/>
      <c r="C156" s="604"/>
      <c r="D156" s="604"/>
      <c r="E156" s="604"/>
      <c r="F156" s="605"/>
      <c r="G156" s="389"/>
      <c r="H156" s="390"/>
      <c r="I156" s="390"/>
      <c r="J156" s="390"/>
      <c r="K156" s="391"/>
      <c r="L156" s="284"/>
      <c r="M156" s="285"/>
      <c r="N156" s="285"/>
      <c r="O156" s="285"/>
      <c r="P156" s="285"/>
      <c r="Q156" s="285"/>
      <c r="R156" s="285"/>
      <c r="S156" s="285"/>
      <c r="T156" s="285"/>
      <c r="U156" s="285"/>
      <c r="V156" s="285"/>
      <c r="W156" s="285"/>
      <c r="X156" s="286"/>
      <c r="Y156" s="287"/>
      <c r="Z156" s="288"/>
      <c r="AA156" s="288"/>
      <c r="AB156" s="392"/>
      <c r="AC156" s="389"/>
      <c r="AD156" s="390"/>
      <c r="AE156" s="390"/>
      <c r="AF156" s="390"/>
      <c r="AG156" s="391"/>
      <c r="AH156" s="284"/>
      <c r="AI156" s="285"/>
      <c r="AJ156" s="285"/>
      <c r="AK156" s="285"/>
      <c r="AL156" s="285"/>
      <c r="AM156" s="285"/>
      <c r="AN156" s="285"/>
      <c r="AO156" s="285"/>
      <c r="AP156" s="285"/>
      <c r="AQ156" s="285"/>
      <c r="AR156" s="285"/>
      <c r="AS156" s="285"/>
      <c r="AT156" s="286"/>
      <c r="AU156" s="287"/>
      <c r="AV156" s="288"/>
      <c r="AW156" s="288"/>
      <c r="AX156" s="289"/>
      <c r="AY156">
        <f t="shared" si="13"/>
        <v>1</v>
      </c>
    </row>
    <row r="157" spans="1:51" ht="24.75" customHeight="1" x14ac:dyDescent="0.15">
      <c r="A157" s="603"/>
      <c r="B157" s="604"/>
      <c r="C157" s="604"/>
      <c r="D157" s="604"/>
      <c r="E157" s="604"/>
      <c r="F157" s="605"/>
      <c r="G157" s="389"/>
      <c r="H157" s="390"/>
      <c r="I157" s="390"/>
      <c r="J157" s="390"/>
      <c r="K157" s="391"/>
      <c r="L157" s="284"/>
      <c r="M157" s="285"/>
      <c r="N157" s="285"/>
      <c r="O157" s="285"/>
      <c r="P157" s="285"/>
      <c r="Q157" s="285"/>
      <c r="R157" s="285"/>
      <c r="S157" s="285"/>
      <c r="T157" s="285"/>
      <c r="U157" s="285"/>
      <c r="V157" s="285"/>
      <c r="W157" s="285"/>
      <c r="X157" s="286"/>
      <c r="Y157" s="287"/>
      <c r="Z157" s="288"/>
      <c r="AA157" s="288"/>
      <c r="AB157" s="392"/>
      <c r="AC157" s="389"/>
      <c r="AD157" s="390"/>
      <c r="AE157" s="390"/>
      <c r="AF157" s="390"/>
      <c r="AG157" s="391"/>
      <c r="AH157" s="284"/>
      <c r="AI157" s="285"/>
      <c r="AJ157" s="285"/>
      <c r="AK157" s="285"/>
      <c r="AL157" s="285"/>
      <c r="AM157" s="285"/>
      <c r="AN157" s="285"/>
      <c r="AO157" s="285"/>
      <c r="AP157" s="285"/>
      <c r="AQ157" s="285"/>
      <c r="AR157" s="285"/>
      <c r="AS157" s="285"/>
      <c r="AT157" s="286"/>
      <c r="AU157" s="287"/>
      <c r="AV157" s="288"/>
      <c r="AW157" s="288"/>
      <c r="AX157" s="289"/>
      <c r="AY157">
        <f t="shared" si="13"/>
        <v>1</v>
      </c>
    </row>
    <row r="158" spans="1:51" ht="24.75" customHeight="1" x14ac:dyDescent="0.15">
      <c r="A158" s="603"/>
      <c r="B158" s="604"/>
      <c r="C158" s="604"/>
      <c r="D158" s="604"/>
      <c r="E158" s="604"/>
      <c r="F158" s="605"/>
      <c r="G158" s="389"/>
      <c r="H158" s="390"/>
      <c r="I158" s="390"/>
      <c r="J158" s="390"/>
      <c r="K158" s="391"/>
      <c r="L158" s="284"/>
      <c r="M158" s="285"/>
      <c r="N158" s="285"/>
      <c r="O158" s="285"/>
      <c r="P158" s="285"/>
      <c r="Q158" s="285"/>
      <c r="R158" s="285"/>
      <c r="S158" s="285"/>
      <c r="T158" s="285"/>
      <c r="U158" s="285"/>
      <c r="V158" s="285"/>
      <c r="W158" s="285"/>
      <c r="X158" s="286"/>
      <c r="Y158" s="287"/>
      <c r="Z158" s="288"/>
      <c r="AA158" s="288"/>
      <c r="AB158" s="392"/>
      <c r="AC158" s="389"/>
      <c r="AD158" s="390"/>
      <c r="AE158" s="390"/>
      <c r="AF158" s="390"/>
      <c r="AG158" s="391"/>
      <c r="AH158" s="284"/>
      <c r="AI158" s="285"/>
      <c r="AJ158" s="285"/>
      <c r="AK158" s="285"/>
      <c r="AL158" s="285"/>
      <c r="AM158" s="285"/>
      <c r="AN158" s="285"/>
      <c r="AO158" s="285"/>
      <c r="AP158" s="285"/>
      <c r="AQ158" s="285"/>
      <c r="AR158" s="285"/>
      <c r="AS158" s="285"/>
      <c r="AT158" s="286"/>
      <c r="AU158" s="287"/>
      <c r="AV158" s="288"/>
      <c r="AW158" s="288"/>
      <c r="AX158" s="289"/>
      <c r="AY158">
        <f t="shared" si="13"/>
        <v>1</v>
      </c>
    </row>
    <row r="159" spans="1:51" ht="24.75" customHeight="1" x14ac:dyDescent="0.15">
      <c r="A159" s="603"/>
      <c r="B159" s="604"/>
      <c r="C159" s="604"/>
      <c r="D159" s="604"/>
      <c r="E159" s="604"/>
      <c r="F159" s="605"/>
      <c r="G159" s="389"/>
      <c r="H159" s="390"/>
      <c r="I159" s="390"/>
      <c r="J159" s="390"/>
      <c r="K159" s="391"/>
      <c r="L159" s="284"/>
      <c r="M159" s="285"/>
      <c r="N159" s="285"/>
      <c r="O159" s="285"/>
      <c r="P159" s="285"/>
      <c r="Q159" s="285"/>
      <c r="R159" s="285"/>
      <c r="S159" s="285"/>
      <c r="T159" s="285"/>
      <c r="U159" s="285"/>
      <c r="V159" s="285"/>
      <c r="W159" s="285"/>
      <c r="X159" s="286"/>
      <c r="Y159" s="287"/>
      <c r="Z159" s="288"/>
      <c r="AA159" s="288"/>
      <c r="AB159" s="392"/>
      <c r="AC159" s="389"/>
      <c r="AD159" s="390"/>
      <c r="AE159" s="390"/>
      <c r="AF159" s="390"/>
      <c r="AG159" s="391"/>
      <c r="AH159" s="284"/>
      <c r="AI159" s="285"/>
      <c r="AJ159" s="285"/>
      <c r="AK159" s="285"/>
      <c r="AL159" s="285"/>
      <c r="AM159" s="285"/>
      <c r="AN159" s="285"/>
      <c r="AO159" s="285"/>
      <c r="AP159" s="285"/>
      <c r="AQ159" s="285"/>
      <c r="AR159" s="285"/>
      <c r="AS159" s="285"/>
      <c r="AT159" s="286"/>
      <c r="AU159" s="287"/>
      <c r="AV159" s="288"/>
      <c r="AW159" s="288"/>
      <c r="AX159" s="289"/>
      <c r="AY159">
        <f t="shared" si="13"/>
        <v>1</v>
      </c>
    </row>
    <row r="160" spans="1:51" ht="24.75" customHeight="1" x14ac:dyDescent="0.15">
      <c r="A160" s="603"/>
      <c r="B160" s="604"/>
      <c r="C160" s="604"/>
      <c r="D160" s="604"/>
      <c r="E160" s="604"/>
      <c r="F160" s="605"/>
      <c r="G160" s="389"/>
      <c r="H160" s="390"/>
      <c r="I160" s="390"/>
      <c r="J160" s="390"/>
      <c r="K160" s="391"/>
      <c r="L160" s="284"/>
      <c r="M160" s="285"/>
      <c r="N160" s="285"/>
      <c r="O160" s="285"/>
      <c r="P160" s="285"/>
      <c r="Q160" s="285"/>
      <c r="R160" s="285"/>
      <c r="S160" s="285"/>
      <c r="T160" s="285"/>
      <c r="U160" s="285"/>
      <c r="V160" s="285"/>
      <c r="W160" s="285"/>
      <c r="X160" s="286"/>
      <c r="Y160" s="287"/>
      <c r="Z160" s="288"/>
      <c r="AA160" s="288"/>
      <c r="AB160" s="392"/>
      <c r="AC160" s="389"/>
      <c r="AD160" s="390"/>
      <c r="AE160" s="390"/>
      <c r="AF160" s="390"/>
      <c r="AG160" s="391"/>
      <c r="AH160" s="284"/>
      <c r="AI160" s="285"/>
      <c r="AJ160" s="285"/>
      <c r="AK160" s="285"/>
      <c r="AL160" s="285"/>
      <c r="AM160" s="285"/>
      <c r="AN160" s="285"/>
      <c r="AO160" s="285"/>
      <c r="AP160" s="285"/>
      <c r="AQ160" s="285"/>
      <c r="AR160" s="285"/>
      <c r="AS160" s="285"/>
      <c r="AT160" s="286"/>
      <c r="AU160" s="287"/>
      <c r="AV160" s="288"/>
      <c r="AW160" s="288"/>
      <c r="AX160" s="289"/>
      <c r="AY160">
        <f t="shared" si="13"/>
        <v>1</v>
      </c>
    </row>
    <row r="161" spans="1:51" ht="24.75" customHeight="1" x14ac:dyDescent="0.15">
      <c r="A161" s="603"/>
      <c r="B161" s="604"/>
      <c r="C161" s="604"/>
      <c r="D161" s="604"/>
      <c r="E161" s="604"/>
      <c r="F161" s="605"/>
      <c r="G161" s="389"/>
      <c r="H161" s="390"/>
      <c r="I161" s="390"/>
      <c r="J161" s="390"/>
      <c r="K161" s="391"/>
      <c r="L161" s="284"/>
      <c r="M161" s="285"/>
      <c r="N161" s="285"/>
      <c r="O161" s="285"/>
      <c r="P161" s="285"/>
      <c r="Q161" s="285"/>
      <c r="R161" s="285"/>
      <c r="S161" s="285"/>
      <c r="T161" s="285"/>
      <c r="U161" s="285"/>
      <c r="V161" s="285"/>
      <c r="W161" s="285"/>
      <c r="X161" s="286"/>
      <c r="Y161" s="287"/>
      <c r="Z161" s="288"/>
      <c r="AA161" s="288"/>
      <c r="AB161" s="392"/>
      <c r="AC161" s="389"/>
      <c r="AD161" s="390"/>
      <c r="AE161" s="390"/>
      <c r="AF161" s="390"/>
      <c r="AG161" s="391"/>
      <c r="AH161" s="284"/>
      <c r="AI161" s="285"/>
      <c r="AJ161" s="285"/>
      <c r="AK161" s="285"/>
      <c r="AL161" s="285"/>
      <c r="AM161" s="285"/>
      <c r="AN161" s="285"/>
      <c r="AO161" s="285"/>
      <c r="AP161" s="285"/>
      <c r="AQ161" s="285"/>
      <c r="AR161" s="285"/>
      <c r="AS161" s="285"/>
      <c r="AT161" s="286"/>
      <c r="AU161" s="287"/>
      <c r="AV161" s="288"/>
      <c r="AW161" s="288"/>
      <c r="AX161" s="289"/>
      <c r="AY161">
        <f t="shared" si="13"/>
        <v>1</v>
      </c>
    </row>
    <row r="162" spans="1:51" ht="24.75" customHeight="1" x14ac:dyDescent="0.15">
      <c r="A162" s="603"/>
      <c r="B162" s="604"/>
      <c r="C162" s="604"/>
      <c r="D162" s="604"/>
      <c r="E162" s="604"/>
      <c r="F162" s="605"/>
      <c r="G162" s="389"/>
      <c r="H162" s="390"/>
      <c r="I162" s="390"/>
      <c r="J162" s="390"/>
      <c r="K162" s="391"/>
      <c r="L162" s="284"/>
      <c r="M162" s="285"/>
      <c r="N162" s="285"/>
      <c r="O162" s="285"/>
      <c r="P162" s="285"/>
      <c r="Q162" s="285"/>
      <c r="R162" s="285"/>
      <c r="S162" s="285"/>
      <c r="T162" s="285"/>
      <c r="U162" s="285"/>
      <c r="V162" s="285"/>
      <c r="W162" s="285"/>
      <c r="X162" s="286"/>
      <c r="Y162" s="287"/>
      <c r="Z162" s="288"/>
      <c r="AA162" s="288"/>
      <c r="AB162" s="392"/>
      <c r="AC162" s="389"/>
      <c r="AD162" s="390"/>
      <c r="AE162" s="390"/>
      <c r="AF162" s="390"/>
      <c r="AG162" s="391"/>
      <c r="AH162" s="284"/>
      <c r="AI162" s="285"/>
      <c r="AJ162" s="285"/>
      <c r="AK162" s="285"/>
      <c r="AL162" s="285"/>
      <c r="AM162" s="285"/>
      <c r="AN162" s="285"/>
      <c r="AO162" s="285"/>
      <c r="AP162" s="285"/>
      <c r="AQ162" s="285"/>
      <c r="AR162" s="285"/>
      <c r="AS162" s="285"/>
      <c r="AT162" s="286"/>
      <c r="AU162" s="287"/>
      <c r="AV162" s="288"/>
      <c r="AW162" s="288"/>
      <c r="AX162" s="289"/>
      <c r="AY162">
        <f t="shared" si="13"/>
        <v>1</v>
      </c>
    </row>
    <row r="163" spans="1:51" ht="24.75" customHeight="1" x14ac:dyDescent="0.15">
      <c r="A163" s="603"/>
      <c r="B163" s="604"/>
      <c r="C163" s="604"/>
      <c r="D163" s="604"/>
      <c r="E163" s="604"/>
      <c r="F163" s="605"/>
      <c r="G163" s="393" t="s">
        <v>20</v>
      </c>
      <c r="H163" s="394"/>
      <c r="I163" s="394"/>
      <c r="J163" s="394"/>
      <c r="K163" s="394"/>
      <c r="L163" s="395"/>
      <c r="M163" s="396"/>
      <c r="N163" s="396"/>
      <c r="O163" s="396"/>
      <c r="P163" s="396"/>
      <c r="Q163" s="396"/>
      <c r="R163" s="396"/>
      <c r="S163" s="396"/>
      <c r="T163" s="396"/>
      <c r="U163" s="396"/>
      <c r="V163" s="396"/>
      <c r="W163" s="396"/>
      <c r="X163" s="397"/>
      <c r="Y163" s="398">
        <f>SUM(Y153:AB162)</f>
        <v>1.4</v>
      </c>
      <c r="Z163" s="399"/>
      <c r="AA163" s="399"/>
      <c r="AB163" s="400"/>
      <c r="AC163" s="393" t="s">
        <v>20</v>
      </c>
      <c r="AD163" s="394"/>
      <c r="AE163" s="394"/>
      <c r="AF163" s="394"/>
      <c r="AG163" s="394"/>
      <c r="AH163" s="395"/>
      <c r="AI163" s="396"/>
      <c r="AJ163" s="396"/>
      <c r="AK163" s="396"/>
      <c r="AL163" s="396"/>
      <c r="AM163" s="396"/>
      <c r="AN163" s="396"/>
      <c r="AO163" s="396"/>
      <c r="AP163" s="396"/>
      <c r="AQ163" s="396"/>
      <c r="AR163" s="396"/>
      <c r="AS163" s="396"/>
      <c r="AT163" s="397"/>
      <c r="AU163" s="398">
        <f>SUM(AU153:AX162)</f>
        <v>0</v>
      </c>
      <c r="AV163" s="399"/>
      <c r="AW163" s="399"/>
      <c r="AX163" s="401"/>
      <c r="AY163">
        <f t="shared" si="13"/>
        <v>1</v>
      </c>
    </row>
    <row r="164" spans="1:51" ht="24.75" customHeight="1" x14ac:dyDescent="0.15">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15"/>
    <row r="166" spans="1:51" ht="24.75" customHeight="1" x14ac:dyDescent="0.15">
      <c r="A166" s="9"/>
      <c r="B166" s="1" t="s">
        <v>27</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15">
      <c r="A167" s="9"/>
      <c r="B167" s="36" t="s">
        <v>242</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59.25" customHeight="1" x14ac:dyDescent="0.15">
      <c r="A168" s="253"/>
      <c r="B168" s="253"/>
      <c r="C168" s="253" t="s">
        <v>26</v>
      </c>
      <c r="D168" s="253"/>
      <c r="E168" s="253"/>
      <c r="F168" s="253"/>
      <c r="G168" s="253"/>
      <c r="H168" s="253"/>
      <c r="I168" s="253"/>
      <c r="J168" s="301" t="s">
        <v>200</v>
      </c>
      <c r="K168" s="87"/>
      <c r="L168" s="87"/>
      <c r="M168" s="87"/>
      <c r="N168" s="87"/>
      <c r="O168" s="87"/>
      <c r="P168" s="254" t="s">
        <v>179</v>
      </c>
      <c r="Q168" s="254"/>
      <c r="R168" s="254"/>
      <c r="S168" s="254"/>
      <c r="T168" s="254"/>
      <c r="U168" s="254"/>
      <c r="V168" s="254"/>
      <c r="W168" s="254"/>
      <c r="X168" s="254"/>
      <c r="Y168" s="251" t="s">
        <v>198</v>
      </c>
      <c r="Z168" s="252"/>
      <c r="AA168" s="252"/>
      <c r="AB168" s="252"/>
      <c r="AC168" s="301" t="s">
        <v>229</v>
      </c>
      <c r="AD168" s="301"/>
      <c r="AE168" s="301"/>
      <c r="AF168" s="301"/>
      <c r="AG168" s="301"/>
      <c r="AH168" s="251" t="s">
        <v>247</v>
      </c>
      <c r="AI168" s="253"/>
      <c r="AJ168" s="253"/>
      <c r="AK168" s="253"/>
      <c r="AL168" s="253" t="s">
        <v>21</v>
      </c>
      <c r="AM168" s="253"/>
      <c r="AN168" s="253"/>
      <c r="AO168" s="302"/>
      <c r="AP168" s="303" t="s">
        <v>201</v>
      </c>
      <c r="AQ168" s="303"/>
      <c r="AR168" s="303"/>
      <c r="AS168" s="303"/>
      <c r="AT168" s="303"/>
      <c r="AU168" s="303"/>
      <c r="AV168" s="303"/>
      <c r="AW168" s="303"/>
      <c r="AX168" s="303"/>
    </row>
    <row r="169" spans="1:51" ht="59.25" customHeight="1" x14ac:dyDescent="0.15">
      <c r="A169" s="290">
        <v>1</v>
      </c>
      <c r="B169" s="290">
        <v>1</v>
      </c>
      <c r="C169" s="291" t="s">
        <v>650</v>
      </c>
      <c r="D169" s="292"/>
      <c r="E169" s="292"/>
      <c r="F169" s="292"/>
      <c r="G169" s="292"/>
      <c r="H169" s="292"/>
      <c r="I169" s="292"/>
      <c r="J169" s="293">
        <v>1210001011627</v>
      </c>
      <c r="K169" s="294"/>
      <c r="L169" s="294"/>
      <c r="M169" s="294"/>
      <c r="N169" s="294"/>
      <c r="O169" s="294"/>
      <c r="P169" s="295" t="s">
        <v>661</v>
      </c>
      <c r="Q169" s="296"/>
      <c r="R169" s="296"/>
      <c r="S169" s="296"/>
      <c r="T169" s="296"/>
      <c r="U169" s="296"/>
      <c r="V169" s="296"/>
      <c r="W169" s="296"/>
      <c r="X169" s="296"/>
      <c r="Y169" s="242">
        <v>41</v>
      </c>
      <c r="Z169" s="243"/>
      <c r="AA169" s="243"/>
      <c r="AB169" s="244"/>
      <c r="AC169" s="247" t="s">
        <v>249</v>
      </c>
      <c r="AD169" s="300"/>
      <c r="AE169" s="300"/>
      <c r="AF169" s="300"/>
      <c r="AG169" s="300"/>
      <c r="AH169" s="297">
        <v>1</v>
      </c>
      <c r="AI169" s="298"/>
      <c r="AJ169" s="298"/>
      <c r="AK169" s="298"/>
      <c r="AL169" s="248" t="s">
        <v>279</v>
      </c>
      <c r="AM169" s="249"/>
      <c r="AN169" s="249"/>
      <c r="AO169" s="250"/>
      <c r="AP169" s="299"/>
      <c r="AQ169" s="299"/>
      <c r="AR169" s="299"/>
      <c r="AS169" s="299"/>
      <c r="AT169" s="299"/>
      <c r="AU169" s="299"/>
      <c r="AV169" s="299"/>
      <c r="AW169" s="299"/>
      <c r="AX169" s="299"/>
    </row>
    <row r="170" spans="1:51" ht="59.25" customHeight="1" x14ac:dyDescent="0.15">
      <c r="A170" s="290">
        <v>2</v>
      </c>
      <c r="B170" s="290">
        <v>1</v>
      </c>
      <c r="C170" s="291" t="s">
        <v>651</v>
      </c>
      <c r="D170" s="292"/>
      <c r="E170" s="292"/>
      <c r="F170" s="292"/>
      <c r="G170" s="292"/>
      <c r="H170" s="292"/>
      <c r="I170" s="292"/>
      <c r="J170" s="293">
        <v>1210001011627</v>
      </c>
      <c r="K170" s="294"/>
      <c r="L170" s="294"/>
      <c r="M170" s="294"/>
      <c r="N170" s="294"/>
      <c r="O170" s="294"/>
      <c r="P170" s="295" t="s">
        <v>647</v>
      </c>
      <c r="Q170" s="296"/>
      <c r="R170" s="296"/>
      <c r="S170" s="296"/>
      <c r="T170" s="296"/>
      <c r="U170" s="296"/>
      <c r="V170" s="296"/>
      <c r="W170" s="296"/>
      <c r="X170" s="296"/>
      <c r="Y170" s="242">
        <v>40.6</v>
      </c>
      <c r="Z170" s="243"/>
      <c r="AA170" s="243"/>
      <c r="AB170" s="244"/>
      <c r="AC170" s="247" t="s">
        <v>249</v>
      </c>
      <c r="AD170" s="247"/>
      <c r="AE170" s="247"/>
      <c r="AF170" s="247"/>
      <c r="AG170" s="247"/>
      <c r="AH170" s="297">
        <v>1</v>
      </c>
      <c r="AI170" s="298"/>
      <c r="AJ170" s="298"/>
      <c r="AK170" s="298"/>
      <c r="AL170" s="248" t="s">
        <v>279</v>
      </c>
      <c r="AM170" s="249"/>
      <c r="AN170" s="249"/>
      <c r="AO170" s="250"/>
      <c r="AP170" s="299"/>
      <c r="AQ170" s="299"/>
      <c r="AR170" s="299"/>
      <c r="AS170" s="299"/>
      <c r="AT170" s="299"/>
      <c r="AU170" s="299"/>
      <c r="AV170" s="299"/>
      <c r="AW170" s="299"/>
      <c r="AX170" s="299"/>
      <c r="AY170">
        <f>COUNTA($C$170)</f>
        <v>1</v>
      </c>
    </row>
    <row r="171" spans="1:51" ht="59.25" customHeight="1" x14ac:dyDescent="0.15">
      <c r="A171" s="290">
        <v>3</v>
      </c>
      <c r="B171" s="290">
        <v>1</v>
      </c>
      <c r="C171" s="291" t="s">
        <v>651</v>
      </c>
      <c r="D171" s="292"/>
      <c r="E171" s="292"/>
      <c r="F171" s="292"/>
      <c r="G171" s="292"/>
      <c r="H171" s="292"/>
      <c r="I171" s="292"/>
      <c r="J171" s="293">
        <v>1210001011627</v>
      </c>
      <c r="K171" s="294"/>
      <c r="L171" s="294"/>
      <c r="M171" s="294"/>
      <c r="N171" s="294"/>
      <c r="O171" s="294"/>
      <c r="P171" s="295" t="s">
        <v>648</v>
      </c>
      <c r="Q171" s="296"/>
      <c r="R171" s="296"/>
      <c r="S171" s="296"/>
      <c r="T171" s="296"/>
      <c r="U171" s="296"/>
      <c r="V171" s="296"/>
      <c r="W171" s="296"/>
      <c r="X171" s="296"/>
      <c r="Y171" s="242">
        <v>26.4</v>
      </c>
      <c r="Z171" s="243"/>
      <c r="AA171" s="243"/>
      <c r="AB171" s="244"/>
      <c r="AC171" s="247" t="s">
        <v>249</v>
      </c>
      <c r="AD171" s="247"/>
      <c r="AE171" s="247"/>
      <c r="AF171" s="247"/>
      <c r="AG171" s="247"/>
      <c r="AH171" s="309">
        <v>1</v>
      </c>
      <c r="AI171" s="310"/>
      <c r="AJ171" s="310"/>
      <c r="AK171" s="310"/>
      <c r="AL171" s="248" t="s">
        <v>279</v>
      </c>
      <c r="AM171" s="249"/>
      <c r="AN171" s="249"/>
      <c r="AO171" s="250"/>
      <c r="AP171" s="299"/>
      <c r="AQ171" s="299"/>
      <c r="AR171" s="299"/>
      <c r="AS171" s="299"/>
      <c r="AT171" s="299"/>
      <c r="AU171" s="299"/>
      <c r="AV171" s="299"/>
      <c r="AW171" s="299"/>
      <c r="AX171" s="299"/>
      <c r="AY171">
        <f>COUNTA($C$171)</f>
        <v>1</v>
      </c>
    </row>
    <row r="172" spans="1:51" ht="59.25" customHeight="1" x14ac:dyDescent="0.15">
      <c r="A172" s="290">
        <v>4</v>
      </c>
      <c r="B172" s="290">
        <v>1</v>
      </c>
      <c r="C172" s="291" t="s">
        <v>651</v>
      </c>
      <c r="D172" s="292"/>
      <c r="E172" s="292"/>
      <c r="F172" s="292"/>
      <c r="G172" s="292"/>
      <c r="H172" s="292"/>
      <c r="I172" s="292"/>
      <c r="J172" s="293">
        <v>1210001011627</v>
      </c>
      <c r="K172" s="294"/>
      <c r="L172" s="294"/>
      <c r="M172" s="294"/>
      <c r="N172" s="294"/>
      <c r="O172" s="294"/>
      <c r="P172" s="295" t="s">
        <v>655</v>
      </c>
      <c r="Q172" s="296"/>
      <c r="R172" s="296"/>
      <c r="S172" s="296"/>
      <c r="T172" s="296"/>
      <c r="U172" s="296"/>
      <c r="V172" s="296"/>
      <c r="W172" s="296"/>
      <c r="X172" s="296"/>
      <c r="Y172" s="242">
        <v>18.600000000000001</v>
      </c>
      <c r="Z172" s="243"/>
      <c r="AA172" s="243"/>
      <c r="AB172" s="244"/>
      <c r="AC172" s="245" t="s">
        <v>249</v>
      </c>
      <c r="AD172" s="246"/>
      <c r="AE172" s="246"/>
      <c r="AF172" s="246"/>
      <c r="AG172" s="246"/>
      <c r="AH172" s="309">
        <v>1</v>
      </c>
      <c r="AI172" s="310"/>
      <c r="AJ172" s="310"/>
      <c r="AK172" s="310"/>
      <c r="AL172" s="248" t="s">
        <v>635</v>
      </c>
      <c r="AM172" s="249"/>
      <c r="AN172" s="249"/>
      <c r="AO172" s="250"/>
      <c r="AP172" s="299"/>
      <c r="AQ172" s="299"/>
      <c r="AR172" s="299"/>
      <c r="AS172" s="299"/>
      <c r="AT172" s="299"/>
      <c r="AU172" s="299"/>
      <c r="AV172" s="299"/>
      <c r="AW172" s="299"/>
      <c r="AX172" s="299"/>
      <c r="AY172">
        <f>COUNTA($C$172)</f>
        <v>1</v>
      </c>
    </row>
    <row r="173" spans="1:51" ht="59.25" customHeight="1" x14ac:dyDescent="0.15">
      <c r="A173" s="290">
        <v>5</v>
      </c>
      <c r="B173" s="290">
        <v>1</v>
      </c>
      <c r="C173" s="291" t="s">
        <v>649</v>
      </c>
      <c r="D173" s="292"/>
      <c r="E173" s="292"/>
      <c r="F173" s="292"/>
      <c r="G173" s="292"/>
      <c r="H173" s="292"/>
      <c r="I173" s="292"/>
      <c r="J173" s="293">
        <v>9010401010035</v>
      </c>
      <c r="K173" s="294"/>
      <c r="L173" s="294"/>
      <c r="M173" s="294"/>
      <c r="N173" s="294"/>
      <c r="O173" s="294"/>
      <c r="P173" s="311" t="s">
        <v>652</v>
      </c>
      <c r="Q173" s="312"/>
      <c r="R173" s="312"/>
      <c r="S173" s="312"/>
      <c r="T173" s="312"/>
      <c r="U173" s="312"/>
      <c r="V173" s="312"/>
      <c r="W173" s="312"/>
      <c r="X173" s="312"/>
      <c r="Y173" s="242">
        <v>18.2</v>
      </c>
      <c r="Z173" s="243"/>
      <c r="AA173" s="243"/>
      <c r="AB173" s="244"/>
      <c r="AC173" s="245" t="s">
        <v>249</v>
      </c>
      <c r="AD173" s="246"/>
      <c r="AE173" s="246"/>
      <c r="AF173" s="246"/>
      <c r="AG173" s="246"/>
      <c r="AH173" s="309">
        <v>3</v>
      </c>
      <c r="AI173" s="310"/>
      <c r="AJ173" s="310"/>
      <c r="AK173" s="310"/>
      <c r="AL173" s="248" t="s">
        <v>635</v>
      </c>
      <c r="AM173" s="249"/>
      <c r="AN173" s="249"/>
      <c r="AO173" s="250"/>
      <c r="AP173" s="299"/>
      <c r="AQ173" s="299"/>
      <c r="AR173" s="299"/>
      <c r="AS173" s="299"/>
      <c r="AT173" s="299"/>
      <c r="AU173" s="299"/>
      <c r="AV173" s="299"/>
      <c r="AW173" s="299"/>
      <c r="AX173" s="299"/>
      <c r="AY173">
        <f>COUNTA($C$173)</f>
        <v>1</v>
      </c>
    </row>
    <row r="174" spans="1:51" ht="24.75" customHeight="1" x14ac:dyDescent="0.15">
      <c r="A174" s="40"/>
      <c r="B174" s="40"/>
      <c r="C174" s="40"/>
      <c r="D174" s="40"/>
      <c r="E174" s="40"/>
      <c r="F174" s="40"/>
      <c r="G174" s="40"/>
      <c r="H174" s="40"/>
      <c r="I174" s="40"/>
      <c r="J174" s="41"/>
      <c r="K174" s="41"/>
      <c r="L174" s="41"/>
      <c r="M174" s="41"/>
      <c r="N174" s="41"/>
      <c r="O174" s="41"/>
      <c r="P174" s="42"/>
      <c r="Q174" s="42"/>
      <c r="R174" s="42"/>
      <c r="S174" s="42"/>
      <c r="T174" s="42"/>
      <c r="U174" s="42"/>
      <c r="V174" s="42"/>
      <c r="W174" s="42"/>
      <c r="X174" s="42"/>
      <c r="Y174" s="43"/>
      <c r="Z174" s="43"/>
      <c r="AA174" s="43"/>
      <c r="AB174" s="43"/>
      <c r="AC174" s="43"/>
      <c r="AD174" s="43"/>
      <c r="AE174" s="43"/>
      <c r="AF174" s="43"/>
      <c r="AG174" s="43"/>
      <c r="AH174" s="43"/>
      <c r="AI174" s="43"/>
      <c r="AJ174" s="43"/>
      <c r="AK174" s="43"/>
      <c r="AL174" s="43"/>
      <c r="AM174" s="43"/>
      <c r="AN174" s="43"/>
      <c r="AO174" s="43"/>
      <c r="AP174" s="42"/>
      <c r="AQ174" s="42"/>
      <c r="AR174" s="42"/>
      <c r="AS174" s="42"/>
      <c r="AT174" s="42"/>
      <c r="AU174" s="42"/>
      <c r="AV174" s="42"/>
      <c r="AW174" s="42"/>
      <c r="AX174" s="42"/>
      <c r="AY174">
        <f>COUNTA($C$177)</f>
        <v>1</v>
      </c>
    </row>
    <row r="175" spans="1:51" ht="24.75" customHeight="1" x14ac:dyDescent="0.15">
      <c r="A175" s="40"/>
      <c r="B175" s="44" t="s">
        <v>168</v>
      </c>
      <c r="C175" s="40"/>
      <c r="D175" s="40"/>
      <c r="E175" s="40"/>
      <c r="F175" s="40"/>
      <c r="G175" s="40"/>
      <c r="H175" s="40"/>
      <c r="I175" s="40"/>
      <c r="J175" s="40"/>
      <c r="K175" s="40"/>
      <c r="L175" s="40"/>
      <c r="M175" s="40"/>
      <c r="N175" s="40"/>
      <c r="O175" s="40"/>
      <c r="P175" s="45"/>
      <c r="Q175" s="45"/>
      <c r="R175" s="45"/>
      <c r="S175" s="45"/>
      <c r="T175" s="45"/>
      <c r="U175" s="45"/>
      <c r="V175" s="45"/>
      <c r="W175" s="45"/>
      <c r="X175" s="45"/>
      <c r="Y175" s="46"/>
      <c r="Z175" s="46"/>
      <c r="AA175" s="46"/>
      <c r="AB175" s="46"/>
      <c r="AC175" s="46"/>
      <c r="AD175" s="46"/>
      <c r="AE175" s="46"/>
      <c r="AF175" s="46"/>
      <c r="AG175" s="46"/>
      <c r="AH175" s="46"/>
      <c r="AI175" s="46"/>
      <c r="AJ175" s="46"/>
      <c r="AK175" s="46"/>
      <c r="AL175" s="46"/>
      <c r="AM175" s="46"/>
      <c r="AN175" s="46"/>
      <c r="AO175" s="46"/>
      <c r="AP175" s="45"/>
      <c r="AQ175" s="45"/>
      <c r="AR175" s="45"/>
      <c r="AS175" s="45"/>
      <c r="AT175" s="45"/>
      <c r="AU175" s="45"/>
      <c r="AV175" s="45"/>
      <c r="AW175" s="45"/>
      <c r="AX175" s="45"/>
      <c r="AY175">
        <f>$AY$174</f>
        <v>1</v>
      </c>
    </row>
    <row r="176" spans="1:51" ht="59.25" customHeight="1" x14ac:dyDescent="0.15">
      <c r="A176" s="253"/>
      <c r="B176" s="253"/>
      <c r="C176" s="253" t="s">
        <v>26</v>
      </c>
      <c r="D176" s="253"/>
      <c r="E176" s="253"/>
      <c r="F176" s="253"/>
      <c r="G176" s="253"/>
      <c r="H176" s="253"/>
      <c r="I176" s="253"/>
      <c r="J176" s="301" t="s">
        <v>200</v>
      </c>
      <c r="K176" s="87"/>
      <c r="L176" s="87"/>
      <c r="M176" s="87"/>
      <c r="N176" s="87"/>
      <c r="O176" s="87"/>
      <c r="P176" s="254" t="s">
        <v>179</v>
      </c>
      <c r="Q176" s="254"/>
      <c r="R176" s="254"/>
      <c r="S176" s="254"/>
      <c r="T176" s="254"/>
      <c r="U176" s="254"/>
      <c r="V176" s="254"/>
      <c r="W176" s="254"/>
      <c r="X176" s="254"/>
      <c r="Y176" s="251" t="s">
        <v>198</v>
      </c>
      <c r="Z176" s="252"/>
      <c r="AA176" s="252"/>
      <c r="AB176" s="252"/>
      <c r="AC176" s="301" t="s">
        <v>229</v>
      </c>
      <c r="AD176" s="301"/>
      <c r="AE176" s="301"/>
      <c r="AF176" s="301"/>
      <c r="AG176" s="301"/>
      <c r="AH176" s="251" t="s">
        <v>247</v>
      </c>
      <c r="AI176" s="253"/>
      <c r="AJ176" s="253"/>
      <c r="AK176" s="253"/>
      <c r="AL176" s="253" t="s">
        <v>21</v>
      </c>
      <c r="AM176" s="253"/>
      <c r="AN176" s="253"/>
      <c r="AO176" s="302"/>
      <c r="AP176" s="303" t="s">
        <v>201</v>
      </c>
      <c r="AQ176" s="303"/>
      <c r="AR176" s="303"/>
      <c r="AS176" s="303"/>
      <c r="AT176" s="303"/>
      <c r="AU176" s="303"/>
      <c r="AV176" s="303"/>
      <c r="AW176" s="303"/>
      <c r="AX176" s="303"/>
      <c r="AY176">
        <f t="shared" ref="AY176:AY177" si="14">$AY$174</f>
        <v>1</v>
      </c>
    </row>
    <row r="177" spans="1:51" ht="60" customHeight="1" x14ac:dyDescent="0.15">
      <c r="A177" s="290">
        <v>1</v>
      </c>
      <c r="B177" s="290">
        <v>1</v>
      </c>
      <c r="C177" s="291" t="s">
        <v>653</v>
      </c>
      <c r="D177" s="292"/>
      <c r="E177" s="292"/>
      <c r="F177" s="292"/>
      <c r="G177" s="292"/>
      <c r="H177" s="292"/>
      <c r="I177" s="292"/>
      <c r="J177" s="293">
        <v>4010401004009</v>
      </c>
      <c r="K177" s="294"/>
      <c r="L177" s="294"/>
      <c r="M177" s="294"/>
      <c r="N177" s="294"/>
      <c r="O177" s="294"/>
      <c r="P177" s="295" t="s">
        <v>654</v>
      </c>
      <c r="Q177" s="296"/>
      <c r="R177" s="296"/>
      <c r="S177" s="296"/>
      <c r="T177" s="296"/>
      <c r="U177" s="296"/>
      <c r="V177" s="296"/>
      <c r="W177" s="296"/>
      <c r="X177" s="296"/>
      <c r="Y177" s="242">
        <v>0.9</v>
      </c>
      <c r="Z177" s="243"/>
      <c r="AA177" s="243"/>
      <c r="AB177" s="244"/>
      <c r="AC177" s="247" t="s">
        <v>254</v>
      </c>
      <c r="AD177" s="300"/>
      <c r="AE177" s="300"/>
      <c r="AF177" s="300"/>
      <c r="AG177" s="300"/>
      <c r="AH177" s="297" t="s">
        <v>279</v>
      </c>
      <c r="AI177" s="298"/>
      <c r="AJ177" s="298"/>
      <c r="AK177" s="298"/>
      <c r="AL177" s="248" t="s">
        <v>279</v>
      </c>
      <c r="AM177" s="249"/>
      <c r="AN177" s="249"/>
      <c r="AO177" s="250"/>
      <c r="AP177" s="299"/>
      <c r="AQ177" s="299"/>
      <c r="AR177" s="299"/>
      <c r="AS177" s="299"/>
      <c r="AT177" s="299"/>
      <c r="AU177" s="299"/>
      <c r="AV177" s="299"/>
      <c r="AW177" s="299"/>
      <c r="AX177" s="299"/>
      <c r="AY177">
        <f t="shared" si="14"/>
        <v>1</v>
      </c>
    </row>
    <row r="178" spans="1:51" ht="60" customHeight="1" x14ac:dyDescent="0.15">
      <c r="A178" s="290">
        <v>2</v>
      </c>
      <c r="B178" s="290">
        <v>1</v>
      </c>
      <c r="C178" s="291" t="s">
        <v>622</v>
      </c>
      <c r="D178" s="292"/>
      <c r="E178" s="292"/>
      <c r="F178" s="292"/>
      <c r="G178" s="292"/>
      <c r="H178" s="292"/>
      <c r="I178" s="292"/>
      <c r="J178" s="293">
        <v>7010005018609</v>
      </c>
      <c r="K178" s="294"/>
      <c r="L178" s="294"/>
      <c r="M178" s="294"/>
      <c r="N178" s="294"/>
      <c r="O178" s="294"/>
      <c r="P178" s="295" t="s">
        <v>623</v>
      </c>
      <c r="Q178" s="296"/>
      <c r="R178" s="296"/>
      <c r="S178" s="296"/>
      <c r="T178" s="296"/>
      <c r="U178" s="296"/>
      <c r="V178" s="296"/>
      <c r="W178" s="296"/>
      <c r="X178" s="296"/>
      <c r="Y178" s="242">
        <v>0.2</v>
      </c>
      <c r="Z178" s="243"/>
      <c r="AA178" s="243"/>
      <c r="AB178" s="244"/>
      <c r="AC178" s="247" t="s">
        <v>254</v>
      </c>
      <c r="AD178" s="300"/>
      <c r="AE178" s="300"/>
      <c r="AF178" s="300"/>
      <c r="AG178" s="300"/>
      <c r="AH178" s="297" t="s">
        <v>279</v>
      </c>
      <c r="AI178" s="298"/>
      <c r="AJ178" s="298"/>
      <c r="AK178" s="298"/>
      <c r="AL178" s="248" t="s">
        <v>279</v>
      </c>
      <c r="AM178" s="249"/>
      <c r="AN178" s="249"/>
      <c r="AO178" s="250"/>
      <c r="AP178" s="299"/>
      <c r="AQ178" s="299"/>
      <c r="AR178" s="299"/>
      <c r="AS178" s="299"/>
      <c r="AT178" s="299"/>
      <c r="AU178" s="299"/>
      <c r="AV178" s="299"/>
      <c r="AW178" s="299"/>
      <c r="AX178" s="299"/>
      <c r="AY178">
        <f>COUNTA($C$178)</f>
        <v>1</v>
      </c>
    </row>
    <row r="179" spans="1:51" ht="24.75" customHeight="1" x14ac:dyDescent="0.15">
      <c r="A179" s="47"/>
      <c r="B179" s="47"/>
      <c r="C179" s="47"/>
      <c r="D179" s="47"/>
      <c r="E179" s="47"/>
      <c r="F179" s="47"/>
      <c r="G179" s="47"/>
      <c r="H179" s="47"/>
      <c r="I179" s="47"/>
      <c r="J179" s="47"/>
      <c r="K179" s="47"/>
      <c r="L179" s="47"/>
      <c r="M179" s="47"/>
      <c r="N179" s="47"/>
      <c r="O179" s="47"/>
      <c r="P179" s="48"/>
      <c r="Q179" s="48"/>
      <c r="R179" s="48"/>
      <c r="S179" s="48"/>
      <c r="T179" s="48"/>
      <c r="U179" s="48"/>
      <c r="V179" s="48"/>
      <c r="W179" s="48"/>
      <c r="X179" s="48"/>
      <c r="Y179" s="49"/>
      <c r="Z179" s="49"/>
      <c r="AA179" s="49"/>
      <c r="AB179" s="49"/>
      <c r="AC179" s="49"/>
      <c r="AD179" s="49"/>
      <c r="AE179" s="49"/>
      <c r="AF179" s="49"/>
      <c r="AG179" s="49"/>
      <c r="AH179" s="49"/>
      <c r="AI179" s="49"/>
      <c r="AJ179" s="49"/>
      <c r="AK179" s="49"/>
      <c r="AL179" s="49"/>
      <c r="AM179" s="49"/>
      <c r="AN179" s="49"/>
      <c r="AO179" s="49"/>
      <c r="AP179" s="48"/>
      <c r="AQ179" s="48"/>
      <c r="AR179" s="48"/>
      <c r="AS179" s="48"/>
      <c r="AT179" s="48"/>
      <c r="AU179" s="48"/>
      <c r="AV179" s="48"/>
      <c r="AW179" s="48"/>
      <c r="AX179" s="48"/>
      <c r="AY179">
        <f>COUNTA($C$182)</f>
        <v>1</v>
      </c>
    </row>
    <row r="180" spans="1:51" ht="24.75" customHeight="1" x14ac:dyDescent="0.15">
      <c r="A180" s="40"/>
      <c r="B180" s="44" t="s">
        <v>219</v>
      </c>
      <c r="C180" s="40"/>
      <c r="D180" s="40"/>
      <c r="E180" s="40"/>
      <c r="F180" s="40"/>
      <c r="G180" s="40"/>
      <c r="H180" s="40"/>
      <c r="I180" s="40"/>
      <c r="J180" s="40"/>
      <c r="K180" s="40"/>
      <c r="L180" s="40"/>
      <c r="M180" s="40"/>
      <c r="N180" s="40"/>
      <c r="O180" s="40"/>
      <c r="P180" s="45"/>
      <c r="Q180" s="45"/>
      <c r="R180" s="45"/>
      <c r="S180" s="45"/>
      <c r="T180" s="45"/>
      <c r="U180" s="45"/>
      <c r="V180" s="45"/>
      <c r="W180" s="45"/>
      <c r="X180" s="45"/>
      <c r="Y180" s="46"/>
      <c r="Z180" s="46"/>
      <c r="AA180" s="46"/>
      <c r="AB180" s="46"/>
      <c r="AC180" s="46"/>
      <c r="AD180" s="46"/>
      <c r="AE180" s="46"/>
      <c r="AF180" s="46"/>
      <c r="AG180" s="46"/>
      <c r="AH180" s="46"/>
      <c r="AI180" s="46"/>
      <c r="AJ180" s="46"/>
      <c r="AK180" s="46"/>
      <c r="AL180" s="46"/>
      <c r="AM180" s="46"/>
      <c r="AN180" s="46"/>
      <c r="AO180" s="46"/>
      <c r="AP180" s="45"/>
      <c r="AQ180" s="45"/>
      <c r="AR180" s="45"/>
      <c r="AS180" s="45"/>
      <c r="AT180" s="45"/>
      <c r="AU180" s="45"/>
      <c r="AV180" s="45"/>
      <c r="AW180" s="45"/>
      <c r="AX180" s="45"/>
      <c r="AY180">
        <f>$AY$179</f>
        <v>1</v>
      </c>
    </row>
    <row r="181" spans="1:51" ht="59.25" customHeight="1" x14ac:dyDescent="0.15">
      <c r="A181" s="253"/>
      <c r="B181" s="253"/>
      <c r="C181" s="253" t="s">
        <v>26</v>
      </c>
      <c r="D181" s="253"/>
      <c r="E181" s="253"/>
      <c r="F181" s="253"/>
      <c r="G181" s="253"/>
      <c r="H181" s="253"/>
      <c r="I181" s="253"/>
      <c r="J181" s="301" t="s">
        <v>200</v>
      </c>
      <c r="K181" s="87"/>
      <c r="L181" s="87"/>
      <c r="M181" s="87"/>
      <c r="N181" s="87"/>
      <c r="O181" s="87"/>
      <c r="P181" s="254" t="s">
        <v>179</v>
      </c>
      <c r="Q181" s="254"/>
      <c r="R181" s="254"/>
      <c r="S181" s="254"/>
      <c r="T181" s="254"/>
      <c r="U181" s="254"/>
      <c r="V181" s="254"/>
      <c r="W181" s="254"/>
      <c r="X181" s="254"/>
      <c r="Y181" s="251" t="s">
        <v>198</v>
      </c>
      <c r="Z181" s="252"/>
      <c r="AA181" s="252"/>
      <c r="AB181" s="252"/>
      <c r="AC181" s="301" t="s">
        <v>229</v>
      </c>
      <c r="AD181" s="301"/>
      <c r="AE181" s="301"/>
      <c r="AF181" s="301"/>
      <c r="AG181" s="301"/>
      <c r="AH181" s="251" t="s">
        <v>247</v>
      </c>
      <c r="AI181" s="253"/>
      <c r="AJ181" s="253"/>
      <c r="AK181" s="253"/>
      <c r="AL181" s="253" t="s">
        <v>21</v>
      </c>
      <c r="AM181" s="253"/>
      <c r="AN181" s="253"/>
      <c r="AO181" s="302"/>
      <c r="AP181" s="303" t="s">
        <v>201</v>
      </c>
      <c r="AQ181" s="303"/>
      <c r="AR181" s="303"/>
      <c r="AS181" s="303"/>
      <c r="AT181" s="303"/>
      <c r="AU181" s="303"/>
      <c r="AV181" s="303"/>
      <c r="AW181" s="303"/>
      <c r="AX181" s="303"/>
      <c r="AY181">
        <f t="shared" ref="AY181:AY182" si="15">$AY$179</f>
        <v>1</v>
      </c>
    </row>
    <row r="182" spans="1:51" ht="30" customHeight="1" x14ac:dyDescent="0.15">
      <c r="A182" s="290">
        <v>1</v>
      </c>
      <c r="B182" s="290">
        <v>1</v>
      </c>
      <c r="C182" s="291" t="s">
        <v>624</v>
      </c>
      <c r="D182" s="292"/>
      <c r="E182" s="292"/>
      <c r="F182" s="292"/>
      <c r="G182" s="292"/>
      <c r="H182" s="292"/>
      <c r="I182" s="292"/>
      <c r="J182" s="293"/>
      <c r="K182" s="294"/>
      <c r="L182" s="294"/>
      <c r="M182" s="294"/>
      <c r="N182" s="294"/>
      <c r="O182" s="294"/>
      <c r="P182" s="295" t="s">
        <v>625</v>
      </c>
      <c r="Q182" s="296"/>
      <c r="R182" s="296"/>
      <c r="S182" s="296"/>
      <c r="T182" s="296"/>
      <c r="U182" s="296"/>
      <c r="V182" s="296"/>
      <c r="W182" s="296"/>
      <c r="X182" s="296"/>
      <c r="Y182" s="242">
        <v>1.4</v>
      </c>
      <c r="Z182" s="243"/>
      <c r="AA182" s="243"/>
      <c r="AB182" s="244"/>
      <c r="AC182" s="247" t="s">
        <v>75</v>
      </c>
      <c r="AD182" s="300"/>
      <c r="AE182" s="300"/>
      <c r="AF182" s="300"/>
      <c r="AG182" s="300"/>
      <c r="AH182" s="297" t="s">
        <v>279</v>
      </c>
      <c r="AI182" s="298"/>
      <c r="AJ182" s="298"/>
      <c r="AK182" s="298"/>
      <c r="AL182" s="248" t="s">
        <v>279</v>
      </c>
      <c r="AM182" s="249"/>
      <c r="AN182" s="249"/>
      <c r="AO182" s="250"/>
      <c r="AP182" s="299"/>
      <c r="AQ182" s="299"/>
      <c r="AR182" s="299"/>
      <c r="AS182" s="299"/>
      <c r="AT182" s="299"/>
      <c r="AU182" s="299"/>
      <c r="AV182" s="299"/>
      <c r="AW182" s="299"/>
      <c r="AX182" s="299"/>
      <c r="AY182">
        <f t="shared" si="15"/>
        <v>1</v>
      </c>
    </row>
    <row r="183" spans="1:51" ht="30" customHeight="1" x14ac:dyDescent="0.15">
      <c r="A183" s="290">
        <v>2</v>
      </c>
      <c r="B183" s="290">
        <v>1</v>
      </c>
      <c r="C183" s="291" t="s">
        <v>626</v>
      </c>
      <c r="D183" s="292"/>
      <c r="E183" s="292"/>
      <c r="F183" s="292"/>
      <c r="G183" s="292"/>
      <c r="H183" s="292"/>
      <c r="I183" s="292"/>
      <c r="J183" s="293"/>
      <c r="K183" s="294"/>
      <c r="L183" s="294"/>
      <c r="M183" s="294"/>
      <c r="N183" s="294"/>
      <c r="O183" s="294"/>
      <c r="P183" s="295" t="s">
        <v>625</v>
      </c>
      <c r="Q183" s="296"/>
      <c r="R183" s="296"/>
      <c r="S183" s="296"/>
      <c r="T183" s="296"/>
      <c r="U183" s="296"/>
      <c r="V183" s="296"/>
      <c r="W183" s="296"/>
      <c r="X183" s="296"/>
      <c r="Y183" s="242">
        <v>1.4</v>
      </c>
      <c r="Z183" s="243"/>
      <c r="AA183" s="243"/>
      <c r="AB183" s="244"/>
      <c r="AC183" s="247" t="s">
        <v>75</v>
      </c>
      <c r="AD183" s="247"/>
      <c r="AE183" s="247"/>
      <c r="AF183" s="247"/>
      <c r="AG183" s="247"/>
      <c r="AH183" s="297" t="s">
        <v>279</v>
      </c>
      <c r="AI183" s="298"/>
      <c r="AJ183" s="298"/>
      <c r="AK183" s="298"/>
      <c r="AL183" s="248" t="s">
        <v>279</v>
      </c>
      <c r="AM183" s="249"/>
      <c r="AN183" s="249"/>
      <c r="AO183" s="250"/>
      <c r="AP183" s="299"/>
      <c r="AQ183" s="299"/>
      <c r="AR183" s="299"/>
      <c r="AS183" s="299"/>
      <c r="AT183" s="299"/>
      <c r="AU183" s="299"/>
      <c r="AV183" s="299"/>
      <c r="AW183" s="299"/>
      <c r="AX183" s="299"/>
      <c r="AY183">
        <f>COUNTA($C$183)</f>
        <v>1</v>
      </c>
    </row>
    <row r="184" spans="1:51" ht="30" customHeight="1" x14ac:dyDescent="0.15">
      <c r="A184" s="290">
        <v>3</v>
      </c>
      <c r="B184" s="290">
        <v>1</v>
      </c>
      <c r="C184" s="291" t="s">
        <v>627</v>
      </c>
      <c r="D184" s="292"/>
      <c r="E184" s="292"/>
      <c r="F184" s="292"/>
      <c r="G184" s="292"/>
      <c r="H184" s="292"/>
      <c r="I184" s="292"/>
      <c r="J184" s="293"/>
      <c r="K184" s="294"/>
      <c r="L184" s="294"/>
      <c r="M184" s="294"/>
      <c r="N184" s="294"/>
      <c r="O184" s="294"/>
      <c r="P184" s="295" t="s">
        <v>625</v>
      </c>
      <c r="Q184" s="296"/>
      <c r="R184" s="296"/>
      <c r="S184" s="296"/>
      <c r="T184" s="296"/>
      <c r="U184" s="296"/>
      <c r="V184" s="296"/>
      <c r="W184" s="296"/>
      <c r="X184" s="296"/>
      <c r="Y184" s="242">
        <v>1.3</v>
      </c>
      <c r="Z184" s="243"/>
      <c r="AA184" s="243"/>
      <c r="AB184" s="244"/>
      <c r="AC184" s="247" t="s">
        <v>75</v>
      </c>
      <c r="AD184" s="247"/>
      <c r="AE184" s="247"/>
      <c r="AF184" s="247"/>
      <c r="AG184" s="247"/>
      <c r="AH184" s="297" t="s">
        <v>279</v>
      </c>
      <c r="AI184" s="298"/>
      <c r="AJ184" s="298"/>
      <c r="AK184" s="298"/>
      <c r="AL184" s="248" t="s">
        <v>279</v>
      </c>
      <c r="AM184" s="249"/>
      <c r="AN184" s="249"/>
      <c r="AO184" s="250"/>
      <c r="AP184" s="299"/>
      <c r="AQ184" s="299"/>
      <c r="AR184" s="299"/>
      <c r="AS184" s="299"/>
      <c r="AT184" s="299"/>
      <c r="AU184" s="299"/>
      <c r="AV184" s="299"/>
      <c r="AW184" s="299"/>
      <c r="AX184" s="299"/>
      <c r="AY184">
        <f>COUNTA($C$184)</f>
        <v>1</v>
      </c>
    </row>
    <row r="185" spans="1:51" ht="30" customHeight="1" x14ac:dyDescent="0.15">
      <c r="A185" s="290">
        <v>4</v>
      </c>
      <c r="B185" s="290">
        <v>1</v>
      </c>
      <c r="C185" s="291" t="s">
        <v>628</v>
      </c>
      <c r="D185" s="292"/>
      <c r="E185" s="292"/>
      <c r="F185" s="292"/>
      <c r="G185" s="292"/>
      <c r="H185" s="292"/>
      <c r="I185" s="292"/>
      <c r="J185" s="293"/>
      <c r="K185" s="294"/>
      <c r="L185" s="294"/>
      <c r="M185" s="294"/>
      <c r="N185" s="294"/>
      <c r="O185" s="294"/>
      <c r="P185" s="295" t="s">
        <v>625</v>
      </c>
      <c r="Q185" s="296"/>
      <c r="R185" s="296"/>
      <c r="S185" s="296"/>
      <c r="T185" s="296"/>
      <c r="U185" s="296"/>
      <c r="V185" s="296"/>
      <c r="W185" s="296"/>
      <c r="X185" s="296"/>
      <c r="Y185" s="242">
        <v>1.3</v>
      </c>
      <c r="Z185" s="243"/>
      <c r="AA185" s="243"/>
      <c r="AB185" s="244"/>
      <c r="AC185" s="247" t="s">
        <v>75</v>
      </c>
      <c r="AD185" s="247"/>
      <c r="AE185" s="247"/>
      <c r="AF185" s="247"/>
      <c r="AG185" s="247"/>
      <c r="AH185" s="297" t="s">
        <v>279</v>
      </c>
      <c r="AI185" s="298"/>
      <c r="AJ185" s="298"/>
      <c r="AK185" s="298"/>
      <c r="AL185" s="297" t="s">
        <v>279</v>
      </c>
      <c r="AM185" s="298"/>
      <c r="AN185" s="298"/>
      <c r="AO185" s="298"/>
      <c r="AP185" s="299"/>
      <c r="AQ185" s="299"/>
      <c r="AR185" s="299"/>
      <c r="AS185" s="299"/>
      <c r="AT185" s="299"/>
      <c r="AU185" s="299"/>
      <c r="AV185" s="299"/>
      <c r="AW185" s="299"/>
      <c r="AX185" s="299"/>
      <c r="AY185">
        <f>COUNTA($C$185)</f>
        <v>1</v>
      </c>
    </row>
    <row r="186" spans="1:51" ht="30" customHeight="1" x14ac:dyDescent="0.15">
      <c r="A186" s="290">
        <v>5</v>
      </c>
      <c r="B186" s="290">
        <v>1</v>
      </c>
      <c r="C186" s="291" t="s">
        <v>629</v>
      </c>
      <c r="D186" s="292"/>
      <c r="E186" s="292"/>
      <c r="F186" s="292"/>
      <c r="G186" s="292"/>
      <c r="H186" s="292"/>
      <c r="I186" s="292"/>
      <c r="J186" s="293"/>
      <c r="K186" s="294"/>
      <c r="L186" s="294"/>
      <c r="M186" s="294"/>
      <c r="N186" s="294"/>
      <c r="O186" s="294"/>
      <c r="P186" s="295" t="s">
        <v>625</v>
      </c>
      <c r="Q186" s="296"/>
      <c r="R186" s="296"/>
      <c r="S186" s="296"/>
      <c r="T186" s="296"/>
      <c r="U186" s="296"/>
      <c r="V186" s="296"/>
      <c r="W186" s="296"/>
      <c r="X186" s="296"/>
      <c r="Y186" s="242">
        <v>1.2</v>
      </c>
      <c r="Z186" s="243"/>
      <c r="AA186" s="243"/>
      <c r="AB186" s="244"/>
      <c r="AC186" s="247" t="s">
        <v>75</v>
      </c>
      <c r="AD186" s="247"/>
      <c r="AE186" s="247"/>
      <c r="AF186" s="247"/>
      <c r="AG186" s="247"/>
      <c r="AH186" s="297" t="s">
        <v>279</v>
      </c>
      <c r="AI186" s="298"/>
      <c r="AJ186" s="298"/>
      <c r="AK186" s="298"/>
      <c r="AL186" s="297" t="s">
        <v>279</v>
      </c>
      <c r="AM186" s="298"/>
      <c r="AN186" s="298"/>
      <c r="AO186" s="298"/>
      <c r="AP186" s="299"/>
      <c r="AQ186" s="299"/>
      <c r="AR186" s="299"/>
      <c r="AS186" s="299"/>
      <c r="AT186" s="299"/>
      <c r="AU186" s="299"/>
      <c r="AV186" s="299"/>
      <c r="AW186" s="299"/>
      <c r="AX186" s="299"/>
      <c r="AY186">
        <f>COUNTA($C$186)</f>
        <v>1</v>
      </c>
    </row>
    <row r="187" spans="1:51" ht="30" customHeight="1" x14ac:dyDescent="0.15">
      <c r="A187" s="290">
        <v>6</v>
      </c>
      <c r="B187" s="290">
        <v>1</v>
      </c>
      <c r="C187" s="291" t="s">
        <v>630</v>
      </c>
      <c r="D187" s="292"/>
      <c r="E187" s="292"/>
      <c r="F187" s="292"/>
      <c r="G187" s="292"/>
      <c r="H187" s="292"/>
      <c r="I187" s="292"/>
      <c r="J187" s="293"/>
      <c r="K187" s="294"/>
      <c r="L187" s="294"/>
      <c r="M187" s="294"/>
      <c r="N187" s="294"/>
      <c r="O187" s="294"/>
      <c r="P187" s="295" t="s">
        <v>625</v>
      </c>
      <c r="Q187" s="296"/>
      <c r="R187" s="296"/>
      <c r="S187" s="296"/>
      <c r="T187" s="296"/>
      <c r="U187" s="296"/>
      <c r="V187" s="296"/>
      <c r="W187" s="296"/>
      <c r="X187" s="296"/>
      <c r="Y187" s="242">
        <v>1.2</v>
      </c>
      <c r="Z187" s="243"/>
      <c r="AA187" s="243"/>
      <c r="AB187" s="244"/>
      <c r="AC187" s="247" t="s">
        <v>75</v>
      </c>
      <c r="AD187" s="247"/>
      <c r="AE187" s="247"/>
      <c r="AF187" s="247"/>
      <c r="AG187" s="247"/>
      <c r="AH187" s="297" t="s">
        <v>279</v>
      </c>
      <c r="AI187" s="298"/>
      <c r="AJ187" s="298"/>
      <c r="AK187" s="298"/>
      <c r="AL187" s="297" t="s">
        <v>279</v>
      </c>
      <c r="AM187" s="298"/>
      <c r="AN187" s="298"/>
      <c r="AO187" s="298"/>
      <c r="AP187" s="299"/>
      <c r="AQ187" s="299"/>
      <c r="AR187" s="299"/>
      <c r="AS187" s="299"/>
      <c r="AT187" s="299"/>
      <c r="AU187" s="299"/>
      <c r="AV187" s="299"/>
      <c r="AW187" s="299"/>
      <c r="AX187" s="299"/>
      <c r="AY187">
        <f>COUNTA($C$187)</f>
        <v>1</v>
      </c>
    </row>
    <row r="188" spans="1:51" ht="30" customHeight="1" x14ac:dyDescent="0.15">
      <c r="A188" s="290">
        <v>7</v>
      </c>
      <c r="B188" s="290">
        <v>1</v>
      </c>
      <c r="C188" s="291" t="s">
        <v>631</v>
      </c>
      <c r="D188" s="292"/>
      <c r="E188" s="292"/>
      <c r="F188" s="292"/>
      <c r="G188" s="292"/>
      <c r="H188" s="292"/>
      <c r="I188" s="292"/>
      <c r="J188" s="293"/>
      <c r="K188" s="294"/>
      <c r="L188" s="294"/>
      <c r="M188" s="294"/>
      <c r="N188" s="294"/>
      <c r="O188" s="294"/>
      <c r="P188" s="295" t="s">
        <v>625</v>
      </c>
      <c r="Q188" s="296"/>
      <c r="R188" s="296"/>
      <c r="S188" s="296"/>
      <c r="T188" s="296"/>
      <c r="U188" s="296"/>
      <c r="V188" s="296"/>
      <c r="W188" s="296"/>
      <c r="X188" s="296"/>
      <c r="Y188" s="242">
        <v>1.2</v>
      </c>
      <c r="Z188" s="243"/>
      <c r="AA188" s="243"/>
      <c r="AB188" s="244"/>
      <c r="AC188" s="247" t="s">
        <v>75</v>
      </c>
      <c r="AD188" s="247"/>
      <c r="AE188" s="247"/>
      <c r="AF188" s="247"/>
      <c r="AG188" s="247"/>
      <c r="AH188" s="297" t="s">
        <v>279</v>
      </c>
      <c r="AI188" s="298"/>
      <c r="AJ188" s="298"/>
      <c r="AK188" s="298"/>
      <c r="AL188" s="297" t="s">
        <v>279</v>
      </c>
      <c r="AM188" s="298"/>
      <c r="AN188" s="298"/>
      <c r="AO188" s="298"/>
      <c r="AP188" s="299"/>
      <c r="AQ188" s="299"/>
      <c r="AR188" s="299"/>
      <c r="AS188" s="299"/>
      <c r="AT188" s="299"/>
      <c r="AU188" s="299"/>
      <c r="AV188" s="299"/>
      <c r="AW188" s="299"/>
      <c r="AX188" s="299"/>
      <c r="AY188">
        <f>COUNTA($C$188)</f>
        <v>1</v>
      </c>
    </row>
    <row r="189" spans="1:51" ht="30" customHeight="1" x14ac:dyDescent="0.15">
      <c r="A189" s="290">
        <v>8</v>
      </c>
      <c r="B189" s="290">
        <v>1</v>
      </c>
      <c r="C189" s="291" t="s">
        <v>632</v>
      </c>
      <c r="D189" s="292"/>
      <c r="E189" s="292"/>
      <c r="F189" s="292"/>
      <c r="G189" s="292"/>
      <c r="H189" s="292"/>
      <c r="I189" s="292"/>
      <c r="J189" s="293"/>
      <c r="K189" s="294"/>
      <c r="L189" s="294"/>
      <c r="M189" s="294"/>
      <c r="N189" s="294"/>
      <c r="O189" s="294"/>
      <c r="P189" s="295" t="s">
        <v>625</v>
      </c>
      <c r="Q189" s="296"/>
      <c r="R189" s="296"/>
      <c r="S189" s="296"/>
      <c r="T189" s="296"/>
      <c r="U189" s="296"/>
      <c r="V189" s="296"/>
      <c r="W189" s="296"/>
      <c r="X189" s="296"/>
      <c r="Y189" s="242">
        <v>1.1000000000000001</v>
      </c>
      <c r="Z189" s="243"/>
      <c r="AA189" s="243"/>
      <c r="AB189" s="244"/>
      <c r="AC189" s="247" t="s">
        <v>75</v>
      </c>
      <c r="AD189" s="247"/>
      <c r="AE189" s="247"/>
      <c r="AF189" s="247"/>
      <c r="AG189" s="247"/>
      <c r="AH189" s="297" t="s">
        <v>279</v>
      </c>
      <c r="AI189" s="298"/>
      <c r="AJ189" s="298"/>
      <c r="AK189" s="298"/>
      <c r="AL189" s="297" t="s">
        <v>279</v>
      </c>
      <c r="AM189" s="298"/>
      <c r="AN189" s="298"/>
      <c r="AO189" s="298"/>
      <c r="AP189" s="299"/>
      <c r="AQ189" s="299"/>
      <c r="AR189" s="299"/>
      <c r="AS189" s="299"/>
      <c r="AT189" s="299"/>
      <c r="AU189" s="299"/>
      <c r="AV189" s="299"/>
      <c r="AW189" s="299"/>
      <c r="AX189" s="299"/>
      <c r="AY189">
        <f>COUNTA($C$189)</f>
        <v>1</v>
      </c>
    </row>
    <row r="190" spans="1:51" ht="30" customHeight="1" x14ac:dyDescent="0.15">
      <c r="A190" s="290">
        <v>9</v>
      </c>
      <c r="B190" s="290">
        <v>1</v>
      </c>
      <c r="C190" s="291" t="s">
        <v>633</v>
      </c>
      <c r="D190" s="292"/>
      <c r="E190" s="292"/>
      <c r="F190" s="292"/>
      <c r="G190" s="292"/>
      <c r="H190" s="292"/>
      <c r="I190" s="292"/>
      <c r="J190" s="293"/>
      <c r="K190" s="294"/>
      <c r="L190" s="294"/>
      <c r="M190" s="294"/>
      <c r="N190" s="294"/>
      <c r="O190" s="294"/>
      <c r="P190" s="295" t="s">
        <v>625</v>
      </c>
      <c r="Q190" s="296"/>
      <c r="R190" s="296"/>
      <c r="S190" s="296"/>
      <c r="T190" s="296"/>
      <c r="U190" s="296"/>
      <c r="V190" s="296"/>
      <c r="W190" s="296"/>
      <c r="X190" s="296"/>
      <c r="Y190" s="242">
        <v>1.1000000000000001</v>
      </c>
      <c r="Z190" s="243"/>
      <c r="AA190" s="243"/>
      <c r="AB190" s="244"/>
      <c r="AC190" s="247" t="s">
        <v>75</v>
      </c>
      <c r="AD190" s="247"/>
      <c r="AE190" s="247"/>
      <c r="AF190" s="247"/>
      <c r="AG190" s="247"/>
      <c r="AH190" s="297" t="s">
        <v>279</v>
      </c>
      <c r="AI190" s="298"/>
      <c r="AJ190" s="298"/>
      <c r="AK190" s="298"/>
      <c r="AL190" s="297" t="s">
        <v>279</v>
      </c>
      <c r="AM190" s="298"/>
      <c r="AN190" s="298"/>
      <c r="AO190" s="298"/>
      <c r="AP190" s="299"/>
      <c r="AQ190" s="299"/>
      <c r="AR190" s="299"/>
      <c r="AS190" s="299"/>
      <c r="AT190" s="299"/>
      <c r="AU190" s="299"/>
      <c r="AV190" s="299"/>
      <c r="AW190" s="299"/>
      <c r="AX190" s="299"/>
      <c r="AY190">
        <f>COUNTA($C$190)</f>
        <v>1</v>
      </c>
    </row>
    <row r="191" spans="1:51" ht="31.5" customHeight="1" x14ac:dyDescent="0.15">
      <c r="A191" s="290">
        <v>10</v>
      </c>
      <c r="B191" s="290">
        <v>1</v>
      </c>
      <c r="C191" s="291" t="s">
        <v>634</v>
      </c>
      <c r="D191" s="292"/>
      <c r="E191" s="292"/>
      <c r="F191" s="292"/>
      <c r="G191" s="292"/>
      <c r="H191" s="292"/>
      <c r="I191" s="292"/>
      <c r="J191" s="293"/>
      <c r="K191" s="294"/>
      <c r="L191" s="294"/>
      <c r="M191" s="294"/>
      <c r="N191" s="294"/>
      <c r="O191" s="294"/>
      <c r="P191" s="295" t="s">
        <v>625</v>
      </c>
      <c r="Q191" s="296"/>
      <c r="R191" s="296"/>
      <c r="S191" s="296"/>
      <c r="T191" s="296"/>
      <c r="U191" s="296"/>
      <c r="V191" s="296"/>
      <c r="W191" s="296"/>
      <c r="X191" s="296"/>
      <c r="Y191" s="242">
        <v>1</v>
      </c>
      <c r="Z191" s="243"/>
      <c r="AA191" s="243"/>
      <c r="AB191" s="244"/>
      <c r="AC191" s="247" t="s">
        <v>75</v>
      </c>
      <c r="AD191" s="247"/>
      <c r="AE191" s="247"/>
      <c r="AF191" s="247"/>
      <c r="AG191" s="247"/>
      <c r="AH191" s="297" t="s">
        <v>279</v>
      </c>
      <c r="AI191" s="298"/>
      <c r="AJ191" s="298"/>
      <c r="AK191" s="298"/>
      <c r="AL191" s="297" t="s">
        <v>279</v>
      </c>
      <c r="AM191" s="298"/>
      <c r="AN191" s="298"/>
      <c r="AO191" s="298"/>
      <c r="AP191" s="299"/>
      <c r="AQ191" s="299"/>
      <c r="AR191" s="299"/>
      <c r="AS191" s="299"/>
      <c r="AT191" s="299"/>
      <c r="AU191" s="299"/>
      <c r="AV191" s="299"/>
      <c r="AW191" s="299"/>
      <c r="AX191" s="299"/>
      <c r="AY191">
        <f>COUNTA($C$191)</f>
        <v>1</v>
      </c>
    </row>
  </sheetData>
  <sheetProtection formatRows="0"/>
  <dataConsolidate/>
  <mergeCells count="873">
    <mergeCell ref="AQ35:AT35"/>
    <mergeCell ref="AU35:AX35"/>
    <mergeCell ref="AQ36:AT36"/>
    <mergeCell ref="AQ37:AT37"/>
    <mergeCell ref="AU36:AX36"/>
    <mergeCell ref="AU37:AX37"/>
    <mergeCell ref="C96:F96"/>
    <mergeCell ref="G95:M95"/>
    <mergeCell ref="N95:AF95"/>
    <mergeCell ref="C95:F95"/>
    <mergeCell ref="G96:H96"/>
    <mergeCell ref="C41:D60"/>
    <mergeCell ref="AG88:AX88"/>
    <mergeCell ref="C191:I191"/>
    <mergeCell ref="J191:O191"/>
    <mergeCell ref="P191:X191"/>
    <mergeCell ref="Y191:AB191"/>
    <mergeCell ref="AC191:AG191"/>
    <mergeCell ref="AH191:AK191"/>
    <mergeCell ref="AL191:AO191"/>
    <mergeCell ref="AP191:AX191"/>
    <mergeCell ref="E73:AX74"/>
    <mergeCell ref="AG78:AX78"/>
    <mergeCell ref="AD77:AF77"/>
    <mergeCell ref="N96:AF96"/>
    <mergeCell ref="J96:K96"/>
    <mergeCell ref="C97:F97"/>
    <mergeCell ref="C98:F98"/>
    <mergeCell ref="C99:F99"/>
    <mergeCell ref="C100:F100"/>
    <mergeCell ref="AD86:AF86"/>
    <mergeCell ref="AG85:AX85"/>
    <mergeCell ref="N97:AF97"/>
    <mergeCell ref="N98:AF98"/>
    <mergeCell ref="N99:AF99"/>
    <mergeCell ref="N100:AF100"/>
    <mergeCell ref="G97:H97"/>
    <mergeCell ref="AH187:AK187"/>
    <mergeCell ref="AL187:AO187"/>
    <mergeCell ref="AP187:AX187"/>
    <mergeCell ref="C189:I189"/>
    <mergeCell ref="J189:O189"/>
    <mergeCell ref="P189:X189"/>
    <mergeCell ref="Y189:AB189"/>
    <mergeCell ref="AC189:AG189"/>
    <mergeCell ref="AH189:AK189"/>
    <mergeCell ref="AL189:AO189"/>
    <mergeCell ref="AP189:AX189"/>
    <mergeCell ref="AC184:AG184"/>
    <mergeCell ref="AH184:AK184"/>
    <mergeCell ref="AL184:AO184"/>
    <mergeCell ref="AP184:AX184"/>
    <mergeCell ref="C185:I185"/>
    <mergeCell ref="J185:O185"/>
    <mergeCell ref="P185:X185"/>
    <mergeCell ref="Y185:AB185"/>
    <mergeCell ref="AC185:AG185"/>
    <mergeCell ref="AH185:AK185"/>
    <mergeCell ref="AL185:AO185"/>
    <mergeCell ref="AP185:AX185"/>
    <mergeCell ref="AC181:AG181"/>
    <mergeCell ref="AH181:AK181"/>
    <mergeCell ref="AL181:AO181"/>
    <mergeCell ref="AP181:AX181"/>
    <mergeCell ref="C183:I183"/>
    <mergeCell ref="J183:O183"/>
    <mergeCell ref="P183:X183"/>
    <mergeCell ref="Y183:AB183"/>
    <mergeCell ref="AC183:AG183"/>
    <mergeCell ref="AH183:AK183"/>
    <mergeCell ref="AL183:AO183"/>
    <mergeCell ref="AP183:AX183"/>
    <mergeCell ref="G6:AX6"/>
    <mergeCell ref="AQ66:AT66"/>
    <mergeCell ref="AU64:AX64"/>
    <mergeCell ref="Y65:AA65"/>
    <mergeCell ref="AQ62:AT62"/>
    <mergeCell ref="A38:F40"/>
    <mergeCell ref="G38:X38"/>
    <mergeCell ref="Y37:AA37"/>
    <mergeCell ref="Y62:AA63"/>
    <mergeCell ref="AU46:AX46"/>
    <mergeCell ref="AU62:AX62"/>
    <mergeCell ref="AM46:AP46"/>
    <mergeCell ref="AQ46:AT46"/>
    <mergeCell ref="AK21:AQ21"/>
    <mergeCell ref="AR21:AX21"/>
    <mergeCell ref="Q51:AA52"/>
    <mergeCell ref="G51:P52"/>
    <mergeCell ref="A33:F34"/>
    <mergeCell ref="G33:AX34"/>
    <mergeCell ref="G53:P57"/>
    <mergeCell ref="Q53:AA57"/>
    <mergeCell ref="G21:O21"/>
    <mergeCell ref="P21:V21"/>
    <mergeCell ref="W21:AC21"/>
    <mergeCell ref="AE35:AH35"/>
    <mergeCell ref="AI35:AL35"/>
    <mergeCell ref="AM35:AP35"/>
    <mergeCell ref="A7:F7"/>
    <mergeCell ref="G7:X7"/>
    <mergeCell ref="A8:F8"/>
    <mergeCell ref="A35:F37"/>
    <mergeCell ref="G35:X35"/>
    <mergeCell ref="AB36:AD36"/>
    <mergeCell ref="AB35:AD35"/>
    <mergeCell ref="AD21:AJ21"/>
    <mergeCell ref="AB37:AD37"/>
    <mergeCell ref="AI40:AL40"/>
    <mergeCell ref="AQ40:AX40"/>
    <mergeCell ref="AQ38:AX38"/>
    <mergeCell ref="AE39:AH39"/>
    <mergeCell ref="AI39:AL39"/>
    <mergeCell ref="G102:AX102"/>
    <mergeCell ref="G101:AX101"/>
    <mergeCell ref="AE62:AH62"/>
    <mergeCell ref="G36:X37"/>
    <mergeCell ref="AI62:AL63"/>
    <mergeCell ref="AM62:AP63"/>
    <mergeCell ref="AM39:AP39"/>
    <mergeCell ref="Y36:AA36"/>
    <mergeCell ref="AM38:AP38"/>
    <mergeCell ref="AB39:AD39"/>
    <mergeCell ref="AE36:AH36"/>
    <mergeCell ref="AI36:AL36"/>
    <mergeCell ref="AM36:AP36"/>
    <mergeCell ref="Y40:AA40"/>
    <mergeCell ref="AB40:AD40"/>
    <mergeCell ref="C92:AC92"/>
    <mergeCell ref="AE46:AH46"/>
    <mergeCell ref="AI46:AL46"/>
    <mergeCell ref="A123:F137"/>
    <mergeCell ref="AG94:AX100"/>
    <mergeCell ref="C91:AC91"/>
    <mergeCell ref="AG91:AX91"/>
    <mergeCell ref="C94:AC94"/>
    <mergeCell ref="AD92:AF92"/>
    <mergeCell ref="G142:K142"/>
    <mergeCell ref="AE65:AH65"/>
    <mergeCell ref="AD84:AF84"/>
    <mergeCell ref="AD76:AF76"/>
    <mergeCell ref="C76:AC76"/>
    <mergeCell ref="AG77:AX77"/>
    <mergeCell ref="AU140:AX140"/>
    <mergeCell ref="G98:H98"/>
    <mergeCell ref="G99:H99"/>
    <mergeCell ref="G100:H100"/>
    <mergeCell ref="J97:K97"/>
    <mergeCell ref="J98:K98"/>
    <mergeCell ref="J99:K99"/>
    <mergeCell ref="J100:K100"/>
    <mergeCell ref="A41:B74"/>
    <mergeCell ref="I126:Q127"/>
    <mergeCell ref="M129:S129"/>
    <mergeCell ref="T129:AH130"/>
    <mergeCell ref="AD90:AF90"/>
    <mergeCell ref="G138:AB138"/>
    <mergeCell ref="AH148:AT148"/>
    <mergeCell ref="AU148:AX148"/>
    <mergeCell ref="AH149:AT149"/>
    <mergeCell ref="AU149:AX149"/>
    <mergeCell ref="AD94:AF94"/>
    <mergeCell ref="AH147:AT147"/>
    <mergeCell ref="AU147:AX147"/>
    <mergeCell ref="AC143:AG143"/>
    <mergeCell ref="AH143:AT143"/>
    <mergeCell ref="AG93:AX93"/>
    <mergeCell ref="AC148:AG148"/>
    <mergeCell ref="L147:X147"/>
    <mergeCell ref="Y147:AB147"/>
    <mergeCell ref="AC147:AG147"/>
    <mergeCell ref="AJ129:AV129"/>
    <mergeCell ref="M132:S132"/>
    <mergeCell ref="T132:AH133"/>
    <mergeCell ref="AJ132:AV132"/>
    <mergeCell ref="M135:S135"/>
    <mergeCell ref="T135:AH136"/>
    <mergeCell ref="AJ135:AV135"/>
    <mergeCell ref="AD91:AF91"/>
    <mergeCell ref="A138:F163"/>
    <mergeCell ref="G146:K146"/>
    <mergeCell ref="L146:X146"/>
    <mergeCell ref="Y146:AB146"/>
    <mergeCell ref="AH142:AT142"/>
    <mergeCell ref="G145:K145"/>
    <mergeCell ref="G144:K144"/>
    <mergeCell ref="L144:X144"/>
    <mergeCell ref="Y144:AB144"/>
    <mergeCell ref="AC144:AG144"/>
    <mergeCell ref="AH144:AT144"/>
    <mergeCell ref="G147:K147"/>
    <mergeCell ref="A104:AX104"/>
    <mergeCell ref="F108:AX108"/>
    <mergeCell ref="A111:AX111"/>
    <mergeCell ref="G148:K148"/>
    <mergeCell ref="L148:X148"/>
    <mergeCell ref="Y148:AB148"/>
    <mergeCell ref="AD93:AF93"/>
    <mergeCell ref="AU143:AX143"/>
    <mergeCell ref="AU153:AX153"/>
    <mergeCell ref="G149:K149"/>
    <mergeCell ref="AU139:AX139"/>
    <mergeCell ref="AE8:AX8"/>
    <mergeCell ref="W16:AC16"/>
    <mergeCell ref="A10:F10"/>
    <mergeCell ref="AR12:AX12"/>
    <mergeCell ref="G13:H18"/>
    <mergeCell ref="W13:AC13"/>
    <mergeCell ref="G30:O32"/>
    <mergeCell ref="A11:F11"/>
    <mergeCell ref="AD81:AF81"/>
    <mergeCell ref="AS63:AT63"/>
    <mergeCell ref="AM45:AP45"/>
    <mergeCell ref="AQ45:AT45"/>
    <mergeCell ref="Y46:AA46"/>
    <mergeCell ref="AB46:AD46"/>
    <mergeCell ref="AM66:AP66"/>
    <mergeCell ref="P12:V12"/>
    <mergeCell ref="E72:AX72"/>
    <mergeCell ref="AB32:AD32"/>
    <mergeCell ref="A80:B89"/>
    <mergeCell ref="C89:AC89"/>
    <mergeCell ref="AG80:AX82"/>
    <mergeCell ref="C85:AC85"/>
    <mergeCell ref="C87:AC87"/>
    <mergeCell ref="AQ63:AR63"/>
    <mergeCell ref="AD78:AF78"/>
    <mergeCell ref="AG86:AX86"/>
    <mergeCell ref="AB62:AD63"/>
    <mergeCell ref="A103:AX103"/>
    <mergeCell ref="C102:F102"/>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4:AL64"/>
    <mergeCell ref="AM64:AP64"/>
    <mergeCell ref="C77:AC77"/>
    <mergeCell ref="Y38:AA38"/>
    <mergeCell ref="AB38:AD38"/>
    <mergeCell ref="G39:X40"/>
    <mergeCell ref="Y39:AA39"/>
    <mergeCell ref="A90:B93"/>
    <mergeCell ref="C90:AC90"/>
    <mergeCell ref="AR14:AX14"/>
    <mergeCell ref="AK15:AQ15"/>
    <mergeCell ref="AG92:AX92"/>
    <mergeCell ref="AD83:AF83"/>
    <mergeCell ref="AR20:AX20"/>
    <mergeCell ref="AI43:AL44"/>
    <mergeCell ref="AM43:AP44"/>
    <mergeCell ref="AD85:AF85"/>
    <mergeCell ref="C93:AC93"/>
    <mergeCell ref="AD14:AJ14"/>
    <mergeCell ref="AK14:AQ14"/>
    <mergeCell ref="P17:V17"/>
    <mergeCell ref="W17:AC17"/>
    <mergeCell ref="AD16:AJ16"/>
    <mergeCell ref="AR16:AX16"/>
    <mergeCell ref="AK16:AQ16"/>
    <mergeCell ref="P30:X32"/>
    <mergeCell ref="P14:V14"/>
    <mergeCell ref="AU142:AX142"/>
    <mergeCell ref="AU141:AX141"/>
    <mergeCell ref="A110:AX110"/>
    <mergeCell ref="G143:K143"/>
    <mergeCell ref="L143:X143"/>
    <mergeCell ref="AC138:AX138"/>
    <mergeCell ref="AE64:AH64"/>
    <mergeCell ref="C81:D82"/>
    <mergeCell ref="Y139:AB139"/>
    <mergeCell ref="A106:E106"/>
    <mergeCell ref="A101:B102"/>
    <mergeCell ref="Y140:AB140"/>
    <mergeCell ref="AH141:AT141"/>
    <mergeCell ref="A107:AX107"/>
    <mergeCell ref="A94:B100"/>
    <mergeCell ref="AD87:AF87"/>
    <mergeCell ref="AB65:AD65"/>
    <mergeCell ref="A109:AX109"/>
    <mergeCell ref="E62:F66"/>
    <mergeCell ref="AI66:AL66"/>
    <mergeCell ref="F106:AX106"/>
    <mergeCell ref="E81:AC81"/>
    <mergeCell ref="E82:AC82"/>
    <mergeCell ref="Y64:AA64"/>
    <mergeCell ref="AU63:AV63"/>
    <mergeCell ref="AU50:AX50"/>
    <mergeCell ref="AU144:AX144"/>
    <mergeCell ref="AE63:AF63"/>
    <mergeCell ref="AU45:AX45"/>
    <mergeCell ref="AG63:AH63"/>
    <mergeCell ref="AE51:AX52"/>
    <mergeCell ref="C86:AC86"/>
    <mergeCell ref="AD89:AF89"/>
    <mergeCell ref="AG87:AX87"/>
    <mergeCell ref="C83:AC83"/>
    <mergeCell ref="G139:K139"/>
    <mergeCell ref="L139:X139"/>
    <mergeCell ref="Y143:AB143"/>
    <mergeCell ref="AW63:AX63"/>
    <mergeCell ref="AB64:AD64"/>
    <mergeCell ref="C78:AC78"/>
    <mergeCell ref="C79:AC79"/>
    <mergeCell ref="C80:AC80"/>
    <mergeCell ref="AG76:AX76"/>
    <mergeCell ref="AU65:AX65"/>
    <mergeCell ref="L142:X142"/>
    <mergeCell ref="Y142:AB142"/>
    <mergeCell ref="AC142:AG142"/>
    <mergeCell ref="AD82:AF82"/>
    <mergeCell ref="AD79:AF79"/>
    <mergeCell ref="AC140:AG140"/>
    <mergeCell ref="L140:X140"/>
    <mergeCell ref="AC139:AG139"/>
    <mergeCell ref="AC146:AG146"/>
    <mergeCell ref="L149:X149"/>
    <mergeCell ref="G150:K150"/>
    <mergeCell ref="L150:X150"/>
    <mergeCell ref="Y150:AB150"/>
    <mergeCell ref="AC150:AG150"/>
    <mergeCell ref="AG89:AX89"/>
    <mergeCell ref="A105:AX105"/>
    <mergeCell ref="AG90:AX90"/>
    <mergeCell ref="AD80:AF80"/>
    <mergeCell ref="G141:K141"/>
    <mergeCell ref="L141:X141"/>
    <mergeCell ref="AH140:AT140"/>
    <mergeCell ref="Y141:AB141"/>
    <mergeCell ref="AC141:AG141"/>
    <mergeCell ref="AH139:AT139"/>
    <mergeCell ref="G140:K140"/>
    <mergeCell ref="A108:E108"/>
    <mergeCell ref="L145:X145"/>
    <mergeCell ref="C101:F101"/>
    <mergeCell ref="Y157:AB157"/>
    <mergeCell ref="AC157:AG157"/>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G157:K157"/>
    <mergeCell ref="L157:X157"/>
    <mergeCell ref="G153:K153"/>
    <mergeCell ref="AU160:AX160"/>
    <mergeCell ref="G151:AB151"/>
    <mergeCell ref="AC151:AX151"/>
    <mergeCell ref="G152:K152"/>
    <mergeCell ref="L152:X152"/>
    <mergeCell ref="Y149:AB149"/>
    <mergeCell ref="AC149:AG149"/>
    <mergeCell ref="Y145:AB145"/>
    <mergeCell ref="AC145:AG145"/>
    <mergeCell ref="AH145:AT145"/>
    <mergeCell ref="L153:X153"/>
    <mergeCell ref="Y153:AB153"/>
    <mergeCell ref="AC153:AG153"/>
    <mergeCell ref="AH153:AT153"/>
    <mergeCell ref="Y152:AB152"/>
    <mergeCell ref="AC152:AG152"/>
    <mergeCell ref="AH152:AT152"/>
    <mergeCell ref="AU152:AX152"/>
    <mergeCell ref="AH146:AT146"/>
    <mergeCell ref="AH150:AT150"/>
    <mergeCell ref="AU150:AX150"/>
    <mergeCell ref="AU146:AX146"/>
    <mergeCell ref="AU145:AX145"/>
    <mergeCell ref="A173:B173"/>
    <mergeCell ref="AH173:AK173"/>
    <mergeCell ref="AL173:AO173"/>
    <mergeCell ref="A172:B172"/>
    <mergeCell ref="G162:K162"/>
    <mergeCell ref="L162:X162"/>
    <mergeCell ref="Y162:AB162"/>
    <mergeCell ref="AC162:AG162"/>
    <mergeCell ref="AH162:AT162"/>
    <mergeCell ref="G163:K163"/>
    <mergeCell ref="L163:X163"/>
    <mergeCell ref="Y163:AB163"/>
    <mergeCell ref="AC163:AG163"/>
    <mergeCell ref="AH163:AT163"/>
    <mergeCell ref="C169:I169"/>
    <mergeCell ref="C170:I170"/>
    <mergeCell ref="C171:I171"/>
    <mergeCell ref="C172:I172"/>
    <mergeCell ref="C173:I173"/>
    <mergeCell ref="A9:F9"/>
    <mergeCell ref="G9:AX9"/>
    <mergeCell ref="I15:O15"/>
    <mergeCell ref="P15:V15"/>
    <mergeCell ref="W15:AC15"/>
    <mergeCell ref="Y28:AA29"/>
    <mergeCell ref="Y30:AA30"/>
    <mergeCell ref="Y31:AA31"/>
    <mergeCell ref="P28:X29"/>
    <mergeCell ref="AB28:AD29"/>
    <mergeCell ref="AB30:AD30"/>
    <mergeCell ref="AD15:AJ15"/>
    <mergeCell ref="P19:V19"/>
    <mergeCell ref="AR15:AX15"/>
    <mergeCell ref="I14:O14"/>
    <mergeCell ref="I17:O17"/>
    <mergeCell ref="I13:O13"/>
    <mergeCell ref="AQ28:AT28"/>
    <mergeCell ref="G28:O29"/>
    <mergeCell ref="AD13:AJ13"/>
    <mergeCell ref="W12:AC12"/>
    <mergeCell ref="G10:AX10"/>
    <mergeCell ref="P13:V13"/>
    <mergeCell ref="G12:O12"/>
    <mergeCell ref="AE37:AH37"/>
    <mergeCell ref="AI37:AL37"/>
    <mergeCell ref="AM37:AP37"/>
    <mergeCell ref="A28:F32"/>
    <mergeCell ref="AB31:AD31"/>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J172:O172"/>
    <mergeCell ref="J173:O173"/>
    <mergeCell ref="AH168:AK168"/>
    <mergeCell ref="AL168:AO168"/>
    <mergeCell ref="AE40:AH40"/>
    <mergeCell ref="AI38:AL38"/>
    <mergeCell ref="AM40:AP40"/>
    <mergeCell ref="AM50:AP50"/>
    <mergeCell ref="AQ50:AT50"/>
    <mergeCell ref="AH170:AK170"/>
    <mergeCell ref="AL170:AO170"/>
    <mergeCell ref="G161:K161"/>
    <mergeCell ref="L161:X161"/>
    <mergeCell ref="Y161:AB161"/>
    <mergeCell ref="AC161:AG161"/>
    <mergeCell ref="AH161:AT161"/>
    <mergeCell ref="G158:K158"/>
    <mergeCell ref="L158:X158"/>
    <mergeCell ref="Y158:AB158"/>
    <mergeCell ref="AC158:AG158"/>
    <mergeCell ref="AH158:AT158"/>
    <mergeCell ref="G159:K159"/>
    <mergeCell ref="L159:X159"/>
    <mergeCell ref="Y159:AB159"/>
    <mergeCell ref="AC169:AG169"/>
    <mergeCell ref="A170:B170"/>
    <mergeCell ref="A171:B171"/>
    <mergeCell ref="AH169:AK169"/>
    <mergeCell ref="AL169:AO169"/>
    <mergeCell ref="J168:O168"/>
    <mergeCell ref="J170:O170"/>
    <mergeCell ref="J169:O169"/>
    <mergeCell ref="Y169:AB169"/>
    <mergeCell ref="J171:O171"/>
    <mergeCell ref="A169:B169"/>
    <mergeCell ref="A168:B168"/>
    <mergeCell ref="AP178:AX178"/>
    <mergeCell ref="A178:B178"/>
    <mergeCell ref="AL177:AO177"/>
    <mergeCell ref="C178:I178"/>
    <mergeCell ref="J178:O178"/>
    <mergeCell ref="P178:X178"/>
    <mergeCell ref="Y178:AB178"/>
    <mergeCell ref="AQ64:AT64"/>
    <mergeCell ref="E58:AX58"/>
    <mergeCell ref="E59:AX60"/>
    <mergeCell ref="AU66:AX66"/>
    <mergeCell ref="AH171:AK171"/>
    <mergeCell ref="AL171:AO171"/>
    <mergeCell ref="AP168:AX168"/>
    <mergeCell ref="AP169:AX169"/>
    <mergeCell ref="AP170:AX170"/>
    <mergeCell ref="AP171:AX171"/>
    <mergeCell ref="AP172:AX172"/>
    <mergeCell ref="P169:X169"/>
    <mergeCell ref="P170:X170"/>
    <mergeCell ref="P171:X171"/>
    <mergeCell ref="P172:X172"/>
    <mergeCell ref="P173:X173"/>
    <mergeCell ref="AP173:AX173"/>
    <mergeCell ref="AC182:AG182"/>
    <mergeCell ref="AH182:AK182"/>
    <mergeCell ref="AL182:AO182"/>
    <mergeCell ref="AP182:AX182"/>
    <mergeCell ref="A176:B176"/>
    <mergeCell ref="A177:B177"/>
    <mergeCell ref="C176:I176"/>
    <mergeCell ref="J176:O176"/>
    <mergeCell ref="P176:X176"/>
    <mergeCell ref="Y176:AB176"/>
    <mergeCell ref="AC176:AG176"/>
    <mergeCell ref="AH176:AK176"/>
    <mergeCell ref="AL176:AO176"/>
    <mergeCell ref="AP176:AX176"/>
    <mergeCell ref="C177:I177"/>
    <mergeCell ref="J177:O177"/>
    <mergeCell ref="P177:X177"/>
    <mergeCell ref="Y177:AB177"/>
    <mergeCell ref="AC177:AG177"/>
    <mergeCell ref="AH177:AK177"/>
    <mergeCell ref="AP177:AX177"/>
    <mergeCell ref="AC178:AG178"/>
    <mergeCell ref="AH178:AK178"/>
    <mergeCell ref="AL178:AO178"/>
    <mergeCell ref="A181:B181"/>
    <mergeCell ref="A184:B184"/>
    <mergeCell ref="A185:B185"/>
    <mergeCell ref="A182:B182"/>
    <mergeCell ref="A183:B183"/>
    <mergeCell ref="C182:I182"/>
    <mergeCell ref="J182:O182"/>
    <mergeCell ref="P182:X182"/>
    <mergeCell ref="Y182:AB182"/>
    <mergeCell ref="C181:I181"/>
    <mergeCell ref="J181:O181"/>
    <mergeCell ref="P181:X181"/>
    <mergeCell ref="Y181:AB181"/>
    <mergeCell ref="C184:I184"/>
    <mergeCell ref="J184:O184"/>
    <mergeCell ref="P184:X184"/>
    <mergeCell ref="Y184:AB184"/>
    <mergeCell ref="AH186:AK186"/>
    <mergeCell ref="AL186:AO186"/>
    <mergeCell ref="AP186:AX186"/>
    <mergeCell ref="A190:B190"/>
    <mergeCell ref="A191:B191"/>
    <mergeCell ref="C190:I190"/>
    <mergeCell ref="J190:O190"/>
    <mergeCell ref="P190:X190"/>
    <mergeCell ref="Y190:AB190"/>
    <mergeCell ref="AC190:AG190"/>
    <mergeCell ref="AH190:AK190"/>
    <mergeCell ref="AL190:AO190"/>
    <mergeCell ref="AP190:AX190"/>
    <mergeCell ref="C188:I188"/>
    <mergeCell ref="J188:O188"/>
    <mergeCell ref="P188:X188"/>
    <mergeCell ref="Y188:AB188"/>
    <mergeCell ref="AC188:AG188"/>
    <mergeCell ref="AH188:AK188"/>
    <mergeCell ref="AL188:AO188"/>
    <mergeCell ref="AP188:AX188"/>
    <mergeCell ref="C187:I187"/>
    <mergeCell ref="J187:O187"/>
    <mergeCell ref="P187:X187"/>
    <mergeCell ref="A188:B188"/>
    <mergeCell ref="A189:B189"/>
    <mergeCell ref="A186:B186"/>
    <mergeCell ref="A187:B187"/>
    <mergeCell ref="C186:I186"/>
    <mergeCell ref="J186:O186"/>
    <mergeCell ref="P186:X186"/>
    <mergeCell ref="Y186:AB186"/>
    <mergeCell ref="AC186:AG186"/>
    <mergeCell ref="Y187:AB187"/>
    <mergeCell ref="AC187:AG187"/>
    <mergeCell ref="Y32:AA32"/>
    <mergeCell ref="AE30:AH30"/>
    <mergeCell ref="AQ29:AR29"/>
    <mergeCell ref="AE31:AH31"/>
    <mergeCell ref="AS29:AT29"/>
    <mergeCell ref="AW2:AX2"/>
    <mergeCell ref="AH157:AT157"/>
    <mergeCell ref="AU157:AX157"/>
    <mergeCell ref="AU30:AX30"/>
    <mergeCell ref="AU31:AX31"/>
    <mergeCell ref="AU32:AX32"/>
    <mergeCell ref="AQ44:AR44"/>
    <mergeCell ref="AU44:AV44"/>
    <mergeCell ref="AI45:AL45"/>
    <mergeCell ref="A75:AX75"/>
    <mergeCell ref="G62:X63"/>
    <mergeCell ref="G64:X66"/>
    <mergeCell ref="E61:F61"/>
    <mergeCell ref="G61:I61"/>
    <mergeCell ref="J61:T61"/>
    <mergeCell ref="U61:AX61"/>
    <mergeCell ref="AE55:AX55"/>
    <mergeCell ref="Y35:AA35"/>
    <mergeCell ref="AK20:AQ20"/>
    <mergeCell ref="AQ39:AX39"/>
    <mergeCell ref="AQ43:AT43"/>
    <mergeCell ref="AU43:AX43"/>
    <mergeCell ref="AE38:AH38"/>
    <mergeCell ref="AE43:AH44"/>
    <mergeCell ref="AW29:AX29"/>
    <mergeCell ref="AU29:AV29"/>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Y168:AB168"/>
    <mergeCell ref="C168:I168"/>
    <mergeCell ref="P168:X168"/>
    <mergeCell ref="Y45:AA45"/>
    <mergeCell ref="AB45:AD45"/>
    <mergeCell ref="AE45:AH45"/>
    <mergeCell ref="Y43:AA44"/>
    <mergeCell ref="AB43:AD44"/>
    <mergeCell ref="AW44:AX44"/>
    <mergeCell ref="AS44:AT44"/>
    <mergeCell ref="G43:X44"/>
    <mergeCell ref="AC168:AG168"/>
    <mergeCell ref="AU162:AX162"/>
    <mergeCell ref="AU163:AX163"/>
    <mergeCell ref="AU161:AX161"/>
    <mergeCell ref="AU158:AX158"/>
    <mergeCell ref="AC159:AG159"/>
    <mergeCell ref="AH159:AT159"/>
    <mergeCell ref="AU159:AX159"/>
    <mergeCell ref="G160:K160"/>
    <mergeCell ref="L160:X160"/>
    <mergeCell ref="Y160:AB160"/>
    <mergeCell ref="AC160:AG160"/>
    <mergeCell ref="AH160:AT160"/>
    <mergeCell ref="Y170:AB170"/>
    <mergeCell ref="Y171:AB171"/>
    <mergeCell ref="Y172:AB172"/>
    <mergeCell ref="AC173:AG173"/>
    <mergeCell ref="Y173:AB173"/>
    <mergeCell ref="AC170:AG170"/>
    <mergeCell ref="AC171:AG171"/>
    <mergeCell ref="AC172:AG172"/>
    <mergeCell ref="AL172:AO172"/>
    <mergeCell ref="AH172:AK172"/>
    <mergeCell ref="E42:F42"/>
    <mergeCell ref="G42:AX42"/>
    <mergeCell ref="E41:F41"/>
    <mergeCell ref="G41:AX41"/>
    <mergeCell ref="G47:X48"/>
    <mergeCell ref="Y47:AA48"/>
    <mergeCell ref="AB47:AD48"/>
    <mergeCell ref="AE47:AH48"/>
    <mergeCell ref="AI47:AL48"/>
    <mergeCell ref="AM47:AP48"/>
    <mergeCell ref="E43:F57"/>
    <mergeCell ref="AU47:AX47"/>
    <mergeCell ref="AQ48:AR48"/>
    <mergeCell ref="AS48:AT48"/>
    <mergeCell ref="AU48:AV48"/>
    <mergeCell ref="AW48:AX48"/>
    <mergeCell ref="AQ47:AT47"/>
    <mergeCell ref="AE53:AX54"/>
    <mergeCell ref="AE56:AX57"/>
    <mergeCell ref="AE49:AH49"/>
    <mergeCell ref="AI49:AL49"/>
    <mergeCell ref="AM49:AP49"/>
    <mergeCell ref="AQ49:AT49"/>
    <mergeCell ref="AU49:AX49"/>
    <mergeCell ref="AQ65:AT65"/>
    <mergeCell ref="Y66:AA66"/>
    <mergeCell ref="AB66:AD66"/>
    <mergeCell ref="AE66:AH66"/>
    <mergeCell ref="AB53:AD57"/>
    <mergeCell ref="AB51:AD52"/>
    <mergeCell ref="G45:X46"/>
    <mergeCell ref="G49:X50"/>
    <mergeCell ref="Y49:AA49"/>
    <mergeCell ref="AB49:AD49"/>
    <mergeCell ref="Y50:AA50"/>
    <mergeCell ref="AB50:AD50"/>
    <mergeCell ref="AE50:AH50"/>
    <mergeCell ref="AI50:AL50"/>
    <mergeCell ref="AI65:AL65"/>
    <mergeCell ref="AM65:AP65"/>
    <mergeCell ref="E67:F71"/>
    <mergeCell ref="G67:X68"/>
    <mergeCell ref="Y67:AA68"/>
    <mergeCell ref="AB67:AD68"/>
    <mergeCell ref="AE67:AH67"/>
    <mergeCell ref="AI67:AL68"/>
    <mergeCell ref="AM67:AP68"/>
    <mergeCell ref="AQ67:AT67"/>
    <mergeCell ref="AU67:AX67"/>
    <mergeCell ref="AE68:AF68"/>
    <mergeCell ref="AG68:AH68"/>
    <mergeCell ref="AQ68:AR68"/>
    <mergeCell ref="AS68:AT68"/>
    <mergeCell ref="AU68:AV68"/>
    <mergeCell ref="AW68:AX68"/>
    <mergeCell ref="G69:X71"/>
    <mergeCell ref="Y69:AA69"/>
    <mergeCell ref="AB69:AD69"/>
    <mergeCell ref="AE69:AH69"/>
    <mergeCell ref="AI69:AL69"/>
    <mergeCell ref="AU69:AX69"/>
    <mergeCell ref="Y70:AA70"/>
    <mergeCell ref="AB70:AD70"/>
    <mergeCell ref="AE70:AH70"/>
    <mergeCell ref="AI70:AL70"/>
    <mergeCell ref="AM70:AP70"/>
    <mergeCell ref="AQ70:AT70"/>
    <mergeCell ref="AU70:AX70"/>
    <mergeCell ref="Y71:AA71"/>
    <mergeCell ref="AB71:AD71"/>
    <mergeCell ref="AE71:AH71"/>
    <mergeCell ref="AI71:AL71"/>
    <mergeCell ref="AM71:AP71"/>
    <mergeCell ref="AQ71:AT71"/>
    <mergeCell ref="AU71:AX71"/>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R17:AX17"/>
    <mergeCell ref="AK13:AQ13"/>
    <mergeCell ref="AR13:AX13"/>
    <mergeCell ref="Y7:AD7"/>
    <mergeCell ref="M5:R5"/>
    <mergeCell ref="S5:X5"/>
    <mergeCell ref="Y8:AD8"/>
    <mergeCell ref="I16:O16"/>
    <mergeCell ref="A114:D114"/>
    <mergeCell ref="E114:P114"/>
    <mergeCell ref="Q114:AB114"/>
    <mergeCell ref="AC114:AN114"/>
    <mergeCell ref="AO114:AX114"/>
    <mergeCell ref="W23:AC23"/>
    <mergeCell ref="W24:AC24"/>
    <mergeCell ref="AG122:AH122"/>
    <mergeCell ref="AJ122:AK122"/>
    <mergeCell ref="A117:D117"/>
    <mergeCell ref="A116:D116"/>
    <mergeCell ref="A122:D122"/>
    <mergeCell ref="E122:G122"/>
    <mergeCell ref="I122:J122"/>
    <mergeCell ref="L122:M122"/>
    <mergeCell ref="Q122:S122"/>
    <mergeCell ref="U122:V122"/>
    <mergeCell ref="X122:Y122"/>
    <mergeCell ref="AC122:AE122"/>
    <mergeCell ref="C88:AC88"/>
    <mergeCell ref="AD88:AF88"/>
    <mergeCell ref="C61:D74"/>
    <mergeCell ref="AM69:AP69"/>
    <mergeCell ref="AQ69:AT69"/>
    <mergeCell ref="A112:D112"/>
    <mergeCell ref="E112:P112"/>
    <mergeCell ref="Q112:AB112"/>
    <mergeCell ref="AC112:AN112"/>
    <mergeCell ref="AO112:AX112"/>
    <mergeCell ref="A113:D113"/>
    <mergeCell ref="E113:P113"/>
    <mergeCell ref="Q113:AB113"/>
    <mergeCell ref="AC113:AN113"/>
    <mergeCell ref="AO113:AX113"/>
    <mergeCell ref="A115:D115"/>
    <mergeCell ref="E115:P115"/>
    <mergeCell ref="Q115:AB115"/>
    <mergeCell ref="AC115:AN115"/>
    <mergeCell ref="AO115:AX115"/>
    <mergeCell ref="E116:P116"/>
    <mergeCell ref="Q116:AB116"/>
    <mergeCell ref="AC116:AN116"/>
    <mergeCell ref="AO116:AX116"/>
    <mergeCell ref="A12:F21"/>
    <mergeCell ref="G22:O22"/>
    <mergeCell ref="G23:O23"/>
    <mergeCell ref="G24:O24"/>
    <mergeCell ref="G25:O25"/>
    <mergeCell ref="A22:F27"/>
    <mergeCell ref="AD22:AX22"/>
    <mergeCell ref="AD23:AX27"/>
    <mergeCell ref="W22:AC22"/>
    <mergeCell ref="P16:V16"/>
    <mergeCell ref="I18:O18"/>
    <mergeCell ref="AD12:AJ12"/>
    <mergeCell ref="A118:D118"/>
    <mergeCell ref="O122:P122"/>
    <mergeCell ref="AA122:AB122"/>
    <mergeCell ref="AM122:AN122"/>
    <mergeCell ref="AO122:AP122"/>
    <mergeCell ref="AR122:AS122"/>
    <mergeCell ref="AU122:AV122"/>
    <mergeCell ref="A119:D119"/>
    <mergeCell ref="E119:P119"/>
    <mergeCell ref="Q119:AB119"/>
    <mergeCell ref="AC119:AN119"/>
    <mergeCell ref="AO119:AX119"/>
    <mergeCell ref="A120:D120"/>
    <mergeCell ref="E120:P120"/>
    <mergeCell ref="Q120:AB120"/>
    <mergeCell ref="AC120:AN120"/>
    <mergeCell ref="AO120:AX120"/>
    <mergeCell ref="A121:D121"/>
    <mergeCell ref="E121:G121"/>
    <mergeCell ref="I121:J121"/>
    <mergeCell ref="L121:M121"/>
    <mergeCell ref="O121:P121"/>
    <mergeCell ref="Q121:S121"/>
    <mergeCell ref="U121:V121"/>
    <mergeCell ref="AU121:AV121"/>
    <mergeCell ref="E117:P117"/>
    <mergeCell ref="Q117:AB117"/>
    <mergeCell ref="AC117:AN117"/>
    <mergeCell ref="AO117:AX117"/>
    <mergeCell ref="E118:P118"/>
    <mergeCell ref="Q118:AB118"/>
    <mergeCell ref="AC118:AN118"/>
    <mergeCell ref="AO118:AX118"/>
    <mergeCell ref="X121:Y121"/>
    <mergeCell ref="AA121:AB121"/>
    <mergeCell ref="AC121:AE121"/>
    <mergeCell ref="AG121:AH121"/>
    <mergeCell ref="AJ121:AK121"/>
    <mergeCell ref="AM121:AN121"/>
    <mergeCell ref="AO121:AP121"/>
    <mergeCell ref="AR121:AS121"/>
  </mergeCells>
  <phoneticPr fontId="5"/>
  <conditionalFormatting sqref="P14:AQ14">
    <cfRule type="expression" dxfId="207" priority="14073">
      <formula>IF(RIGHT(TEXT(P14,"0.#"),1)=".",FALSE,TRUE)</formula>
    </cfRule>
    <cfRule type="expression" dxfId="206" priority="14074">
      <formula>IF(RIGHT(TEXT(P14,"0.#"),1)=".",TRUE,FALSE)</formula>
    </cfRule>
  </conditionalFormatting>
  <conditionalFormatting sqref="P18:AX18">
    <cfRule type="expression" dxfId="205" priority="13949">
      <formula>IF(RIGHT(TEXT(P18,"0.#"),1)=".",FALSE,TRUE)</formula>
    </cfRule>
    <cfRule type="expression" dxfId="204" priority="13950">
      <formula>IF(RIGHT(TEXT(P18,"0.#"),1)=".",TRUE,FALSE)</formula>
    </cfRule>
  </conditionalFormatting>
  <conditionalFormatting sqref="Y141">
    <cfRule type="expression" dxfId="203" priority="13945">
      <formula>IF(RIGHT(TEXT(Y141,"0.#"),1)=".",FALSE,TRUE)</formula>
    </cfRule>
    <cfRule type="expression" dxfId="202" priority="13946">
      <formula>IF(RIGHT(TEXT(Y141,"0.#"),1)=".",TRUE,FALSE)</formula>
    </cfRule>
  </conditionalFormatting>
  <conditionalFormatting sqref="Y150">
    <cfRule type="expression" dxfId="201" priority="13941">
      <formula>IF(RIGHT(TEXT(Y150,"0.#"),1)=".",FALSE,TRUE)</formula>
    </cfRule>
    <cfRule type="expression" dxfId="200" priority="13942">
      <formula>IF(RIGHT(TEXT(Y150,"0.#"),1)=".",TRUE,FALSE)</formula>
    </cfRule>
  </conditionalFormatting>
  <conditionalFormatting sqref="Y155:Y162">
    <cfRule type="expression" dxfId="199" priority="13723">
      <formula>IF(RIGHT(TEXT(Y155,"0.#"),1)=".",FALSE,TRUE)</formula>
    </cfRule>
    <cfRule type="expression" dxfId="198" priority="13724">
      <formula>IF(RIGHT(TEXT(Y155,"0.#"),1)=".",TRUE,FALSE)</formula>
    </cfRule>
  </conditionalFormatting>
  <conditionalFormatting sqref="P16:AQ17 P15:AX15 P13:AX13">
    <cfRule type="expression" dxfId="197" priority="13771">
      <formula>IF(RIGHT(TEXT(P13,"0.#"),1)=".",FALSE,TRUE)</formula>
    </cfRule>
    <cfRule type="expression" dxfId="196" priority="13772">
      <formula>IF(RIGHT(TEXT(P13,"0.#"),1)=".",TRUE,FALSE)</formula>
    </cfRule>
  </conditionalFormatting>
  <conditionalFormatting sqref="P19:AJ19">
    <cfRule type="expression" dxfId="195" priority="13769">
      <formula>IF(RIGHT(TEXT(P19,"0.#"),1)=".",FALSE,TRUE)</formula>
    </cfRule>
    <cfRule type="expression" dxfId="194" priority="13770">
      <formula>IF(RIGHT(TEXT(P19,"0.#"),1)=".",TRUE,FALSE)</formula>
    </cfRule>
  </conditionalFormatting>
  <conditionalFormatting sqref="AQ36">
    <cfRule type="expression" dxfId="193" priority="13761">
      <formula>IF(RIGHT(TEXT(AQ36,"0.#"),1)=".",FALSE,TRUE)</formula>
    </cfRule>
    <cfRule type="expression" dxfId="192" priority="13762">
      <formula>IF(RIGHT(TEXT(AQ36,"0.#"),1)=".",TRUE,FALSE)</formula>
    </cfRule>
  </conditionalFormatting>
  <conditionalFormatting sqref="Y142:Y149">
    <cfRule type="expression" dxfId="191" priority="13747">
      <formula>IF(RIGHT(TEXT(Y142,"0.#"),1)=".",FALSE,TRUE)</formula>
    </cfRule>
    <cfRule type="expression" dxfId="190" priority="13748">
      <formula>IF(RIGHT(TEXT(Y142,"0.#"),1)=".",TRUE,FALSE)</formula>
    </cfRule>
  </conditionalFormatting>
  <conditionalFormatting sqref="AU141">
    <cfRule type="expression" dxfId="189" priority="13745">
      <formula>IF(RIGHT(TEXT(AU141,"0.#"),1)=".",FALSE,TRUE)</formula>
    </cfRule>
    <cfRule type="expression" dxfId="188" priority="13746">
      <formula>IF(RIGHT(TEXT(AU141,"0.#"),1)=".",TRUE,FALSE)</formula>
    </cfRule>
  </conditionalFormatting>
  <conditionalFormatting sqref="AU150">
    <cfRule type="expression" dxfId="187" priority="13743">
      <formula>IF(RIGHT(TEXT(AU150,"0.#"),1)=".",FALSE,TRUE)</formula>
    </cfRule>
    <cfRule type="expression" dxfId="186" priority="13744">
      <formula>IF(RIGHT(TEXT(AU150,"0.#"),1)=".",TRUE,FALSE)</formula>
    </cfRule>
  </conditionalFormatting>
  <conditionalFormatting sqref="AU142:AU149">
    <cfRule type="expression" dxfId="185" priority="13741">
      <formula>IF(RIGHT(TEXT(AU142,"0.#"),1)=".",FALSE,TRUE)</formula>
    </cfRule>
    <cfRule type="expression" dxfId="184" priority="13742">
      <formula>IF(RIGHT(TEXT(AU142,"0.#"),1)=".",TRUE,FALSE)</formula>
    </cfRule>
  </conditionalFormatting>
  <conditionalFormatting sqref="Y154">
    <cfRule type="expression" dxfId="183" priority="13727">
      <formula>IF(RIGHT(TEXT(Y154,"0.#"),1)=".",FALSE,TRUE)</formula>
    </cfRule>
    <cfRule type="expression" dxfId="182" priority="13728">
      <formula>IF(RIGHT(TEXT(Y154,"0.#"),1)=".",TRUE,FALSE)</formula>
    </cfRule>
  </conditionalFormatting>
  <conditionalFormatting sqref="Y163">
    <cfRule type="expression" dxfId="181" priority="13725">
      <formula>IF(RIGHT(TEXT(Y163,"0.#"),1)=".",FALSE,TRUE)</formula>
    </cfRule>
    <cfRule type="expression" dxfId="180" priority="13726">
      <formula>IF(RIGHT(TEXT(Y163,"0.#"),1)=".",TRUE,FALSE)</formula>
    </cfRule>
  </conditionalFormatting>
  <conditionalFormatting sqref="AU154">
    <cfRule type="expression" dxfId="179" priority="13721">
      <formula>IF(RIGHT(TEXT(AU154,"0.#"),1)=".",FALSE,TRUE)</formula>
    </cfRule>
    <cfRule type="expression" dxfId="178" priority="13722">
      <formula>IF(RIGHT(TEXT(AU154,"0.#"),1)=".",TRUE,FALSE)</formula>
    </cfRule>
  </conditionalFormatting>
  <conditionalFormatting sqref="AU163">
    <cfRule type="expression" dxfId="177" priority="13719">
      <formula>IF(RIGHT(TEXT(AU163,"0.#"),1)=".",FALSE,TRUE)</formula>
    </cfRule>
    <cfRule type="expression" dxfId="176" priority="13720">
      <formula>IF(RIGHT(TEXT(AU163,"0.#"),1)=".",TRUE,FALSE)</formula>
    </cfRule>
  </conditionalFormatting>
  <conditionalFormatting sqref="AU155:AU162 AU153">
    <cfRule type="expression" dxfId="175" priority="13717">
      <formula>IF(RIGHT(TEXT(AU153,"0.#"),1)=".",FALSE,TRUE)</formula>
    </cfRule>
    <cfRule type="expression" dxfId="174" priority="13718">
      <formula>IF(RIGHT(TEXT(AU153,"0.#"),1)=".",TRUE,FALSE)</formula>
    </cfRule>
  </conditionalFormatting>
  <conditionalFormatting sqref="AE32 AI32 AM32">
    <cfRule type="expression" dxfId="173" priority="13529">
      <formula>IF(RIGHT(TEXT(AE32,"0.#"),1)=".",FALSE,TRUE)</formula>
    </cfRule>
    <cfRule type="expression" dxfId="172" priority="13530">
      <formula>IF(RIGHT(TEXT(AE32,"0.#"),1)=".",TRUE,FALSE)</formula>
    </cfRule>
  </conditionalFormatting>
  <conditionalFormatting sqref="AQ30:AQ32">
    <cfRule type="expression" dxfId="171" priority="13511">
      <formula>IF(RIGHT(TEXT(AQ30,"0.#"),1)=".",FALSE,TRUE)</formula>
    </cfRule>
    <cfRule type="expression" dxfId="170" priority="13512">
      <formula>IF(RIGHT(TEXT(AQ30,"0.#"),1)=".",TRUE,FALSE)</formula>
    </cfRule>
  </conditionalFormatting>
  <conditionalFormatting sqref="AU30:AU32">
    <cfRule type="expression" dxfId="169" priority="13509">
      <formula>IF(RIGHT(TEXT(AU30,"0.#"),1)=".",FALSE,TRUE)</formula>
    </cfRule>
    <cfRule type="expression" dxfId="168" priority="13510">
      <formula>IF(RIGHT(TEXT(AU30,"0.#"),1)=".",TRUE,FALSE)</formula>
    </cfRule>
  </conditionalFormatting>
  <conditionalFormatting sqref="AM36">
    <cfRule type="expression" dxfId="167" priority="13291">
      <formula>IF(RIGHT(TEXT(AM36,"0.#"),1)=".",FALSE,TRUE)</formula>
    </cfRule>
    <cfRule type="expression" dxfId="166" priority="13292">
      <formula>IF(RIGHT(TEXT(AM36,"0.#"),1)=".",TRUE,FALSE)</formula>
    </cfRule>
  </conditionalFormatting>
  <conditionalFormatting sqref="AM37">
    <cfRule type="expression" dxfId="165" priority="13285">
      <formula>IF(RIGHT(TEXT(AM37,"0.#"),1)=".",FALSE,TRUE)</formula>
    </cfRule>
    <cfRule type="expression" dxfId="164" priority="13286">
      <formula>IF(RIGHT(TEXT(AM37,"0.#"),1)=".",TRUE,FALSE)</formula>
    </cfRule>
  </conditionalFormatting>
  <conditionalFormatting sqref="AQ37">
    <cfRule type="expression" dxfId="163" priority="13283">
      <formula>IF(RIGHT(TEXT(AQ37,"0.#"),1)=".",FALSE,TRUE)</formula>
    </cfRule>
    <cfRule type="expression" dxfId="162" priority="13284">
      <formula>IF(RIGHT(TEXT(AQ37,"0.#"),1)=".",TRUE,FALSE)</formula>
    </cfRule>
  </conditionalFormatting>
  <conditionalFormatting sqref="AQ39">
    <cfRule type="expression" dxfId="161" priority="13225">
      <formula>IF(RIGHT(TEXT(AQ39,"0.#"),1)=".",FALSE,TRUE)</formula>
    </cfRule>
    <cfRule type="expression" dxfId="160" priority="13226">
      <formula>IF(RIGHT(TEXT(AQ39,"0.#"),1)=".",TRUE,FALSE)</formula>
    </cfRule>
  </conditionalFormatting>
  <conditionalFormatting sqref="AM39">
    <cfRule type="expression" dxfId="159" priority="13221">
      <formula>IF(RIGHT(TEXT(AM39,"0.#"),1)=".",FALSE,TRUE)</formula>
    </cfRule>
    <cfRule type="expression" dxfId="158" priority="13222">
      <formula>IF(RIGHT(TEXT(AM39,"0.#"),1)=".",TRUE,FALSE)</formula>
    </cfRule>
  </conditionalFormatting>
  <conditionalFormatting sqref="AM40">
    <cfRule type="expression" dxfId="157" priority="13219">
      <formula>IF(RIGHT(TEXT(AM40,"0.#"),1)=".",FALSE,TRUE)</formula>
    </cfRule>
    <cfRule type="expression" dxfId="156" priority="13220">
      <formula>IF(RIGHT(TEXT(AM40,"0.#"),1)=".",TRUE,FALSE)</formula>
    </cfRule>
  </conditionalFormatting>
  <conditionalFormatting sqref="AQ40">
    <cfRule type="expression" dxfId="155" priority="13213">
      <formula>IF(RIGHT(TEXT(AQ40,"0.#"),1)=".",FALSE,TRUE)</formula>
    </cfRule>
    <cfRule type="expression" dxfId="154" priority="13214">
      <formula>IF(RIGHT(TEXT(AQ40,"0.#"),1)=".",TRUE,FALSE)</formula>
    </cfRule>
  </conditionalFormatting>
  <conditionalFormatting sqref="AM45:AM46 AQ45:AQ46 AU45:AU46">
    <cfRule type="expression" dxfId="153" priority="13125">
      <formula>IF(RIGHT(TEXT(AM45,"0.#"),1)=".",FALSE,TRUE)</formula>
    </cfRule>
    <cfRule type="expression" dxfId="152" priority="13126">
      <formula>IF(RIGHT(TEXT(AM45,"0.#"),1)=".",TRUE,FALSE)</formula>
    </cfRule>
  </conditionalFormatting>
  <conditionalFormatting sqref="AE64">
    <cfRule type="expression" dxfId="151" priority="13095">
      <formula>IF(RIGHT(TEXT(AE64,"0.#"),1)=".",FALSE,TRUE)</formula>
    </cfRule>
    <cfRule type="expression" dxfId="150" priority="13096">
      <formula>IF(RIGHT(TEXT(AE64,"0.#"),1)=".",TRUE,FALSE)</formula>
    </cfRule>
  </conditionalFormatting>
  <conditionalFormatting sqref="AM66">
    <cfRule type="expression" dxfId="149" priority="13079">
      <formula>IF(RIGHT(TEXT(AM66,"0.#"),1)=".",FALSE,TRUE)</formula>
    </cfRule>
    <cfRule type="expression" dxfId="148" priority="13080">
      <formula>IF(RIGHT(TEXT(AM66,"0.#"),1)=".",TRUE,FALSE)</formula>
    </cfRule>
  </conditionalFormatting>
  <conditionalFormatting sqref="AE65">
    <cfRule type="expression" dxfId="147" priority="13093">
      <formula>IF(RIGHT(TEXT(AE65,"0.#"),1)=".",FALSE,TRUE)</formula>
    </cfRule>
    <cfRule type="expression" dxfId="146" priority="13094">
      <formula>IF(RIGHT(TEXT(AE65,"0.#"),1)=".",TRUE,FALSE)</formula>
    </cfRule>
  </conditionalFormatting>
  <conditionalFormatting sqref="AE66">
    <cfRule type="expression" dxfId="145" priority="13091">
      <formula>IF(RIGHT(TEXT(AE66,"0.#"),1)=".",FALSE,TRUE)</formula>
    </cfRule>
    <cfRule type="expression" dxfId="144" priority="13092">
      <formula>IF(RIGHT(TEXT(AE66,"0.#"),1)=".",TRUE,FALSE)</formula>
    </cfRule>
  </conditionalFormatting>
  <conditionalFormatting sqref="AM64">
    <cfRule type="expression" dxfId="143" priority="13083">
      <formula>IF(RIGHT(TEXT(AM64,"0.#"),1)=".",FALSE,TRUE)</formula>
    </cfRule>
    <cfRule type="expression" dxfId="142" priority="13084">
      <formula>IF(RIGHT(TEXT(AM64,"0.#"),1)=".",TRUE,FALSE)</formula>
    </cfRule>
  </conditionalFormatting>
  <conditionalFormatting sqref="AM65">
    <cfRule type="expression" dxfId="141" priority="13081">
      <formula>IF(RIGHT(TEXT(AM65,"0.#"),1)=".",FALSE,TRUE)</formula>
    </cfRule>
    <cfRule type="expression" dxfId="140" priority="13082">
      <formula>IF(RIGHT(TEXT(AM65,"0.#"),1)=".",TRUE,FALSE)</formula>
    </cfRule>
  </conditionalFormatting>
  <conditionalFormatting sqref="AU64">
    <cfRule type="expression" dxfId="139" priority="13071">
      <formula>IF(RIGHT(TEXT(AU64,"0.#"),1)=".",FALSE,TRUE)</formula>
    </cfRule>
    <cfRule type="expression" dxfId="138" priority="13072">
      <formula>IF(RIGHT(TEXT(AU64,"0.#"),1)=".",TRUE,FALSE)</formula>
    </cfRule>
  </conditionalFormatting>
  <conditionalFormatting sqref="AU65">
    <cfRule type="expression" dxfId="137" priority="13069">
      <formula>IF(RIGHT(TEXT(AU65,"0.#"),1)=".",FALSE,TRUE)</formula>
    </cfRule>
    <cfRule type="expression" dxfId="136" priority="13070">
      <formula>IF(RIGHT(TEXT(AU65,"0.#"),1)=".",TRUE,FALSE)</formula>
    </cfRule>
  </conditionalFormatting>
  <conditionalFormatting sqref="AU66">
    <cfRule type="expression" dxfId="135" priority="13067">
      <formula>IF(RIGHT(TEXT(AU66,"0.#"),1)=".",FALSE,TRUE)</formula>
    </cfRule>
    <cfRule type="expression" dxfId="134" priority="13068">
      <formula>IF(RIGHT(TEXT(AU66,"0.#"),1)=".",TRUE,FALSE)</formula>
    </cfRule>
  </conditionalFormatting>
  <conditionalFormatting sqref="AI66">
    <cfRule type="expression" dxfId="133" priority="13001">
      <formula>IF(RIGHT(TEXT(AI66,"0.#"),1)=".",FALSE,TRUE)</formula>
    </cfRule>
    <cfRule type="expression" dxfId="132" priority="13002">
      <formula>IF(RIGHT(TEXT(AI66,"0.#"),1)=".",TRUE,FALSE)</formula>
    </cfRule>
  </conditionalFormatting>
  <conditionalFormatting sqref="AI64">
    <cfRule type="expression" dxfId="131" priority="13005">
      <formula>IF(RIGHT(TEXT(AI64,"0.#"),1)=".",FALSE,TRUE)</formula>
    </cfRule>
    <cfRule type="expression" dxfId="130" priority="13006">
      <formula>IF(RIGHT(TEXT(AI64,"0.#"),1)=".",TRUE,FALSE)</formula>
    </cfRule>
  </conditionalFormatting>
  <conditionalFormatting sqref="AI65">
    <cfRule type="expression" dxfId="129" priority="13003">
      <formula>IF(RIGHT(TEXT(AI65,"0.#"),1)=".",FALSE,TRUE)</formula>
    </cfRule>
    <cfRule type="expression" dxfId="128" priority="13004">
      <formula>IF(RIGHT(TEXT(AI65,"0.#"),1)=".",TRUE,FALSE)</formula>
    </cfRule>
  </conditionalFormatting>
  <conditionalFormatting sqref="AQ65">
    <cfRule type="expression" dxfId="127" priority="12987">
      <formula>IF(RIGHT(TEXT(AQ65,"0.#"),1)=".",FALSE,TRUE)</formula>
    </cfRule>
    <cfRule type="expression" dxfId="126" priority="12988">
      <formula>IF(RIGHT(TEXT(AQ65,"0.#"),1)=".",TRUE,FALSE)</formula>
    </cfRule>
  </conditionalFormatting>
  <conditionalFormatting sqref="AQ66">
    <cfRule type="expression" dxfId="125" priority="12973">
      <formula>IF(RIGHT(TEXT(AQ66,"0.#"),1)=".",FALSE,TRUE)</formula>
    </cfRule>
    <cfRule type="expression" dxfId="124" priority="12974">
      <formula>IF(RIGHT(TEXT(AQ66,"0.#"),1)=".",TRUE,FALSE)</formula>
    </cfRule>
  </conditionalFormatting>
  <conditionalFormatting sqref="AQ64">
    <cfRule type="expression" dxfId="123" priority="12971">
      <formula>IF(RIGHT(TEXT(AQ64,"0.#"),1)=".",FALSE,TRUE)</formula>
    </cfRule>
    <cfRule type="expression" dxfId="122" priority="12972">
      <formula>IF(RIGHT(TEXT(AQ64,"0.#"),1)=".",TRUE,FALSE)</formula>
    </cfRule>
  </conditionalFormatting>
  <conditionalFormatting sqref="AL172:AO173">
    <cfRule type="expression" dxfId="121" priority="6695">
      <formula>IF(AND(AL172&gt;=0, RIGHT(TEXT(AL172,"0.#"),1)&lt;&gt;"."),TRUE,FALSE)</formula>
    </cfRule>
    <cfRule type="expression" dxfId="120" priority="6696">
      <formula>IF(AND(AL172&gt;=0, RIGHT(TEXT(AL172,"0.#"),1)="."),TRUE,FALSE)</formula>
    </cfRule>
    <cfRule type="expression" dxfId="119" priority="6697">
      <formula>IF(AND(AL172&lt;0, RIGHT(TEXT(AL172,"0.#"),1)&lt;&gt;"."),TRUE,FALSE)</formula>
    </cfRule>
    <cfRule type="expression" dxfId="118" priority="6698">
      <formula>IF(AND(AL172&lt;0, RIGHT(TEXT(AL172,"0.#"),1)="."),TRUE,FALSE)</formula>
    </cfRule>
  </conditionalFormatting>
  <conditionalFormatting sqref="AE69">
    <cfRule type="expression" dxfId="117" priority="4389">
      <formula>IF(RIGHT(TEXT(AE69,"0.#"),1)=".",FALSE,TRUE)</formula>
    </cfRule>
    <cfRule type="expression" dxfId="116" priority="4390">
      <formula>IF(RIGHT(TEXT(AE69,"0.#"),1)=".",TRUE,FALSE)</formula>
    </cfRule>
  </conditionalFormatting>
  <conditionalFormatting sqref="AM71">
    <cfRule type="expression" dxfId="115" priority="4379">
      <formula>IF(RIGHT(TEXT(AM71,"0.#"),1)=".",FALSE,TRUE)</formula>
    </cfRule>
    <cfRule type="expression" dxfId="114" priority="4380">
      <formula>IF(RIGHT(TEXT(AM71,"0.#"),1)=".",TRUE,FALSE)</formula>
    </cfRule>
  </conditionalFormatting>
  <conditionalFormatting sqref="AE70">
    <cfRule type="expression" dxfId="113" priority="4387">
      <formula>IF(RIGHT(TEXT(AE70,"0.#"),1)=".",FALSE,TRUE)</formula>
    </cfRule>
    <cfRule type="expression" dxfId="112" priority="4388">
      <formula>IF(RIGHT(TEXT(AE70,"0.#"),1)=".",TRUE,FALSE)</formula>
    </cfRule>
  </conditionalFormatting>
  <conditionalFormatting sqref="AE71">
    <cfRule type="expression" dxfId="111" priority="4385">
      <formula>IF(RIGHT(TEXT(AE71,"0.#"),1)=".",FALSE,TRUE)</formula>
    </cfRule>
    <cfRule type="expression" dxfId="110" priority="4386">
      <formula>IF(RIGHT(TEXT(AE71,"0.#"),1)=".",TRUE,FALSE)</formula>
    </cfRule>
  </conditionalFormatting>
  <conditionalFormatting sqref="AM69">
    <cfRule type="expression" dxfId="109" priority="4383">
      <formula>IF(RIGHT(TEXT(AM69,"0.#"),1)=".",FALSE,TRUE)</formula>
    </cfRule>
    <cfRule type="expression" dxfId="108" priority="4384">
      <formula>IF(RIGHT(TEXT(AM69,"0.#"),1)=".",TRUE,FALSE)</formula>
    </cfRule>
  </conditionalFormatting>
  <conditionalFormatting sqref="AM70">
    <cfRule type="expression" dxfId="107" priority="4381">
      <formula>IF(RIGHT(TEXT(AM70,"0.#"),1)=".",FALSE,TRUE)</formula>
    </cfRule>
    <cfRule type="expression" dxfId="106" priority="4382">
      <formula>IF(RIGHT(TEXT(AM70,"0.#"),1)=".",TRUE,FALSE)</formula>
    </cfRule>
  </conditionalFormatting>
  <conditionalFormatting sqref="AU69">
    <cfRule type="expression" dxfId="105" priority="4377">
      <formula>IF(RIGHT(TEXT(AU69,"0.#"),1)=".",FALSE,TRUE)</formula>
    </cfRule>
    <cfRule type="expression" dxfId="104" priority="4378">
      <formula>IF(RIGHT(TEXT(AU69,"0.#"),1)=".",TRUE,FALSE)</formula>
    </cfRule>
  </conditionalFormatting>
  <conditionalFormatting sqref="AU70">
    <cfRule type="expression" dxfId="103" priority="4375">
      <formula>IF(RIGHT(TEXT(AU70,"0.#"),1)=".",FALSE,TRUE)</formula>
    </cfRule>
    <cfRule type="expression" dxfId="102" priority="4376">
      <formula>IF(RIGHT(TEXT(AU70,"0.#"),1)=".",TRUE,FALSE)</formula>
    </cfRule>
  </conditionalFormatting>
  <conditionalFormatting sqref="AU71">
    <cfRule type="expression" dxfId="101" priority="4373">
      <formula>IF(RIGHT(TEXT(AU71,"0.#"),1)=".",FALSE,TRUE)</formula>
    </cfRule>
    <cfRule type="expression" dxfId="100" priority="4374">
      <formula>IF(RIGHT(TEXT(AU71,"0.#"),1)=".",TRUE,FALSE)</formula>
    </cfRule>
  </conditionalFormatting>
  <conditionalFormatting sqref="AI71">
    <cfRule type="expression" dxfId="99" priority="4367">
      <formula>IF(RIGHT(TEXT(AI71,"0.#"),1)=".",FALSE,TRUE)</formula>
    </cfRule>
    <cfRule type="expression" dxfId="98" priority="4368">
      <formula>IF(RIGHT(TEXT(AI71,"0.#"),1)=".",TRUE,FALSE)</formula>
    </cfRule>
  </conditionalFormatting>
  <conditionalFormatting sqref="AI69">
    <cfRule type="expression" dxfId="97" priority="4371">
      <formula>IF(RIGHT(TEXT(AI69,"0.#"),1)=".",FALSE,TRUE)</formula>
    </cfRule>
    <cfRule type="expression" dxfId="96" priority="4372">
      <formula>IF(RIGHT(TEXT(AI69,"0.#"),1)=".",TRUE,FALSE)</formula>
    </cfRule>
  </conditionalFormatting>
  <conditionalFormatting sqref="AI70">
    <cfRule type="expression" dxfId="95" priority="4369">
      <formula>IF(RIGHT(TEXT(AI70,"0.#"),1)=".",FALSE,TRUE)</formula>
    </cfRule>
    <cfRule type="expression" dxfId="94" priority="4370">
      <formula>IF(RIGHT(TEXT(AI70,"0.#"),1)=".",TRUE,FALSE)</formula>
    </cfRule>
  </conditionalFormatting>
  <conditionalFormatting sqref="AQ70">
    <cfRule type="expression" dxfId="93" priority="4365">
      <formula>IF(RIGHT(TEXT(AQ70,"0.#"),1)=".",FALSE,TRUE)</formula>
    </cfRule>
    <cfRule type="expression" dxfId="92" priority="4366">
      <formula>IF(RIGHT(TEXT(AQ70,"0.#"),1)=".",TRUE,FALSE)</formula>
    </cfRule>
  </conditionalFormatting>
  <conditionalFormatting sqref="AQ71">
    <cfRule type="expression" dxfId="91" priority="4363">
      <formula>IF(RIGHT(TEXT(AQ71,"0.#"),1)=".",FALSE,TRUE)</formula>
    </cfRule>
    <cfRule type="expression" dxfId="90" priority="4364">
      <formula>IF(RIGHT(TEXT(AQ71,"0.#"),1)=".",TRUE,FALSE)</formula>
    </cfRule>
  </conditionalFormatting>
  <conditionalFormatting sqref="AQ69">
    <cfRule type="expression" dxfId="89" priority="4361">
      <formula>IF(RIGHT(TEXT(AQ69,"0.#"),1)=".",FALSE,TRUE)</formula>
    </cfRule>
    <cfRule type="expression" dxfId="88" priority="4362">
      <formula>IF(RIGHT(TEXT(AQ69,"0.#"),1)=".",TRUE,FALSE)</formula>
    </cfRule>
  </conditionalFormatting>
  <conditionalFormatting sqref="Y172:Y173">
    <cfRule type="expression" dxfId="87" priority="3023">
      <formula>IF(RIGHT(TEXT(Y172,"0.#"),1)=".",FALSE,TRUE)</formula>
    </cfRule>
    <cfRule type="expression" dxfId="86" priority="3024">
      <formula>IF(RIGHT(TEXT(Y172,"0.#"),1)=".",TRUE,FALSE)</formula>
    </cfRule>
  </conditionalFormatting>
  <conditionalFormatting sqref="AM49:AM50 AQ49:AQ50 AU49:AU50">
    <cfRule type="expression" dxfId="85" priority="2015">
      <formula>IF(RIGHT(TEXT(AM49,"0.#"),1)=".",FALSE,TRUE)</formula>
    </cfRule>
    <cfRule type="expression" dxfId="84" priority="2016">
      <formula>IF(RIGHT(TEXT(AM49,"0.#"),1)=".",TRUE,FALSE)</formula>
    </cfRule>
  </conditionalFormatting>
  <conditionalFormatting sqref="W23">
    <cfRule type="expression" dxfId="83" priority="2375">
      <formula>IF(RIGHT(TEXT(W23,"0.#"),1)=".",FALSE,TRUE)</formula>
    </cfRule>
    <cfRule type="expression" dxfId="82" priority="2376">
      <formula>IF(RIGHT(TEXT(W23,"0.#"),1)=".",TRUE,FALSE)</formula>
    </cfRule>
  </conditionalFormatting>
  <conditionalFormatting sqref="W24:W26">
    <cfRule type="expression" dxfId="81" priority="2373">
      <formula>IF(RIGHT(TEXT(W24,"0.#"),1)=".",FALSE,TRUE)</formula>
    </cfRule>
    <cfRule type="expression" dxfId="80" priority="2374">
      <formula>IF(RIGHT(TEXT(W24,"0.#"),1)=".",TRUE,FALSE)</formula>
    </cfRule>
  </conditionalFormatting>
  <conditionalFormatting sqref="P23">
    <cfRule type="expression" dxfId="79" priority="2363">
      <formula>IF(RIGHT(TEXT(P23,"0.#"),1)=".",FALSE,TRUE)</formula>
    </cfRule>
    <cfRule type="expression" dxfId="78" priority="2364">
      <formula>IF(RIGHT(TEXT(P23,"0.#"),1)=".",TRUE,FALSE)</formula>
    </cfRule>
  </conditionalFormatting>
  <conditionalFormatting sqref="P24:P26">
    <cfRule type="expression" dxfId="77" priority="2361">
      <formula>IF(RIGHT(TEXT(P24,"0.#"),1)=".",FALSE,TRUE)</formula>
    </cfRule>
    <cfRule type="expression" dxfId="76" priority="2362">
      <formula>IF(RIGHT(TEXT(P24,"0.#"),1)=".",TRUE,FALSE)</formula>
    </cfRule>
  </conditionalFormatting>
  <conditionalFormatting sqref="AU36">
    <cfRule type="expression" dxfId="75" priority="527">
      <formula>IF(RIGHT(TEXT(AU36,"0.#"),1)=".",FALSE,TRUE)</formula>
    </cfRule>
    <cfRule type="expression" dxfId="74" priority="528">
      <formula>IF(RIGHT(TEXT(AU36,"0.#"),1)=".",TRUE,FALSE)</formula>
    </cfRule>
  </conditionalFormatting>
  <conditionalFormatting sqref="AU37">
    <cfRule type="expression" dxfId="73" priority="525">
      <formula>IF(RIGHT(TEXT(AU37,"0.#"),1)=".",FALSE,TRUE)</formula>
    </cfRule>
    <cfRule type="expression" dxfId="72" priority="526">
      <formula>IF(RIGHT(TEXT(AU37,"0.#"),1)=".",TRUE,FALSE)</formula>
    </cfRule>
  </conditionalFormatting>
  <conditionalFormatting sqref="P27:AC27">
    <cfRule type="expression" dxfId="71" priority="71">
      <formula>IF(RIGHT(TEXT(P27,"0.#"),1)=".",FALSE,TRUE)</formula>
    </cfRule>
    <cfRule type="expression" dxfId="70" priority="72">
      <formula>IF(RIGHT(TEXT(P27,"0.#"),1)=".",TRUE,FALSE)</formula>
    </cfRule>
  </conditionalFormatting>
  <conditionalFormatting sqref="AE30">
    <cfRule type="expression" dxfId="69" priority="69">
      <formula>IF(RIGHT(TEXT(AE30,"0.#"),1)=".",FALSE,TRUE)</formula>
    </cfRule>
    <cfRule type="expression" dxfId="68" priority="70">
      <formula>IF(RIGHT(TEXT(AE30,"0.#"),1)=".",TRUE,FALSE)</formula>
    </cfRule>
  </conditionalFormatting>
  <conditionalFormatting sqref="AE31">
    <cfRule type="expression" dxfId="67" priority="67">
      <formula>IF(RIGHT(TEXT(AE31,"0.#"),1)=".",FALSE,TRUE)</formula>
    </cfRule>
    <cfRule type="expression" dxfId="66" priority="68">
      <formula>IF(RIGHT(TEXT(AE31,"0.#"),1)=".",TRUE,FALSE)</formula>
    </cfRule>
  </conditionalFormatting>
  <conditionalFormatting sqref="AI31">
    <cfRule type="expression" dxfId="65" priority="65">
      <formula>IF(RIGHT(TEXT(AI31,"0.#"),1)=".",FALSE,TRUE)</formula>
    </cfRule>
    <cfRule type="expression" dxfId="64" priority="66">
      <formula>IF(RIGHT(TEXT(AI31,"0.#"),1)=".",TRUE,FALSE)</formula>
    </cfRule>
  </conditionalFormatting>
  <conditionalFormatting sqref="AI30">
    <cfRule type="expression" dxfId="63" priority="63">
      <formula>IF(RIGHT(TEXT(AI30,"0.#"),1)=".",FALSE,TRUE)</formula>
    </cfRule>
    <cfRule type="expression" dxfId="62" priority="64">
      <formula>IF(RIGHT(TEXT(AI30,"0.#"),1)=".",TRUE,FALSE)</formula>
    </cfRule>
  </conditionalFormatting>
  <conditionalFormatting sqref="AM30">
    <cfRule type="expression" dxfId="61" priority="61">
      <formula>IF(RIGHT(TEXT(AM30,"0.#"),1)=".",FALSE,TRUE)</formula>
    </cfRule>
    <cfRule type="expression" dxfId="60" priority="62">
      <formula>IF(RIGHT(TEXT(AM30,"0.#"),1)=".",TRUE,FALSE)</formula>
    </cfRule>
  </conditionalFormatting>
  <conditionalFormatting sqref="AM31">
    <cfRule type="expression" dxfId="59" priority="59">
      <formula>IF(RIGHT(TEXT(AM31,"0.#"),1)=".",FALSE,TRUE)</formula>
    </cfRule>
    <cfRule type="expression" dxfId="58" priority="60">
      <formula>IF(RIGHT(TEXT(AM31,"0.#"),1)=".",TRUE,FALSE)</formula>
    </cfRule>
  </conditionalFormatting>
  <conditionalFormatting sqref="AE45:AE46 AI45:AI46">
    <cfRule type="expression" dxfId="57" priority="57">
      <formula>IF(RIGHT(TEXT(AE45,"0.#"),1)=".",FALSE,TRUE)</formula>
    </cfRule>
    <cfRule type="expression" dxfId="56" priority="58">
      <formula>IF(RIGHT(TEXT(AE45,"0.#"),1)=".",TRUE,FALSE)</formula>
    </cfRule>
  </conditionalFormatting>
  <conditionalFormatting sqref="AE49:AE50 AI49:AI50">
    <cfRule type="expression" dxfId="55" priority="55">
      <formula>IF(RIGHT(TEXT(AE49,"0.#"),1)=".",FALSE,TRUE)</formula>
    </cfRule>
    <cfRule type="expression" dxfId="54" priority="56">
      <formula>IF(RIGHT(TEXT(AE49,"0.#"),1)=".",TRUE,FALSE)</formula>
    </cfRule>
  </conditionalFormatting>
  <conditionalFormatting sqref="Y140">
    <cfRule type="expression" dxfId="53" priority="53">
      <formula>IF(RIGHT(TEXT(Y140,"0.#"),1)=".",FALSE,TRUE)</formula>
    </cfRule>
    <cfRule type="expression" dxfId="52" priority="54">
      <formula>IF(RIGHT(TEXT(Y140,"0.#"),1)=".",TRUE,FALSE)</formula>
    </cfRule>
  </conditionalFormatting>
  <conditionalFormatting sqref="AU140">
    <cfRule type="expression" dxfId="51" priority="51">
      <formula>IF(RIGHT(TEXT(AU140,"0.#"),1)=".",FALSE,TRUE)</formula>
    </cfRule>
    <cfRule type="expression" dxfId="50" priority="52">
      <formula>IF(RIGHT(TEXT(AU140,"0.#"),1)=".",TRUE,FALSE)</formula>
    </cfRule>
  </conditionalFormatting>
  <conditionalFormatting sqref="Y153">
    <cfRule type="expression" dxfId="49" priority="49">
      <formula>IF(RIGHT(TEXT(Y153,"0.#"),1)=".",FALSE,TRUE)</formula>
    </cfRule>
    <cfRule type="expression" dxfId="48" priority="50">
      <formula>IF(RIGHT(TEXT(Y153,"0.#"),1)=".",TRUE,FALSE)</formula>
    </cfRule>
  </conditionalFormatting>
  <conditionalFormatting sqref="AL171:AO171">
    <cfRule type="expression" dxfId="47" priority="45">
      <formula>IF(AND(AL171&gt;=0, RIGHT(TEXT(AL171,"0.#"),1)&lt;&gt;"."),TRUE,FALSE)</formula>
    </cfRule>
    <cfRule type="expression" dxfId="46" priority="46">
      <formula>IF(AND(AL171&gt;=0, RIGHT(TEXT(AL171,"0.#"),1)="."),TRUE,FALSE)</formula>
    </cfRule>
    <cfRule type="expression" dxfId="45" priority="47">
      <formula>IF(AND(AL171&lt;0, RIGHT(TEXT(AL171,"0.#"),1)&lt;&gt;"."),TRUE,FALSE)</formula>
    </cfRule>
    <cfRule type="expression" dxfId="44" priority="48">
      <formula>IF(AND(AL171&lt;0, RIGHT(TEXT(AL171,"0.#"),1)="."),TRUE,FALSE)</formula>
    </cfRule>
  </conditionalFormatting>
  <conditionalFormatting sqref="Y171">
    <cfRule type="expression" dxfId="43" priority="43">
      <formula>IF(RIGHT(TEXT(Y171,"0.#"),1)=".",FALSE,TRUE)</formula>
    </cfRule>
    <cfRule type="expression" dxfId="42" priority="44">
      <formula>IF(RIGHT(TEXT(Y171,"0.#"),1)=".",TRUE,FALSE)</formula>
    </cfRule>
  </conditionalFormatting>
  <conditionalFormatting sqref="AL169:AO170">
    <cfRule type="expression" dxfId="41" priority="39">
      <formula>IF(AND(AL169&gt;=0, RIGHT(TEXT(AL169,"0.#"),1)&lt;&gt;"."),TRUE,FALSE)</formula>
    </cfRule>
    <cfRule type="expression" dxfId="40" priority="40">
      <formula>IF(AND(AL169&gt;=0, RIGHT(TEXT(AL169,"0.#"),1)="."),TRUE,FALSE)</formula>
    </cfRule>
    <cfRule type="expression" dxfId="39" priority="41">
      <formula>IF(AND(AL169&lt;0, RIGHT(TEXT(AL169,"0.#"),1)&lt;&gt;"."),TRUE,FALSE)</formula>
    </cfRule>
    <cfRule type="expression" dxfId="38" priority="42">
      <formula>IF(AND(AL169&lt;0, RIGHT(TEXT(AL169,"0.#"),1)="."),TRUE,FALSE)</formula>
    </cfRule>
  </conditionalFormatting>
  <conditionalFormatting sqref="Y169:Y170">
    <cfRule type="expression" dxfId="37" priority="37">
      <formula>IF(RIGHT(TEXT(Y169,"0.#"),1)=".",FALSE,TRUE)</formula>
    </cfRule>
    <cfRule type="expression" dxfId="36" priority="38">
      <formula>IF(RIGHT(TEXT(Y169,"0.#"),1)=".",TRUE,FALSE)</formula>
    </cfRule>
  </conditionalFormatting>
  <conditionalFormatting sqref="Y177">
    <cfRule type="expression" dxfId="35" priority="31">
      <formula>IF(RIGHT(TEXT(Y177,"0.#"),1)=".",FALSE,TRUE)</formula>
    </cfRule>
    <cfRule type="expression" dxfId="34" priority="32">
      <formula>IF(RIGHT(TEXT(Y177,"0.#"),1)=".",TRUE,FALSE)</formula>
    </cfRule>
  </conditionalFormatting>
  <conditionalFormatting sqref="AL177:AO178">
    <cfRule type="expression" dxfId="33" priority="33">
      <formula>IF(AND(AL177&gt;=0, RIGHT(TEXT(AL177,"0.#"),1)&lt;&gt;"."),TRUE,FALSE)</formula>
    </cfRule>
    <cfRule type="expression" dxfId="32" priority="34">
      <formula>IF(AND(AL177&gt;=0, RIGHT(TEXT(AL177,"0.#"),1)="."),TRUE,FALSE)</formula>
    </cfRule>
    <cfRule type="expression" dxfId="31" priority="35">
      <formula>IF(AND(AL177&lt;0, RIGHT(TEXT(AL177,"0.#"),1)&lt;&gt;"."),TRUE,FALSE)</formula>
    </cfRule>
    <cfRule type="expression" dxfId="30" priority="36">
      <formula>IF(AND(AL177&lt;0, RIGHT(TEXT(AL177,"0.#"),1)="."),TRUE,FALSE)</formula>
    </cfRule>
  </conditionalFormatting>
  <conditionalFormatting sqref="Y184:Y191">
    <cfRule type="expression" dxfId="29" priority="29">
      <formula>IF(RIGHT(TEXT(Y184,"0.#"),1)=".",FALSE,TRUE)</formula>
    </cfRule>
    <cfRule type="expression" dxfId="28" priority="30">
      <formula>IF(RIGHT(TEXT(Y184,"0.#"),1)=".",TRUE,FALSE)</formula>
    </cfRule>
  </conditionalFormatting>
  <conditionalFormatting sqref="Y182:Y183">
    <cfRule type="expression" dxfId="27" priority="23">
      <formula>IF(RIGHT(TEXT(Y182,"0.#"),1)=".",FALSE,TRUE)</formula>
    </cfRule>
    <cfRule type="expression" dxfId="26" priority="24">
      <formula>IF(RIGHT(TEXT(Y182,"0.#"),1)=".",TRUE,FALSE)</formula>
    </cfRule>
  </conditionalFormatting>
  <conditionalFormatting sqref="AL182:AO183">
    <cfRule type="expression" dxfId="25" priority="25">
      <formula>IF(AND(AL182&gt;=0, RIGHT(TEXT(AL182,"0.#"),1)&lt;&gt;"."),TRUE,FALSE)</formula>
    </cfRule>
    <cfRule type="expression" dxfId="24" priority="26">
      <formula>IF(AND(AL182&gt;=0, RIGHT(TEXT(AL182,"0.#"),1)="."),TRUE,FALSE)</formula>
    </cfRule>
    <cfRule type="expression" dxfId="23" priority="27">
      <formula>IF(AND(AL182&lt;0, RIGHT(TEXT(AL182,"0.#"),1)&lt;&gt;"."),TRUE,FALSE)</formula>
    </cfRule>
    <cfRule type="expression" dxfId="22" priority="28">
      <formula>IF(AND(AL182&lt;0, RIGHT(TEXT(AL182,"0.#"),1)="."),TRUE,FALSE)</formula>
    </cfRule>
  </conditionalFormatting>
  <conditionalFormatting sqref="AL184:AO184">
    <cfRule type="expression" dxfId="21" priority="19">
      <formula>IF(AND(AL184&gt;=0, RIGHT(TEXT(AL184,"0.#"),1)&lt;&gt;"."),TRUE,FALSE)</formula>
    </cfRule>
    <cfRule type="expression" dxfId="20" priority="20">
      <formula>IF(AND(AL184&gt;=0, RIGHT(TEXT(AL184,"0.#"),1)="."),TRUE,FALSE)</formula>
    </cfRule>
    <cfRule type="expression" dxfId="19" priority="21">
      <formula>IF(AND(AL184&lt;0, RIGHT(TEXT(AL184,"0.#"),1)&lt;&gt;"."),TRUE,FALSE)</formula>
    </cfRule>
    <cfRule type="expression" dxfId="18" priority="22">
      <formula>IF(AND(AL184&lt;0, RIGHT(TEXT(AL184,"0.#"),1)="."),TRUE,FALSE)</formula>
    </cfRule>
  </conditionalFormatting>
  <conditionalFormatting sqref="AE36">
    <cfRule type="expression" dxfId="17" priority="17">
      <formula>IF(RIGHT(TEXT(AE36,"0.#"),1)=".",FALSE,TRUE)</formula>
    </cfRule>
    <cfRule type="expression" dxfId="16" priority="18">
      <formula>IF(RIGHT(TEXT(AE36,"0.#"),1)=".",TRUE,FALSE)</formula>
    </cfRule>
  </conditionalFormatting>
  <conditionalFormatting sqref="AI36">
    <cfRule type="expression" dxfId="15" priority="15">
      <formula>IF(RIGHT(TEXT(AI36,"0.#"),1)=".",FALSE,TRUE)</formula>
    </cfRule>
    <cfRule type="expression" dxfId="14" priority="16">
      <formula>IF(RIGHT(TEXT(AI36,"0.#"),1)=".",TRUE,FALSE)</formula>
    </cfRule>
  </conditionalFormatting>
  <conditionalFormatting sqref="AE37">
    <cfRule type="expression" dxfId="13" priority="13">
      <formula>IF(RIGHT(TEXT(AE37,"0.#"),1)=".",FALSE,TRUE)</formula>
    </cfRule>
    <cfRule type="expression" dxfId="12" priority="14">
      <formula>IF(RIGHT(TEXT(AE37,"0.#"),1)=".",TRUE,FALSE)</formula>
    </cfRule>
  </conditionalFormatting>
  <conditionalFormatting sqref="AI37">
    <cfRule type="expression" dxfId="11" priority="11">
      <formula>IF(RIGHT(TEXT(AI37,"0.#"),1)=".",FALSE,TRUE)</formula>
    </cfRule>
    <cfRule type="expression" dxfId="10" priority="12">
      <formula>IF(RIGHT(TEXT(AI37,"0.#"),1)=".",TRUE,FALSE)</formula>
    </cfRule>
  </conditionalFormatting>
  <conditionalFormatting sqref="AE39">
    <cfRule type="expression" dxfId="9" priority="9">
      <formula>IF(RIGHT(TEXT(AE39,"0.#"),1)=".",FALSE,TRUE)</formula>
    </cfRule>
    <cfRule type="expression" dxfId="8" priority="10">
      <formula>IF(RIGHT(TEXT(AE39,"0.#"),1)=".",TRUE,FALSE)</formula>
    </cfRule>
  </conditionalFormatting>
  <conditionalFormatting sqref="AI39">
    <cfRule type="expression" dxfId="7" priority="7">
      <formula>IF(RIGHT(TEXT(AI39,"0.#"),1)=".",FALSE,TRUE)</formula>
    </cfRule>
    <cfRule type="expression" dxfId="6" priority="8">
      <formula>IF(RIGHT(TEXT(AI39,"0.#"),1)=".",TRUE,FALSE)</formula>
    </cfRule>
  </conditionalFormatting>
  <conditionalFormatting sqref="AI40">
    <cfRule type="expression" dxfId="5" priority="5">
      <formula>IF(RIGHT(TEXT(AI40,"0.#"),1)=".",FALSE,TRUE)</formula>
    </cfRule>
    <cfRule type="expression" dxfId="4" priority="6">
      <formula>IF(RIGHT(TEXT(AI40,"0.#"),1)=".",TRUE,FALSE)</formula>
    </cfRule>
  </conditionalFormatting>
  <conditionalFormatting sqref="AE40">
    <cfRule type="expression" dxfId="3" priority="3">
      <formula>IF(RIGHT(TEXT(AE40,"0.#"),1)=".",FALSE,TRUE)</formula>
    </cfRule>
    <cfRule type="expression" dxfId="2" priority="4">
      <formula>IF(RIGHT(TEXT(AE40,"0.#"),1)=".",TRUE,FALSE)</formula>
    </cfRule>
  </conditionalFormatting>
  <conditionalFormatting sqref="Y178">
    <cfRule type="expression" dxfId="1" priority="1">
      <formula>IF(RIGHT(TEXT(Y178,"0.#"),1)=".",FALSE,TRUE)</formula>
    </cfRule>
    <cfRule type="expression" dxfId="0" priority="2">
      <formula>IF(RIGHT(TEXT(Y178,"0.#"),1)=".",TRUE,FALSE)</formula>
    </cfRule>
  </conditionalFormatting>
  <dataValidations count="17">
    <dataValidation type="custom" imeMode="disabled" allowBlank="1" showInputMessage="1" showErrorMessage="1" sqref="AY23 AY44:AY46 AY48:AY50 J96:K100 P13:AX13 AR15:AX15 P14:AQ18 AR18:AX18 P19:AJ19 AQ29:AR29 AU29:AX29 AE30:AX32 AE36:AX37 AE39:AX39 AQ44:AR44 AU44:AX44 AE45:AX46 AQ48:AR48 AU48:AX48 AE49:AX50 AY60 AY62 AE63:AF63 AQ63:AR63 AU63:AX63 AE64:AX66 AY67 AE68:AF68 AQ68:AR68 AU68:AX68 AE69:AX71 Y140:AB149 AU140:AX149 Y153:AB162 AU153:AX162 Y169:AB173 AL169:AO173 Y177:AB178 AL177:AO178 Y182:AB191 AL182:AO191 P23:AC27">
      <formula1>OR(ISNUMBER(J13), J13="-")</formula1>
    </dataValidation>
    <dataValidation type="list" allowBlank="1" showInputMessage="1" showErrorMessage="1" sqref="G96:H10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8:E108">
      <formula1>T所見を踏まえた改善点</formula1>
    </dataValidation>
    <dataValidation imeMode="disabled" allowBlank="1" showInputMessage="1" showErrorMessage="1" sqref="L96:L100"/>
    <dataValidation type="whole" imeMode="disabled" allowBlank="1" showInputMessage="1" showErrorMessage="1" sqref="M96:M100 AW2:AX2">
      <formula1>0</formula1>
      <formula2>99</formula2>
    </dataValidation>
    <dataValidation type="custom" imeMode="off" allowBlank="1" showInputMessage="1" showErrorMessage="1" sqref="J169:O173 J177:O178 J182:O191">
      <formula1>OR(ISNUMBER(J169), J169="-")</formula1>
    </dataValidation>
    <dataValidation type="custom" imeMode="disabled" allowBlank="1" showInputMessage="1" showErrorMessage="1" sqref="AH169:AK173 AH177:AK178 AH182:AK191">
      <formula1>OR(AND(MOD(IF(ISNUMBER(AH169), AH169, 0.5),1)=0, 0&lt;=AH169), AH169="-")</formula1>
    </dataValidation>
    <dataValidation type="list" allowBlank="1" showInputMessage="1" showErrorMessage="1" sqref="A106:E10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6:F100">
      <formula1>T省庁</formula1>
    </dataValidation>
    <dataValidation type="whole" imeMode="disabled" allowBlank="1" showInputMessage="1" showErrorMessage="1" sqref="AS2:AU2">
      <formula1>0</formula1>
      <formula2>9999</formula2>
    </dataValidation>
    <dataValidation type="whole" allowBlank="1" showInputMessage="1" showErrorMessage="1" sqref="L121:M122 X121:Y122 AJ121:AK122 AU121:AV122">
      <formula1>0</formula1>
      <formula2>9999</formula2>
    </dataValidation>
    <dataValidation type="whole" allowBlank="1" showInputMessage="1" showErrorMessage="1" sqref="O121:P122 AA121:AB122 AM121:AN122 AX121:AX12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4" max="49" man="1"/>
    <brk id="74" max="49" man="1"/>
    <brk id="102" max="49" man="1"/>
    <brk id="122" max="49" man="1"/>
    <brk id="163"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AO122 E121:G122 Q121:S122 AC121:AE122 AO121:AP121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J61:T61</xm:sqref>
        </x14:dataValidation>
        <x14:dataValidation type="list" allowBlank="1" showInputMessage="1" showErrorMessage="1">
          <x14:formula1>
            <xm:f>入力規則等!$AG$2:$AG$13</xm:f>
          </x14:formula1>
          <xm:sqref>AC169:AG173 AC177:AG178 AC182:AG191</xm:sqref>
        </x14:dataValidation>
        <x14:dataValidation type="list" allowBlank="1" showInputMessage="1" showErrorMessage="1">
          <x14:formula1>
            <xm:f>入力規則等!$U$37:$U$39</xm:f>
          </x14:formula1>
          <xm:sqref>I121:J121 U121:V121 AG121:AH121 AR121:AS121</xm:sqref>
        </x14:dataValidation>
        <x14:dataValidation type="list" allowBlank="1" showInputMessage="1" showErrorMessage="1">
          <x14:formula1>
            <xm:f>入力規則等!$U$7:$U$9</xm:f>
          </x14:formula1>
          <xm:sqref>I122:J122 U122:V122 AG122:AH122 AR122:AS122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97</v>
      </c>
      <c r="L1" s="23" t="s">
        <v>79</v>
      </c>
      <c r="O1" s="13"/>
      <c r="P1" s="24" t="s">
        <v>5</v>
      </c>
      <c r="Q1" s="24" t="s">
        <v>68</v>
      </c>
      <c r="T1" s="13"/>
      <c r="U1" s="27" t="s">
        <v>160</v>
      </c>
      <c r="W1" s="27" t="s">
        <v>159</v>
      </c>
      <c r="Y1" s="27" t="s">
        <v>76</v>
      </c>
      <c r="Z1" s="27" t="s">
        <v>418</v>
      </c>
      <c r="AA1" s="27" t="s">
        <v>77</v>
      </c>
      <c r="AB1" s="27" t="s">
        <v>419</v>
      </c>
      <c r="AC1" s="27" t="s">
        <v>32</v>
      </c>
      <c r="AD1" s="26"/>
      <c r="AE1" s="27" t="s">
        <v>44</v>
      </c>
      <c r="AF1" s="28"/>
      <c r="AG1" s="37" t="s">
        <v>180</v>
      </c>
      <c r="AI1" s="37" t="s">
        <v>189</v>
      </c>
      <c r="AK1" s="37" t="s">
        <v>193</v>
      </c>
      <c r="AM1" s="56"/>
      <c r="AN1" s="56"/>
      <c r="AP1" s="26" t="s">
        <v>239</v>
      </c>
    </row>
    <row r="2" spans="1:42" ht="13.5" customHeight="1" x14ac:dyDescent="0.15">
      <c r="A2" s="14" t="s">
        <v>80</v>
      </c>
      <c r="B2" s="15"/>
      <c r="C2" s="13" t="str">
        <f>IF(B2="","",A2)</f>
        <v/>
      </c>
      <c r="D2" s="13" t="str">
        <f>IF(C2="","",IF(D1&lt;&gt;"",CONCATENATE(D1,"、",C2),C2))</f>
        <v/>
      </c>
      <c r="F2" s="12" t="s">
        <v>67</v>
      </c>
      <c r="G2" s="17" t="s">
        <v>588</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3">
        <v>20</v>
      </c>
      <c r="W2" s="30" t="s">
        <v>165</v>
      </c>
      <c r="Y2" s="30" t="s">
        <v>63</v>
      </c>
      <c r="Z2" s="30" t="s">
        <v>63</v>
      </c>
      <c r="AA2" s="66" t="s">
        <v>283</v>
      </c>
      <c r="AB2" s="66" t="s">
        <v>513</v>
      </c>
      <c r="AC2" s="67" t="s">
        <v>130</v>
      </c>
      <c r="AD2" s="26"/>
      <c r="AE2" s="32" t="s">
        <v>161</v>
      </c>
      <c r="AF2" s="28"/>
      <c r="AG2" s="38" t="s">
        <v>248</v>
      </c>
      <c r="AI2" s="37" t="s">
        <v>279</v>
      </c>
      <c r="AK2" s="37" t="s">
        <v>194</v>
      </c>
      <c r="AM2" s="56"/>
      <c r="AN2" s="56"/>
      <c r="AP2" s="38" t="s">
        <v>248</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588</v>
      </c>
      <c r="R3" s="13" t="str">
        <f t="shared" ref="R3:R8" si="3">IF(Q3="","",P3)</f>
        <v>委託・請負</v>
      </c>
      <c r="S3" s="13" t="str">
        <f t="shared" ref="S3:S8" si="4">IF(R3="",S2,IF(S2&lt;&gt;"",CONCATENATE(S2,"、",R3),R3))</f>
        <v>委託・請負</v>
      </c>
      <c r="T3" s="13"/>
      <c r="U3" s="30" t="s">
        <v>545</v>
      </c>
      <c r="W3" s="30" t="s">
        <v>140</v>
      </c>
      <c r="Y3" s="30" t="s">
        <v>64</v>
      </c>
      <c r="Z3" s="30" t="s">
        <v>420</v>
      </c>
      <c r="AA3" s="66" t="s">
        <v>383</v>
      </c>
      <c r="AB3" s="66" t="s">
        <v>514</v>
      </c>
      <c r="AC3" s="67" t="s">
        <v>131</v>
      </c>
      <c r="AD3" s="26"/>
      <c r="AE3" s="32" t="s">
        <v>162</v>
      </c>
      <c r="AF3" s="28"/>
      <c r="AG3" s="38" t="s">
        <v>249</v>
      </c>
      <c r="AI3" s="37" t="s">
        <v>188</v>
      </c>
      <c r="AK3" s="37" t="str">
        <f>CHAR(CODE(AK2)+1)</f>
        <v>B</v>
      </c>
      <c r="AM3" s="56"/>
      <c r="AN3" s="56"/>
      <c r="AP3" s="38" t="s">
        <v>249</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546</v>
      </c>
      <c r="W4" s="30" t="s">
        <v>141</v>
      </c>
      <c r="Y4" s="30" t="s">
        <v>290</v>
      </c>
      <c r="Z4" s="30" t="s">
        <v>421</v>
      </c>
      <c r="AA4" s="66" t="s">
        <v>384</v>
      </c>
      <c r="AB4" s="66" t="s">
        <v>515</v>
      </c>
      <c r="AC4" s="66" t="s">
        <v>132</v>
      </c>
      <c r="AD4" s="26"/>
      <c r="AE4" s="32" t="s">
        <v>163</v>
      </c>
      <c r="AF4" s="28"/>
      <c r="AG4" s="38" t="s">
        <v>250</v>
      </c>
      <c r="AI4" s="37" t="s">
        <v>190</v>
      </c>
      <c r="AK4" s="37" t="str">
        <f t="shared" ref="AK4:AK49" si="7">CHAR(CODE(AK3)+1)</f>
        <v>C</v>
      </c>
      <c r="AM4" s="56"/>
      <c r="AN4" s="56"/>
      <c r="AP4" s="38" t="s">
        <v>250</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570</v>
      </c>
      <c r="Y5" s="30" t="s">
        <v>291</v>
      </c>
      <c r="Z5" s="30" t="s">
        <v>422</v>
      </c>
      <c r="AA5" s="66" t="s">
        <v>385</v>
      </c>
      <c r="AB5" s="66" t="s">
        <v>516</v>
      </c>
      <c r="AC5" s="66" t="s">
        <v>164</v>
      </c>
      <c r="AD5" s="29"/>
      <c r="AE5" s="32" t="s">
        <v>260</v>
      </c>
      <c r="AF5" s="28"/>
      <c r="AG5" s="38" t="s">
        <v>251</v>
      </c>
      <c r="AI5" s="37" t="s">
        <v>287</v>
      </c>
      <c r="AK5" s="37" t="str">
        <f t="shared" si="7"/>
        <v>D</v>
      </c>
      <c r="AP5" s="38" t="s">
        <v>251</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262</v>
      </c>
      <c r="W6" s="30" t="s">
        <v>142</v>
      </c>
      <c r="Y6" s="30" t="s">
        <v>292</v>
      </c>
      <c r="Z6" s="30" t="s">
        <v>423</v>
      </c>
      <c r="AA6" s="66" t="s">
        <v>386</v>
      </c>
      <c r="AB6" s="66" t="s">
        <v>517</v>
      </c>
      <c r="AC6" s="66" t="s">
        <v>133</v>
      </c>
      <c r="AD6" s="29"/>
      <c r="AE6" s="32" t="s">
        <v>258</v>
      </c>
      <c r="AF6" s="28"/>
      <c r="AG6" s="38" t="s">
        <v>252</v>
      </c>
      <c r="AI6" s="37" t="s">
        <v>288</v>
      </c>
      <c r="AK6" s="37" t="str">
        <f>CHAR(CODE(AK5)+1)</f>
        <v>E</v>
      </c>
      <c r="AP6" s="38" t="s">
        <v>252</v>
      </c>
    </row>
    <row r="7" spans="1:42" ht="13.5" customHeight="1" x14ac:dyDescent="0.15">
      <c r="A7" s="14" t="s">
        <v>85</v>
      </c>
      <c r="B7" s="15"/>
      <c r="C7" s="13" t="str">
        <f t="shared" si="0"/>
        <v/>
      </c>
      <c r="D7" s="13" t="str">
        <f t="shared" si="8"/>
        <v/>
      </c>
      <c r="F7" s="18" t="s">
        <v>202</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293</v>
      </c>
      <c r="Z7" s="30" t="s">
        <v>424</v>
      </c>
      <c r="AA7" s="66" t="s">
        <v>387</v>
      </c>
      <c r="AB7" s="66" t="s">
        <v>518</v>
      </c>
      <c r="AC7" s="29"/>
      <c r="AD7" s="29"/>
      <c r="AE7" s="30" t="s">
        <v>133</v>
      </c>
      <c r="AF7" s="28"/>
      <c r="AG7" s="38" t="s">
        <v>253</v>
      </c>
      <c r="AH7" s="59"/>
      <c r="AI7" s="38" t="s">
        <v>275</v>
      </c>
      <c r="AK7" s="37" t="str">
        <f>CHAR(CODE(AK6)+1)</f>
        <v>F</v>
      </c>
      <c r="AP7" s="38" t="s">
        <v>253</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285</v>
      </c>
      <c r="W8" s="30" t="s">
        <v>144</v>
      </c>
      <c r="Y8" s="30" t="s">
        <v>294</v>
      </c>
      <c r="Z8" s="30" t="s">
        <v>425</v>
      </c>
      <c r="AA8" s="66" t="s">
        <v>388</v>
      </c>
      <c r="AB8" s="66" t="s">
        <v>519</v>
      </c>
      <c r="AC8" s="29"/>
      <c r="AD8" s="29"/>
      <c r="AE8" s="29"/>
      <c r="AF8" s="28"/>
      <c r="AG8" s="38" t="s">
        <v>254</v>
      </c>
      <c r="AI8" s="37" t="s">
        <v>276</v>
      </c>
      <c r="AK8" s="37" t="str">
        <f t="shared" si="7"/>
        <v>G</v>
      </c>
      <c r="AP8" s="38" t="s">
        <v>254</v>
      </c>
    </row>
    <row r="9" spans="1:42" ht="13.5" customHeight="1" x14ac:dyDescent="0.15">
      <c r="A9" s="14" t="s">
        <v>87</v>
      </c>
      <c r="B9" s="15"/>
      <c r="C9" s="13" t="str">
        <f t="shared" si="0"/>
        <v/>
      </c>
      <c r="D9" s="13" t="str">
        <f t="shared" si="8"/>
        <v/>
      </c>
      <c r="F9" s="18" t="s">
        <v>203</v>
      </c>
      <c r="G9" s="17"/>
      <c r="H9" s="13" t="str">
        <f t="shared" si="1"/>
        <v/>
      </c>
      <c r="I9" s="13" t="str">
        <f t="shared" si="5"/>
        <v>一般会計</v>
      </c>
      <c r="K9" s="14" t="s">
        <v>105</v>
      </c>
      <c r="L9" s="15"/>
      <c r="M9" s="13" t="str">
        <f t="shared" si="2"/>
        <v/>
      </c>
      <c r="N9" s="13" t="str">
        <f t="shared" si="6"/>
        <v/>
      </c>
      <c r="O9" s="13"/>
      <c r="P9" s="13"/>
      <c r="Q9" s="19"/>
      <c r="T9" s="13"/>
      <c r="U9" s="30" t="s">
        <v>286</v>
      </c>
      <c r="W9" s="30" t="s">
        <v>145</v>
      </c>
      <c r="Y9" s="30" t="s">
        <v>295</v>
      </c>
      <c r="Z9" s="30" t="s">
        <v>426</v>
      </c>
      <c r="AA9" s="66" t="s">
        <v>389</v>
      </c>
      <c r="AB9" s="66" t="s">
        <v>520</v>
      </c>
      <c r="AC9" s="29"/>
      <c r="AD9" s="29"/>
      <c r="AE9" s="29"/>
      <c r="AF9" s="28"/>
      <c r="AG9" s="38" t="s">
        <v>255</v>
      </c>
      <c r="AI9" s="55"/>
      <c r="AK9" s="37" t="str">
        <f t="shared" si="7"/>
        <v>H</v>
      </c>
      <c r="AP9" s="38" t="s">
        <v>255</v>
      </c>
    </row>
    <row r="10" spans="1:42" ht="13.5" customHeight="1" x14ac:dyDescent="0.15">
      <c r="A10" s="14" t="s">
        <v>222</v>
      </c>
      <c r="B10" s="15" t="s">
        <v>588</v>
      </c>
      <c r="C10" s="13" t="str">
        <f t="shared" si="0"/>
        <v>国土強靱化施策</v>
      </c>
      <c r="D10" s="13" t="str">
        <f t="shared" si="8"/>
        <v>国土強靱化施策</v>
      </c>
      <c r="F10" s="18" t="s">
        <v>112</v>
      </c>
      <c r="G10" s="17"/>
      <c r="H10" s="13" t="str">
        <f t="shared" si="1"/>
        <v/>
      </c>
      <c r="I10" s="13" t="str">
        <f t="shared" si="5"/>
        <v>一般会計</v>
      </c>
      <c r="K10" s="14" t="s">
        <v>223</v>
      </c>
      <c r="L10" s="15"/>
      <c r="M10" s="13" t="str">
        <f t="shared" si="2"/>
        <v/>
      </c>
      <c r="N10" s="13" t="str">
        <f t="shared" si="6"/>
        <v/>
      </c>
      <c r="O10" s="13"/>
      <c r="P10" s="13" t="str">
        <f>S8</f>
        <v>委託・請負</v>
      </c>
      <c r="Q10" s="19"/>
      <c r="T10" s="13"/>
      <c r="W10" s="30" t="s">
        <v>146</v>
      </c>
      <c r="Y10" s="30" t="s">
        <v>296</v>
      </c>
      <c r="Z10" s="30" t="s">
        <v>427</v>
      </c>
      <c r="AA10" s="66" t="s">
        <v>390</v>
      </c>
      <c r="AB10" s="66" t="s">
        <v>521</v>
      </c>
      <c r="AC10" s="29"/>
      <c r="AD10" s="29"/>
      <c r="AE10" s="29"/>
      <c r="AF10" s="28"/>
      <c r="AG10" s="38" t="s">
        <v>243</v>
      </c>
      <c r="AK10" s="37" t="str">
        <f t="shared" si="7"/>
        <v>I</v>
      </c>
      <c r="AP10" s="37" t="s">
        <v>240</v>
      </c>
    </row>
    <row r="11" spans="1:42" ht="13.5" customHeight="1" x14ac:dyDescent="0.15">
      <c r="A11" s="14" t="s">
        <v>88</v>
      </c>
      <c r="B11" s="15"/>
      <c r="C11" s="13" t="str">
        <f t="shared" si="0"/>
        <v/>
      </c>
      <c r="D11" s="13" t="str">
        <f t="shared" si="8"/>
        <v>国土強靱化施策</v>
      </c>
      <c r="F11" s="18" t="s">
        <v>113</v>
      </c>
      <c r="G11" s="17"/>
      <c r="H11" s="13" t="str">
        <f t="shared" si="1"/>
        <v/>
      </c>
      <c r="I11" s="13" t="str">
        <f t="shared" si="5"/>
        <v>一般会計</v>
      </c>
      <c r="K11" s="14" t="s">
        <v>106</v>
      </c>
      <c r="L11" s="15" t="s">
        <v>588</v>
      </c>
      <c r="M11" s="13" t="str">
        <f t="shared" si="2"/>
        <v>その他の事項経費</v>
      </c>
      <c r="N11" s="13" t="str">
        <f t="shared" si="6"/>
        <v>その他の事項経費</v>
      </c>
      <c r="O11" s="13"/>
      <c r="P11" s="13"/>
      <c r="Q11" s="19"/>
      <c r="T11" s="13"/>
      <c r="W11" s="30" t="s">
        <v>147</v>
      </c>
      <c r="Y11" s="30" t="s">
        <v>297</v>
      </c>
      <c r="Z11" s="30" t="s">
        <v>428</v>
      </c>
      <c r="AA11" s="66" t="s">
        <v>391</v>
      </c>
      <c r="AB11" s="66" t="s">
        <v>522</v>
      </c>
      <c r="AC11" s="29"/>
      <c r="AD11" s="29"/>
      <c r="AE11" s="29"/>
      <c r="AF11" s="28"/>
      <c r="AG11" s="37" t="s">
        <v>246</v>
      </c>
      <c r="AK11" s="37" t="str">
        <f t="shared" si="7"/>
        <v>J</v>
      </c>
    </row>
    <row r="12" spans="1:42" ht="13.5" customHeight="1" x14ac:dyDescent="0.15">
      <c r="A12" s="14" t="s">
        <v>89</v>
      </c>
      <c r="B12" s="15"/>
      <c r="C12" s="13" t="str">
        <f t="shared" ref="C12:C24" si="9">IF(B12="","",A12)</f>
        <v/>
      </c>
      <c r="D12" s="13" t="str">
        <f t="shared" si="8"/>
        <v>国土強靱化施策</v>
      </c>
      <c r="F12" s="18" t="s">
        <v>114</v>
      </c>
      <c r="G12" s="17"/>
      <c r="H12" s="13" t="str">
        <f t="shared" si="1"/>
        <v/>
      </c>
      <c r="I12" s="13" t="str">
        <f t="shared" si="5"/>
        <v>一般会計</v>
      </c>
      <c r="K12" s="13"/>
      <c r="L12" s="13"/>
      <c r="O12" s="13"/>
      <c r="P12" s="13"/>
      <c r="Q12" s="19"/>
      <c r="T12" s="13"/>
      <c r="U12" s="27" t="s">
        <v>547</v>
      </c>
      <c r="W12" s="30" t="s">
        <v>148</v>
      </c>
      <c r="Y12" s="30" t="s">
        <v>298</v>
      </c>
      <c r="Z12" s="30" t="s">
        <v>429</v>
      </c>
      <c r="AA12" s="66" t="s">
        <v>392</v>
      </c>
      <c r="AB12" s="66" t="s">
        <v>523</v>
      </c>
      <c r="AC12" s="29"/>
      <c r="AD12" s="29"/>
      <c r="AE12" s="29"/>
      <c r="AF12" s="28"/>
      <c r="AG12" s="37" t="s">
        <v>244</v>
      </c>
      <c r="AK12" s="37" t="str">
        <f t="shared" si="7"/>
        <v>K</v>
      </c>
    </row>
    <row r="13" spans="1:42" ht="13.5" customHeight="1" x14ac:dyDescent="0.15">
      <c r="A13" s="14" t="s">
        <v>90</v>
      </c>
      <c r="B13" s="15"/>
      <c r="C13" s="13" t="str">
        <f t="shared" si="9"/>
        <v/>
      </c>
      <c r="D13" s="13" t="str">
        <f t="shared" si="8"/>
        <v>国土強靱化施策</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299</v>
      </c>
      <c r="Z13" s="30" t="s">
        <v>430</v>
      </c>
      <c r="AA13" s="66" t="s">
        <v>393</v>
      </c>
      <c r="AB13" s="66" t="s">
        <v>524</v>
      </c>
      <c r="AC13" s="29"/>
      <c r="AD13" s="29"/>
      <c r="AE13" s="29"/>
      <c r="AF13" s="28"/>
      <c r="AG13" s="37" t="s">
        <v>245</v>
      </c>
      <c r="AK13" s="37" t="str">
        <f t="shared" si="7"/>
        <v>L</v>
      </c>
    </row>
    <row r="14" spans="1:42" ht="13.5" customHeight="1" x14ac:dyDescent="0.15">
      <c r="A14" s="14" t="s">
        <v>91</v>
      </c>
      <c r="B14" s="15"/>
      <c r="C14" s="13" t="str">
        <f t="shared" si="9"/>
        <v/>
      </c>
      <c r="D14" s="13" t="str">
        <f t="shared" si="8"/>
        <v>国土強靱化施策</v>
      </c>
      <c r="F14" s="18" t="s">
        <v>116</v>
      </c>
      <c r="G14" s="17"/>
      <c r="H14" s="13" t="str">
        <f t="shared" si="1"/>
        <v/>
      </c>
      <c r="I14" s="13" t="str">
        <f t="shared" si="5"/>
        <v>一般会計</v>
      </c>
      <c r="K14" s="13"/>
      <c r="L14" s="13"/>
      <c r="O14" s="13"/>
      <c r="P14" s="13"/>
      <c r="Q14" s="19"/>
      <c r="T14" s="13"/>
      <c r="U14" s="30" t="s">
        <v>548</v>
      </c>
      <c r="W14" s="30" t="s">
        <v>150</v>
      </c>
      <c r="Y14" s="30" t="s">
        <v>300</v>
      </c>
      <c r="Z14" s="30" t="s">
        <v>431</v>
      </c>
      <c r="AA14" s="66" t="s">
        <v>394</v>
      </c>
      <c r="AB14" s="66" t="s">
        <v>525</v>
      </c>
      <c r="AC14" s="29"/>
      <c r="AD14" s="29"/>
      <c r="AE14" s="29"/>
      <c r="AF14" s="28"/>
      <c r="AG14" s="55"/>
      <c r="AK14" s="37" t="str">
        <f t="shared" si="7"/>
        <v>M</v>
      </c>
    </row>
    <row r="15" spans="1:42" ht="13.5" customHeight="1" x14ac:dyDescent="0.15">
      <c r="A15" s="14" t="s">
        <v>92</v>
      </c>
      <c r="B15" s="15"/>
      <c r="C15" s="13" t="str">
        <f t="shared" si="9"/>
        <v/>
      </c>
      <c r="D15" s="13" t="str">
        <f t="shared" si="8"/>
        <v>国土強靱化施策</v>
      </c>
      <c r="F15" s="18" t="s">
        <v>117</v>
      </c>
      <c r="G15" s="17"/>
      <c r="H15" s="13" t="str">
        <f t="shared" si="1"/>
        <v/>
      </c>
      <c r="I15" s="13" t="str">
        <f t="shared" si="5"/>
        <v>一般会計</v>
      </c>
      <c r="K15" s="13"/>
      <c r="L15" s="13"/>
      <c r="O15" s="13"/>
      <c r="P15" s="13"/>
      <c r="Q15" s="19"/>
      <c r="T15" s="13"/>
      <c r="U15" s="30" t="s">
        <v>549</v>
      </c>
      <c r="W15" s="30" t="s">
        <v>151</v>
      </c>
      <c r="Y15" s="30" t="s">
        <v>301</v>
      </c>
      <c r="Z15" s="30" t="s">
        <v>432</v>
      </c>
      <c r="AA15" s="66" t="s">
        <v>395</v>
      </c>
      <c r="AB15" s="66" t="s">
        <v>526</v>
      </c>
      <c r="AC15" s="29"/>
      <c r="AD15" s="29"/>
      <c r="AE15" s="29"/>
      <c r="AF15" s="28"/>
      <c r="AG15" s="56"/>
      <c r="AK15" s="37" t="str">
        <f t="shared" si="7"/>
        <v>N</v>
      </c>
    </row>
    <row r="16" spans="1:42" ht="13.5" customHeight="1" x14ac:dyDescent="0.15">
      <c r="A16" s="14" t="s">
        <v>93</v>
      </c>
      <c r="B16" s="15"/>
      <c r="C16" s="13" t="str">
        <f t="shared" si="9"/>
        <v/>
      </c>
      <c r="D16" s="13" t="str">
        <f t="shared" si="8"/>
        <v>国土強靱化施策</v>
      </c>
      <c r="F16" s="18" t="s">
        <v>118</v>
      </c>
      <c r="G16" s="17"/>
      <c r="H16" s="13" t="str">
        <f t="shared" si="1"/>
        <v/>
      </c>
      <c r="I16" s="13" t="str">
        <f t="shared" si="5"/>
        <v>一般会計</v>
      </c>
      <c r="K16" s="13"/>
      <c r="L16" s="13"/>
      <c r="O16" s="13"/>
      <c r="P16" s="13"/>
      <c r="Q16" s="19"/>
      <c r="T16" s="13"/>
      <c r="U16" s="30" t="s">
        <v>550</v>
      </c>
      <c r="W16" s="30" t="s">
        <v>152</v>
      </c>
      <c r="Y16" s="30" t="s">
        <v>302</v>
      </c>
      <c r="Z16" s="30" t="s">
        <v>433</v>
      </c>
      <c r="AA16" s="66" t="s">
        <v>396</v>
      </c>
      <c r="AB16" s="66" t="s">
        <v>527</v>
      </c>
      <c r="AC16" s="29"/>
      <c r="AD16" s="29"/>
      <c r="AE16" s="29"/>
      <c r="AF16" s="28"/>
      <c r="AG16" s="56"/>
      <c r="AK16" s="37" t="str">
        <f t="shared" si="7"/>
        <v>O</v>
      </c>
    </row>
    <row r="17" spans="1:37" ht="13.5" customHeight="1" x14ac:dyDescent="0.15">
      <c r="A17" s="14" t="s">
        <v>94</v>
      </c>
      <c r="B17" s="15"/>
      <c r="C17" s="13" t="str">
        <f t="shared" si="9"/>
        <v/>
      </c>
      <c r="D17" s="13" t="str">
        <f t="shared" si="8"/>
        <v>国土強靱化施策</v>
      </c>
      <c r="F17" s="18" t="s">
        <v>119</v>
      </c>
      <c r="G17" s="17"/>
      <c r="H17" s="13" t="str">
        <f t="shared" si="1"/>
        <v/>
      </c>
      <c r="I17" s="13" t="str">
        <f t="shared" si="5"/>
        <v>一般会計</v>
      </c>
      <c r="K17" s="13"/>
      <c r="L17" s="13"/>
      <c r="O17" s="13"/>
      <c r="P17" s="13"/>
      <c r="Q17" s="19"/>
      <c r="T17" s="13"/>
      <c r="U17" s="30" t="s">
        <v>551</v>
      </c>
      <c r="W17" s="30" t="s">
        <v>153</v>
      </c>
      <c r="Y17" s="30" t="s">
        <v>303</v>
      </c>
      <c r="Z17" s="30" t="s">
        <v>434</v>
      </c>
      <c r="AA17" s="66" t="s">
        <v>397</v>
      </c>
      <c r="AB17" s="66" t="s">
        <v>528</v>
      </c>
      <c r="AC17" s="29"/>
      <c r="AD17" s="29"/>
      <c r="AE17" s="29"/>
      <c r="AF17" s="28"/>
      <c r="AG17" s="56"/>
      <c r="AK17" s="37" t="str">
        <f t="shared" si="7"/>
        <v>P</v>
      </c>
    </row>
    <row r="18" spans="1:37" ht="13.5" customHeight="1" x14ac:dyDescent="0.15">
      <c r="A18" s="14" t="s">
        <v>95</v>
      </c>
      <c r="B18" s="15"/>
      <c r="C18" s="13" t="str">
        <f t="shared" si="9"/>
        <v/>
      </c>
      <c r="D18" s="13" t="str">
        <f t="shared" si="8"/>
        <v>国土強靱化施策</v>
      </c>
      <c r="F18" s="18" t="s">
        <v>120</v>
      </c>
      <c r="G18" s="17"/>
      <c r="H18" s="13" t="str">
        <f t="shared" si="1"/>
        <v/>
      </c>
      <c r="I18" s="13" t="str">
        <f t="shared" si="5"/>
        <v>一般会計</v>
      </c>
      <c r="K18" s="13"/>
      <c r="L18" s="13"/>
      <c r="O18" s="13"/>
      <c r="P18" s="13"/>
      <c r="Q18" s="19"/>
      <c r="T18" s="13"/>
      <c r="U18" s="30" t="s">
        <v>552</v>
      </c>
      <c r="W18" s="30" t="s">
        <v>154</v>
      </c>
      <c r="Y18" s="30" t="s">
        <v>304</v>
      </c>
      <c r="Z18" s="30" t="s">
        <v>435</v>
      </c>
      <c r="AA18" s="66" t="s">
        <v>398</v>
      </c>
      <c r="AB18" s="66" t="s">
        <v>529</v>
      </c>
      <c r="AC18" s="29"/>
      <c r="AD18" s="29"/>
      <c r="AE18" s="29"/>
      <c r="AF18" s="28"/>
      <c r="AK18" s="37" t="str">
        <f t="shared" si="7"/>
        <v>Q</v>
      </c>
    </row>
    <row r="19" spans="1:37" ht="13.5" customHeight="1" x14ac:dyDescent="0.15">
      <c r="A19" s="14" t="s">
        <v>96</v>
      </c>
      <c r="B19" s="15"/>
      <c r="C19" s="13" t="str">
        <f t="shared" si="9"/>
        <v/>
      </c>
      <c r="D19" s="13" t="str">
        <f t="shared" si="8"/>
        <v>国土強靱化施策</v>
      </c>
      <c r="F19" s="18" t="s">
        <v>121</v>
      </c>
      <c r="G19" s="17"/>
      <c r="H19" s="13" t="str">
        <f t="shared" si="1"/>
        <v/>
      </c>
      <c r="I19" s="13" t="str">
        <f t="shared" si="5"/>
        <v>一般会計</v>
      </c>
      <c r="K19" s="13"/>
      <c r="L19" s="13"/>
      <c r="O19" s="13"/>
      <c r="P19" s="13"/>
      <c r="Q19" s="19"/>
      <c r="T19" s="13"/>
      <c r="U19" s="30" t="s">
        <v>553</v>
      </c>
      <c r="W19" s="30" t="s">
        <v>155</v>
      </c>
      <c r="Y19" s="30" t="s">
        <v>305</v>
      </c>
      <c r="Z19" s="30" t="s">
        <v>436</v>
      </c>
      <c r="AA19" s="66" t="s">
        <v>399</v>
      </c>
      <c r="AB19" s="66" t="s">
        <v>530</v>
      </c>
      <c r="AC19" s="29"/>
      <c r="AD19" s="29"/>
      <c r="AE19" s="29"/>
      <c r="AF19" s="28"/>
      <c r="AK19" s="37" t="str">
        <f t="shared" si="7"/>
        <v>R</v>
      </c>
    </row>
    <row r="20" spans="1:37" ht="13.5" customHeight="1" x14ac:dyDescent="0.15">
      <c r="A20" s="14" t="s">
        <v>213</v>
      </c>
      <c r="B20" s="15"/>
      <c r="C20" s="13" t="str">
        <f t="shared" si="9"/>
        <v/>
      </c>
      <c r="D20" s="13" t="str">
        <f t="shared" si="8"/>
        <v>国土強靱化施策</v>
      </c>
      <c r="F20" s="18" t="s">
        <v>212</v>
      </c>
      <c r="G20" s="17"/>
      <c r="H20" s="13" t="str">
        <f t="shared" si="1"/>
        <v/>
      </c>
      <c r="I20" s="13" t="str">
        <f t="shared" si="5"/>
        <v>一般会計</v>
      </c>
      <c r="K20" s="13"/>
      <c r="L20" s="13"/>
      <c r="O20" s="13"/>
      <c r="P20" s="13"/>
      <c r="Q20" s="19"/>
      <c r="T20" s="13"/>
      <c r="U20" s="30" t="s">
        <v>554</v>
      </c>
      <c r="W20" s="30" t="s">
        <v>156</v>
      </c>
      <c r="Y20" s="30" t="s">
        <v>306</v>
      </c>
      <c r="Z20" s="30" t="s">
        <v>437</v>
      </c>
      <c r="AA20" s="66" t="s">
        <v>400</v>
      </c>
      <c r="AB20" s="66" t="s">
        <v>531</v>
      </c>
      <c r="AC20" s="29"/>
      <c r="AD20" s="29"/>
      <c r="AE20" s="29"/>
      <c r="AF20" s="28"/>
      <c r="AK20" s="37" t="str">
        <f t="shared" si="7"/>
        <v>S</v>
      </c>
    </row>
    <row r="21" spans="1:37" ht="13.5" customHeight="1" x14ac:dyDescent="0.15">
      <c r="A21" s="14" t="s">
        <v>214</v>
      </c>
      <c r="B21" s="15"/>
      <c r="C21" s="13" t="str">
        <f t="shared" si="9"/>
        <v/>
      </c>
      <c r="D21" s="13" t="str">
        <f t="shared" si="8"/>
        <v>国土強靱化施策</v>
      </c>
      <c r="F21" s="18" t="s">
        <v>122</v>
      </c>
      <c r="G21" s="17"/>
      <c r="H21" s="13" t="str">
        <f t="shared" si="1"/>
        <v/>
      </c>
      <c r="I21" s="13" t="str">
        <f t="shared" si="5"/>
        <v>一般会計</v>
      </c>
      <c r="K21" s="13"/>
      <c r="L21" s="13"/>
      <c r="O21" s="13"/>
      <c r="P21" s="13"/>
      <c r="Q21" s="19"/>
      <c r="T21" s="13"/>
      <c r="U21" s="30" t="s">
        <v>555</v>
      </c>
      <c r="W21" s="30" t="s">
        <v>157</v>
      </c>
      <c r="Y21" s="30" t="s">
        <v>307</v>
      </c>
      <c r="Z21" s="30" t="s">
        <v>438</v>
      </c>
      <c r="AA21" s="66" t="s">
        <v>401</v>
      </c>
      <c r="AB21" s="66" t="s">
        <v>532</v>
      </c>
      <c r="AC21" s="29"/>
      <c r="AD21" s="29"/>
      <c r="AE21" s="29"/>
      <c r="AF21" s="28"/>
      <c r="AK21" s="37" t="str">
        <f t="shared" si="7"/>
        <v>T</v>
      </c>
    </row>
    <row r="22" spans="1:37" ht="13.5" customHeight="1" x14ac:dyDescent="0.15">
      <c r="A22" s="14" t="s">
        <v>215</v>
      </c>
      <c r="B22" s="15"/>
      <c r="C22" s="13" t="str">
        <f t="shared" si="9"/>
        <v/>
      </c>
      <c r="D22" s="13" t="str">
        <f>IF(C22="",D21,IF(D21&lt;&gt;"",CONCATENATE(D21,"、",C22),C22))</f>
        <v>国土強靱化施策</v>
      </c>
      <c r="F22" s="18" t="s">
        <v>123</v>
      </c>
      <c r="G22" s="17"/>
      <c r="H22" s="13" t="str">
        <f t="shared" si="1"/>
        <v/>
      </c>
      <c r="I22" s="13" t="str">
        <f t="shared" si="5"/>
        <v>一般会計</v>
      </c>
      <c r="K22" s="13"/>
      <c r="L22" s="13"/>
      <c r="O22" s="13"/>
      <c r="P22" s="13"/>
      <c r="Q22" s="19"/>
      <c r="T22" s="13"/>
      <c r="U22" s="30" t="s">
        <v>556</v>
      </c>
      <c r="W22" s="30" t="s">
        <v>158</v>
      </c>
      <c r="Y22" s="30" t="s">
        <v>308</v>
      </c>
      <c r="Z22" s="30" t="s">
        <v>439</v>
      </c>
      <c r="AA22" s="66" t="s">
        <v>402</v>
      </c>
      <c r="AB22" s="66" t="s">
        <v>533</v>
      </c>
      <c r="AC22" s="29"/>
      <c r="AD22" s="29"/>
      <c r="AE22" s="29"/>
      <c r="AF22" s="28"/>
      <c r="AK22" s="37" t="str">
        <f t="shared" si="7"/>
        <v>U</v>
      </c>
    </row>
    <row r="23" spans="1:37" ht="13.5" customHeight="1" x14ac:dyDescent="0.15">
      <c r="A23" s="14" t="s">
        <v>216</v>
      </c>
      <c r="B23" s="15"/>
      <c r="C23" s="13" t="str">
        <f t="shared" si="9"/>
        <v/>
      </c>
      <c r="D23" s="13" t="str">
        <f>IF(C23="",D22,IF(D22&lt;&gt;"",CONCATENATE(D22,"、",C23),C23))</f>
        <v>国土強靱化施策</v>
      </c>
      <c r="F23" s="18" t="s">
        <v>124</v>
      </c>
      <c r="G23" s="17"/>
      <c r="H23" s="13" t="str">
        <f t="shared" si="1"/>
        <v/>
      </c>
      <c r="I23" s="13" t="str">
        <f t="shared" si="5"/>
        <v>一般会計</v>
      </c>
      <c r="K23" s="13"/>
      <c r="L23" s="13"/>
      <c r="O23" s="13"/>
      <c r="P23" s="13"/>
      <c r="Q23" s="19"/>
      <c r="T23" s="13"/>
      <c r="U23" s="30" t="s">
        <v>557</v>
      </c>
      <c r="W23" s="30" t="s">
        <v>572</v>
      </c>
      <c r="Y23" s="30" t="s">
        <v>309</v>
      </c>
      <c r="Z23" s="30" t="s">
        <v>440</v>
      </c>
      <c r="AA23" s="66" t="s">
        <v>403</v>
      </c>
      <c r="AB23" s="66" t="s">
        <v>534</v>
      </c>
      <c r="AC23" s="29"/>
      <c r="AD23" s="29"/>
      <c r="AE23" s="29"/>
      <c r="AF23" s="28"/>
      <c r="AK23" s="37" t="str">
        <f t="shared" si="7"/>
        <v>V</v>
      </c>
    </row>
    <row r="24" spans="1:37" ht="13.5" customHeight="1" x14ac:dyDescent="0.15">
      <c r="A24" s="62" t="s">
        <v>277</v>
      </c>
      <c r="B24" s="15"/>
      <c r="C24" s="13" t="str">
        <f t="shared" si="9"/>
        <v/>
      </c>
      <c r="D24" s="13" t="str">
        <f>IF(C24="",D23,IF(D23&lt;&gt;"",CONCATENATE(D23,"、",C24),C24))</f>
        <v>国土強靱化施策</v>
      </c>
      <c r="F24" s="18" t="s">
        <v>281</v>
      </c>
      <c r="G24" s="17"/>
      <c r="H24" s="13" t="str">
        <f t="shared" si="1"/>
        <v/>
      </c>
      <c r="I24" s="13" t="str">
        <f t="shared" si="5"/>
        <v>一般会計</v>
      </c>
      <c r="K24" s="13"/>
      <c r="L24" s="13"/>
      <c r="O24" s="13"/>
      <c r="P24" s="13"/>
      <c r="Q24" s="19"/>
      <c r="T24" s="13"/>
      <c r="U24" s="30" t="s">
        <v>558</v>
      </c>
      <c r="Y24" s="30" t="s">
        <v>310</v>
      </c>
      <c r="Z24" s="30" t="s">
        <v>441</v>
      </c>
      <c r="AA24" s="66" t="s">
        <v>404</v>
      </c>
      <c r="AB24" s="66" t="s">
        <v>535</v>
      </c>
      <c r="AC24" s="29"/>
      <c r="AD24" s="29"/>
      <c r="AE24" s="29"/>
      <c r="AF24" s="28"/>
      <c r="AK24" s="37" t="str">
        <f>CHAR(CODE(AK23)+1)</f>
        <v>W</v>
      </c>
    </row>
    <row r="25" spans="1:37" ht="13.5" customHeight="1" x14ac:dyDescent="0.15">
      <c r="A25" s="64"/>
      <c r="B25" s="63"/>
      <c r="F25" s="18" t="s">
        <v>125</v>
      </c>
      <c r="G25" s="17"/>
      <c r="H25" s="13" t="str">
        <f t="shared" si="1"/>
        <v/>
      </c>
      <c r="I25" s="13" t="str">
        <f t="shared" si="5"/>
        <v>一般会計</v>
      </c>
      <c r="K25" s="13"/>
      <c r="L25" s="13"/>
      <c r="O25" s="13"/>
      <c r="P25" s="13"/>
      <c r="Q25" s="19"/>
      <c r="T25" s="13"/>
      <c r="U25" s="30" t="s">
        <v>559</v>
      </c>
      <c r="Y25" s="30" t="s">
        <v>311</v>
      </c>
      <c r="Z25" s="30" t="s">
        <v>442</v>
      </c>
      <c r="AA25" s="66" t="s">
        <v>405</v>
      </c>
      <c r="AB25" s="66" t="s">
        <v>536</v>
      </c>
      <c r="AC25" s="29"/>
      <c r="AD25" s="29"/>
      <c r="AE25" s="29"/>
      <c r="AF25" s="28"/>
      <c r="AK25" s="37" t="str">
        <f t="shared" si="7"/>
        <v>X</v>
      </c>
    </row>
    <row r="26" spans="1:37" ht="13.5" customHeight="1" x14ac:dyDescent="0.15">
      <c r="A26" s="61"/>
      <c r="B26" s="60"/>
      <c r="F26" s="18" t="s">
        <v>126</v>
      </c>
      <c r="G26" s="17"/>
      <c r="H26" s="13" t="str">
        <f t="shared" si="1"/>
        <v/>
      </c>
      <c r="I26" s="13" t="str">
        <f t="shared" si="5"/>
        <v>一般会計</v>
      </c>
      <c r="K26" s="13"/>
      <c r="L26" s="13"/>
      <c r="O26" s="13"/>
      <c r="P26" s="13"/>
      <c r="Q26" s="19"/>
      <c r="T26" s="13"/>
      <c r="U26" s="30" t="s">
        <v>560</v>
      </c>
      <c r="Y26" s="30" t="s">
        <v>312</v>
      </c>
      <c r="Z26" s="30" t="s">
        <v>443</v>
      </c>
      <c r="AA26" s="66" t="s">
        <v>406</v>
      </c>
      <c r="AB26" s="66" t="s">
        <v>537</v>
      </c>
      <c r="AC26" s="29"/>
      <c r="AD26" s="29"/>
      <c r="AE26" s="29"/>
      <c r="AF26" s="28"/>
      <c r="AK26" s="37" t="str">
        <f t="shared" si="7"/>
        <v>Y</v>
      </c>
    </row>
    <row r="27" spans="1:37" ht="13.5" customHeight="1" x14ac:dyDescent="0.15">
      <c r="A27" s="13" t="str">
        <f>IF(D24="", "-", D24)</f>
        <v>国土強靱化施策</v>
      </c>
      <c r="B27" s="13"/>
      <c r="F27" s="18" t="s">
        <v>127</v>
      </c>
      <c r="G27" s="17"/>
      <c r="H27" s="13" t="str">
        <f t="shared" si="1"/>
        <v/>
      </c>
      <c r="I27" s="13" t="str">
        <f t="shared" si="5"/>
        <v>一般会計</v>
      </c>
      <c r="K27" s="13"/>
      <c r="L27" s="13"/>
      <c r="O27" s="13"/>
      <c r="P27" s="13"/>
      <c r="Q27" s="19"/>
      <c r="T27" s="13"/>
      <c r="U27" s="30" t="s">
        <v>561</v>
      </c>
      <c r="Y27" s="30" t="s">
        <v>313</v>
      </c>
      <c r="Z27" s="30" t="s">
        <v>444</v>
      </c>
      <c r="AA27" s="66" t="s">
        <v>407</v>
      </c>
      <c r="AB27" s="66" t="s">
        <v>538</v>
      </c>
      <c r="AC27" s="29"/>
      <c r="AD27" s="29"/>
      <c r="AE27" s="29"/>
      <c r="AF27" s="28"/>
      <c r="AK27" s="37"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0" t="s">
        <v>562</v>
      </c>
      <c r="Y28" s="30" t="s">
        <v>314</v>
      </c>
      <c r="Z28" s="30" t="s">
        <v>445</v>
      </c>
      <c r="AA28" s="66" t="s">
        <v>408</v>
      </c>
      <c r="AB28" s="66" t="s">
        <v>539</v>
      </c>
      <c r="AC28" s="29"/>
      <c r="AD28" s="29"/>
      <c r="AE28" s="29"/>
      <c r="AF28" s="28"/>
      <c r="AK28" s="37" t="s">
        <v>195</v>
      </c>
    </row>
    <row r="29" spans="1:37" ht="13.5" customHeight="1" x14ac:dyDescent="0.15">
      <c r="A29" s="13"/>
      <c r="B29" s="13"/>
      <c r="F29" s="18" t="s">
        <v>204</v>
      </c>
      <c r="G29" s="17"/>
      <c r="H29" s="13" t="str">
        <f t="shared" si="1"/>
        <v/>
      </c>
      <c r="I29" s="13" t="str">
        <f t="shared" si="5"/>
        <v>一般会計</v>
      </c>
      <c r="K29" s="13"/>
      <c r="L29" s="13"/>
      <c r="O29" s="13"/>
      <c r="P29" s="13"/>
      <c r="Q29" s="19"/>
      <c r="T29" s="13"/>
      <c r="U29" s="30" t="s">
        <v>563</v>
      </c>
      <c r="Y29" s="30" t="s">
        <v>315</v>
      </c>
      <c r="Z29" s="30" t="s">
        <v>446</v>
      </c>
      <c r="AA29" s="66" t="s">
        <v>409</v>
      </c>
      <c r="AB29" s="66" t="s">
        <v>540</v>
      </c>
      <c r="AC29" s="29"/>
      <c r="AD29" s="29"/>
      <c r="AE29" s="29"/>
      <c r="AF29" s="28"/>
      <c r="AK29" s="37" t="str">
        <f t="shared" si="7"/>
        <v>b</v>
      </c>
    </row>
    <row r="30" spans="1:37" ht="13.5" customHeight="1" x14ac:dyDescent="0.15">
      <c r="A30" s="13"/>
      <c r="B30" s="13"/>
      <c r="F30" s="18" t="s">
        <v>205</v>
      </c>
      <c r="G30" s="17"/>
      <c r="H30" s="13" t="str">
        <f t="shared" si="1"/>
        <v/>
      </c>
      <c r="I30" s="13" t="str">
        <f t="shared" si="5"/>
        <v>一般会計</v>
      </c>
      <c r="K30" s="13"/>
      <c r="L30" s="13"/>
      <c r="O30" s="13"/>
      <c r="P30" s="13"/>
      <c r="Q30" s="19"/>
      <c r="T30" s="13"/>
      <c r="U30" s="30" t="s">
        <v>564</v>
      </c>
      <c r="Y30" s="30" t="s">
        <v>316</v>
      </c>
      <c r="Z30" s="30" t="s">
        <v>447</v>
      </c>
      <c r="AA30" s="66" t="s">
        <v>410</v>
      </c>
      <c r="AB30" s="66" t="s">
        <v>541</v>
      </c>
      <c r="AC30" s="29"/>
      <c r="AD30" s="29"/>
      <c r="AE30" s="29"/>
      <c r="AF30" s="28"/>
      <c r="AK30" s="37" t="str">
        <f t="shared" si="7"/>
        <v>c</v>
      </c>
    </row>
    <row r="31" spans="1:37" ht="13.5" customHeight="1" x14ac:dyDescent="0.15">
      <c r="A31" s="13"/>
      <c r="B31" s="13"/>
      <c r="F31" s="18" t="s">
        <v>206</v>
      </c>
      <c r="G31" s="17"/>
      <c r="H31" s="13" t="str">
        <f t="shared" si="1"/>
        <v/>
      </c>
      <c r="I31" s="13" t="str">
        <f t="shared" si="5"/>
        <v>一般会計</v>
      </c>
      <c r="K31" s="13"/>
      <c r="L31" s="13"/>
      <c r="O31" s="13"/>
      <c r="P31" s="13"/>
      <c r="Q31" s="19"/>
      <c r="T31" s="13"/>
      <c r="U31" s="30" t="s">
        <v>565</v>
      </c>
      <c r="Y31" s="30" t="s">
        <v>317</v>
      </c>
      <c r="Z31" s="30" t="s">
        <v>448</v>
      </c>
      <c r="AA31" s="66" t="s">
        <v>411</v>
      </c>
      <c r="AB31" s="66" t="s">
        <v>542</v>
      </c>
      <c r="AC31" s="29"/>
      <c r="AD31" s="29"/>
      <c r="AE31" s="29"/>
      <c r="AF31" s="28"/>
      <c r="AK31" s="37" t="str">
        <f t="shared" si="7"/>
        <v>d</v>
      </c>
    </row>
    <row r="32" spans="1:37" ht="13.5" customHeight="1" x14ac:dyDescent="0.15">
      <c r="A32" s="13"/>
      <c r="B32" s="13"/>
      <c r="F32" s="18" t="s">
        <v>207</v>
      </c>
      <c r="G32" s="17"/>
      <c r="H32" s="13" t="str">
        <f t="shared" si="1"/>
        <v/>
      </c>
      <c r="I32" s="13" t="str">
        <f t="shared" si="5"/>
        <v>一般会計</v>
      </c>
      <c r="K32" s="13"/>
      <c r="L32" s="13"/>
      <c r="O32" s="13"/>
      <c r="P32" s="13"/>
      <c r="Q32" s="19"/>
      <c r="T32" s="13"/>
      <c r="U32" s="30" t="s">
        <v>566</v>
      </c>
      <c r="Y32" s="30" t="s">
        <v>318</v>
      </c>
      <c r="Z32" s="30" t="s">
        <v>449</v>
      </c>
      <c r="AA32" s="66" t="s">
        <v>65</v>
      </c>
      <c r="AB32" s="66" t="s">
        <v>65</v>
      </c>
      <c r="AC32" s="29"/>
      <c r="AD32" s="29"/>
      <c r="AE32" s="29"/>
      <c r="AF32" s="28"/>
      <c r="AK32" s="37" t="str">
        <f t="shared" si="7"/>
        <v>e</v>
      </c>
    </row>
    <row r="33" spans="1:37" ht="13.5" customHeight="1" x14ac:dyDescent="0.15">
      <c r="A33" s="13"/>
      <c r="B33" s="13"/>
      <c r="F33" s="18" t="s">
        <v>208</v>
      </c>
      <c r="G33" s="17"/>
      <c r="H33" s="13" t="str">
        <f t="shared" si="1"/>
        <v/>
      </c>
      <c r="I33" s="13" t="str">
        <f t="shared" si="5"/>
        <v>一般会計</v>
      </c>
      <c r="K33" s="13"/>
      <c r="L33" s="13"/>
      <c r="O33" s="13"/>
      <c r="P33" s="13"/>
      <c r="Q33" s="19"/>
      <c r="T33" s="13"/>
      <c r="U33" s="30" t="s">
        <v>567</v>
      </c>
      <c r="Y33" s="30" t="s">
        <v>319</v>
      </c>
      <c r="Z33" s="30" t="s">
        <v>450</v>
      </c>
      <c r="AA33" s="50"/>
      <c r="AB33" s="29"/>
      <c r="AC33" s="29"/>
      <c r="AD33" s="29"/>
      <c r="AE33" s="29"/>
      <c r="AF33" s="28"/>
      <c r="AK33" s="37" t="str">
        <f t="shared" si="7"/>
        <v>f</v>
      </c>
    </row>
    <row r="34" spans="1:37" ht="13.5" customHeight="1" x14ac:dyDescent="0.15">
      <c r="A34" s="13"/>
      <c r="B34" s="13"/>
      <c r="F34" s="18" t="s">
        <v>209</v>
      </c>
      <c r="G34" s="17"/>
      <c r="H34" s="13" t="str">
        <f t="shared" si="1"/>
        <v/>
      </c>
      <c r="I34" s="13" t="str">
        <f t="shared" si="5"/>
        <v>一般会計</v>
      </c>
      <c r="K34" s="13"/>
      <c r="L34" s="13"/>
      <c r="O34" s="13"/>
      <c r="P34" s="13"/>
      <c r="Q34" s="19"/>
      <c r="T34" s="13"/>
      <c r="U34" s="30" t="s">
        <v>568</v>
      </c>
      <c r="Y34" s="30" t="s">
        <v>320</v>
      </c>
      <c r="Z34" s="30" t="s">
        <v>451</v>
      </c>
      <c r="AB34" s="29"/>
      <c r="AC34" s="29"/>
      <c r="AD34" s="29"/>
      <c r="AE34" s="29"/>
      <c r="AF34" s="28"/>
      <c r="AK34" s="37" t="str">
        <f t="shared" si="7"/>
        <v>g</v>
      </c>
    </row>
    <row r="35" spans="1:37" ht="13.5" customHeight="1" x14ac:dyDescent="0.15">
      <c r="A35" s="13"/>
      <c r="B35" s="13"/>
      <c r="F35" s="18" t="s">
        <v>210</v>
      </c>
      <c r="G35" s="17"/>
      <c r="H35" s="13" t="str">
        <f t="shared" si="1"/>
        <v/>
      </c>
      <c r="I35" s="13" t="str">
        <f t="shared" si="5"/>
        <v>一般会計</v>
      </c>
      <c r="K35" s="13"/>
      <c r="L35" s="13"/>
      <c r="O35" s="13"/>
      <c r="P35" s="13"/>
      <c r="Q35" s="19"/>
      <c r="T35" s="13"/>
      <c r="Y35" s="30" t="s">
        <v>321</v>
      </c>
      <c r="Z35" s="30" t="s">
        <v>452</v>
      </c>
      <c r="AC35" s="29"/>
      <c r="AF35" s="28"/>
      <c r="AK35" s="37" t="str">
        <f t="shared" si="7"/>
        <v>h</v>
      </c>
    </row>
    <row r="36" spans="1:37" ht="13.5" customHeight="1" x14ac:dyDescent="0.15">
      <c r="A36" s="13"/>
      <c r="B36" s="13"/>
      <c r="F36" s="18" t="s">
        <v>211</v>
      </c>
      <c r="G36" s="17"/>
      <c r="H36" s="13" t="str">
        <f t="shared" si="1"/>
        <v/>
      </c>
      <c r="I36" s="13" t="str">
        <f t="shared" si="5"/>
        <v>一般会計</v>
      </c>
      <c r="K36" s="13"/>
      <c r="L36" s="13"/>
      <c r="O36" s="13"/>
      <c r="P36" s="13"/>
      <c r="Q36" s="19"/>
      <c r="T36" s="13"/>
      <c r="U36" s="30" t="s">
        <v>569</v>
      </c>
      <c r="Y36" s="30" t="s">
        <v>322</v>
      </c>
      <c r="Z36" s="30" t="s">
        <v>453</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323</v>
      </c>
      <c r="Z37" s="30" t="s">
        <v>454</v>
      </c>
      <c r="AF37" s="28"/>
      <c r="AK37" s="37" t="str">
        <f t="shared" si="7"/>
        <v>j</v>
      </c>
    </row>
    <row r="38" spans="1:37" x14ac:dyDescent="0.15">
      <c r="A38" s="13"/>
      <c r="B38" s="13"/>
      <c r="F38" s="13"/>
      <c r="G38" s="19"/>
      <c r="K38" s="13"/>
      <c r="L38" s="13"/>
      <c r="O38" s="13"/>
      <c r="P38" s="13"/>
      <c r="Q38" s="19"/>
      <c r="T38" s="13"/>
      <c r="U38" s="30" t="s">
        <v>263</v>
      </c>
      <c r="Y38" s="30" t="s">
        <v>324</v>
      </c>
      <c r="Z38" s="30" t="s">
        <v>455</v>
      </c>
      <c r="AF38" s="28"/>
      <c r="AK38" s="37" t="str">
        <f t="shared" si="7"/>
        <v>k</v>
      </c>
    </row>
    <row r="39" spans="1:37" x14ac:dyDescent="0.15">
      <c r="A39" s="13"/>
      <c r="B39" s="13"/>
      <c r="F39" s="13" t="str">
        <f>I37</f>
        <v>一般会計</v>
      </c>
      <c r="G39" s="19"/>
      <c r="K39" s="13"/>
      <c r="L39" s="13"/>
      <c r="O39" s="13"/>
      <c r="P39" s="13"/>
      <c r="Q39" s="19"/>
      <c r="T39" s="13"/>
      <c r="U39" s="30" t="s">
        <v>273</v>
      </c>
      <c r="Y39" s="30" t="s">
        <v>325</v>
      </c>
      <c r="Z39" s="30" t="s">
        <v>456</v>
      </c>
      <c r="AF39" s="28"/>
      <c r="AK39" s="37" t="str">
        <f t="shared" si="7"/>
        <v>l</v>
      </c>
    </row>
    <row r="40" spans="1:37" x14ac:dyDescent="0.15">
      <c r="A40" s="13"/>
      <c r="B40" s="13"/>
      <c r="F40" s="13"/>
      <c r="G40" s="19"/>
      <c r="K40" s="13"/>
      <c r="L40" s="13"/>
      <c r="O40" s="13"/>
      <c r="P40" s="13"/>
      <c r="Q40" s="19"/>
      <c r="T40" s="13"/>
      <c r="Y40" s="30" t="s">
        <v>326</v>
      </c>
      <c r="Z40" s="30" t="s">
        <v>457</v>
      </c>
      <c r="AF40" s="28"/>
      <c r="AK40" s="37" t="str">
        <f t="shared" si="7"/>
        <v>m</v>
      </c>
    </row>
    <row r="41" spans="1:37" x14ac:dyDescent="0.15">
      <c r="A41" s="13"/>
      <c r="B41" s="13"/>
      <c r="F41" s="13"/>
      <c r="G41" s="19"/>
      <c r="K41" s="13"/>
      <c r="L41" s="13"/>
      <c r="O41" s="13"/>
      <c r="P41" s="13"/>
      <c r="Q41" s="19"/>
      <c r="T41" s="13"/>
      <c r="Y41" s="30" t="s">
        <v>327</v>
      </c>
      <c r="Z41" s="30" t="s">
        <v>458</v>
      </c>
      <c r="AF41" s="28"/>
      <c r="AK41" s="37" t="str">
        <f t="shared" si="7"/>
        <v>n</v>
      </c>
    </row>
    <row r="42" spans="1:37" x14ac:dyDescent="0.15">
      <c r="A42" s="13"/>
      <c r="B42" s="13"/>
      <c r="F42" s="13"/>
      <c r="G42" s="19"/>
      <c r="K42" s="13"/>
      <c r="L42" s="13"/>
      <c r="O42" s="13"/>
      <c r="P42" s="13"/>
      <c r="Q42" s="19"/>
      <c r="T42" s="13"/>
      <c r="Y42" s="30" t="s">
        <v>328</v>
      </c>
      <c r="Z42" s="30" t="s">
        <v>459</v>
      </c>
      <c r="AF42" s="28"/>
      <c r="AK42" s="37" t="str">
        <f t="shared" si="7"/>
        <v>o</v>
      </c>
    </row>
    <row r="43" spans="1:37" x14ac:dyDescent="0.15">
      <c r="A43" s="13"/>
      <c r="B43" s="13"/>
      <c r="F43" s="13"/>
      <c r="G43" s="19"/>
      <c r="K43" s="13"/>
      <c r="L43" s="13"/>
      <c r="O43" s="13"/>
      <c r="P43" s="13"/>
      <c r="Q43" s="19"/>
      <c r="T43" s="13"/>
      <c r="Y43" s="30" t="s">
        <v>329</v>
      </c>
      <c r="Z43" s="30" t="s">
        <v>460</v>
      </c>
      <c r="AF43" s="28"/>
      <c r="AK43" s="37" t="str">
        <f t="shared" si="7"/>
        <v>p</v>
      </c>
    </row>
    <row r="44" spans="1:37" x14ac:dyDescent="0.15">
      <c r="A44" s="13"/>
      <c r="B44" s="13"/>
      <c r="F44" s="13"/>
      <c r="G44" s="19"/>
      <c r="K44" s="13"/>
      <c r="L44" s="13"/>
      <c r="O44" s="13"/>
      <c r="P44" s="13"/>
      <c r="Q44" s="19"/>
      <c r="T44" s="13"/>
      <c r="Y44" s="30" t="s">
        <v>330</v>
      </c>
      <c r="Z44" s="30" t="s">
        <v>461</v>
      </c>
      <c r="AF44" s="28"/>
      <c r="AK44" s="37" t="str">
        <f t="shared" si="7"/>
        <v>q</v>
      </c>
    </row>
    <row r="45" spans="1:37" x14ac:dyDescent="0.15">
      <c r="A45" s="13"/>
      <c r="B45" s="13"/>
      <c r="F45" s="13"/>
      <c r="G45" s="19"/>
      <c r="K45" s="13"/>
      <c r="L45" s="13"/>
      <c r="O45" s="13"/>
      <c r="P45" s="13"/>
      <c r="Q45" s="19"/>
      <c r="T45" s="13"/>
      <c r="Y45" s="30" t="s">
        <v>331</v>
      </c>
      <c r="Z45" s="30" t="s">
        <v>462</v>
      </c>
      <c r="AF45" s="28"/>
      <c r="AK45" s="37" t="str">
        <f t="shared" si="7"/>
        <v>r</v>
      </c>
    </row>
    <row r="46" spans="1:37" x14ac:dyDescent="0.15">
      <c r="A46" s="13"/>
      <c r="B46" s="13"/>
      <c r="F46" s="13"/>
      <c r="G46" s="19"/>
      <c r="K46" s="13"/>
      <c r="L46" s="13"/>
      <c r="O46" s="13"/>
      <c r="P46" s="13"/>
      <c r="Q46" s="19"/>
      <c r="T46" s="13"/>
      <c r="Y46" s="30" t="s">
        <v>332</v>
      </c>
      <c r="Z46" s="30" t="s">
        <v>463</v>
      </c>
      <c r="AF46" s="28"/>
      <c r="AK46" s="37" t="str">
        <f t="shared" si="7"/>
        <v>s</v>
      </c>
    </row>
    <row r="47" spans="1:37" x14ac:dyDescent="0.15">
      <c r="A47" s="13"/>
      <c r="B47" s="13"/>
      <c r="F47" s="13"/>
      <c r="G47" s="19"/>
      <c r="K47" s="13"/>
      <c r="L47" s="13"/>
      <c r="O47" s="13"/>
      <c r="P47" s="13"/>
      <c r="Q47" s="19"/>
      <c r="T47" s="13"/>
      <c r="Y47" s="30" t="s">
        <v>333</v>
      </c>
      <c r="Z47" s="30" t="s">
        <v>464</v>
      </c>
      <c r="AF47" s="28"/>
      <c r="AK47" s="37" t="str">
        <f t="shared" si="7"/>
        <v>t</v>
      </c>
    </row>
    <row r="48" spans="1:37" x14ac:dyDescent="0.15">
      <c r="A48" s="13"/>
      <c r="B48" s="13"/>
      <c r="F48" s="13"/>
      <c r="G48" s="19"/>
      <c r="K48" s="13"/>
      <c r="L48" s="13"/>
      <c r="O48" s="13"/>
      <c r="P48" s="13"/>
      <c r="Q48" s="19"/>
      <c r="T48" s="13"/>
      <c r="Y48" s="30" t="s">
        <v>334</v>
      </c>
      <c r="Z48" s="30" t="s">
        <v>465</v>
      </c>
      <c r="AF48" s="28"/>
      <c r="AK48" s="37" t="str">
        <f t="shared" si="7"/>
        <v>u</v>
      </c>
    </row>
    <row r="49" spans="1:37" x14ac:dyDescent="0.15">
      <c r="A49" s="13"/>
      <c r="B49" s="13"/>
      <c r="F49" s="13"/>
      <c r="G49" s="19"/>
      <c r="K49" s="13"/>
      <c r="L49" s="13"/>
      <c r="O49" s="13"/>
      <c r="P49" s="13"/>
      <c r="Q49" s="19"/>
      <c r="T49" s="13"/>
      <c r="Y49" s="30" t="s">
        <v>335</v>
      </c>
      <c r="Z49" s="30" t="s">
        <v>466</v>
      </c>
      <c r="AF49" s="28"/>
      <c r="AK49" s="37" t="str">
        <f t="shared" si="7"/>
        <v>v</v>
      </c>
    </row>
    <row r="50" spans="1:37" x14ac:dyDescent="0.15">
      <c r="A50" s="13"/>
      <c r="B50" s="13"/>
      <c r="F50" s="13"/>
      <c r="G50" s="19"/>
      <c r="K50" s="13"/>
      <c r="L50" s="13"/>
      <c r="O50" s="13"/>
      <c r="P50" s="13"/>
      <c r="Q50" s="19"/>
      <c r="T50" s="13"/>
      <c r="Y50" s="30" t="s">
        <v>336</v>
      </c>
      <c r="Z50" s="30" t="s">
        <v>467</v>
      </c>
      <c r="AF50" s="28"/>
    </row>
    <row r="51" spans="1:37" x14ac:dyDescent="0.15">
      <c r="A51" s="13"/>
      <c r="B51" s="13"/>
      <c r="F51" s="13"/>
      <c r="G51" s="19"/>
      <c r="K51" s="13"/>
      <c r="L51" s="13"/>
      <c r="O51" s="13"/>
      <c r="P51" s="13"/>
      <c r="Q51" s="19"/>
      <c r="T51" s="13"/>
      <c r="Y51" s="30" t="s">
        <v>337</v>
      </c>
      <c r="Z51" s="30" t="s">
        <v>468</v>
      </c>
      <c r="AF51" s="28"/>
    </row>
    <row r="52" spans="1:37" x14ac:dyDescent="0.15">
      <c r="A52" s="13"/>
      <c r="B52" s="13"/>
      <c r="F52" s="13"/>
      <c r="G52" s="19"/>
      <c r="K52" s="13"/>
      <c r="L52" s="13"/>
      <c r="O52" s="13"/>
      <c r="P52" s="13"/>
      <c r="Q52" s="19"/>
      <c r="T52" s="13"/>
      <c r="Y52" s="30" t="s">
        <v>338</v>
      </c>
      <c r="Z52" s="30" t="s">
        <v>469</v>
      </c>
      <c r="AF52" s="28"/>
    </row>
    <row r="53" spans="1:37" x14ac:dyDescent="0.15">
      <c r="A53" s="13"/>
      <c r="B53" s="13"/>
      <c r="F53" s="13"/>
      <c r="G53" s="19"/>
      <c r="K53" s="13"/>
      <c r="L53" s="13"/>
      <c r="O53" s="13"/>
      <c r="P53" s="13"/>
      <c r="Q53" s="19"/>
      <c r="T53" s="13"/>
      <c r="Y53" s="30" t="s">
        <v>339</v>
      </c>
      <c r="Z53" s="30" t="s">
        <v>470</v>
      </c>
      <c r="AF53" s="28"/>
    </row>
    <row r="54" spans="1:37" x14ac:dyDescent="0.15">
      <c r="A54" s="13"/>
      <c r="B54" s="13"/>
      <c r="F54" s="13"/>
      <c r="G54" s="19"/>
      <c r="K54" s="13"/>
      <c r="L54" s="13"/>
      <c r="O54" s="13"/>
      <c r="P54" s="20"/>
      <c r="Q54" s="19"/>
      <c r="T54" s="13"/>
      <c r="Y54" s="30" t="s">
        <v>340</v>
      </c>
      <c r="Z54" s="30" t="s">
        <v>471</v>
      </c>
      <c r="AF54" s="28"/>
    </row>
    <row r="55" spans="1:37" x14ac:dyDescent="0.15">
      <c r="A55" s="13"/>
      <c r="B55" s="13"/>
      <c r="F55" s="13"/>
      <c r="G55" s="19"/>
      <c r="K55" s="13"/>
      <c r="L55" s="13"/>
      <c r="O55" s="13"/>
      <c r="P55" s="13"/>
      <c r="Q55" s="19"/>
      <c r="T55" s="13"/>
      <c r="Y55" s="30" t="s">
        <v>341</v>
      </c>
      <c r="Z55" s="30" t="s">
        <v>472</v>
      </c>
      <c r="AF55" s="28"/>
    </row>
    <row r="56" spans="1:37" x14ac:dyDescent="0.15">
      <c r="A56" s="13"/>
      <c r="B56" s="13"/>
      <c r="F56" s="13"/>
      <c r="G56" s="19"/>
      <c r="K56" s="13"/>
      <c r="L56" s="13"/>
      <c r="O56" s="13"/>
      <c r="P56" s="13"/>
      <c r="Q56" s="19"/>
      <c r="T56" s="13"/>
      <c r="Y56" s="30" t="s">
        <v>342</v>
      </c>
      <c r="Z56" s="30" t="s">
        <v>473</v>
      </c>
      <c r="AF56" s="28"/>
    </row>
    <row r="57" spans="1:37" x14ac:dyDescent="0.15">
      <c r="A57" s="13"/>
      <c r="B57" s="13"/>
      <c r="F57" s="13"/>
      <c r="G57" s="19"/>
      <c r="K57" s="13"/>
      <c r="L57" s="13"/>
      <c r="O57" s="13"/>
      <c r="P57" s="13"/>
      <c r="Q57" s="19"/>
      <c r="T57" s="13"/>
      <c r="Y57" s="30" t="s">
        <v>343</v>
      </c>
      <c r="Z57" s="30" t="s">
        <v>474</v>
      </c>
      <c r="AF57" s="28"/>
    </row>
    <row r="58" spans="1:37" x14ac:dyDescent="0.15">
      <c r="A58" s="13"/>
      <c r="B58" s="13"/>
      <c r="F58" s="13"/>
      <c r="G58" s="19"/>
      <c r="K58" s="13"/>
      <c r="L58" s="13"/>
      <c r="O58" s="13"/>
      <c r="P58" s="13"/>
      <c r="Q58" s="19"/>
      <c r="T58" s="13"/>
      <c r="Y58" s="30" t="s">
        <v>344</v>
      </c>
      <c r="Z58" s="30" t="s">
        <v>475</v>
      </c>
      <c r="AF58" s="28"/>
    </row>
    <row r="59" spans="1:37" x14ac:dyDescent="0.15">
      <c r="A59" s="13"/>
      <c r="B59" s="13"/>
      <c r="F59" s="13"/>
      <c r="G59" s="19"/>
      <c r="K59" s="13"/>
      <c r="L59" s="13"/>
      <c r="O59" s="13"/>
      <c r="P59" s="13"/>
      <c r="Q59" s="19"/>
      <c r="T59" s="13"/>
      <c r="Y59" s="30" t="s">
        <v>345</v>
      </c>
      <c r="Z59" s="30" t="s">
        <v>476</v>
      </c>
      <c r="AF59" s="28"/>
    </row>
    <row r="60" spans="1:37" x14ac:dyDescent="0.15">
      <c r="A60" s="13"/>
      <c r="B60" s="13"/>
      <c r="F60" s="13"/>
      <c r="G60" s="19"/>
      <c r="K60" s="13"/>
      <c r="L60" s="13"/>
      <c r="O60" s="13"/>
      <c r="P60" s="13"/>
      <c r="Q60" s="19"/>
      <c r="T60" s="13"/>
      <c r="Y60" s="30" t="s">
        <v>346</v>
      </c>
      <c r="Z60" s="30" t="s">
        <v>477</v>
      </c>
      <c r="AF60" s="28"/>
    </row>
    <row r="61" spans="1:37" x14ac:dyDescent="0.15">
      <c r="A61" s="13"/>
      <c r="B61" s="13"/>
      <c r="F61" s="13"/>
      <c r="G61" s="19"/>
      <c r="K61" s="13"/>
      <c r="L61" s="13"/>
      <c r="O61" s="13"/>
      <c r="P61" s="13"/>
      <c r="Q61" s="19"/>
      <c r="T61" s="13"/>
      <c r="Y61" s="30" t="s">
        <v>347</v>
      </c>
      <c r="Z61" s="30" t="s">
        <v>478</v>
      </c>
      <c r="AF61" s="28"/>
    </row>
    <row r="62" spans="1:37" x14ac:dyDescent="0.15">
      <c r="A62" s="13"/>
      <c r="B62" s="13"/>
      <c r="F62" s="13"/>
      <c r="G62" s="19"/>
      <c r="K62" s="13"/>
      <c r="L62" s="13"/>
      <c r="O62" s="13"/>
      <c r="P62" s="13"/>
      <c r="Q62" s="19"/>
      <c r="T62" s="13"/>
      <c r="Y62" s="30" t="s">
        <v>348</v>
      </c>
      <c r="Z62" s="30" t="s">
        <v>479</v>
      </c>
      <c r="AF62" s="28"/>
    </row>
    <row r="63" spans="1:37" x14ac:dyDescent="0.15">
      <c r="A63" s="13"/>
      <c r="B63" s="13"/>
      <c r="F63" s="13"/>
      <c r="G63" s="19"/>
      <c r="K63" s="13"/>
      <c r="L63" s="13"/>
      <c r="O63" s="13"/>
      <c r="P63" s="13"/>
      <c r="Q63" s="19"/>
      <c r="T63" s="13"/>
      <c r="Y63" s="30" t="s">
        <v>349</v>
      </c>
      <c r="Z63" s="30" t="s">
        <v>480</v>
      </c>
      <c r="AF63" s="28"/>
    </row>
    <row r="64" spans="1:37" x14ac:dyDescent="0.15">
      <c r="A64" s="13"/>
      <c r="B64" s="13"/>
      <c r="F64" s="13"/>
      <c r="G64" s="19"/>
      <c r="K64" s="13"/>
      <c r="L64" s="13"/>
      <c r="O64" s="13"/>
      <c r="P64" s="13"/>
      <c r="Q64" s="19"/>
      <c r="T64" s="13"/>
      <c r="Y64" s="30" t="s">
        <v>350</v>
      </c>
      <c r="Z64" s="30" t="s">
        <v>481</v>
      </c>
      <c r="AF64" s="28"/>
    </row>
    <row r="65" spans="1:32" x14ac:dyDescent="0.15">
      <c r="A65" s="13"/>
      <c r="B65" s="13"/>
      <c r="F65" s="13"/>
      <c r="G65" s="19"/>
      <c r="K65" s="13"/>
      <c r="L65" s="13"/>
      <c r="O65" s="13"/>
      <c r="P65" s="13"/>
      <c r="Q65" s="19"/>
      <c r="T65" s="13"/>
      <c r="Y65" s="30" t="s">
        <v>351</v>
      </c>
      <c r="Z65" s="30" t="s">
        <v>482</v>
      </c>
      <c r="AF65" s="28"/>
    </row>
    <row r="66" spans="1:32" x14ac:dyDescent="0.15">
      <c r="A66" s="13"/>
      <c r="B66" s="13"/>
      <c r="F66" s="13"/>
      <c r="G66" s="19"/>
      <c r="K66" s="13"/>
      <c r="L66" s="13"/>
      <c r="O66" s="13"/>
      <c r="P66" s="13"/>
      <c r="Q66" s="19"/>
      <c r="T66" s="13"/>
      <c r="Y66" s="30" t="s">
        <v>66</v>
      </c>
      <c r="Z66" s="30" t="s">
        <v>483</v>
      </c>
      <c r="AF66" s="28"/>
    </row>
    <row r="67" spans="1:32" x14ac:dyDescent="0.15">
      <c r="A67" s="13"/>
      <c r="B67" s="13"/>
      <c r="F67" s="13"/>
      <c r="G67" s="19"/>
      <c r="K67" s="13"/>
      <c r="L67" s="13"/>
      <c r="O67" s="13"/>
      <c r="P67" s="13"/>
      <c r="Q67" s="19"/>
      <c r="T67" s="13"/>
      <c r="Y67" s="30" t="s">
        <v>352</v>
      </c>
      <c r="Z67" s="30" t="s">
        <v>484</v>
      </c>
      <c r="AF67" s="28"/>
    </row>
    <row r="68" spans="1:32" x14ac:dyDescent="0.15">
      <c r="A68" s="13"/>
      <c r="B68" s="13"/>
      <c r="F68" s="13"/>
      <c r="G68" s="19"/>
      <c r="K68" s="13"/>
      <c r="L68" s="13"/>
      <c r="O68" s="13"/>
      <c r="P68" s="13"/>
      <c r="Q68" s="19"/>
      <c r="T68" s="13"/>
      <c r="Y68" s="30" t="s">
        <v>353</v>
      </c>
      <c r="Z68" s="30" t="s">
        <v>485</v>
      </c>
      <c r="AF68" s="28"/>
    </row>
    <row r="69" spans="1:32" x14ac:dyDescent="0.15">
      <c r="A69" s="13"/>
      <c r="B69" s="13"/>
      <c r="F69" s="13"/>
      <c r="G69" s="19"/>
      <c r="K69" s="13"/>
      <c r="L69" s="13"/>
      <c r="O69" s="13"/>
      <c r="P69" s="13"/>
      <c r="Q69" s="19"/>
      <c r="T69" s="13"/>
      <c r="Y69" s="30" t="s">
        <v>354</v>
      </c>
      <c r="Z69" s="30" t="s">
        <v>486</v>
      </c>
      <c r="AF69" s="28"/>
    </row>
    <row r="70" spans="1:32" x14ac:dyDescent="0.15">
      <c r="A70" s="13"/>
      <c r="B70" s="13"/>
      <c r="Y70" s="30" t="s">
        <v>355</v>
      </c>
      <c r="Z70" s="30" t="s">
        <v>487</v>
      </c>
    </row>
    <row r="71" spans="1:32" x14ac:dyDescent="0.15">
      <c r="Y71" s="30" t="s">
        <v>356</v>
      </c>
      <c r="Z71" s="30" t="s">
        <v>488</v>
      </c>
    </row>
    <row r="72" spans="1:32" x14ac:dyDescent="0.15">
      <c r="Y72" s="30" t="s">
        <v>357</v>
      </c>
      <c r="Z72" s="30" t="s">
        <v>489</v>
      </c>
    </row>
    <row r="73" spans="1:32" x14ac:dyDescent="0.15">
      <c r="Y73" s="30" t="s">
        <v>358</v>
      </c>
      <c r="Z73" s="30" t="s">
        <v>490</v>
      </c>
    </row>
    <row r="74" spans="1:32" x14ac:dyDescent="0.15">
      <c r="Y74" s="30" t="s">
        <v>359</v>
      </c>
      <c r="Z74" s="30" t="s">
        <v>491</v>
      </c>
    </row>
    <row r="75" spans="1:32" x14ac:dyDescent="0.15">
      <c r="Y75" s="30" t="s">
        <v>360</v>
      </c>
      <c r="Z75" s="30" t="s">
        <v>492</v>
      </c>
    </row>
    <row r="76" spans="1:32" x14ac:dyDescent="0.15">
      <c r="Y76" s="30" t="s">
        <v>361</v>
      </c>
      <c r="Z76" s="30" t="s">
        <v>493</v>
      </c>
    </row>
    <row r="77" spans="1:32" x14ac:dyDescent="0.15">
      <c r="Y77" s="30" t="s">
        <v>362</v>
      </c>
      <c r="Z77" s="30" t="s">
        <v>494</v>
      </c>
    </row>
    <row r="78" spans="1:32" x14ac:dyDescent="0.15">
      <c r="Y78" s="30" t="s">
        <v>363</v>
      </c>
      <c r="Z78" s="30" t="s">
        <v>495</v>
      </c>
    </row>
    <row r="79" spans="1:32" x14ac:dyDescent="0.15">
      <c r="Y79" s="30" t="s">
        <v>364</v>
      </c>
      <c r="Z79" s="30" t="s">
        <v>496</v>
      </c>
    </row>
    <row r="80" spans="1:32" x14ac:dyDescent="0.15">
      <c r="Y80" s="30" t="s">
        <v>365</v>
      </c>
      <c r="Z80" s="30" t="s">
        <v>497</v>
      </c>
    </row>
    <row r="81" spans="25:26" x14ac:dyDescent="0.15">
      <c r="Y81" s="30" t="s">
        <v>366</v>
      </c>
      <c r="Z81" s="30" t="s">
        <v>498</v>
      </c>
    </row>
    <row r="82" spans="25:26" x14ac:dyDescent="0.15">
      <c r="Y82" s="30" t="s">
        <v>367</v>
      </c>
      <c r="Z82" s="30" t="s">
        <v>499</v>
      </c>
    </row>
    <row r="83" spans="25:26" x14ac:dyDescent="0.15">
      <c r="Y83" s="30" t="s">
        <v>368</v>
      </c>
      <c r="Z83" s="30" t="s">
        <v>500</v>
      </c>
    </row>
    <row r="84" spans="25:26" x14ac:dyDescent="0.15">
      <c r="Y84" s="30" t="s">
        <v>369</v>
      </c>
      <c r="Z84" s="30" t="s">
        <v>501</v>
      </c>
    </row>
    <row r="85" spans="25:26" x14ac:dyDescent="0.15">
      <c r="Y85" s="30" t="s">
        <v>370</v>
      </c>
      <c r="Z85" s="30" t="s">
        <v>502</v>
      </c>
    </row>
    <row r="86" spans="25:26" x14ac:dyDescent="0.15">
      <c r="Y86" s="30" t="s">
        <v>371</v>
      </c>
      <c r="Z86" s="30" t="s">
        <v>503</v>
      </c>
    </row>
    <row r="87" spans="25:26" x14ac:dyDescent="0.15">
      <c r="Y87" s="30" t="s">
        <v>372</v>
      </c>
      <c r="Z87" s="30" t="s">
        <v>504</v>
      </c>
    </row>
    <row r="88" spans="25:26" x14ac:dyDescent="0.15">
      <c r="Y88" s="30" t="s">
        <v>373</v>
      </c>
      <c r="Z88" s="30" t="s">
        <v>505</v>
      </c>
    </row>
    <row r="89" spans="25:26" x14ac:dyDescent="0.15">
      <c r="Y89" s="30" t="s">
        <v>374</v>
      </c>
      <c r="Z89" s="30" t="s">
        <v>506</v>
      </c>
    </row>
    <row r="90" spans="25:26" x14ac:dyDescent="0.15">
      <c r="Y90" s="30" t="s">
        <v>375</v>
      </c>
      <c r="Z90" s="30" t="s">
        <v>507</v>
      </c>
    </row>
    <row r="91" spans="25:26" x14ac:dyDescent="0.15">
      <c r="Y91" s="30" t="s">
        <v>376</v>
      </c>
      <c r="Z91" s="30" t="s">
        <v>508</v>
      </c>
    </row>
    <row r="92" spans="25:26" x14ac:dyDescent="0.15">
      <c r="Y92" s="30" t="s">
        <v>377</v>
      </c>
      <c r="Z92" s="30" t="s">
        <v>509</v>
      </c>
    </row>
    <row r="93" spans="25:26" x14ac:dyDescent="0.15">
      <c r="Y93" s="30" t="s">
        <v>378</v>
      </c>
      <c r="Z93" s="30" t="s">
        <v>510</v>
      </c>
    </row>
    <row r="94" spans="25:26" x14ac:dyDescent="0.15">
      <c r="Y94" s="30" t="s">
        <v>379</v>
      </c>
      <c r="Z94" s="30" t="s">
        <v>511</v>
      </c>
    </row>
    <row r="95" spans="25:26" x14ac:dyDescent="0.15">
      <c r="Y95" s="30" t="s">
        <v>380</v>
      </c>
      <c r="Z95" s="30" t="s">
        <v>512</v>
      </c>
    </row>
    <row r="96" spans="25:26" x14ac:dyDescent="0.15">
      <c r="Y96" s="30" t="s">
        <v>282</v>
      </c>
      <c r="Z96" s="30" t="s">
        <v>513</v>
      </c>
    </row>
    <row r="97" spans="25:26" x14ac:dyDescent="0.15">
      <c r="Y97" s="30" t="s">
        <v>381</v>
      </c>
      <c r="Z97" s="30" t="s">
        <v>514</v>
      </c>
    </row>
    <row r="98" spans="25:26" x14ac:dyDescent="0.15">
      <c r="Y98" s="30" t="s">
        <v>382</v>
      </c>
      <c r="Z98" s="30" t="s">
        <v>515</v>
      </c>
    </row>
    <row r="99" spans="25:26" x14ac:dyDescent="0.15">
      <c r="Y99" s="30" t="s">
        <v>412</v>
      </c>
      <c r="Z99" s="30" t="s">
        <v>516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2021-09-01T09:07:25Z</dcterms:created>
  <dcterms:modified xsi:type="dcterms:W3CDTF">2021-09-01T09:13:21Z</dcterms:modified>
</cp:coreProperties>
</file>