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行政事業レビューシート!$A$1:$AX$243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5" i="3" l="1"/>
  <c r="P25" i="3"/>
  <c r="AM30" i="3" l="1"/>
  <c r="L89" i="3" l="1"/>
  <c r="I89" i="3"/>
  <c r="L88" i="3"/>
  <c r="I88" i="3"/>
  <c r="L87" i="3"/>
  <c r="I87" i="3"/>
  <c r="L86" i="3"/>
  <c r="I86" i="3"/>
  <c r="L85" i="3"/>
  <c r="I85" i="3"/>
  <c r="AY243" i="3" l="1"/>
  <c r="AY242" i="3"/>
  <c r="AY241" i="3"/>
  <c r="AY240" i="3"/>
  <c r="AY239" i="3"/>
  <c r="AY238" i="3"/>
  <c r="AY234" i="3"/>
  <c r="AY235" i="3" s="1"/>
  <c r="AY230" i="3"/>
  <c r="AY231" i="3" s="1"/>
  <c r="AY226" i="3"/>
  <c r="AY227" i="3" s="1"/>
  <c r="AY225" i="3"/>
  <c r="AY224" i="3"/>
  <c r="AY223" i="3"/>
  <c r="AY222" i="3"/>
  <c r="AY218" i="3"/>
  <c r="AY221" i="3" s="1"/>
  <c r="AY214" i="3"/>
  <c r="AY215" i="3" s="1"/>
  <c r="AY213" i="3"/>
  <c r="AY212" i="3"/>
  <c r="AY211" i="3"/>
  <c r="AY210" i="3"/>
  <c r="AY206" i="3"/>
  <c r="AY207" i="3" s="1"/>
  <c r="AY187" i="3"/>
  <c r="AY197" i="3" s="1"/>
  <c r="AY174" i="3"/>
  <c r="AY186" i="3" s="1"/>
  <c r="AY161" i="3"/>
  <c r="AY170" i="3" s="1"/>
  <c r="AY61" i="3"/>
  <c r="AY62" i="3" s="1"/>
  <c r="AY57" i="3"/>
  <c r="AY60" i="3" s="1"/>
  <c r="AY55" i="3"/>
  <c r="AY56" i="3" s="1"/>
  <c r="AY52" i="3"/>
  <c r="AY54" i="3" s="1"/>
  <c r="AY49" i="3"/>
  <c r="AY50" i="3" s="1"/>
  <c r="AY43" i="3"/>
  <c r="AY44" i="3" s="1"/>
  <c r="AY33" i="3"/>
  <c r="AY35" i="3" s="1"/>
  <c r="AY59" i="3" l="1"/>
  <c r="AY51" i="3"/>
  <c r="AY179" i="3"/>
  <c r="AY209" i="3"/>
  <c r="AY228" i="3"/>
  <c r="AY178" i="3"/>
  <c r="AY208" i="3"/>
  <c r="AY216" i="3"/>
  <c r="AY233" i="3"/>
  <c r="AY58" i="3"/>
  <c r="AY177" i="3"/>
  <c r="AY220" i="3"/>
  <c r="AY229" i="3"/>
  <c r="AY181" i="3"/>
  <c r="AY38" i="3"/>
  <c r="AY182" i="3"/>
  <c r="AY183" i="3"/>
  <c r="AY184" i="3"/>
  <c r="AY39" i="3"/>
  <c r="AY175" i="3"/>
  <c r="AY176" i="3"/>
  <c r="AY185" i="3"/>
  <c r="AY34" i="3"/>
  <c r="AY45" i="3"/>
  <c r="AY53" i="3"/>
  <c r="AY163" i="3"/>
  <c r="AY189" i="3"/>
  <c r="AY36" i="3"/>
  <c r="AY166" i="3"/>
  <c r="AY190" i="3"/>
  <c r="AY37" i="3"/>
  <c r="AY167" i="3"/>
  <c r="AY194" i="3"/>
  <c r="AY169" i="3"/>
  <c r="AY196" i="3"/>
  <c r="AY63" i="3"/>
  <c r="AY168" i="3"/>
  <c r="AY162" i="3"/>
  <c r="AY164" i="3"/>
  <c r="AY172" i="3"/>
  <c r="AY165" i="3"/>
  <c r="AY171" i="3"/>
  <c r="AY173" i="3"/>
  <c r="AY198" i="3"/>
  <c r="AY192" i="3"/>
  <c r="AY195" i="3"/>
  <c r="AY188" i="3"/>
  <c r="AY193" i="3"/>
  <c r="AY199" i="3"/>
  <c r="AY191" i="3"/>
  <c r="AY217" i="3"/>
  <c r="AY219" i="3"/>
  <c r="AY232" i="3"/>
  <c r="AY236" i="3"/>
  <c r="AY237" i="3"/>
  <c r="AY180" i="3"/>
  <c r="AW111" i="3"/>
  <c r="AT111" i="3"/>
  <c r="AQ111" i="3"/>
  <c r="AL111" i="3"/>
  <c r="AI111" i="3"/>
  <c r="AF111" i="3"/>
  <c r="Z111" i="3"/>
  <c r="W111" i="3"/>
  <c r="T111" i="3"/>
  <c r="N111" i="3"/>
  <c r="K111" i="3"/>
  <c r="H111" i="3"/>
  <c r="AW110" i="3"/>
  <c r="AT110" i="3"/>
  <c r="AQ110" i="3"/>
  <c r="AL110" i="3"/>
  <c r="AI110" i="3"/>
  <c r="AF110" i="3"/>
  <c r="Z110" i="3"/>
  <c r="W110" i="3"/>
  <c r="T110" i="3"/>
  <c r="N110" i="3"/>
  <c r="K110" i="3"/>
  <c r="H110" i="3"/>
  <c r="AV2" i="3" l="1"/>
  <c r="C12" i="4" l="1"/>
  <c r="C23" i="4" l="1"/>
  <c r="C24" i="4"/>
  <c r="W21" i="3" l="1"/>
  <c r="AD21" i="3"/>
  <c r="P21" i="3"/>
  <c r="P18" i="3" l="1"/>
  <c r="P20" i="3" s="1"/>
  <c r="W18" i="3"/>
  <c r="W20" i="3" s="1"/>
  <c r="Y199" i="3"/>
  <c r="AU199" i="3"/>
  <c r="Y186" i="3"/>
  <c r="AU186" i="3"/>
  <c r="Y173" i="3"/>
  <c r="AU173" i="3"/>
  <c r="AU160" i="3"/>
  <c r="Y16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<sst xmlns="http://schemas.openxmlformats.org/spreadsheetml/2006/main" count="982" uniqueCount="702">
  <si>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</si>
  <si>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</si>
  <si>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</si>
  <si>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</si>
  <si>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</si>
  <si>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</si>
  <si>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</si>
  <si>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</si>
  <si>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</si>
  <si>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</si>
  <si>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</si>
  <si>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</si>
  <si>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</si>
  <si>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</si>
  <si>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</si>
  <si>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</si>
  <si>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</si>
  <si>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</si>
  <si>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</si>
  <si>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</si>
  <si>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</si>
  <si>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</si>
  <si>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</si>
  <si>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</si>
  <si>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</si>
  <si>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</si>
  <si>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</si>
  <si>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</si>
  <si>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</si>
  <si>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</si>
  <si>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</si>
  <si>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</si>
  <si>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</si>
  <si>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</si>
  <si>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</si>
  <si>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</si>
  <si>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</si>
  <si>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</si>
  <si>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</si>
  <si>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</si>
  <si>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</si>
  <si>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</si>
  <si>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</si>
  <si>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</si>
  <si>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</si>
  <si>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</si>
  <si>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</si>
  <si>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</si>
  <si>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</si>
  <si>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</si>
  <si>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</si>
  <si>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</si>
  <si>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</si>
  <si>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</si>
  <si>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</si>
  <si>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</si>
  <si>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</si>
  <si>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</si>
  <si>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</si>
  <si>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</si>
  <si>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</si>
  <si>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</si>
  <si>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</si>
  <si>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</si>
  <si>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</si>
  <si>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</si>
  <si>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</si>
  <si>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</si>
  <si>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</si>
  <si>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</si>
  <si>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</si>
  <si>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</si>
  <si>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</si>
  <si>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</si>
  <si>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</si>
  <si>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</si>
  <si>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</si>
  <si>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</si>
  <si>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</si>
  <si>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</si>
  <si>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</si>
  <si>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</si>
  <si>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</si>
  <si>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</si>
  <si>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</si>
  <si>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</si>
  <si>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</si>
  <si>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</si>
  <si>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</si>
  <si>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</si>
  <si>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</si>
  <si>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</si>
  <si>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</si>
  <si>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</si>
  <si>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</si>
  <si>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</si>
  <si>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</si>
  <si>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</si>
  <si>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</si>
  <si>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</si>
  <si>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</si>
  <si>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</si>
  <si>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</si>
  <si>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</si>
  <si>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</si>
  <si>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</si>
  <si>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</si>
  <si>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</si>
  <si>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</si>
  <si>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</si>
  <si>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</si>
  <si>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</si>
  <si>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</si>
  <si>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</si>
  <si>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</si>
  <si>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</si>
  <si>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</si>
  <si>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</si>
  <si>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</si>
  <si>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</si>
  <si>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</si>
  <si>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</si>
  <si>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</si>
  <si>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</si>
  <si>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</si>
  <si>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</si>
  <si>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</si>
  <si>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</si>
  <si>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</si>
  <si>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</si>
  <si>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</si>
  <si>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</si>
  <si>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</si>
  <si>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</si>
  <si>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</si>
  <si>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</si>
  <si>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</si>
  <si>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</si>
  <si>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</si>
  <si>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</si>
  <si>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</si>
  <si>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</si>
  <si>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</si>
  <si>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</si>
  <si>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</si>
  <si>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</si>
  <si>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</si>
  <si>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</si>
  <si>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</si>
  <si>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</si>
  <si>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</si>
  <si>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</si>
  <si>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</si>
  <si>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</si>
  <si>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</si>
  <si>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</si>
  <si>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</si>
  <si>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</si>
  <si>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</si>
  <si>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</si>
  <si>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</si>
  <si>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</si>
  <si>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</si>
  <si>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</si>
  <si>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</si>
  <si>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</si>
  <si>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</si>
  <si>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</si>
  <si>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</si>
  <si>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</si>
  <si>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</si>
  <si>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</si>
  <si>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</si>
  <si>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</si>
  <si>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</si>
  <si>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</si>
  <si>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</si>
  <si>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</si>
  <si>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</si>
  <si>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</si>
  <si>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</si>
  <si>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</si>
  <si>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</si>
  <si>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</si>
  <si>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</si>
  <si>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</si>
  <si>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</si>
  <si>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</si>
  <si>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</si>
  <si>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</si>
  <si>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</si>
  <si>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</si>
  <si>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</si>
  <si>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</si>
  <si>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</si>
  <si>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</si>
  <si>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</si>
  <si>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</si>
  <si>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</si>
  <si>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</si>
  <si>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</si>
  <si>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</si>
  <si>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</si>
  <si>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</si>
  <si>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</si>
  <si>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</si>
  <si>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</si>
  <si>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</si>
  <si>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</si>
  <si>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</si>
  <si>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</si>
  <si>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</si>
  <si>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</si>
  <si>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</si>
  <si>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</si>
  <si>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</si>
  <si>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</si>
  <si>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</si>
  <si>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</si>
  <si>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</si>
  <si>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</si>
  <si>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</si>
  <si>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</si>
  <si>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</si>
  <si>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</si>
  <si>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</si>
  <si>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</si>
  <si>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</si>
  <si>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</si>
  <si>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</si>
  <si>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</si>
  <si>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</si>
  <si>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</si>
  <si>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</si>
  <si>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</si>
  <si>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</si>
  <si>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</si>
  <si>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</si>
  <si>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</si>
  <si>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</si>
  <si>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</si>
  <si>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</si>
  <si>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</si>
  <si>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</si>
  <si>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</si>
  <si>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</si>
  <si>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</si>
  <si>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</si>
  <si>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</si>
  <si>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</si>
  <si>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</si>
  <si>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</si>
  <si>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</si>
  <si>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</si>
  <si>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</si>
  <si>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</si>
  <si>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</si>
  <si>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</si>
  <si>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</si>
  <si>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</si>
  <si>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</si>
  <si>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</si>
  <si>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</si>
  <si>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</si>
  <si>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</si>
  <si>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</si>
  <si>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</si>
  <si>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</si>
  <si>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</si>
  <si>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</si>
  <si>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</si>
  <si>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</si>
  <si>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</si>
  <si>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</si>
  <si>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</si>
  <si>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</si>
  <si>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</si>
  <si>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</si>
  <si>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</si>
  <si>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</si>
  <si>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</si>
  <si>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</si>
  <si>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</si>
  <si>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</si>
  <si>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</si>
  <si>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</si>
  <si>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</si>
  <si>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</si>
  <si>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</si>
  <si>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</si>
  <si>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</si>
  <si>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</si>
  <si>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</si>
  <si>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</si>
  <si>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</si>
  <si>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</si>
  <si>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</si>
  <si>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</si>
  <si>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</si>
  <si>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</si>
  <si>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</si>
  <si>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</si>
  <si>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</si>
  <si>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</si>
  <si>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</si>
  <si>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</si>
  <si>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</si>
  <si>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</si>
  <si>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</si>
  <si>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</si>
  <si>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</si>
  <si>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</si>
  <si>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</si>
  <si>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</si>
  <si>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</si>
  <si>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</si>
  <si>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</si>
  <si>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</si>
  <si>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</si>
  <si>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</si>
  <si>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</si>
  <si>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</si>
  <si>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</si>
  <si>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</si>
  <si>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</si>
  <si>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</si>
  <si>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</si>
  <si>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</si>
  <si>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</si>
  <si>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</si>
  <si>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</si>
  <si>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</si>
  <si>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</si>
  <si>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</si>
  <si>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</si>
  <si>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</si>
  <si>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</si>
  <si>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</si>
  <si>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</si>
  <si>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</si>
  <si>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</si>
  <si>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</si>
  <si>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</si>
  <si>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</si>
  <si>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</si>
  <si>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</si>
  <si>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</si>
  <si>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</si>
  <si>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</si>
  <si>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</si>
  <si>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</si>
  <si>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</si>
  <si>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</si>
  <si>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</si>
  <si>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</si>
  <si>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</si>
  <si>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</si>
  <si>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</si>
  <si>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</si>
  <si>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</si>
  <si>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</si>
  <si>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</si>
  <si>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</si>
  <si>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</si>
  <si>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</si>
  <si>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</si>
  <si>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</si>
  <si>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</si>
  <si>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</si>
  <si>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</si>
  <si>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</si>
  <si>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</si>
  <si>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</si>
  <si>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</si>
  <si>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</si>
  <si>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</si>
  <si>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</si>
  <si>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</si>
  <si>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</si>
  <si>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</si>
  <si>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</si>
  <si>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</si>
  <si>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</si>
  <si>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</si>
  <si>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</si>
  <si>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</si>
  <si>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</si>
  <si>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</si>
  <si>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</si>
  <si>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</si>
  <si>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</si>
  <si>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</si>
  <si>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</si>
  <si>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</si>
  <si>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</si>
  <si>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</si>
  <si>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</si>
  <si>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</si>
  <si>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</si>
  <si>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</si>
  <si>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</si>
  <si>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</si>
  <si>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</si>
  <si>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</si>
  <si>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</si>
  <si>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</si>
  <si>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</si>
  <si>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</si>
  <si>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</si>
  <si>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</si>
  <si>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</si>
  <si>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</si>
  <si>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</si>
  <si>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</si>
  <si>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</si>
  <si>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</si>
  <si>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</si>
  <si>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</si>
  <si>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</si>
  <si>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</si>
  <si>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</si>
  <si>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</si>
  <si>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</si>
  <si>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</si>
  <si>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</si>
  <si>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</si>
  <si>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</si>
  <si>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</si>
  <si>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</si>
  <si>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</si>
  <si>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</si>
  <si>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</si>
  <si>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</si>
  <si>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</si>
  <si>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</si>
  <si>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</si>
  <si>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</si>
  <si>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</si>
  <si>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</si>
  <si>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</si>
  <si>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</si>
  <si>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</si>
  <si>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</si>
  <si>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</si>
  <si>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</si>
  <si>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</si>
  <si>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</si>
  <si>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</si>
  <si>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</si>
  <si>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</si>
  <si>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</si>
  <si>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</si>
  <si>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</si>
  <si>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</si>
  <si>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</si>
  <si>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</si>
  <si>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</si>
  <si>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</si>
  <si>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</si>
  <si>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</si>
  <si>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</si>
  <si>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</si>
  <si>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</si>
  <si>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</si>
  <si>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</si>
  <si>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</si>
  <si>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</si>
  <si>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</si>
  <si>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</si>
  <si>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</si>
  <si>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</si>
  <si>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</si>
  <si>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</si>
  <si>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</si>
  <si>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</si>
  <si>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</si>
  <si>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</si>
  <si>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</si>
  <si>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</si>
  <si>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</si>
  <si>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</si>
  <si>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</si>
  <si>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</si>
  <si>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</si>
  <si>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</si>
  <si>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</si>
  <si>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</si>
  <si>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</si>
  <si>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</si>
  <si>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</si>
  <si>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</si>
  <si>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</si>
  <si>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</si>
  <si>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</si>
  <si>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</si>
  <si>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</si>
  <si>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</si>
  <si>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</si>
  <si>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</si>
  <si>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</si>
  <si>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</si>
  <si>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</si>
  <si>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</si>
  <si>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</si>
  <si>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</si>
  <si>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</si>
  <si>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</si>
  <si>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</si>
  <si>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</si>
  <si>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</si>
  <si>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</si>
  <si>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</si>
  <si>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</si>
  <si>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</si>
  <si>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</si>
  <si>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</si>
  <si>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</si>
  <si>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</si>
  <si>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</si>
  <si>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</si>
  <si>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</si>
  <si>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</si>
  <si>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</si>
  <si>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</si>
  <si>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</si>
  <si>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</si>
  <si>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</si>
  <si>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</si>
  <si>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</si>
  <si>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</si>
  <si>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</si>
  <si>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</si>
  <si>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</si>
  <si>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</si>
  <si>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</si>
  <si>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</si>
  <si>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</si>
  <si>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</si>
  <si>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</si>
  <si>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</si>
  <si>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</si>
  <si>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</si>
  <si>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</si>
  <si>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</si>
  <si>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</si>
  <si>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</si>
  <si>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</si>
  <si>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</si>
  <si>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</si>
  <si>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</si>
  <si>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</si>
  <si>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</si>
  <si>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</si>
  <si>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</si>
  <si>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</si>
  <si>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</si>
  <si>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</si>
  <si>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</si>
  <si>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</si>
  <si>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</si>
  <si>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</si>
  <si>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</si>
  <si>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</si>
  <si>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</si>
  <si>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</si>
  <si>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</si>
  <si>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</si>
  <si>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</si>
  <si>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株式会社日本ユニテック</t>
    <rPh sb="0" eb="2">
      <t>カブシキ</t>
    </rPh>
    <rPh sb="2" eb="4">
      <t>カイシャ</t>
    </rPh>
    <rPh sb="4" eb="6">
      <t>ニホン</t>
    </rPh>
    <phoneticPr fontId="5"/>
  </si>
  <si>
    <t>防災情報ホームページの掲載等業務</t>
    <rPh sb="0" eb="2">
      <t>ボウサイ</t>
    </rPh>
    <rPh sb="2" eb="4">
      <t>ジョウホウ</t>
    </rPh>
    <rPh sb="11" eb="13">
      <t>ケイサイ</t>
    </rPh>
    <rPh sb="13" eb="14">
      <t>トウ</t>
    </rPh>
    <rPh sb="14" eb="16">
      <t>ギョウム</t>
    </rPh>
    <phoneticPr fontId="5"/>
  </si>
  <si>
    <t>-</t>
    <phoneticPr fontId="5"/>
  </si>
  <si>
    <t>—</t>
    <phoneticPr fontId="5"/>
  </si>
  <si>
    <t>株式会社天賞堂</t>
    <rPh sb="0" eb="2">
      <t>カブシキ</t>
    </rPh>
    <rPh sb="2" eb="4">
      <t>カイシャ</t>
    </rPh>
    <rPh sb="4" eb="7">
      <t>テンショウドウ</t>
    </rPh>
    <phoneticPr fontId="5"/>
  </si>
  <si>
    <t>令和２年防災功労者内閣総理大臣表彰用楯の製造及び梱包発送業務</t>
    <phoneticPr fontId="5"/>
  </si>
  <si>
    <t>－</t>
    <phoneticPr fontId="5"/>
  </si>
  <si>
    <t>株式会社イベントレンジャーズ</t>
    <phoneticPr fontId="5"/>
  </si>
  <si>
    <t>令和２年防災功労者内閣総理大臣表彰及び防災大臣表彰（中継業務）</t>
    <rPh sb="17" eb="18">
      <t>オヨ</t>
    </rPh>
    <rPh sb="19" eb="21">
      <t>ボウサイ</t>
    </rPh>
    <rPh sb="21" eb="23">
      <t>ダイジン</t>
    </rPh>
    <rPh sb="23" eb="25">
      <t>ヒョウショウ</t>
    </rPh>
    <phoneticPr fontId="5"/>
  </si>
  <si>
    <t>株式会社ムラヤマ</t>
    <rPh sb="0" eb="2">
      <t>カブシキ</t>
    </rPh>
    <rPh sb="2" eb="4">
      <t>カイシャ</t>
    </rPh>
    <phoneticPr fontId="5"/>
  </si>
  <si>
    <t>令和２年防災功労者内閣総理大臣表彰及び防災大臣表彰（表彰式運営）</t>
    <rPh sb="17" eb="18">
      <t>オヨ</t>
    </rPh>
    <rPh sb="19" eb="21">
      <t>ボウサイ</t>
    </rPh>
    <rPh sb="21" eb="23">
      <t>ダイジン</t>
    </rPh>
    <rPh sb="23" eb="25">
      <t>ヒョウショウ</t>
    </rPh>
    <rPh sb="26" eb="29">
      <t>ヒョウショウシキ</t>
    </rPh>
    <rPh sb="29" eb="31">
      <t>ウンエイ</t>
    </rPh>
    <phoneticPr fontId="5"/>
  </si>
  <si>
    <t>令和２年防災功労者内閣総理大臣表彰及び防災大臣表彰（記念品）</t>
    <rPh sb="17" eb="18">
      <t>オヨ</t>
    </rPh>
    <rPh sb="19" eb="21">
      <t>ボウサイ</t>
    </rPh>
    <rPh sb="21" eb="23">
      <t>ダイジン</t>
    </rPh>
    <rPh sb="23" eb="25">
      <t>ヒョウショウ</t>
    </rPh>
    <rPh sb="26" eb="29">
      <t>キネンヒン</t>
    </rPh>
    <phoneticPr fontId="5"/>
  </si>
  <si>
    <t>株式会社東京書技房</t>
    <rPh sb="0" eb="2">
      <t>カブシキ</t>
    </rPh>
    <rPh sb="2" eb="4">
      <t>カイシャ</t>
    </rPh>
    <phoneticPr fontId="5"/>
  </si>
  <si>
    <t>令和２年防災功労者内閣総理大臣表彰及び防災大臣表彰（筆耕）</t>
    <rPh sb="17" eb="18">
      <t>オヨ</t>
    </rPh>
    <rPh sb="19" eb="21">
      <t>ボウサイ</t>
    </rPh>
    <rPh sb="21" eb="23">
      <t>ダイジン</t>
    </rPh>
    <rPh sb="23" eb="25">
      <t>ヒョウショウ</t>
    </rPh>
    <rPh sb="26" eb="28">
      <t>ヒッコウ</t>
    </rPh>
    <phoneticPr fontId="5"/>
  </si>
  <si>
    <t>令和２年防災功労者内閣総理大臣表彰及び防災大臣表彰（受賞者名簿）</t>
    <rPh sb="17" eb="18">
      <t>オヨ</t>
    </rPh>
    <rPh sb="19" eb="21">
      <t>ボウサイ</t>
    </rPh>
    <rPh sb="21" eb="23">
      <t>ダイジン</t>
    </rPh>
    <rPh sb="23" eb="25">
      <t>ヒョウショウ</t>
    </rPh>
    <rPh sb="26" eb="29">
      <t>ジュショウシャ</t>
    </rPh>
    <rPh sb="29" eb="31">
      <t>メイボ</t>
    </rPh>
    <phoneticPr fontId="5"/>
  </si>
  <si>
    <t>株式会社善光堂印刷所</t>
    <rPh sb="0" eb="2">
      <t>カブシキ</t>
    </rPh>
    <rPh sb="2" eb="4">
      <t>カイシャ</t>
    </rPh>
    <phoneticPr fontId="5"/>
  </si>
  <si>
    <t>府</t>
  </si>
  <si>
    <t>防災に関する普及・啓発に必要な経費</t>
    <phoneticPr fontId="5"/>
  </si>
  <si>
    <t>政策統括官（防災担当）</t>
    <phoneticPr fontId="5"/>
  </si>
  <si>
    <t>参事官（普及啓発・連携担当）</t>
    <rPh sb="0" eb="3">
      <t>サンジカン</t>
    </rPh>
    <rPh sb="4" eb="6">
      <t>フキュウ</t>
    </rPh>
    <rPh sb="6" eb="8">
      <t>ケイハツ</t>
    </rPh>
    <rPh sb="9" eb="11">
      <t>レンケイ</t>
    </rPh>
    <rPh sb="11" eb="13">
      <t>タントウ</t>
    </rPh>
    <phoneticPr fontId="5"/>
  </si>
  <si>
    <t>内閣府設置法（第４条第３項７号の６）
災害対策基本法（第47条の２）</t>
    <phoneticPr fontId="5"/>
  </si>
  <si>
    <t>○</t>
  </si>
  <si>
    <t>南海トラフ巨大地震等の広域大規模災害の発生が懸念されている中、災害被害を軽減するためには、公助だけでは限界があり、自助・共助が重要となる。
いつ起こるかわからない災害に備え、被害を軽減するために自助・共助のための普及啓発を行うことにより、社会全体における防災力の向上を目指し、学校や地域コミュニティにおける防災教育等の普及・啓発活動を促進する事業を展開する。</t>
    <phoneticPr fontId="5"/>
  </si>
  <si>
    <t>・「防災ポスターコンクール」の開催や防災に関するポータルサイトの開設・運営により、災害についての認識を深めるとともに、国民一人ひとりが自ら考え行動するよう、防災意識の高揚や、地域コミュニティの共助の取組の強化を図る。
・行政による公助のみならず、地域の住民や多様な主体の自助・共助の精神に基づく防災活動が極めて重要であり、このような取組を一層促進する観点から、住民等による防災訓練や物資等の備蓄、災害時の住民等の助け合いなどのコミュニティレベルでの防災活動の促進を内容とする地区防災計画制度の推進を図る。
・その他、災害時に企業が重要業務を継続するための事業継続計画策定の推進、防災ボランティア活動の環境整備、震災関連資料の展示等を行う施設（「人と防災未来センター」（兵庫県所管））の運営費の補助（補助率1/2）等を行う。</t>
    <phoneticPr fontId="5"/>
  </si>
  <si>
    <t>人と防災未来センターについて、年間50万人の利用者確保を目指す</t>
  </si>
  <si>
    <t>人と防災未来センターの利用者数</t>
  </si>
  <si>
    <t>人</t>
    <rPh sb="0" eb="1">
      <t>ヒト</t>
    </rPh>
    <phoneticPr fontId="5"/>
  </si>
  <si>
    <t>-</t>
  </si>
  <si>
    <t>実施報告書</t>
    <rPh sb="0" eb="2">
      <t>ジッシ</t>
    </rPh>
    <rPh sb="2" eb="5">
      <t>ホウコクショ</t>
    </rPh>
    <phoneticPr fontId="5"/>
  </si>
  <si>
    <t>補助金</t>
    <phoneticPr fontId="5"/>
  </si>
  <si>
    <t>特定地震防災対策施設運営</t>
    <phoneticPr fontId="5"/>
  </si>
  <si>
    <t>兵庫県</t>
    <rPh sb="0" eb="3">
      <t>ヒョウゴケン</t>
    </rPh>
    <phoneticPr fontId="5"/>
  </si>
  <si>
    <t>人と防災未来センター運営等補助</t>
    <rPh sb="0" eb="1">
      <t>ヒト</t>
    </rPh>
    <rPh sb="2" eb="4">
      <t>ボウサイ</t>
    </rPh>
    <rPh sb="4" eb="6">
      <t>ミライ</t>
    </rPh>
    <rPh sb="10" eb="12">
      <t>ウンエイ</t>
    </rPh>
    <rPh sb="12" eb="13">
      <t>トウ</t>
    </rPh>
    <rPh sb="13" eb="15">
      <t>ホジョ</t>
    </rPh>
    <phoneticPr fontId="5"/>
  </si>
  <si>
    <t>補助金等交付</t>
  </si>
  <si>
    <t>ポータルサイト「TEAM防災ジャパン」に有益な情報を掲載、２年度末時点で50万件以上のアクセスを目指す。</t>
  </si>
  <si>
    <t>サイトのページビュー数</t>
  </si>
  <si>
    <t>実施報告書</t>
    <phoneticPr fontId="5"/>
  </si>
  <si>
    <t>防災ポスターコンクール応募作品数</t>
  </si>
  <si>
    <t xml:space="preserve"> 行政・NPO・ボランティア等の連携体のある都道府県数</t>
    <rPh sb="1" eb="3">
      <t>ギョウセイ</t>
    </rPh>
    <rPh sb="14" eb="15">
      <t>トウ</t>
    </rPh>
    <rPh sb="16" eb="18">
      <t>レンケイ</t>
    </rPh>
    <rPh sb="18" eb="19">
      <t>タイ</t>
    </rPh>
    <rPh sb="26" eb="27">
      <t>カズ</t>
    </rPh>
    <phoneticPr fontId="4"/>
  </si>
  <si>
    <t>ポータルサイト「TEAM防災ジャパン」
契約額／契約件数　　　　　　　　　　　　　　</t>
    <rPh sb="12" eb="14">
      <t>ボウサイ</t>
    </rPh>
    <rPh sb="20" eb="22">
      <t>ケイヤク</t>
    </rPh>
    <rPh sb="22" eb="23">
      <t>ガク</t>
    </rPh>
    <rPh sb="24" eb="26">
      <t>ケイヤク</t>
    </rPh>
    <rPh sb="26" eb="28">
      <t>ケンスウ</t>
    </rPh>
    <phoneticPr fontId="2"/>
  </si>
  <si>
    <t>多様な主体の連携促進事業
契約額／契約件数　　　　　　　　　　　　</t>
    <rPh sb="0" eb="2">
      <t>タヨウ</t>
    </rPh>
    <rPh sb="3" eb="5">
      <t>シュタイ</t>
    </rPh>
    <rPh sb="6" eb="8">
      <t>レンケイ</t>
    </rPh>
    <rPh sb="8" eb="10">
      <t>ソクシン</t>
    </rPh>
    <rPh sb="10" eb="12">
      <t>ジギョウ</t>
    </rPh>
    <rPh sb="13" eb="15">
      <t>ケイヤク</t>
    </rPh>
    <rPh sb="15" eb="16">
      <t>ガク</t>
    </rPh>
    <rPh sb="17" eb="19">
      <t>ケイヤク</t>
    </rPh>
    <rPh sb="19" eb="21">
      <t>ケンスウ</t>
    </rPh>
    <phoneticPr fontId="4"/>
  </si>
  <si>
    <t>件</t>
    <rPh sb="0" eb="1">
      <t>ケン</t>
    </rPh>
    <phoneticPr fontId="6"/>
  </si>
  <si>
    <t>自治体</t>
    <rPh sb="0" eb="3">
      <t>ジチタイ</t>
    </rPh>
    <phoneticPr fontId="6"/>
  </si>
  <si>
    <t>３百万円/１件</t>
    <rPh sb="1" eb="4">
      <t>ヒャクマンエン</t>
    </rPh>
    <rPh sb="6" eb="7">
      <t>ケン</t>
    </rPh>
    <phoneticPr fontId="2"/>
  </si>
  <si>
    <t>５百万円/１件</t>
    <rPh sb="1" eb="4">
      <t>ヒャクマンエン</t>
    </rPh>
    <rPh sb="6" eb="7">
      <t>ケン</t>
    </rPh>
    <phoneticPr fontId="2"/>
  </si>
  <si>
    <t>35百万円/１件</t>
  </si>
  <si>
    <t>26百万円/１件</t>
  </si>
  <si>
    <t>13百万円/1件</t>
    <rPh sb="2" eb="5">
      <t>ヒャクマンエン</t>
    </rPh>
    <rPh sb="7" eb="8">
      <t>ケン</t>
    </rPh>
    <phoneticPr fontId="4"/>
  </si>
  <si>
    <t>15百万円/1件</t>
  </si>
  <si>
    <t>百万円</t>
    <rPh sb="0" eb="2">
      <t>ヒャクマン</t>
    </rPh>
    <rPh sb="2" eb="3">
      <t>エン</t>
    </rPh>
    <phoneticPr fontId="6"/>
  </si>
  <si>
    <t>　　/</t>
  </si>
  <si>
    <t>百万円</t>
    <rPh sb="0" eb="3">
      <t>ヒャクマンエン</t>
    </rPh>
    <phoneticPr fontId="2"/>
  </si>
  <si>
    <t>防災政策の推進（政策番号９）</t>
    <phoneticPr fontId="5"/>
  </si>
  <si>
    <t>防災に関する普及・啓発（施策番号①）</t>
    <phoneticPr fontId="5"/>
  </si>
  <si>
    <t>件</t>
    <rPh sb="0" eb="1">
      <t>ケン</t>
    </rPh>
    <phoneticPr fontId="2"/>
  </si>
  <si>
    <t>ポータルサイト「ＴＥＡＭ防災ジャパン」の閲覧数</t>
    <phoneticPr fontId="5"/>
  </si>
  <si>
    <t>ポータルサイト「TEAM防災ジャパン」は防災に関する有効な情報を網羅的に提供することで、防災に役立つ知識の普及、防災意識の高揚、防災の担い手育成等を図っており、より多くの国民に閲覧されることを指標としている。</t>
  </si>
  <si>
    <t>災害被害を軽減するためには、公助だけでは限界があり、自助・共助が重要となる。災害に備え、被害を軽減するために自助・共助の普及啓発を行うことは広く国民のニーズがある。</t>
  </si>
  <si>
    <t>減災に当たっては自助・共助が一体となることが重要であり、公助の部分を国が実施している。</t>
  </si>
  <si>
    <t>いつ起こるかわからない災害に備え、被害を軽減するために自助・共助のための普及啓発を行うことは優先度が高い。</t>
  </si>
  <si>
    <t>支出先の選定に当たっては、一般競争入札を原則としており、競争性に問題はない。結果的に一者応札になってしまったものもあるが、引き続き分かり易い仕様内容や、入札期間などに配慮し、改善を図る。</t>
  </si>
  <si>
    <t>‐</t>
  </si>
  <si>
    <t>有</t>
  </si>
  <si>
    <t>無</t>
  </si>
  <si>
    <t>過去の業務の契約実績を基に予定価格を作成し、その範囲で落札しているので、妥当である。</t>
  </si>
  <si>
    <t>各種業務に応じて必要な費目（補助金、雑役務費）に限定して執行している。</t>
  </si>
  <si>
    <t>事業期間を十分に確保することにより精度の高い対応が出来るため</t>
    <rPh sb="0" eb="2">
      <t>ジギョウ</t>
    </rPh>
    <rPh sb="2" eb="4">
      <t>キカン</t>
    </rPh>
    <rPh sb="5" eb="7">
      <t>ジュウブン</t>
    </rPh>
    <rPh sb="8" eb="10">
      <t>カクホ</t>
    </rPh>
    <rPh sb="17" eb="19">
      <t>セイド</t>
    </rPh>
    <rPh sb="20" eb="21">
      <t>タカ</t>
    </rPh>
    <rPh sb="22" eb="24">
      <t>タイオウ</t>
    </rPh>
    <rPh sb="25" eb="27">
      <t>デキ</t>
    </rPh>
    <phoneticPr fontId="6"/>
  </si>
  <si>
    <t>過去の実績を踏まえ仕様の見直しを行い、コスト縮減を図っている。</t>
    <rPh sb="0" eb="2">
      <t>カコ</t>
    </rPh>
    <rPh sb="3" eb="5">
      <t>ジッセキ</t>
    </rPh>
    <rPh sb="6" eb="7">
      <t>フ</t>
    </rPh>
    <rPh sb="9" eb="11">
      <t>シヨウ</t>
    </rPh>
    <rPh sb="12" eb="14">
      <t>ミナオ</t>
    </rPh>
    <rPh sb="16" eb="17">
      <t>オコナ</t>
    </rPh>
    <rPh sb="22" eb="24">
      <t>シュクゲン</t>
    </rPh>
    <rPh sb="25" eb="26">
      <t>ハカ</t>
    </rPh>
    <phoneticPr fontId="2"/>
  </si>
  <si>
    <t>直接実施という手段もあるが、専門的知見のある業者に請け負わせることにより、より効率的に実施できる。</t>
  </si>
  <si>
    <t>0058</t>
    <phoneticPr fontId="5"/>
  </si>
  <si>
    <t>0065</t>
    <phoneticPr fontId="5"/>
  </si>
  <si>
    <t>0039</t>
    <phoneticPr fontId="5"/>
  </si>
  <si>
    <t>0040</t>
    <phoneticPr fontId="5"/>
  </si>
  <si>
    <t>0036</t>
    <phoneticPr fontId="5"/>
  </si>
  <si>
    <t>内閣府</t>
  </si>
  <si>
    <t>令和２年度防災ポスターコンクール等実施業務</t>
    <phoneticPr fontId="5"/>
  </si>
  <si>
    <t>令和２年度　防災教育活動の実践事例の紹介及び普及方策等に関する検討業務</t>
    <phoneticPr fontId="5"/>
  </si>
  <si>
    <t>（株）パスコ</t>
    <phoneticPr fontId="5"/>
  </si>
  <si>
    <t>独立行政法人　国立印刷局</t>
    <phoneticPr fontId="5"/>
  </si>
  <si>
    <t>表彰状用紙</t>
    <phoneticPr fontId="5"/>
  </si>
  <si>
    <t>合同会社ＤММ．Ｃｏｍ</t>
    <phoneticPr fontId="5"/>
  </si>
  <si>
    <t>実践的な防災行動定着のための情報調査及び発信事務局運営業務</t>
    <phoneticPr fontId="5"/>
  </si>
  <si>
    <t>株式会社中国新聞社</t>
    <phoneticPr fontId="5"/>
  </si>
  <si>
    <t>防災推進国民大会２０２０　企画・運営等業務</t>
    <phoneticPr fontId="5"/>
  </si>
  <si>
    <t>津波防災啓発推進業務</t>
    <phoneticPr fontId="5"/>
  </si>
  <si>
    <t>株式会社アカマ印刷</t>
    <phoneticPr fontId="5"/>
  </si>
  <si>
    <t>地区防災計画の素案作成支援ガイド</t>
    <phoneticPr fontId="5"/>
  </si>
  <si>
    <t>地区防災計画による共助意識の強化に関する調査・検討業務</t>
    <phoneticPr fontId="5"/>
  </si>
  <si>
    <t>日経印刷株式会社</t>
    <phoneticPr fontId="5"/>
  </si>
  <si>
    <t>令和２年版防災白書の作成</t>
    <phoneticPr fontId="5"/>
  </si>
  <si>
    <t>株式会社エーフォース</t>
    <phoneticPr fontId="5"/>
  </si>
  <si>
    <t>令和２年度内閣府（防災担当）広報誌「ぼうさい」の編集協力業務</t>
    <phoneticPr fontId="5"/>
  </si>
  <si>
    <t>令和２年度内閣府（防災担当）広報誌「ぼうさい」等の印刷・製本業務</t>
    <phoneticPr fontId="5"/>
  </si>
  <si>
    <t>令和２年度広報誌「ぼうさい」の梱包発送業務</t>
    <phoneticPr fontId="5"/>
  </si>
  <si>
    <t>令和２年度　多様な主体の連携促進事業実施業務</t>
    <phoneticPr fontId="5"/>
  </si>
  <si>
    <t>-</t>
    <phoneticPr fontId="5"/>
  </si>
  <si>
    <t>雑役雑務</t>
    <rPh sb="0" eb="2">
      <t>ザツエキ</t>
    </rPh>
    <rPh sb="2" eb="4">
      <t>ザツム</t>
    </rPh>
    <phoneticPr fontId="5"/>
  </si>
  <si>
    <t>防災推進国民大会２０２０　企画・運営等業務</t>
    <phoneticPr fontId="5"/>
  </si>
  <si>
    <t>防災情報ホームページの掲載等業務</t>
    <phoneticPr fontId="5"/>
  </si>
  <si>
    <t>令和２年度　多様な主体の連携促進事業実施業務</t>
    <phoneticPr fontId="5"/>
  </si>
  <si>
    <t>令和２年防災功労者内閣総理大臣表彰用楯の製造及び梱包発送業務</t>
    <phoneticPr fontId="5"/>
  </si>
  <si>
    <t>雑役雑務</t>
    <phoneticPr fontId="5"/>
  </si>
  <si>
    <t>防災普及啓発動画（地区防災計画啓発動画、津波の日イベント動画）は防災力の向上に寄与している。</t>
    <rPh sb="9" eb="11">
      <t>チク</t>
    </rPh>
    <rPh sb="11" eb="13">
      <t>ボウサイ</t>
    </rPh>
    <rPh sb="13" eb="15">
      <t>ケイカク</t>
    </rPh>
    <rPh sb="15" eb="17">
      <t>ケイハツ</t>
    </rPh>
    <rPh sb="17" eb="19">
      <t>ドウガ</t>
    </rPh>
    <rPh sb="20" eb="22">
      <t>ツナミ</t>
    </rPh>
    <rPh sb="23" eb="24">
      <t>ヒ</t>
    </rPh>
    <rPh sb="28" eb="30">
      <t>ドウガ</t>
    </rPh>
    <phoneticPr fontId="5"/>
  </si>
  <si>
    <t>防災ポスターコンクール等実施業務</t>
    <phoneticPr fontId="5"/>
  </si>
  <si>
    <t>株式会社エヌ・ティ・ティ・データ経営研究所</t>
    <phoneticPr fontId="5"/>
  </si>
  <si>
    <t>株式会社三菱総合研究所</t>
    <phoneticPr fontId="5"/>
  </si>
  <si>
    <t>大阪書籍印刷株式会社</t>
    <phoneticPr fontId="5"/>
  </si>
  <si>
    <t>敷島印刷株式会社</t>
    <phoneticPr fontId="5"/>
  </si>
  <si>
    <t>朝日梱包株式会社</t>
    <phoneticPr fontId="5"/>
  </si>
  <si>
    <t>株式会社ダイナックス都市環境研究所</t>
    <phoneticPr fontId="5"/>
  </si>
  <si>
    <t>ポータルサイト「ＴＥＡＭ防災ジャパン」のページビュー数は当初目標以上の数値を達成</t>
    <phoneticPr fontId="6"/>
  </si>
  <si>
    <t>例年の実績を踏まえ、目標を設定した。</t>
    <rPh sb="0" eb="2">
      <t>レイネン</t>
    </rPh>
    <phoneticPr fontId="6"/>
  </si>
  <si>
    <t>ポータルサイト「TEAM防災ジャパン」、防災白書、広報誌「ぼうさい」、「ポスターコンクール」実施等を通じて、国民への情報発信に取り組んできたところ。また、本経費の執行に当たっては、一般競争入札を原則としつつ、専門的な知見や経験・発送を必要としているものは総合評価方式を活用し、同じ予算より多くの成果を引き出す工夫、又はより少ない予算で同等以上の成果を引き出すこととしている。</t>
    <phoneticPr fontId="5"/>
  </si>
  <si>
    <t>「防災推進国民会議」を活用しながら、国民運動推進の抜本的な見直しを図り、防災推進国民大会や津波防災の日に向けた普及啓発イベント実施などを通じ、より一般国民に訴求し、防災意識の高揚や実践的な防災行動につながる取組を強化する。また、予算執行については、今後も透明性・競争性の確保を図り、コスト削減等に努めるとともに必要な見直しを行いつつ、効果的・効率的な予算執行に努める。</t>
    <phoneticPr fontId="5"/>
  </si>
  <si>
    <t>A.兵庫県</t>
    <phoneticPr fontId="5"/>
  </si>
  <si>
    <t>B.株式会社中国新聞社</t>
    <phoneticPr fontId="5"/>
  </si>
  <si>
    <t>C.大阪書籍印刷株式会社</t>
    <phoneticPr fontId="5"/>
  </si>
  <si>
    <t>D.株式会社日本ユニテック</t>
    <phoneticPr fontId="5"/>
  </si>
  <si>
    <t>E.株式会社エーフォース</t>
    <phoneticPr fontId="5"/>
  </si>
  <si>
    <t>F. 株式会社ダイナックス都市環境研究所</t>
    <phoneticPr fontId="5"/>
  </si>
  <si>
    <t>G.株式会社天賞堂</t>
    <phoneticPr fontId="5"/>
  </si>
  <si>
    <t>特定地震防災対策施設運営費補助金</t>
  </si>
  <si>
    <t>災害関係調査費</t>
    <rPh sb="0" eb="2">
      <t>サイガイ</t>
    </rPh>
    <rPh sb="2" eb="4">
      <t>カンケイ</t>
    </rPh>
    <rPh sb="4" eb="7">
      <t>チョウサヒ</t>
    </rPh>
    <phoneticPr fontId="5"/>
  </si>
  <si>
    <t>件</t>
    <rPh sb="0" eb="1">
      <t>ケン</t>
    </rPh>
    <phoneticPr fontId="5"/>
  </si>
  <si>
    <t>防災ポスターコンクール
契約額／契約件数　　　　</t>
    <phoneticPr fontId="5"/>
  </si>
  <si>
    <t>引き続き、事業の適切な進捗管理、予算の適切かつ効率的な執行に努めること。</t>
    <phoneticPr fontId="5"/>
  </si>
  <si>
    <t>引き続き、事業の適切な進捗管理、予算の適切かつ効率的な執行に努める。</t>
    <phoneticPr fontId="5"/>
  </si>
  <si>
    <t>村上威夫</t>
    <rPh sb="0" eb="2">
      <t>ムラカミ</t>
    </rPh>
    <rPh sb="2" eb="4">
      <t>タケオ</t>
    </rPh>
    <phoneticPr fontId="5"/>
  </si>
  <si>
    <t>３百万円/１件</t>
    <phoneticPr fontId="5"/>
  </si>
  <si>
    <t>23百万円/１件</t>
    <phoneticPr fontId="5"/>
  </si>
  <si>
    <t>20百万円/１件</t>
    <phoneticPr fontId="5"/>
  </si>
  <si>
    <t>32百万円/1件</t>
    <phoneticPr fontId="5"/>
  </si>
  <si>
    <t>23百万円/1件</t>
    <phoneticPr fontId="5"/>
  </si>
  <si>
    <t>新たな成長推進枠：92</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</si>
</sst>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6" xfId="0" applyFont="1" applyFill="1" applyBorder="1" applyAlignment="1">
      <alignment vertical="center" wrapText="1"/>
    </xf>
    <xf numFmtId="0" fontId="0" fillId="5" borderId="130"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xf>
    <xf numFmtId="0" fontId="13" fillId="2" borderId="144"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3" fillId="2" borderId="11" xfId="0" applyFont="1" applyFill="1"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5"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113</xdr:row>
      <xdr:rowOff>190500</xdr:rowOff>
    </xdr:from>
    <xdr:to>
      <xdr:col>47</xdr:col>
      <xdr:colOff>114111</xdr:colOff>
      <xdr:row>134</xdr:row>
      <xdr:rowOff>51437</xdr:rowOff>
    </xdr:to>
    <xdr:grpSp>
      <xdr:nvGrpSpPr>
        <xdr:cNvPr id="36" name="グループ化 35"/>
        <xdr:cNvGrpSpPr/>
      </xdr:nvGrpSpPr>
      <xdr:grpSpPr>
        <a:xfrm>
          <a:off x="1600200" y="43291125"/>
          <a:ext cx="7915086" cy="8195312"/>
          <a:chOff x="4000500" y="53397150"/>
          <a:chExt cx="8181237" cy="8305291"/>
        </a:xfrm>
      </xdr:grpSpPr>
      <xdr:sp macro="" textlink="">
        <xdr:nvSpPr>
          <xdr:cNvPr id="37" name="正方形/長方形 36"/>
          <xdr:cNvSpPr/>
        </xdr:nvSpPr>
        <xdr:spPr>
          <a:xfrm>
            <a:off x="6551749" y="54421855"/>
            <a:ext cx="1235850" cy="8680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solidFill>
                  <a:schemeClr val="tx1"/>
                </a:solidFill>
              </a:rPr>
              <a:t>A.</a:t>
            </a:r>
            <a:r>
              <a:rPr kumimoji="1" lang="ja-JP" altLang="en-US" sz="1000">
                <a:solidFill>
                  <a:schemeClr val="tx1"/>
                </a:solidFill>
              </a:rPr>
              <a:t>兵庫県</a:t>
            </a:r>
            <a:endParaRPr kumimoji="1" lang="en-US" altLang="ja-JP" sz="1000">
              <a:solidFill>
                <a:schemeClr val="tx1"/>
              </a:solidFill>
            </a:endParaRPr>
          </a:p>
          <a:p>
            <a:pPr algn="ctr">
              <a:lnSpc>
                <a:spcPts val="1200"/>
              </a:lnSpc>
            </a:pPr>
            <a:r>
              <a:rPr kumimoji="1" lang="ja-JP" altLang="en-US" sz="1000">
                <a:solidFill>
                  <a:schemeClr val="tx1"/>
                </a:solidFill>
              </a:rPr>
              <a:t>２５１．２百万円</a:t>
            </a:r>
          </a:p>
        </xdr:txBody>
      </xdr:sp>
      <xdr:sp macro="" textlink="">
        <xdr:nvSpPr>
          <xdr:cNvPr id="38" name="正方形/長方形 37"/>
          <xdr:cNvSpPr/>
        </xdr:nvSpPr>
        <xdr:spPr>
          <a:xfrm>
            <a:off x="6536377" y="55562966"/>
            <a:ext cx="2844205" cy="68462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B.</a:t>
            </a:r>
            <a:r>
              <a:rPr kumimoji="1" lang="ja-JP" altLang="en-US" sz="1000"/>
              <a:t>民間企業（５社）</a:t>
            </a:r>
            <a:endParaRPr kumimoji="1" lang="en-US" altLang="ja-JP" sz="1000"/>
          </a:p>
          <a:p>
            <a:pPr algn="ctr">
              <a:lnSpc>
                <a:spcPts val="1200"/>
              </a:lnSpc>
            </a:pPr>
            <a:r>
              <a:rPr kumimoji="1" lang="ja-JP" altLang="en-US" sz="1000"/>
              <a:t>１３８．４百万円</a:t>
            </a:r>
          </a:p>
        </xdr:txBody>
      </xdr:sp>
      <xdr:sp macro="" textlink="">
        <xdr:nvSpPr>
          <xdr:cNvPr id="39" name="正方形/長方形 38"/>
          <xdr:cNvSpPr/>
        </xdr:nvSpPr>
        <xdr:spPr>
          <a:xfrm>
            <a:off x="6538301" y="56610753"/>
            <a:ext cx="2902749" cy="7086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C.</a:t>
            </a:r>
            <a:r>
              <a:rPr kumimoji="1" lang="ja-JP" altLang="en-US" sz="1000"/>
              <a:t>民間企業（１社）</a:t>
            </a:r>
            <a:endParaRPr kumimoji="1" lang="en-US" altLang="ja-JP" sz="1000"/>
          </a:p>
          <a:p>
            <a:pPr algn="ctr">
              <a:lnSpc>
                <a:spcPts val="1200"/>
              </a:lnSpc>
            </a:pPr>
            <a:r>
              <a:rPr kumimoji="1" lang="ja-JP" altLang="en-US" sz="1000"/>
              <a:t>３．４百万円</a:t>
            </a:r>
          </a:p>
        </xdr:txBody>
      </xdr:sp>
      <xdr:sp macro="" textlink="">
        <xdr:nvSpPr>
          <xdr:cNvPr id="40" name="正方形/長方形 39"/>
          <xdr:cNvSpPr/>
        </xdr:nvSpPr>
        <xdr:spPr>
          <a:xfrm>
            <a:off x="6533292" y="57703809"/>
            <a:ext cx="2854949" cy="6869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D.</a:t>
            </a:r>
            <a:r>
              <a:rPr kumimoji="1" lang="ja-JP" altLang="en-US" sz="1000"/>
              <a:t>民間企業（５社）</a:t>
            </a:r>
            <a:endParaRPr kumimoji="1" lang="en-US" altLang="ja-JP" sz="1000"/>
          </a:p>
          <a:p>
            <a:pPr algn="ctr">
              <a:lnSpc>
                <a:spcPts val="1200"/>
              </a:lnSpc>
            </a:pPr>
            <a:r>
              <a:rPr kumimoji="1" lang="ja-JP" altLang="en-US" sz="1000"/>
              <a:t>２２．４百万円</a:t>
            </a:r>
          </a:p>
        </xdr:txBody>
      </xdr:sp>
      <xdr:sp macro="" textlink="">
        <xdr:nvSpPr>
          <xdr:cNvPr id="41" name="正方形/長方形 40"/>
          <xdr:cNvSpPr/>
        </xdr:nvSpPr>
        <xdr:spPr>
          <a:xfrm>
            <a:off x="6538303" y="58779083"/>
            <a:ext cx="2902749" cy="70112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E.</a:t>
            </a:r>
            <a:r>
              <a:rPr kumimoji="1" lang="ja-JP" altLang="en-US" sz="1000"/>
              <a:t>民間企業（１社）</a:t>
            </a:r>
            <a:endParaRPr kumimoji="1" lang="en-US" altLang="ja-JP" sz="1000"/>
          </a:p>
          <a:p>
            <a:pPr algn="ctr">
              <a:lnSpc>
                <a:spcPts val="1200"/>
              </a:lnSpc>
            </a:pPr>
            <a:r>
              <a:rPr kumimoji="1" lang="ja-JP" altLang="en-US" sz="1000"/>
              <a:t>３．７百万円</a:t>
            </a:r>
          </a:p>
        </xdr:txBody>
      </xdr:sp>
      <xdr:sp macro="" textlink="">
        <xdr:nvSpPr>
          <xdr:cNvPr id="42" name="大かっこ 41"/>
          <xdr:cNvSpPr/>
        </xdr:nvSpPr>
        <xdr:spPr>
          <a:xfrm>
            <a:off x="9547119" y="54355083"/>
            <a:ext cx="2634617" cy="93179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人と防災未来センター運営等補助</a:t>
            </a:r>
            <a:endParaRPr lang="ja-JP" altLang="ja-JP" sz="1000">
              <a:effectLst/>
            </a:endParaRPr>
          </a:p>
        </xdr:txBody>
      </xdr:sp>
      <xdr:sp macro="" textlink="">
        <xdr:nvSpPr>
          <xdr:cNvPr id="43" name="大かっこ 42"/>
          <xdr:cNvSpPr/>
        </xdr:nvSpPr>
        <xdr:spPr>
          <a:xfrm>
            <a:off x="9547119" y="55489104"/>
            <a:ext cx="2634617" cy="85709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防災推進国民大会２０２０　企画・運営等業務　等</a:t>
            </a:r>
          </a:p>
        </xdr:txBody>
      </xdr:sp>
      <xdr:sp macro="" textlink="">
        <xdr:nvSpPr>
          <xdr:cNvPr id="44" name="大かっこ 43"/>
          <xdr:cNvSpPr/>
        </xdr:nvSpPr>
        <xdr:spPr>
          <a:xfrm>
            <a:off x="9547120" y="56573186"/>
            <a:ext cx="2634617" cy="80887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防災ポスターコンクール等実施業務</a:t>
            </a:r>
          </a:p>
        </xdr:txBody>
      </xdr:sp>
      <xdr:sp macro="" textlink="">
        <xdr:nvSpPr>
          <xdr:cNvPr id="45" name="大かっこ 44"/>
          <xdr:cNvSpPr/>
        </xdr:nvSpPr>
        <xdr:spPr>
          <a:xfrm>
            <a:off x="9547119" y="57670721"/>
            <a:ext cx="2634617" cy="78533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平成</a:t>
            </a:r>
            <a:r>
              <a:rPr kumimoji="1" lang="en-US" altLang="ja-JP" sz="1000"/>
              <a:t>30</a:t>
            </a:r>
            <a:r>
              <a:rPr kumimoji="1" lang="ja-JP" altLang="en-US" sz="1000"/>
              <a:t>年版防災白書の作成、防災情報ホームページの掲載等業務　等</a:t>
            </a:r>
          </a:p>
        </xdr:txBody>
      </xdr:sp>
      <xdr:sp macro="" textlink="">
        <xdr:nvSpPr>
          <xdr:cNvPr id="46" name="大かっこ 45"/>
          <xdr:cNvSpPr/>
        </xdr:nvSpPr>
        <xdr:spPr>
          <a:xfrm>
            <a:off x="9547120" y="58738753"/>
            <a:ext cx="2634617" cy="84016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内閣府（防災担当）広報誌「ぼうさい」の編集協力業務</a:t>
            </a:r>
          </a:p>
        </xdr:txBody>
      </xdr:sp>
      <xdr:sp macro="" textlink="">
        <xdr:nvSpPr>
          <xdr:cNvPr id="47" name="大かっこ 46"/>
          <xdr:cNvSpPr/>
        </xdr:nvSpPr>
        <xdr:spPr>
          <a:xfrm>
            <a:off x="9547120" y="59792893"/>
            <a:ext cx="2634617" cy="85739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多様な主体の連携促進事業調査業務</a:t>
            </a:r>
            <a:endParaRPr lang="ja-JP" altLang="ja-JP" sz="1000">
              <a:effectLst/>
            </a:endParaRPr>
          </a:p>
        </xdr:txBody>
      </xdr:sp>
      <xdr:sp macro="" textlink="">
        <xdr:nvSpPr>
          <xdr:cNvPr id="48" name="正方形/長方形 47"/>
          <xdr:cNvSpPr/>
        </xdr:nvSpPr>
        <xdr:spPr>
          <a:xfrm>
            <a:off x="6532090" y="59845258"/>
            <a:ext cx="2854240" cy="69754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F.</a:t>
            </a:r>
            <a:r>
              <a:rPr kumimoji="1" lang="ja-JP" altLang="en-US" sz="1000"/>
              <a:t>民間企業（１社）</a:t>
            </a:r>
            <a:endParaRPr kumimoji="1" lang="en-US" altLang="ja-JP" sz="1000"/>
          </a:p>
          <a:p>
            <a:pPr algn="ctr"/>
            <a:r>
              <a:rPr kumimoji="1" lang="ja-JP" altLang="en-US" sz="1000"/>
              <a:t>３１．７百万円</a:t>
            </a:r>
          </a:p>
        </xdr:txBody>
      </xdr:sp>
      <xdr:sp macro="" textlink="">
        <xdr:nvSpPr>
          <xdr:cNvPr id="49" name="正方形/長方形 48"/>
          <xdr:cNvSpPr/>
        </xdr:nvSpPr>
        <xdr:spPr>
          <a:xfrm>
            <a:off x="6534843" y="60919259"/>
            <a:ext cx="2883670" cy="69510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G.</a:t>
            </a:r>
            <a:r>
              <a:rPr kumimoji="1" lang="ja-JP" altLang="en-US" sz="1000"/>
              <a:t>民間企業（６社）</a:t>
            </a:r>
            <a:endParaRPr kumimoji="1" lang="en-US" altLang="ja-JP" sz="1000"/>
          </a:p>
          <a:p>
            <a:pPr algn="ctr">
              <a:lnSpc>
                <a:spcPts val="1200"/>
              </a:lnSpc>
            </a:pPr>
            <a:r>
              <a:rPr kumimoji="1" lang="ja-JP" altLang="en-US" sz="1000"/>
              <a:t>７．８百万円</a:t>
            </a:r>
          </a:p>
        </xdr:txBody>
      </xdr:sp>
      <xdr:sp macro="" textlink="">
        <xdr:nvSpPr>
          <xdr:cNvPr id="50" name="大かっこ 49"/>
          <xdr:cNvSpPr/>
        </xdr:nvSpPr>
        <xdr:spPr>
          <a:xfrm>
            <a:off x="9552627" y="60841026"/>
            <a:ext cx="2625024" cy="86141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lang="ja-JP" altLang="ja-JP" sz="1000">
                <a:solidFill>
                  <a:schemeClr val="tx1"/>
                </a:solidFill>
                <a:effectLst/>
                <a:latin typeface="+mn-lt"/>
                <a:ea typeface="+mn-ea"/>
                <a:cs typeface="+mn-cs"/>
              </a:rPr>
              <a:t>防災功労表彰に係る経費</a:t>
            </a:r>
            <a:r>
              <a:rPr lang="ja-JP" altLang="en-US" sz="1000">
                <a:solidFill>
                  <a:schemeClr val="tx1"/>
                </a:solidFill>
                <a:effectLst/>
                <a:latin typeface="+mn-lt"/>
                <a:ea typeface="+mn-ea"/>
                <a:cs typeface="+mn-cs"/>
              </a:rPr>
              <a:t>、</a:t>
            </a:r>
            <a:r>
              <a:rPr lang="ja-JP" altLang="en-US" sz="1000">
                <a:effectLst/>
              </a:rPr>
              <a:t>内閣府（防災担当）広報誌「ぼうさい」の印刷・製本業務　等</a:t>
            </a:r>
            <a:endParaRPr lang="ja-JP" altLang="ja-JP" sz="1000">
              <a:effectLst/>
            </a:endParaRPr>
          </a:p>
        </xdr:txBody>
      </xdr:sp>
      <xdr:sp macro="" textlink="">
        <xdr:nvSpPr>
          <xdr:cNvPr id="51" name="正方形/長方形 50"/>
          <xdr:cNvSpPr/>
        </xdr:nvSpPr>
        <xdr:spPr>
          <a:xfrm>
            <a:off x="8177076" y="54421080"/>
            <a:ext cx="1262291" cy="86801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900"/>
              </a:lnSpc>
            </a:pPr>
            <a:r>
              <a:rPr kumimoji="1" lang="ja-JP" altLang="en-US" sz="1000"/>
              <a:t>（公財）兵庫震災記念</a:t>
            </a:r>
            <a:r>
              <a:rPr kumimoji="1" lang="en-US" altLang="ja-JP" sz="1000"/>
              <a:t>21</a:t>
            </a:r>
            <a:r>
              <a:rPr kumimoji="1" lang="ja-JP" altLang="en-US" sz="1000"/>
              <a:t>世紀研究機構</a:t>
            </a:r>
            <a:endParaRPr kumimoji="1" lang="en-US" altLang="ja-JP" sz="1000"/>
          </a:p>
          <a:p>
            <a:pPr algn="ctr">
              <a:lnSpc>
                <a:spcPts val="1100"/>
              </a:lnSpc>
            </a:pPr>
            <a:r>
              <a:rPr kumimoji="1" lang="ja-JP" altLang="en-US" sz="1000"/>
              <a:t>２５１．２百万円</a:t>
            </a:r>
          </a:p>
        </xdr:txBody>
      </xdr:sp>
      <xdr:sp macro="" textlink="">
        <xdr:nvSpPr>
          <xdr:cNvPr id="52" name="正方形/長方形 51"/>
          <xdr:cNvSpPr/>
        </xdr:nvSpPr>
        <xdr:spPr>
          <a:xfrm>
            <a:off x="4000500" y="53397150"/>
            <a:ext cx="1722489" cy="72649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内閣府</a:t>
            </a:r>
            <a:endParaRPr kumimoji="1" lang="en-US" altLang="ja-JP" sz="1000"/>
          </a:p>
          <a:p>
            <a:pPr algn="ctr">
              <a:lnSpc>
                <a:spcPts val="1200"/>
              </a:lnSpc>
            </a:pPr>
            <a:r>
              <a:rPr kumimoji="1" lang="ja-JP" altLang="en-US" sz="1000"/>
              <a:t>４５８．６百万円</a:t>
            </a:r>
          </a:p>
        </xdr:txBody>
      </xdr:sp>
      <xdr:cxnSp macro="">
        <xdr:nvCxnSpPr>
          <xdr:cNvPr id="53" name="直線コネクタ 52"/>
          <xdr:cNvCxnSpPr/>
        </xdr:nvCxnSpPr>
        <xdr:spPr>
          <a:xfrm>
            <a:off x="4712242" y="54134810"/>
            <a:ext cx="0" cy="7131335"/>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4713454" y="54853406"/>
            <a:ext cx="1693368"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55" name="テキスト ボックス 54"/>
          <xdr:cNvSpPr txBox="1"/>
        </xdr:nvSpPr>
        <xdr:spPr>
          <a:xfrm>
            <a:off x="4710747" y="55464332"/>
            <a:ext cx="1737369" cy="63235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sp macro="" textlink="">
        <xdr:nvSpPr>
          <xdr:cNvPr id="56" name="テキスト ボックス 55"/>
          <xdr:cNvSpPr txBox="1"/>
        </xdr:nvSpPr>
        <xdr:spPr>
          <a:xfrm>
            <a:off x="4740972" y="56557530"/>
            <a:ext cx="1776173" cy="62346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sp macro="" textlink="">
        <xdr:nvSpPr>
          <xdr:cNvPr id="57" name="テキスト ボックス 56"/>
          <xdr:cNvSpPr txBox="1"/>
        </xdr:nvSpPr>
        <xdr:spPr>
          <a:xfrm>
            <a:off x="4720821" y="57619070"/>
            <a:ext cx="1771141" cy="619068"/>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一般競争入札（最低価格）等</a:t>
            </a:r>
            <a:r>
              <a:rPr kumimoji="1" lang="en-US" altLang="ja-JP" sz="1000"/>
              <a:t>】</a:t>
            </a:r>
            <a:endParaRPr kumimoji="1" lang="ja-JP" altLang="en-US" sz="1000"/>
          </a:p>
        </xdr:txBody>
      </xdr:sp>
      <xdr:sp macro="" textlink="">
        <xdr:nvSpPr>
          <xdr:cNvPr id="58" name="テキスト ボックス 57"/>
          <xdr:cNvSpPr txBox="1"/>
        </xdr:nvSpPr>
        <xdr:spPr>
          <a:xfrm>
            <a:off x="4738737" y="58715882"/>
            <a:ext cx="1729996" cy="634883"/>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sp macro="" textlink="">
        <xdr:nvSpPr>
          <xdr:cNvPr id="59" name="テキスト ボックス 58"/>
          <xdr:cNvSpPr txBox="1"/>
        </xdr:nvSpPr>
        <xdr:spPr>
          <a:xfrm>
            <a:off x="4685560" y="59738219"/>
            <a:ext cx="1825695" cy="50108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一般競争入札（総合評価）</a:t>
            </a:r>
            <a:r>
              <a:rPr kumimoji="1" lang="en-US" altLang="ja-JP" sz="1000"/>
              <a:t>】</a:t>
            </a:r>
            <a:endParaRPr kumimoji="1" lang="ja-JP" altLang="en-US" sz="1000"/>
          </a:p>
        </xdr:txBody>
      </xdr:sp>
      <xdr:sp macro="" textlink="">
        <xdr:nvSpPr>
          <xdr:cNvPr id="60" name="テキスト ボックス 59"/>
          <xdr:cNvSpPr txBox="1"/>
        </xdr:nvSpPr>
        <xdr:spPr>
          <a:xfrm>
            <a:off x="4601062" y="60824036"/>
            <a:ext cx="2002172" cy="826278"/>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r>
              <a:rPr kumimoji="1" lang="en-US" altLang="ja-JP" sz="1000"/>
              <a:t>【</a:t>
            </a:r>
            <a:r>
              <a:rPr kumimoji="1" lang="ja-JP" altLang="en-US" sz="1000"/>
              <a:t>一般競争契約（総合評価）等</a:t>
            </a:r>
            <a:r>
              <a:rPr kumimoji="1" lang="en-US" altLang="ja-JP" sz="1000"/>
              <a:t>】</a:t>
            </a:r>
            <a:endParaRPr kumimoji="1" lang="ja-JP" altLang="en-US" sz="1000"/>
          </a:p>
        </xdr:txBody>
      </xdr:sp>
      <xdr:cxnSp macro="">
        <xdr:nvCxnSpPr>
          <xdr:cNvPr id="61" name="直線コネクタ 60"/>
          <xdr:cNvCxnSpPr/>
        </xdr:nvCxnSpPr>
        <xdr:spPr>
          <a:xfrm>
            <a:off x="4713564" y="55882484"/>
            <a:ext cx="169647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62" name="直線コネクタ 61"/>
          <xdr:cNvCxnSpPr/>
        </xdr:nvCxnSpPr>
        <xdr:spPr>
          <a:xfrm>
            <a:off x="4709997" y="56970930"/>
            <a:ext cx="168882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63" name="直線コネクタ 62"/>
          <xdr:cNvCxnSpPr/>
        </xdr:nvCxnSpPr>
        <xdr:spPr>
          <a:xfrm>
            <a:off x="4708528" y="58025907"/>
            <a:ext cx="169647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64" name="直線コネクタ 63"/>
          <xdr:cNvCxnSpPr/>
        </xdr:nvCxnSpPr>
        <xdr:spPr>
          <a:xfrm>
            <a:off x="4703491" y="59114056"/>
            <a:ext cx="1696475"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65" name="直線コネクタ 64"/>
          <xdr:cNvCxnSpPr/>
        </xdr:nvCxnSpPr>
        <xdr:spPr>
          <a:xfrm>
            <a:off x="4709999" y="60193349"/>
            <a:ext cx="168882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66" name="直線コネクタ 65"/>
          <xdr:cNvCxnSpPr/>
        </xdr:nvCxnSpPr>
        <xdr:spPr>
          <a:xfrm>
            <a:off x="4712067" y="61257181"/>
            <a:ext cx="169647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67" name="正方形/長方形 66"/>
          <xdr:cNvSpPr/>
        </xdr:nvSpPr>
        <xdr:spPr>
          <a:xfrm>
            <a:off x="6902642" y="53674473"/>
            <a:ext cx="2905290" cy="285199"/>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t>
            </a:r>
            <a:r>
              <a:rPr kumimoji="1" lang="ja-JP" altLang="en-US" sz="1000"/>
              <a:t>四捨五入の関係で費目合計と一致しない</a:t>
            </a:r>
            <a:endParaRPr kumimoji="1" lang="en-US" altLang="ja-JP" sz="1000"/>
          </a:p>
        </xdr:txBody>
      </xdr:sp>
      <xdr:cxnSp macro="">
        <xdr:nvCxnSpPr>
          <xdr:cNvPr id="68" name="直線矢印コネクタ 15"/>
          <xdr:cNvCxnSpPr>
            <a:cxnSpLocks noChangeShapeType="1"/>
            <a:stCxn id="37" idx="3"/>
            <a:endCxn id="51" idx="1"/>
          </xdr:cNvCxnSpPr>
        </xdr:nvCxnSpPr>
        <xdr:spPr bwMode="auto">
          <a:xfrm>
            <a:off x="7790849" y="54864781"/>
            <a:ext cx="393303"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243"/>
  <sheetViews>
    <sheetView tabSelected="1" view="pageBreakPreview" zoomScaleNormal="100" zoomScaleSheetLayoutView="10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9" t="s">
        <v>0</v>
      </c>
      <c r="Y2" s="59"/>
      <c r="Z2" s="40"/>
      <c r="AA2" s="40"/>
      <c r="AB2" s="40"/>
      <c r="AC2" s="40"/>
      <c r="AD2" s="677">
        <v>2021</v>
      </c>
      <c r="AE2" s="677"/>
      <c r="AF2" s="677"/>
      <c r="AG2" s="677"/>
      <c r="AH2" s="677"/>
      <c r="AI2" s="71" t="s">
        <v>270</v>
      </c>
      <c r="AJ2" s="677" t="s">
        <v>584</v>
      </c>
      <c r="AK2" s="677"/>
      <c r="AL2" s="677"/>
      <c r="AM2" s="677"/>
      <c r="AN2" s="71" t="s">
        <v>270</v>
      </c>
      <c r="AO2" s="677">
        <v>20</v>
      </c>
      <c r="AP2" s="677"/>
      <c r="AQ2" s="677"/>
      <c r="AR2" s="72" t="s">
        <v>567</v>
      </c>
      <c r="AS2" s="683">
        <v>54</v>
      </c>
      <c r="AT2" s="683"/>
      <c r="AU2" s="683"/>
      <c r="AV2" s="71" t="str">
        <f>IF(AW2="","","-")</f>
        <v/>
      </c>
      <c r="AW2" s="621"/>
      <c r="AX2" s="621"/>
    </row>
    <row r="3" spans="1:50" ht="21" customHeight="1" thickBot="1" x14ac:dyDescent="0.2">
      <c r="A3" s="589" t="s">
        <v>560</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19" t="s">
        <v>58</v>
      </c>
      <c r="AJ3" s="591" t="s">
        <v>642</v>
      </c>
      <c r="AK3" s="591"/>
      <c r="AL3" s="591"/>
      <c r="AM3" s="591"/>
      <c r="AN3" s="591"/>
      <c r="AO3" s="591"/>
      <c r="AP3" s="591"/>
      <c r="AQ3" s="591"/>
      <c r="AR3" s="591"/>
      <c r="AS3" s="591"/>
      <c r="AT3" s="591"/>
      <c r="AU3" s="591"/>
      <c r="AV3" s="591"/>
      <c r="AW3" s="591"/>
      <c r="AX3" s="20" t="s">
        <v>59</v>
      </c>
    </row>
    <row r="4" spans="1:50" ht="24.75" customHeight="1" x14ac:dyDescent="0.15">
      <c r="A4" s="401" t="s">
        <v>24</v>
      </c>
      <c r="B4" s="402"/>
      <c r="C4" s="402"/>
      <c r="D4" s="402"/>
      <c r="E4" s="402"/>
      <c r="F4" s="402"/>
      <c r="G4" s="379" t="s">
        <v>585</v>
      </c>
      <c r="H4" s="380"/>
      <c r="I4" s="380"/>
      <c r="J4" s="380"/>
      <c r="K4" s="380"/>
      <c r="L4" s="380"/>
      <c r="M4" s="380"/>
      <c r="N4" s="380"/>
      <c r="O4" s="380"/>
      <c r="P4" s="380"/>
      <c r="Q4" s="380"/>
      <c r="R4" s="380"/>
      <c r="S4" s="380"/>
      <c r="T4" s="380"/>
      <c r="U4" s="380"/>
      <c r="V4" s="380"/>
      <c r="W4" s="380"/>
      <c r="X4" s="380"/>
      <c r="Y4" s="381" t="s">
        <v>1</v>
      </c>
      <c r="Z4" s="382"/>
      <c r="AA4" s="382"/>
      <c r="AB4" s="382"/>
      <c r="AC4" s="382"/>
      <c r="AD4" s="383"/>
      <c r="AE4" s="384" t="s">
        <v>586</v>
      </c>
      <c r="AF4" s="385"/>
      <c r="AG4" s="385"/>
      <c r="AH4" s="385"/>
      <c r="AI4" s="385"/>
      <c r="AJ4" s="385"/>
      <c r="AK4" s="385"/>
      <c r="AL4" s="385"/>
      <c r="AM4" s="385"/>
      <c r="AN4" s="385"/>
      <c r="AO4" s="385"/>
      <c r="AP4" s="386"/>
      <c r="AQ4" s="387" t="s">
        <v>2</v>
      </c>
      <c r="AR4" s="382"/>
      <c r="AS4" s="382"/>
      <c r="AT4" s="382"/>
      <c r="AU4" s="382"/>
      <c r="AV4" s="382"/>
      <c r="AW4" s="382"/>
      <c r="AX4" s="388"/>
    </row>
    <row r="5" spans="1:50" ht="30" customHeight="1" x14ac:dyDescent="0.15">
      <c r="A5" s="389" t="s">
        <v>61</v>
      </c>
      <c r="B5" s="390"/>
      <c r="C5" s="390"/>
      <c r="D5" s="390"/>
      <c r="E5" s="390"/>
      <c r="F5" s="391"/>
      <c r="G5" s="562" t="s">
        <v>335</v>
      </c>
      <c r="H5" s="563"/>
      <c r="I5" s="563"/>
      <c r="J5" s="563"/>
      <c r="K5" s="563"/>
      <c r="L5" s="563"/>
      <c r="M5" s="564" t="s">
        <v>60</v>
      </c>
      <c r="N5" s="565"/>
      <c r="O5" s="565"/>
      <c r="P5" s="565"/>
      <c r="Q5" s="565"/>
      <c r="R5" s="566"/>
      <c r="S5" s="567" t="s">
        <v>64</v>
      </c>
      <c r="T5" s="563"/>
      <c r="U5" s="563"/>
      <c r="V5" s="563"/>
      <c r="W5" s="563"/>
      <c r="X5" s="568"/>
      <c r="Y5" s="395" t="s">
        <v>3</v>
      </c>
      <c r="Z5" s="244"/>
      <c r="AA5" s="244"/>
      <c r="AB5" s="244"/>
      <c r="AC5" s="244"/>
      <c r="AD5" s="245"/>
      <c r="AE5" s="396" t="s">
        <v>587</v>
      </c>
      <c r="AF5" s="396"/>
      <c r="AG5" s="396"/>
      <c r="AH5" s="396"/>
      <c r="AI5" s="396"/>
      <c r="AJ5" s="396"/>
      <c r="AK5" s="396"/>
      <c r="AL5" s="396"/>
      <c r="AM5" s="396"/>
      <c r="AN5" s="396"/>
      <c r="AO5" s="396"/>
      <c r="AP5" s="397"/>
      <c r="AQ5" s="398" t="s">
        <v>695</v>
      </c>
      <c r="AR5" s="399"/>
      <c r="AS5" s="399"/>
      <c r="AT5" s="399"/>
      <c r="AU5" s="399"/>
      <c r="AV5" s="399"/>
      <c r="AW5" s="399"/>
      <c r="AX5" s="400"/>
    </row>
    <row r="6" spans="1:50" ht="39" customHeight="1" x14ac:dyDescent="0.15">
      <c r="A6" s="403" t="s">
        <v>4</v>
      </c>
      <c r="B6" s="404"/>
      <c r="C6" s="404"/>
      <c r="D6" s="404"/>
      <c r="E6" s="404"/>
      <c r="F6" s="404"/>
      <c r="G6" s="188" t="str">
        <f>入力規則等!F39</f>
        <v>一般会計</v>
      </c>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90"/>
    </row>
    <row r="7" spans="1:50" ht="49.5" customHeight="1" x14ac:dyDescent="0.15">
      <c r="A7" s="223" t="s">
        <v>21</v>
      </c>
      <c r="B7" s="224"/>
      <c r="C7" s="224"/>
      <c r="D7" s="224"/>
      <c r="E7" s="224"/>
      <c r="F7" s="225"/>
      <c r="G7" s="226" t="s">
        <v>588</v>
      </c>
      <c r="H7" s="227"/>
      <c r="I7" s="227"/>
      <c r="J7" s="227"/>
      <c r="K7" s="227"/>
      <c r="L7" s="227"/>
      <c r="M7" s="227"/>
      <c r="N7" s="227"/>
      <c r="O7" s="227"/>
      <c r="P7" s="227"/>
      <c r="Q7" s="227"/>
      <c r="R7" s="227"/>
      <c r="S7" s="227"/>
      <c r="T7" s="227"/>
      <c r="U7" s="227"/>
      <c r="V7" s="227"/>
      <c r="W7" s="227"/>
      <c r="X7" s="228"/>
      <c r="Y7" s="636" t="s">
        <v>256</v>
      </c>
      <c r="Z7" s="198"/>
      <c r="AA7" s="198"/>
      <c r="AB7" s="198"/>
      <c r="AC7" s="198"/>
      <c r="AD7" s="637"/>
      <c r="AE7" s="624"/>
      <c r="AF7" s="625"/>
      <c r="AG7" s="625"/>
      <c r="AH7" s="625"/>
      <c r="AI7" s="625"/>
      <c r="AJ7" s="625"/>
      <c r="AK7" s="625"/>
      <c r="AL7" s="625"/>
      <c r="AM7" s="625"/>
      <c r="AN7" s="625"/>
      <c r="AO7" s="625"/>
      <c r="AP7" s="625"/>
      <c r="AQ7" s="625"/>
      <c r="AR7" s="625"/>
      <c r="AS7" s="625"/>
      <c r="AT7" s="625"/>
      <c r="AU7" s="625"/>
      <c r="AV7" s="625"/>
      <c r="AW7" s="625"/>
      <c r="AX7" s="626"/>
    </row>
    <row r="8" spans="1:50" ht="53.25" customHeight="1" x14ac:dyDescent="0.15">
      <c r="A8" s="223" t="s">
        <v>186</v>
      </c>
      <c r="B8" s="224"/>
      <c r="C8" s="224"/>
      <c r="D8" s="224"/>
      <c r="E8" s="224"/>
      <c r="F8" s="225"/>
      <c r="G8" s="678" t="str">
        <f>入力規則等!A27</f>
        <v>国土強靱化施策</v>
      </c>
      <c r="H8" s="417"/>
      <c r="I8" s="417"/>
      <c r="J8" s="417"/>
      <c r="K8" s="417"/>
      <c r="L8" s="417"/>
      <c r="M8" s="417"/>
      <c r="N8" s="417"/>
      <c r="O8" s="417"/>
      <c r="P8" s="417"/>
      <c r="Q8" s="417"/>
      <c r="R8" s="417"/>
      <c r="S8" s="417"/>
      <c r="T8" s="417"/>
      <c r="U8" s="417"/>
      <c r="V8" s="417"/>
      <c r="W8" s="417"/>
      <c r="X8" s="679"/>
      <c r="Y8" s="569" t="s">
        <v>187</v>
      </c>
      <c r="Z8" s="570"/>
      <c r="AA8" s="570"/>
      <c r="AB8" s="570"/>
      <c r="AC8" s="570"/>
      <c r="AD8" s="571"/>
      <c r="AE8" s="416" t="str">
        <f>入力規則等!K13</f>
        <v>その他の事項経費</v>
      </c>
      <c r="AF8" s="417"/>
      <c r="AG8" s="417"/>
      <c r="AH8" s="417"/>
      <c r="AI8" s="417"/>
      <c r="AJ8" s="417"/>
      <c r="AK8" s="417"/>
      <c r="AL8" s="417"/>
      <c r="AM8" s="417"/>
      <c r="AN8" s="417"/>
      <c r="AO8" s="417"/>
      <c r="AP8" s="417"/>
      <c r="AQ8" s="417"/>
      <c r="AR8" s="417"/>
      <c r="AS8" s="417"/>
      <c r="AT8" s="417"/>
      <c r="AU8" s="417"/>
      <c r="AV8" s="417"/>
      <c r="AW8" s="417"/>
      <c r="AX8" s="418"/>
    </row>
    <row r="9" spans="1:50" ht="58.5" customHeight="1" x14ac:dyDescent="0.15">
      <c r="A9" s="572" t="s">
        <v>22</v>
      </c>
      <c r="B9" s="573"/>
      <c r="C9" s="573"/>
      <c r="D9" s="573"/>
      <c r="E9" s="573"/>
      <c r="F9" s="573"/>
      <c r="G9" s="574" t="s">
        <v>590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4.5" customHeight="1" x14ac:dyDescent="0.15">
      <c r="A10" s="352" t="s">
        <v>27</v>
      </c>
      <c r="B10" s="353"/>
      <c r="C10" s="353"/>
      <c r="D10" s="353"/>
      <c r="E10" s="353"/>
      <c r="F10" s="353"/>
      <c r="G10" s="457" t="s">
        <v>591</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50" ht="42" customHeight="1" x14ac:dyDescent="0.15">
      <c r="A11" s="352" t="s">
        <v>5</v>
      </c>
      <c r="B11" s="353"/>
      <c r="C11" s="353"/>
      <c r="D11" s="353"/>
      <c r="E11" s="353"/>
      <c r="F11" s="354"/>
      <c r="G11" s="392" t="str">
        <f>入力規則等!P10</f>
        <v>委託・請負、補助</v>
      </c>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4"/>
    </row>
    <row r="12" spans="1:50" ht="21" customHeight="1" x14ac:dyDescent="0.15">
      <c r="A12" s="696" t="s">
        <v>23</v>
      </c>
      <c r="B12" s="697"/>
      <c r="C12" s="697"/>
      <c r="D12" s="697"/>
      <c r="E12" s="697"/>
      <c r="F12" s="698"/>
      <c r="G12" s="464"/>
      <c r="H12" s="465"/>
      <c r="I12" s="465"/>
      <c r="J12" s="465"/>
      <c r="K12" s="465"/>
      <c r="L12" s="465"/>
      <c r="M12" s="465"/>
      <c r="N12" s="465"/>
      <c r="O12" s="465"/>
      <c r="P12" s="222" t="s">
        <v>257</v>
      </c>
      <c r="Q12" s="200"/>
      <c r="R12" s="200"/>
      <c r="S12" s="200"/>
      <c r="T12" s="200"/>
      <c r="U12" s="200"/>
      <c r="V12" s="201"/>
      <c r="W12" s="222" t="s">
        <v>274</v>
      </c>
      <c r="X12" s="200"/>
      <c r="Y12" s="200"/>
      <c r="Z12" s="200"/>
      <c r="AA12" s="200"/>
      <c r="AB12" s="200"/>
      <c r="AC12" s="201"/>
      <c r="AD12" s="222" t="s">
        <v>558</v>
      </c>
      <c r="AE12" s="200"/>
      <c r="AF12" s="200"/>
      <c r="AG12" s="200"/>
      <c r="AH12" s="200"/>
      <c r="AI12" s="200"/>
      <c r="AJ12" s="201"/>
      <c r="AK12" s="222" t="s">
        <v>561</v>
      </c>
      <c r="AL12" s="200"/>
      <c r="AM12" s="200"/>
      <c r="AN12" s="200"/>
      <c r="AO12" s="200"/>
      <c r="AP12" s="200"/>
      <c r="AQ12" s="201"/>
      <c r="AR12" s="222" t="s">
        <v>562</v>
      </c>
      <c r="AS12" s="200"/>
      <c r="AT12" s="200"/>
      <c r="AU12" s="200"/>
      <c r="AV12" s="200"/>
      <c r="AW12" s="200"/>
      <c r="AX12" s="419"/>
    </row>
    <row r="13" spans="1:50" ht="21" customHeight="1" x14ac:dyDescent="0.15">
      <c r="A13" s="292"/>
      <c r="B13" s="293"/>
      <c r="C13" s="293"/>
      <c r="D13" s="293"/>
      <c r="E13" s="293"/>
      <c r="F13" s="294"/>
      <c r="G13" s="420" t="s">
        <v>6</v>
      </c>
      <c r="H13" s="421"/>
      <c r="I13" s="480" t="s">
        <v>7</v>
      </c>
      <c r="J13" s="481"/>
      <c r="K13" s="481"/>
      <c r="L13" s="481"/>
      <c r="M13" s="481"/>
      <c r="N13" s="481"/>
      <c r="O13" s="482"/>
      <c r="P13" s="340">
        <v>401.64100000000002</v>
      </c>
      <c r="Q13" s="341"/>
      <c r="R13" s="341"/>
      <c r="S13" s="341"/>
      <c r="T13" s="341"/>
      <c r="U13" s="341"/>
      <c r="V13" s="342"/>
      <c r="W13" s="340">
        <v>397.42700000000002</v>
      </c>
      <c r="X13" s="341"/>
      <c r="Y13" s="341"/>
      <c r="Z13" s="341"/>
      <c r="AA13" s="341"/>
      <c r="AB13" s="341"/>
      <c r="AC13" s="342"/>
      <c r="AD13" s="340">
        <v>428.87</v>
      </c>
      <c r="AE13" s="341"/>
      <c r="AF13" s="341"/>
      <c r="AG13" s="341"/>
      <c r="AH13" s="341"/>
      <c r="AI13" s="341"/>
      <c r="AJ13" s="342"/>
      <c r="AK13" s="340">
        <v>402.95299999999997</v>
      </c>
      <c r="AL13" s="341"/>
      <c r="AM13" s="341"/>
      <c r="AN13" s="341"/>
      <c r="AO13" s="341"/>
      <c r="AP13" s="341"/>
      <c r="AQ13" s="342"/>
      <c r="AR13" s="633">
        <v>472.09399999999999</v>
      </c>
      <c r="AS13" s="634"/>
      <c r="AT13" s="634"/>
      <c r="AU13" s="634"/>
      <c r="AV13" s="634"/>
      <c r="AW13" s="634"/>
      <c r="AX13" s="635"/>
    </row>
    <row r="14" spans="1:50" ht="21" customHeight="1" x14ac:dyDescent="0.15">
      <c r="A14" s="292"/>
      <c r="B14" s="293"/>
      <c r="C14" s="293"/>
      <c r="D14" s="293"/>
      <c r="E14" s="293"/>
      <c r="F14" s="294"/>
      <c r="G14" s="422"/>
      <c r="H14" s="423"/>
      <c r="I14" s="408" t="s">
        <v>8</v>
      </c>
      <c r="J14" s="467"/>
      <c r="K14" s="467"/>
      <c r="L14" s="467"/>
      <c r="M14" s="467"/>
      <c r="N14" s="467"/>
      <c r="O14" s="468"/>
      <c r="P14" s="340"/>
      <c r="Q14" s="341"/>
      <c r="R14" s="341"/>
      <c r="S14" s="341"/>
      <c r="T14" s="341"/>
      <c r="U14" s="341"/>
      <c r="V14" s="342"/>
      <c r="W14" s="340">
        <v>30</v>
      </c>
      <c r="X14" s="341"/>
      <c r="Y14" s="341"/>
      <c r="Z14" s="341"/>
      <c r="AA14" s="341"/>
      <c r="AB14" s="341"/>
      <c r="AC14" s="342"/>
      <c r="AD14" s="340">
        <v>30</v>
      </c>
      <c r="AE14" s="341"/>
      <c r="AF14" s="341"/>
      <c r="AG14" s="341"/>
      <c r="AH14" s="341"/>
      <c r="AI14" s="341"/>
      <c r="AJ14" s="342"/>
      <c r="AK14" s="340"/>
      <c r="AL14" s="341"/>
      <c r="AM14" s="341"/>
      <c r="AN14" s="341"/>
      <c r="AO14" s="341"/>
      <c r="AP14" s="341"/>
      <c r="AQ14" s="342"/>
      <c r="AR14" s="514"/>
      <c r="AS14" s="514"/>
      <c r="AT14" s="514"/>
      <c r="AU14" s="514"/>
      <c r="AV14" s="514"/>
      <c r="AW14" s="514"/>
      <c r="AX14" s="515"/>
    </row>
    <row r="15" spans="1:50" ht="21" customHeight="1" x14ac:dyDescent="0.15">
      <c r="A15" s="292"/>
      <c r="B15" s="293"/>
      <c r="C15" s="293"/>
      <c r="D15" s="293"/>
      <c r="E15" s="293"/>
      <c r="F15" s="294"/>
      <c r="G15" s="422"/>
      <c r="H15" s="423"/>
      <c r="I15" s="408" t="s">
        <v>48</v>
      </c>
      <c r="J15" s="409"/>
      <c r="K15" s="409"/>
      <c r="L15" s="409"/>
      <c r="M15" s="409"/>
      <c r="N15" s="409"/>
      <c r="O15" s="410"/>
      <c r="P15" s="340"/>
      <c r="Q15" s="341"/>
      <c r="R15" s="341"/>
      <c r="S15" s="341"/>
      <c r="T15" s="341"/>
      <c r="U15" s="341"/>
      <c r="V15" s="342"/>
      <c r="W15" s="340"/>
      <c r="X15" s="341"/>
      <c r="Y15" s="341"/>
      <c r="Z15" s="341"/>
      <c r="AA15" s="341"/>
      <c r="AB15" s="341"/>
      <c r="AC15" s="342"/>
      <c r="AD15" s="340">
        <v>30</v>
      </c>
      <c r="AE15" s="341"/>
      <c r="AF15" s="341"/>
      <c r="AG15" s="341"/>
      <c r="AH15" s="341"/>
      <c r="AI15" s="341"/>
      <c r="AJ15" s="342"/>
      <c r="AK15" s="340">
        <v>30</v>
      </c>
      <c r="AL15" s="341"/>
      <c r="AM15" s="341"/>
      <c r="AN15" s="341"/>
      <c r="AO15" s="341"/>
      <c r="AP15" s="341"/>
      <c r="AQ15" s="342"/>
      <c r="AR15" s="340"/>
      <c r="AS15" s="341"/>
      <c r="AT15" s="341"/>
      <c r="AU15" s="341"/>
      <c r="AV15" s="341"/>
      <c r="AW15" s="341"/>
      <c r="AX15" s="529"/>
    </row>
    <row r="16" spans="1:50" ht="21" customHeight="1" x14ac:dyDescent="0.15">
      <c r="A16" s="292"/>
      <c r="B16" s="293"/>
      <c r="C16" s="293"/>
      <c r="D16" s="293"/>
      <c r="E16" s="293"/>
      <c r="F16" s="294"/>
      <c r="G16" s="422"/>
      <c r="H16" s="423"/>
      <c r="I16" s="408" t="s">
        <v>49</v>
      </c>
      <c r="J16" s="409"/>
      <c r="K16" s="409"/>
      <c r="L16" s="409"/>
      <c r="M16" s="409"/>
      <c r="N16" s="409"/>
      <c r="O16" s="410"/>
      <c r="P16" s="340"/>
      <c r="Q16" s="341"/>
      <c r="R16" s="341"/>
      <c r="S16" s="341"/>
      <c r="T16" s="341"/>
      <c r="U16" s="341"/>
      <c r="V16" s="342"/>
      <c r="W16" s="340">
        <v>-30</v>
      </c>
      <c r="X16" s="341"/>
      <c r="Y16" s="341"/>
      <c r="Z16" s="341"/>
      <c r="AA16" s="341"/>
      <c r="AB16" s="341"/>
      <c r="AC16" s="342"/>
      <c r="AD16" s="340">
        <v>-30</v>
      </c>
      <c r="AE16" s="341"/>
      <c r="AF16" s="341"/>
      <c r="AG16" s="341"/>
      <c r="AH16" s="341"/>
      <c r="AI16" s="341"/>
      <c r="AJ16" s="342"/>
      <c r="AK16" s="340"/>
      <c r="AL16" s="341"/>
      <c r="AM16" s="341"/>
      <c r="AN16" s="341"/>
      <c r="AO16" s="341"/>
      <c r="AP16" s="341"/>
      <c r="AQ16" s="342"/>
      <c r="AR16" s="460"/>
      <c r="AS16" s="461"/>
      <c r="AT16" s="461"/>
      <c r="AU16" s="461"/>
      <c r="AV16" s="461"/>
      <c r="AW16" s="461"/>
      <c r="AX16" s="462"/>
    </row>
    <row r="17" spans="1:50" ht="24.75" customHeight="1" x14ac:dyDescent="0.15">
      <c r="A17" s="292"/>
      <c r="B17" s="293"/>
      <c r="C17" s="293"/>
      <c r="D17" s="293"/>
      <c r="E17" s="293"/>
      <c r="F17" s="294"/>
      <c r="G17" s="422"/>
      <c r="H17" s="423"/>
      <c r="I17" s="408" t="s">
        <v>47</v>
      </c>
      <c r="J17" s="467"/>
      <c r="K17" s="467"/>
      <c r="L17" s="467"/>
      <c r="M17" s="467"/>
      <c r="N17" s="467"/>
      <c r="O17" s="468"/>
      <c r="P17" s="340"/>
      <c r="Q17" s="341"/>
      <c r="R17" s="341"/>
      <c r="S17" s="341"/>
      <c r="T17" s="341"/>
      <c r="U17" s="341"/>
      <c r="V17" s="342"/>
      <c r="W17" s="340"/>
      <c r="X17" s="341"/>
      <c r="Y17" s="341"/>
      <c r="Z17" s="341"/>
      <c r="AA17" s="341"/>
      <c r="AB17" s="341"/>
      <c r="AC17" s="342"/>
      <c r="AD17" s="340"/>
      <c r="AE17" s="341"/>
      <c r="AF17" s="341"/>
      <c r="AG17" s="341"/>
      <c r="AH17" s="341"/>
      <c r="AI17" s="341"/>
      <c r="AJ17" s="342"/>
      <c r="AK17" s="340"/>
      <c r="AL17" s="341"/>
      <c r="AM17" s="341"/>
      <c r="AN17" s="341"/>
      <c r="AO17" s="341"/>
      <c r="AP17" s="341"/>
      <c r="AQ17" s="342"/>
      <c r="AR17" s="631"/>
      <c r="AS17" s="631"/>
      <c r="AT17" s="631"/>
      <c r="AU17" s="631"/>
      <c r="AV17" s="631"/>
      <c r="AW17" s="631"/>
      <c r="AX17" s="632"/>
    </row>
    <row r="18" spans="1:50" ht="24.75" customHeight="1" x14ac:dyDescent="0.15">
      <c r="A18" s="292"/>
      <c r="B18" s="293"/>
      <c r="C18" s="293"/>
      <c r="D18" s="293"/>
      <c r="E18" s="293"/>
      <c r="F18" s="294"/>
      <c r="G18" s="424"/>
      <c r="H18" s="425"/>
      <c r="I18" s="413" t="s">
        <v>19</v>
      </c>
      <c r="J18" s="414"/>
      <c r="K18" s="414"/>
      <c r="L18" s="414"/>
      <c r="M18" s="414"/>
      <c r="N18" s="414"/>
      <c r="O18" s="415"/>
      <c r="P18" s="600">
        <f>SUM(P13:V17)</f>
        <v>401.64100000000002</v>
      </c>
      <c r="Q18" s="601"/>
      <c r="R18" s="601"/>
      <c r="S18" s="601"/>
      <c r="T18" s="601"/>
      <c r="U18" s="601"/>
      <c r="V18" s="602"/>
      <c r="W18" s="600">
        <f>SUM(W13:AC17)</f>
        <v>397.42700000000002</v>
      </c>
      <c r="X18" s="601"/>
      <c r="Y18" s="601"/>
      <c r="Z18" s="601"/>
      <c r="AA18" s="601"/>
      <c r="AB18" s="601"/>
      <c r="AC18" s="602"/>
      <c r="AD18" s="600">
        <f>SUM(AD13:AJ17)</f>
        <v>458.87</v>
      </c>
      <c r="AE18" s="601"/>
      <c r="AF18" s="601"/>
      <c r="AG18" s="601"/>
      <c r="AH18" s="601"/>
      <c r="AI18" s="601"/>
      <c r="AJ18" s="602"/>
      <c r="AK18" s="600">
        <f>SUM(AK13:AQ17)</f>
        <v>432.95299999999997</v>
      </c>
      <c r="AL18" s="601"/>
      <c r="AM18" s="601"/>
      <c r="AN18" s="601"/>
      <c r="AO18" s="601"/>
      <c r="AP18" s="601"/>
      <c r="AQ18" s="602"/>
      <c r="AR18" s="600">
        <f>SUM(AR13:AX17)</f>
        <v>472.09399999999999</v>
      </c>
      <c r="AS18" s="601"/>
      <c r="AT18" s="601"/>
      <c r="AU18" s="601"/>
      <c r="AV18" s="601"/>
      <c r="AW18" s="601"/>
      <c r="AX18" s="603"/>
    </row>
    <row r="19" spans="1:50" ht="24.75" customHeight="1" x14ac:dyDescent="0.15">
      <c r="A19" s="292"/>
      <c r="B19" s="293"/>
      <c r="C19" s="293"/>
      <c r="D19" s="293"/>
      <c r="E19" s="293"/>
      <c r="F19" s="294"/>
      <c r="G19" s="598" t="s">
        <v>9</v>
      </c>
      <c r="H19" s="599"/>
      <c r="I19" s="599"/>
      <c r="J19" s="599"/>
      <c r="K19" s="599"/>
      <c r="L19" s="599"/>
      <c r="M19" s="599"/>
      <c r="N19" s="599"/>
      <c r="O19" s="599"/>
      <c r="P19" s="340">
        <v>394.6</v>
      </c>
      <c r="Q19" s="341"/>
      <c r="R19" s="341"/>
      <c r="S19" s="341"/>
      <c r="T19" s="341"/>
      <c r="U19" s="341"/>
      <c r="V19" s="342"/>
      <c r="W19" s="340">
        <v>408.4</v>
      </c>
      <c r="X19" s="341"/>
      <c r="Y19" s="341"/>
      <c r="Z19" s="341"/>
      <c r="AA19" s="341"/>
      <c r="AB19" s="341"/>
      <c r="AC19" s="342"/>
      <c r="AD19" s="340">
        <v>458.6</v>
      </c>
      <c r="AE19" s="341"/>
      <c r="AF19" s="341"/>
      <c r="AG19" s="341"/>
      <c r="AH19" s="341"/>
      <c r="AI19" s="341"/>
      <c r="AJ19" s="342"/>
      <c r="AK19" s="138"/>
      <c r="AL19" s="138"/>
      <c r="AM19" s="138"/>
      <c r="AN19" s="138"/>
      <c r="AO19" s="138"/>
      <c r="AP19" s="138"/>
      <c r="AQ19" s="138"/>
      <c r="AR19" s="138"/>
      <c r="AS19" s="138"/>
      <c r="AT19" s="138"/>
      <c r="AU19" s="138"/>
      <c r="AV19" s="138"/>
      <c r="AW19" s="138"/>
      <c r="AX19" s="140"/>
    </row>
    <row r="20" spans="1:50" ht="24.75" customHeight="1" x14ac:dyDescent="0.15">
      <c r="A20" s="292"/>
      <c r="B20" s="293"/>
      <c r="C20" s="293"/>
      <c r="D20" s="293"/>
      <c r="E20" s="293"/>
      <c r="F20" s="294"/>
      <c r="G20" s="598" t="s">
        <v>10</v>
      </c>
      <c r="H20" s="599"/>
      <c r="I20" s="599"/>
      <c r="J20" s="599"/>
      <c r="K20" s="599"/>
      <c r="L20" s="599"/>
      <c r="M20" s="599"/>
      <c r="N20" s="599"/>
      <c r="O20" s="599"/>
      <c r="P20" s="120">
        <f>IF(P18=0, "-", SUM(P19)/P18)</f>
        <v>0.98246941920770037</v>
      </c>
      <c r="Q20" s="120"/>
      <c r="R20" s="120"/>
      <c r="S20" s="120"/>
      <c r="T20" s="120"/>
      <c r="U20" s="120"/>
      <c r="V20" s="120"/>
      <c r="W20" s="120">
        <f t="shared" ref="W20" si="0">IF(W18=0, "-", SUM(W19)/W18)</f>
        <v>1.0276101019809927</v>
      </c>
      <c r="X20" s="120"/>
      <c r="Y20" s="120"/>
      <c r="Z20" s="120"/>
      <c r="AA20" s="120"/>
      <c r="AB20" s="120"/>
      <c r="AC20" s="120"/>
      <c r="AD20" s="120">
        <f t="shared" ref="AD20" si="1">IF(AD18=0, "-", SUM(AD19)/AD18)</f>
        <v>0.99941159805609436</v>
      </c>
      <c r="AE20" s="120"/>
      <c r="AF20" s="120"/>
      <c r="AG20" s="120"/>
      <c r="AH20" s="120"/>
      <c r="AI20" s="120"/>
      <c r="AJ20" s="120"/>
      <c r="AK20" s="138"/>
      <c r="AL20" s="138"/>
      <c r="AM20" s="138"/>
      <c r="AN20" s="138"/>
      <c r="AO20" s="138"/>
      <c r="AP20" s="138"/>
      <c r="AQ20" s="139"/>
      <c r="AR20" s="139"/>
      <c r="AS20" s="139"/>
      <c r="AT20" s="139"/>
      <c r="AU20" s="138"/>
      <c r="AV20" s="138"/>
      <c r="AW20" s="138"/>
      <c r="AX20" s="140"/>
    </row>
    <row r="21" spans="1:50" ht="25.5" customHeight="1" x14ac:dyDescent="0.15">
      <c r="A21" s="572"/>
      <c r="B21" s="573"/>
      <c r="C21" s="573"/>
      <c r="D21" s="573"/>
      <c r="E21" s="573"/>
      <c r="F21" s="699"/>
      <c r="G21" s="118" t="s">
        <v>230</v>
      </c>
      <c r="H21" s="119"/>
      <c r="I21" s="119"/>
      <c r="J21" s="119"/>
      <c r="K21" s="119"/>
      <c r="L21" s="119"/>
      <c r="M21" s="119"/>
      <c r="N21" s="119"/>
      <c r="O21" s="119"/>
      <c r="P21" s="120">
        <f>IF(P19=0, "-", SUM(P19)/SUM(P13,P14))</f>
        <v>0.98246941920770037</v>
      </c>
      <c r="Q21" s="120"/>
      <c r="R21" s="120"/>
      <c r="S21" s="120"/>
      <c r="T21" s="120"/>
      <c r="U21" s="120"/>
      <c r="V21" s="120"/>
      <c r="W21" s="120">
        <f t="shared" ref="W21" si="2">IF(W19=0, "-", SUM(W19)/SUM(W13,W14))</f>
        <v>0.95548479623421068</v>
      </c>
      <c r="X21" s="120"/>
      <c r="Y21" s="120"/>
      <c r="Z21" s="120"/>
      <c r="AA21" s="120"/>
      <c r="AB21" s="120"/>
      <c r="AC21" s="120"/>
      <c r="AD21" s="120">
        <f t="shared" ref="AD21" si="3">IF(AD19=0, "-", SUM(AD19)/SUM(AD13,AD14))</f>
        <v>0.99941159805609436</v>
      </c>
      <c r="AE21" s="120"/>
      <c r="AF21" s="120"/>
      <c r="AG21" s="120"/>
      <c r="AH21" s="120"/>
      <c r="AI21" s="120"/>
      <c r="AJ21" s="120"/>
      <c r="AK21" s="138"/>
      <c r="AL21" s="138"/>
      <c r="AM21" s="138"/>
      <c r="AN21" s="138"/>
      <c r="AO21" s="138"/>
      <c r="AP21" s="138"/>
      <c r="AQ21" s="139"/>
      <c r="AR21" s="139"/>
      <c r="AS21" s="139"/>
      <c r="AT21" s="139"/>
      <c r="AU21" s="138"/>
      <c r="AV21" s="138"/>
      <c r="AW21" s="138"/>
      <c r="AX21" s="140"/>
    </row>
    <row r="22" spans="1:50" ht="18.75" customHeight="1" x14ac:dyDescent="0.15">
      <c r="A22" s="707" t="s">
        <v>565</v>
      </c>
      <c r="B22" s="708"/>
      <c r="C22" s="708"/>
      <c r="D22" s="708"/>
      <c r="E22" s="708"/>
      <c r="F22" s="709"/>
      <c r="G22" s="700" t="s">
        <v>219</v>
      </c>
      <c r="H22" s="671"/>
      <c r="I22" s="671"/>
      <c r="J22" s="671"/>
      <c r="K22" s="671"/>
      <c r="L22" s="671"/>
      <c r="M22" s="671"/>
      <c r="N22" s="671"/>
      <c r="O22" s="672"/>
      <c r="P22" s="670" t="s">
        <v>563</v>
      </c>
      <c r="Q22" s="671"/>
      <c r="R22" s="671"/>
      <c r="S22" s="671"/>
      <c r="T22" s="671"/>
      <c r="U22" s="671"/>
      <c r="V22" s="672"/>
      <c r="W22" s="670" t="s">
        <v>564</v>
      </c>
      <c r="X22" s="671"/>
      <c r="Y22" s="671"/>
      <c r="Z22" s="671"/>
      <c r="AA22" s="671"/>
      <c r="AB22" s="671"/>
      <c r="AC22" s="672"/>
      <c r="AD22" s="670" t="s">
        <v>218</v>
      </c>
      <c r="AE22" s="671"/>
      <c r="AF22" s="671"/>
      <c r="AG22" s="671"/>
      <c r="AH22" s="671"/>
      <c r="AI22" s="671"/>
      <c r="AJ22" s="671"/>
      <c r="AK22" s="671"/>
      <c r="AL22" s="671"/>
      <c r="AM22" s="671"/>
      <c r="AN22" s="671"/>
      <c r="AO22" s="671"/>
      <c r="AP22" s="671"/>
      <c r="AQ22" s="671"/>
      <c r="AR22" s="671"/>
      <c r="AS22" s="671"/>
      <c r="AT22" s="671"/>
      <c r="AU22" s="671"/>
      <c r="AV22" s="671"/>
      <c r="AW22" s="671"/>
      <c r="AX22" s="716"/>
    </row>
    <row r="23" spans="1:50" ht="25.5" customHeight="1" x14ac:dyDescent="0.15">
      <c r="A23" s="710"/>
      <c r="B23" s="711"/>
      <c r="C23" s="711"/>
      <c r="D23" s="711"/>
      <c r="E23" s="711"/>
      <c r="F23" s="712"/>
      <c r="G23" s="701" t="s">
        <v>689</v>
      </c>
      <c r="H23" s="702"/>
      <c r="I23" s="702"/>
      <c r="J23" s="702"/>
      <c r="K23" s="702"/>
      <c r="L23" s="702"/>
      <c r="M23" s="702"/>
      <c r="N23" s="702"/>
      <c r="O23" s="703"/>
      <c r="P23" s="633">
        <v>251.22800000000001</v>
      </c>
      <c r="Q23" s="634"/>
      <c r="R23" s="634"/>
      <c r="S23" s="634"/>
      <c r="T23" s="634"/>
      <c r="U23" s="634"/>
      <c r="V23" s="673"/>
      <c r="W23" s="633">
        <v>251.22800000000001</v>
      </c>
      <c r="X23" s="634"/>
      <c r="Y23" s="634"/>
      <c r="Z23" s="634"/>
      <c r="AA23" s="634"/>
      <c r="AB23" s="634"/>
      <c r="AC23" s="673"/>
      <c r="AD23" s="717" t="s">
        <v>701</v>
      </c>
      <c r="AE23" s="718"/>
      <c r="AF23" s="718"/>
      <c r="AG23" s="718"/>
      <c r="AH23" s="718"/>
      <c r="AI23" s="718"/>
      <c r="AJ23" s="718"/>
      <c r="AK23" s="718"/>
      <c r="AL23" s="718"/>
      <c r="AM23" s="718"/>
      <c r="AN23" s="718"/>
      <c r="AO23" s="718"/>
      <c r="AP23" s="718"/>
      <c r="AQ23" s="718"/>
      <c r="AR23" s="718"/>
      <c r="AS23" s="718"/>
      <c r="AT23" s="718"/>
      <c r="AU23" s="718"/>
      <c r="AV23" s="718"/>
      <c r="AW23" s="718"/>
      <c r="AX23" s="719"/>
    </row>
    <row r="24" spans="1:50" ht="25.5" customHeight="1" x14ac:dyDescent="0.15">
      <c r="A24" s="710"/>
      <c r="B24" s="711"/>
      <c r="C24" s="711"/>
      <c r="D24" s="711"/>
      <c r="E24" s="711"/>
      <c r="F24" s="712"/>
      <c r="G24" s="704" t="s">
        <v>690</v>
      </c>
      <c r="H24" s="705"/>
      <c r="I24" s="705"/>
      <c r="J24" s="705"/>
      <c r="K24" s="705"/>
      <c r="L24" s="705"/>
      <c r="M24" s="705"/>
      <c r="N24" s="705"/>
      <c r="O24" s="706"/>
      <c r="P24" s="340">
        <v>151.69999999999999</v>
      </c>
      <c r="Q24" s="341"/>
      <c r="R24" s="341"/>
      <c r="S24" s="341"/>
      <c r="T24" s="341"/>
      <c r="U24" s="341"/>
      <c r="V24" s="342"/>
      <c r="W24" s="340">
        <v>220.86600000000001</v>
      </c>
      <c r="X24" s="341"/>
      <c r="Y24" s="341"/>
      <c r="Z24" s="341"/>
      <c r="AA24" s="341"/>
      <c r="AB24" s="341"/>
      <c r="AC24" s="342"/>
      <c r="AD24" s="720"/>
      <c r="AE24" s="721"/>
      <c r="AF24" s="721"/>
      <c r="AG24" s="721"/>
      <c r="AH24" s="721"/>
      <c r="AI24" s="721"/>
      <c r="AJ24" s="721"/>
      <c r="AK24" s="721"/>
      <c r="AL24" s="721"/>
      <c r="AM24" s="721"/>
      <c r="AN24" s="721"/>
      <c r="AO24" s="721"/>
      <c r="AP24" s="721"/>
      <c r="AQ24" s="721"/>
      <c r="AR24" s="721"/>
      <c r="AS24" s="721"/>
      <c r="AT24" s="721"/>
      <c r="AU24" s="721"/>
      <c r="AV24" s="721"/>
      <c r="AW24" s="721"/>
      <c r="AX24" s="722"/>
    </row>
    <row r="25" spans="1:50" ht="25.5" customHeight="1" thickBot="1" x14ac:dyDescent="0.2">
      <c r="A25" s="713"/>
      <c r="B25" s="714"/>
      <c r="C25" s="714"/>
      <c r="D25" s="714"/>
      <c r="E25" s="714"/>
      <c r="F25" s="715"/>
      <c r="G25" s="674" t="s">
        <v>220</v>
      </c>
      <c r="H25" s="675"/>
      <c r="I25" s="675"/>
      <c r="J25" s="675"/>
      <c r="K25" s="675"/>
      <c r="L25" s="675"/>
      <c r="M25" s="675"/>
      <c r="N25" s="675"/>
      <c r="O25" s="676"/>
      <c r="P25" s="340">
        <f>AK13</f>
        <v>402.95299999999997</v>
      </c>
      <c r="Q25" s="341"/>
      <c r="R25" s="341"/>
      <c r="S25" s="341"/>
      <c r="T25" s="341"/>
      <c r="U25" s="341"/>
      <c r="V25" s="342"/>
      <c r="W25" s="684">
        <f>AR13</f>
        <v>472.09399999999999</v>
      </c>
      <c r="X25" s="685"/>
      <c r="Y25" s="685"/>
      <c r="Z25" s="685"/>
      <c r="AA25" s="685"/>
      <c r="AB25" s="685"/>
      <c r="AC25" s="686"/>
      <c r="AD25" s="723"/>
      <c r="AE25" s="723"/>
      <c r="AF25" s="723"/>
      <c r="AG25" s="723"/>
      <c r="AH25" s="723"/>
      <c r="AI25" s="723"/>
      <c r="AJ25" s="723"/>
      <c r="AK25" s="723"/>
      <c r="AL25" s="723"/>
      <c r="AM25" s="723"/>
      <c r="AN25" s="723"/>
      <c r="AO25" s="723"/>
      <c r="AP25" s="723"/>
      <c r="AQ25" s="723"/>
      <c r="AR25" s="723"/>
      <c r="AS25" s="723"/>
      <c r="AT25" s="723"/>
      <c r="AU25" s="723"/>
      <c r="AV25" s="723"/>
      <c r="AW25" s="723"/>
      <c r="AX25" s="724"/>
    </row>
    <row r="26" spans="1:50" ht="18.75" customHeight="1" x14ac:dyDescent="0.15">
      <c r="A26" s="586" t="s">
        <v>227</v>
      </c>
      <c r="B26" s="587"/>
      <c r="C26" s="587"/>
      <c r="D26" s="587"/>
      <c r="E26" s="587"/>
      <c r="F26" s="588"/>
      <c r="G26" s="499" t="s">
        <v>138</v>
      </c>
      <c r="H26" s="500"/>
      <c r="I26" s="500"/>
      <c r="J26" s="500"/>
      <c r="K26" s="500"/>
      <c r="L26" s="500"/>
      <c r="M26" s="500"/>
      <c r="N26" s="500"/>
      <c r="O26" s="501"/>
      <c r="P26" s="582" t="s">
        <v>56</v>
      </c>
      <c r="Q26" s="500"/>
      <c r="R26" s="500"/>
      <c r="S26" s="500"/>
      <c r="T26" s="500"/>
      <c r="U26" s="500"/>
      <c r="V26" s="500"/>
      <c r="W26" s="500"/>
      <c r="X26" s="501"/>
      <c r="Y26" s="577"/>
      <c r="Z26" s="578"/>
      <c r="AA26" s="579"/>
      <c r="AB26" s="583" t="s">
        <v>11</v>
      </c>
      <c r="AC26" s="584"/>
      <c r="AD26" s="585"/>
      <c r="AE26" s="583" t="s">
        <v>257</v>
      </c>
      <c r="AF26" s="584"/>
      <c r="AG26" s="584"/>
      <c r="AH26" s="585"/>
      <c r="AI26" s="627" t="s">
        <v>274</v>
      </c>
      <c r="AJ26" s="627"/>
      <c r="AK26" s="627"/>
      <c r="AL26" s="583"/>
      <c r="AM26" s="627" t="s">
        <v>371</v>
      </c>
      <c r="AN26" s="627"/>
      <c r="AO26" s="627"/>
      <c r="AP26" s="583"/>
      <c r="AQ26" s="483" t="s">
        <v>173</v>
      </c>
      <c r="AR26" s="484"/>
      <c r="AS26" s="484"/>
      <c r="AT26" s="485"/>
      <c r="AU26" s="500" t="s">
        <v>128</v>
      </c>
      <c r="AV26" s="500"/>
      <c r="AW26" s="500"/>
      <c r="AX26" s="629"/>
    </row>
    <row r="27" spans="1:50" ht="18.75" customHeight="1" x14ac:dyDescent="0.15">
      <c r="A27" s="489"/>
      <c r="B27" s="490"/>
      <c r="C27" s="490"/>
      <c r="D27" s="490"/>
      <c r="E27" s="490"/>
      <c r="F27" s="491"/>
      <c r="G27" s="371"/>
      <c r="H27" s="372"/>
      <c r="I27" s="372"/>
      <c r="J27" s="372"/>
      <c r="K27" s="372"/>
      <c r="L27" s="372"/>
      <c r="M27" s="372"/>
      <c r="N27" s="372"/>
      <c r="O27" s="373"/>
      <c r="P27" s="470"/>
      <c r="Q27" s="372"/>
      <c r="R27" s="372"/>
      <c r="S27" s="372"/>
      <c r="T27" s="372"/>
      <c r="U27" s="372"/>
      <c r="V27" s="372"/>
      <c r="W27" s="372"/>
      <c r="X27" s="373"/>
      <c r="Y27" s="214"/>
      <c r="Z27" s="215"/>
      <c r="AA27" s="216"/>
      <c r="AB27" s="477"/>
      <c r="AC27" s="478"/>
      <c r="AD27" s="479"/>
      <c r="AE27" s="477"/>
      <c r="AF27" s="478"/>
      <c r="AG27" s="478"/>
      <c r="AH27" s="479"/>
      <c r="AI27" s="628"/>
      <c r="AJ27" s="628"/>
      <c r="AK27" s="628"/>
      <c r="AL27" s="477"/>
      <c r="AM27" s="628"/>
      <c r="AN27" s="628"/>
      <c r="AO27" s="628"/>
      <c r="AP27" s="477"/>
      <c r="AQ27" s="638"/>
      <c r="AR27" s="613"/>
      <c r="AS27" s="452" t="s">
        <v>174</v>
      </c>
      <c r="AT27" s="453"/>
      <c r="AU27" s="612">
        <v>2</v>
      </c>
      <c r="AV27" s="612"/>
      <c r="AW27" s="372" t="s">
        <v>165</v>
      </c>
      <c r="AX27" s="639"/>
    </row>
    <row r="28" spans="1:50" ht="23.25" customHeight="1" x14ac:dyDescent="0.15">
      <c r="A28" s="492"/>
      <c r="B28" s="490"/>
      <c r="C28" s="490"/>
      <c r="D28" s="490"/>
      <c r="E28" s="490"/>
      <c r="F28" s="491"/>
      <c r="G28" s="343" t="s">
        <v>602</v>
      </c>
      <c r="H28" s="344"/>
      <c r="I28" s="344"/>
      <c r="J28" s="344"/>
      <c r="K28" s="344"/>
      <c r="L28" s="344"/>
      <c r="M28" s="344"/>
      <c r="N28" s="344"/>
      <c r="O28" s="345"/>
      <c r="P28" s="262" t="s">
        <v>603</v>
      </c>
      <c r="Q28" s="262"/>
      <c r="R28" s="262"/>
      <c r="S28" s="262"/>
      <c r="T28" s="262"/>
      <c r="U28" s="262"/>
      <c r="V28" s="262"/>
      <c r="W28" s="262"/>
      <c r="X28" s="263"/>
      <c r="Y28" s="217" t="s">
        <v>12</v>
      </c>
      <c r="Z28" s="580"/>
      <c r="AA28" s="581"/>
      <c r="AB28" s="254" t="s">
        <v>691</v>
      </c>
      <c r="AC28" s="255"/>
      <c r="AD28" s="256"/>
      <c r="AE28" s="126">
        <v>812816</v>
      </c>
      <c r="AF28" s="127"/>
      <c r="AG28" s="127"/>
      <c r="AH28" s="630"/>
      <c r="AI28" s="126">
        <v>684494</v>
      </c>
      <c r="AJ28" s="127"/>
      <c r="AK28" s="127"/>
      <c r="AL28" s="630"/>
      <c r="AM28" s="126">
        <v>680100</v>
      </c>
      <c r="AN28" s="127"/>
      <c r="AO28" s="127"/>
      <c r="AP28" s="127"/>
      <c r="AQ28" s="622"/>
      <c r="AR28" s="177"/>
      <c r="AS28" s="177"/>
      <c r="AT28" s="623"/>
      <c r="AU28" s="127">
        <v>680100</v>
      </c>
      <c r="AV28" s="127"/>
      <c r="AW28" s="127"/>
      <c r="AX28" s="128"/>
    </row>
    <row r="29" spans="1:50" ht="23.25" customHeight="1" x14ac:dyDescent="0.15">
      <c r="A29" s="493"/>
      <c r="B29" s="494"/>
      <c r="C29" s="494"/>
      <c r="D29" s="494"/>
      <c r="E29" s="494"/>
      <c r="F29" s="495"/>
      <c r="G29" s="346"/>
      <c r="H29" s="347"/>
      <c r="I29" s="347"/>
      <c r="J29" s="347"/>
      <c r="K29" s="347"/>
      <c r="L29" s="347"/>
      <c r="M29" s="347"/>
      <c r="N29" s="347"/>
      <c r="O29" s="348"/>
      <c r="P29" s="301"/>
      <c r="Q29" s="301"/>
      <c r="R29" s="301"/>
      <c r="S29" s="301"/>
      <c r="T29" s="301"/>
      <c r="U29" s="301"/>
      <c r="V29" s="301"/>
      <c r="W29" s="301"/>
      <c r="X29" s="463"/>
      <c r="Y29" s="222" t="s">
        <v>51</v>
      </c>
      <c r="Z29" s="200"/>
      <c r="AA29" s="201"/>
      <c r="AB29" s="209" t="s">
        <v>691</v>
      </c>
      <c r="AC29" s="210"/>
      <c r="AD29" s="211"/>
      <c r="AE29" s="126">
        <v>240000</v>
      </c>
      <c r="AF29" s="127"/>
      <c r="AG29" s="127"/>
      <c r="AH29" s="630"/>
      <c r="AI29" s="126">
        <v>250000</v>
      </c>
      <c r="AJ29" s="127"/>
      <c r="AK29" s="127"/>
      <c r="AL29" s="630"/>
      <c r="AM29" s="126">
        <v>500000</v>
      </c>
      <c r="AN29" s="127"/>
      <c r="AO29" s="127"/>
      <c r="AP29" s="127"/>
      <c r="AQ29" s="622"/>
      <c r="AR29" s="177"/>
      <c r="AS29" s="177"/>
      <c r="AT29" s="623"/>
      <c r="AU29" s="127">
        <v>500000</v>
      </c>
      <c r="AV29" s="127"/>
      <c r="AW29" s="127"/>
      <c r="AX29" s="128"/>
    </row>
    <row r="30" spans="1:50" ht="23.25" customHeight="1" x14ac:dyDescent="0.15">
      <c r="A30" s="492"/>
      <c r="B30" s="490"/>
      <c r="C30" s="490"/>
      <c r="D30" s="490"/>
      <c r="E30" s="490"/>
      <c r="F30" s="491"/>
      <c r="G30" s="349"/>
      <c r="H30" s="350"/>
      <c r="I30" s="350"/>
      <c r="J30" s="350"/>
      <c r="K30" s="350"/>
      <c r="L30" s="350"/>
      <c r="M30" s="350"/>
      <c r="N30" s="350"/>
      <c r="O30" s="351"/>
      <c r="P30" s="264"/>
      <c r="Q30" s="264"/>
      <c r="R30" s="264"/>
      <c r="S30" s="264"/>
      <c r="T30" s="264"/>
      <c r="U30" s="264"/>
      <c r="V30" s="264"/>
      <c r="W30" s="264"/>
      <c r="X30" s="265"/>
      <c r="Y30" s="222" t="s">
        <v>13</v>
      </c>
      <c r="Z30" s="200"/>
      <c r="AA30" s="201"/>
      <c r="AB30" s="270" t="s">
        <v>166</v>
      </c>
      <c r="AC30" s="270"/>
      <c r="AD30" s="270"/>
      <c r="AE30" s="126">
        <v>338.7</v>
      </c>
      <c r="AF30" s="127"/>
      <c r="AG30" s="127"/>
      <c r="AH30" s="127"/>
      <c r="AI30" s="126">
        <v>273.79760000000005</v>
      </c>
      <c r="AJ30" s="127"/>
      <c r="AK30" s="127"/>
      <c r="AL30" s="127"/>
      <c r="AM30" s="126">
        <f>AM28/AM29*100</f>
        <v>136.02000000000001</v>
      </c>
      <c r="AN30" s="127"/>
      <c r="AO30" s="127"/>
      <c r="AP30" s="127"/>
      <c r="AQ30" s="622"/>
      <c r="AR30" s="177"/>
      <c r="AS30" s="177"/>
      <c r="AT30" s="623"/>
      <c r="AU30" s="127">
        <v>136.02000000000001</v>
      </c>
      <c r="AV30" s="127"/>
      <c r="AW30" s="127"/>
      <c r="AX30" s="128"/>
    </row>
    <row r="31" spans="1:50" ht="23.25" customHeight="1" x14ac:dyDescent="0.15">
      <c r="A31" s="85" t="s">
        <v>248</v>
      </c>
      <c r="B31" s="86"/>
      <c r="C31" s="86"/>
      <c r="D31" s="86"/>
      <c r="E31" s="86"/>
      <c r="F31" s="87"/>
      <c r="G31" s="91" t="s">
        <v>604</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3"/>
    </row>
    <row r="32" spans="1:50" ht="23.25" customHeight="1" x14ac:dyDescent="0.15">
      <c r="A32" s="88"/>
      <c r="B32" s="89"/>
      <c r="C32" s="89"/>
      <c r="D32" s="89"/>
      <c r="E32" s="89"/>
      <c r="F32" s="90"/>
      <c r="G32" s="94"/>
      <c r="H32" s="95"/>
      <c r="I32" s="95"/>
      <c r="J32" s="95"/>
      <c r="K32" s="95"/>
      <c r="L32" s="95"/>
      <c r="M32" s="95"/>
      <c r="N32" s="95"/>
      <c r="O32" s="95"/>
      <c r="P32" s="95"/>
      <c r="Q32" s="95"/>
      <c r="R32" s="95"/>
      <c r="S32" s="95"/>
      <c r="T32" s="95"/>
      <c r="U32" s="95"/>
      <c r="V32" s="95"/>
      <c r="W32" s="95"/>
      <c r="X32" s="95"/>
      <c r="Y32" s="95"/>
      <c r="Z32" s="95"/>
      <c r="AA32" s="95"/>
      <c r="AB32" s="95"/>
      <c r="AC32" s="95"/>
      <c r="AD32" s="95"/>
      <c r="AE32" s="96"/>
      <c r="AF32" s="96"/>
      <c r="AG32" s="96"/>
      <c r="AH32" s="96"/>
      <c r="AI32" s="96"/>
      <c r="AJ32" s="96"/>
      <c r="AK32" s="96"/>
      <c r="AL32" s="96"/>
      <c r="AM32" s="96"/>
      <c r="AN32" s="96"/>
      <c r="AO32" s="96"/>
      <c r="AP32" s="96"/>
      <c r="AQ32" s="95"/>
      <c r="AR32" s="95"/>
      <c r="AS32" s="95"/>
      <c r="AT32" s="95"/>
      <c r="AU32" s="95"/>
      <c r="AV32" s="95"/>
      <c r="AW32" s="95"/>
      <c r="AX32" s="97"/>
    </row>
    <row r="33" spans="1:51" ht="18.75" customHeight="1" x14ac:dyDescent="0.15">
      <c r="A33" s="486" t="s">
        <v>227</v>
      </c>
      <c r="B33" s="487"/>
      <c r="C33" s="487"/>
      <c r="D33" s="487"/>
      <c r="E33" s="487"/>
      <c r="F33" s="488"/>
      <c r="G33" s="368" t="s">
        <v>138</v>
      </c>
      <c r="H33" s="369"/>
      <c r="I33" s="369"/>
      <c r="J33" s="369"/>
      <c r="K33" s="369"/>
      <c r="L33" s="369"/>
      <c r="M33" s="369"/>
      <c r="N33" s="369"/>
      <c r="O33" s="370"/>
      <c r="P33" s="469" t="s">
        <v>56</v>
      </c>
      <c r="Q33" s="369"/>
      <c r="R33" s="369"/>
      <c r="S33" s="369"/>
      <c r="T33" s="369"/>
      <c r="U33" s="369"/>
      <c r="V33" s="369"/>
      <c r="W33" s="369"/>
      <c r="X33" s="370"/>
      <c r="Y33" s="471"/>
      <c r="Z33" s="472"/>
      <c r="AA33" s="473"/>
      <c r="AB33" s="474" t="s">
        <v>11</v>
      </c>
      <c r="AC33" s="475"/>
      <c r="AD33" s="476"/>
      <c r="AE33" s="163" t="s">
        <v>257</v>
      </c>
      <c r="AF33" s="163"/>
      <c r="AG33" s="163"/>
      <c r="AH33" s="163"/>
      <c r="AI33" s="163" t="s">
        <v>274</v>
      </c>
      <c r="AJ33" s="163"/>
      <c r="AK33" s="163"/>
      <c r="AL33" s="163"/>
      <c r="AM33" s="163" t="s">
        <v>371</v>
      </c>
      <c r="AN33" s="163"/>
      <c r="AO33" s="163"/>
      <c r="AP33" s="163"/>
      <c r="AQ33" s="640" t="s">
        <v>173</v>
      </c>
      <c r="AR33" s="615"/>
      <c r="AS33" s="615"/>
      <c r="AT33" s="616"/>
      <c r="AU33" s="369" t="s">
        <v>128</v>
      </c>
      <c r="AV33" s="369"/>
      <c r="AW33" s="369"/>
      <c r="AX33" s="641"/>
      <c r="AY33">
        <f>COUNTA($G$35)</f>
        <v>1</v>
      </c>
    </row>
    <row r="34" spans="1:51" ht="18.75" customHeight="1" x14ac:dyDescent="0.15">
      <c r="A34" s="489"/>
      <c r="B34" s="490"/>
      <c r="C34" s="490"/>
      <c r="D34" s="490"/>
      <c r="E34" s="490"/>
      <c r="F34" s="491"/>
      <c r="G34" s="371"/>
      <c r="H34" s="372"/>
      <c r="I34" s="372"/>
      <c r="J34" s="372"/>
      <c r="K34" s="372"/>
      <c r="L34" s="372"/>
      <c r="M34" s="372"/>
      <c r="N34" s="372"/>
      <c r="O34" s="373"/>
      <c r="P34" s="470"/>
      <c r="Q34" s="372"/>
      <c r="R34" s="372"/>
      <c r="S34" s="372"/>
      <c r="T34" s="372"/>
      <c r="U34" s="372"/>
      <c r="V34" s="372"/>
      <c r="W34" s="372"/>
      <c r="X34" s="373"/>
      <c r="Y34" s="214"/>
      <c r="Z34" s="215"/>
      <c r="AA34" s="216"/>
      <c r="AB34" s="477"/>
      <c r="AC34" s="478"/>
      <c r="AD34" s="479"/>
      <c r="AE34" s="163"/>
      <c r="AF34" s="163"/>
      <c r="AG34" s="163"/>
      <c r="AH34" s="163"/>
      <c r="AI34" s="163"/>
      <c r="AJ34" s="163"/>
      <c r="AK34" s="163"/>
      <c r="AL34" s="163"/>
      <c r="AM34" s="163"/>
      <c r="AN34" s="163"/>
      <c r="AO34" s="163"/>
      <c r="AP34" s="163"/>
      <c r="AQ34" s="638"/>
      <c r="AR34" s="613"/>
      <c r="AS34" s="452" t="s">
        <v>174</v>
      </c>
      <c r="AT34" s="453"/>
      <c r="AU34" s="612"/>
      <c r="AV34" s="612"/>
      <c r="AW34" s="372" t="s">
        <v>165</v>
      </c>
      <c r="AX34" s="639"/>
      <c r="AY34">
        <f>$AY$33</f>
        <v>1</v>
      </c>
    </row>
    <row r="35" spans="1:51" ht="23.25" customHeight="1" x14ac:dyDescent="0.15">
      <c r="A35" s="492"/>
      <c r="B35" s="490"/>
      <c r="C35" s="490"/>
      <c r="D35" s="490"/>
      <c r="E35" s="490"/>
      <c r="F35" s="491"/>
      <c r="G35" s="343" t="s">
        <v>592</v>
      </c>
      <c r="H35" s="344"/>
      <c r="I35" s="344"/>
      <c r="J35" s="344"/>
      <c r="K35" s="344"/>
      <c r="L35" s="344"/>
      <c r="M35" s="344"/>
      <c r="N35" s="344"/>
      <c r="O35" s="345"/>
      <c r="P35" s="262" t="s">
        <v>593</v>
      </c>
      <c r="Q35" s="262"/>
      <c r="R35" s="262"/>
      <c r="S35" s="262"/>
      <c r="T35" s="262"/>
      <c r="U35" s="262"/>
      <c r="V35" s="262"/>
      <c r="W35" s="262"/>
      <c r="X35" s="263"/>
      <c r="Y35" s="217" t="s">
        <v>12</v>
      </c>
      <c r="Z35" s="580"/>
      <c r="AA35" s="581"/>
      <c r="AB35" s="208" t="s">
        <v>594</v>
      </c>
      <c r="AC35" s="208"/>
      <c r="AD35" s="208"/>
      <c r="AE35" s="126">
        <v>507595</v>
      </c>
      <c r="AF35" s="127"/>
      <c r="AG35" s="127"/>
      <c r="AH35" s="127"/>
      <c r="AI35" s="126">
        <v>468282</v>
      </c>
      <c r="AJ35" s="127"/>
      <c r="AK35" s="127"/>
      <c r="AL35" s="127"/>
      <c r="AM35" s="126">
        <v>55364</v>
      </c>
      <c r="AN35" s="127"/>
      <c r="AO35" s="127"/>
      <c r="AP35" s="127"/>
      <c r="AQ35" s="622" t="s">
        <v>595</v>
      </c>
      <c r="AR35" s="177"/>
      <c r="AS35" s="177"/>
      <c r="AT35" s="623"/>
      <c r="AU35" s="127" t="s">
        <v>595</v>
      </c>
      <c r="AV35" s="127"/>
      <c r="AW35" s="127"/>
      <c r="AX35" s="128"/>
      <c r="AY35">
        <f t="shared" ref="AY35:AY39" si="4">$AY$33</f>
        <v>1</v>
      </c>
    </row>
    <row r="36" spans="1:51" ht="23.25" customHeight="1" x14ac:dyDescent="0.15">
      <c r="A36" s="493"/>
      <c r="B36" s="494"/>
      <c r="C36" s="494"/>
      <c r="D36" s="494"/>
      <c r="E36" s="494"/>
      <c r="F36" s="495"/>
      <c r="G36" s="346"/>
      <c r="H36" s="347"/>
      <c r="I36" s="347"/>
      <c r="J36" s="347"/>
      <c r="K36" s="347"/>
      <c r="L36" s="347"/>
      <c r="M36" s="347"/>
      <c r="N36" s="347"/>
      <c r="O36" s="348"/>
      <c r="P36" s="301"/>
      <c r="Q36" s="301"/>
      <c r="R36" s="301"/>
      <c r="S36" s="301"/>
      <c r="T36" s="301"/>
      <c r="U36" s="301"/>
      <c r="V36" s="301"/>
      <c r="W36" s="301"/>
      <c r="X36" s="463"/>
      <c r="Y36" s="222" t="s">
        <v>51</v>
      </c>
      <c r="Z36" s="200"/>
      <c r="AA36" s="201"/>
      <c r="AB36" s="466" t="s">
        <v>594</v>
      </c>
      <c r="AC36" s="466"/>
      <c r="AD36" s="466"/>
      <c r="AE36" s="126">
        <v>500000</v>
      </c>
      <c r="AF36" s="127"/>
      <c r="AG36" s="127"/>
      <c r="AH36" s="127"/>
      <c r="AI36" s="126">
        <v>500000</v>
      </c>
      <c r="AJ36" s="127"/>
      <c r="AK36" s="127"/>
      <c r="AL36" s="127"/>
      <c r="AM36" s="126">
        <v>500000</v>
      </c>
      <c r="AN36" s="127"/>
      <c r="AO36" s="127"/>
      <c r="AP36" s="127"/>
      <c r="AQ36" s="622" t="s">
        <v>595</v>
      </c>
      <c r="AR36" s="177"/>
      <c r="AS36" s="177"/>
      <c r="AT36" s="623"/>
      <c r="AU36" s="127" t="s">
        <v>595</v>
      </c>
      <c r="AV36" s="127"/>
      <c r="AW36" s="127"/>
      <c r="AX36" s="128"/>
      <c r="AY36">
        <f t="shared" si="4"/>
        <v>1</v>
      </c>
    </row>
    <row r="37" spans="1:51" ht="23.25" customHeight="1" x14ac:dyDescent="0.15">
      <c r="A37" s="496"/>
      <c r="B37" s="497"/>
      <c r="C37" s="497"/>
      <c r="D37" s="497"/>
      <c r="E37" s="497"/>
      <c r="F37" s="498"/>
      <c r="G37" s="349"/>
      <c r="H37" s="350"/>
      <c r="I37" s="350"/>
      <c r="J37" s="350"/>
      <c r="K37" s="350"/>
      <c r="L37" s="350"/>
      <c r="M37" s="350"/>
      <c r="N37" s="350"/>
      <c r="O37" s="351"/>
      <c r="P37" s="264"/>
      <c r="Q37" s="264"/>
      <c r="R37" s="264"/>
      <c r="S37" s="264"/>
      <c r="T37" s="264"/>
      <c r="U37" s="264"/>
      <c r="V37" s="264"/>
      <c r="W37" s="264"/>
      <c r="X37" s="265"/>
      <c r="Y37" s="222" t="s">
        <v>13</v>
      </c>
      <c r="Z37" s="200"/>
      <c r="AA37" s="201"/>
      <c r="AB37" s="270" t="s">
        <v>166</v>
      </c>
      <c r="AC37" s="270"/>
      <c r="AD37" s="270"/>
      <c r="AE37" s="126">
        <v>101.5</v>
      </c>
      <c r="AF37" s="127"/>
      <c r="AG37" s="127"/>
      <c r="AH37" s="127"/>
      <c r="AI37" s="126">
        <v>93.6</v>
      </c>
      <c r="AJ37" s="127"/>
      <c r="AK37" s="127"/>
      <c r="AL37" s="127"/>
      <c r="AM37" s="126">
        <v>11</v>
      </c>
      <c r="AN37" s="127"/>
      <c r="AO37" s="127"/>
      <c r="AP37" s="127"/>
      <c r="AQ37" s="622"/>
      <c r="AR37" s="177"/>
      <c r="AS37" s="177"/>
      <c r="AT37" s="623"/>
      <c r="AU37" s="127"/>
      <c r="AV37" s="127"/>
      <c r="AW37" s="127"/>
      <c r="AX37" s="128"/>
      <c r="AY37">
        <f t="shared" si="4"/>
        <v>1</v>
      </c>
    </row>
    <row r="38" spans="1:51" ht="23.25" customHeight="1" x14ac:dyDescent="0.15">
      <c r="A38" s="85" t="s">
        <v>248</v>
      </c>
      <c r="B38" s="86"/>
      <c r="C38" s="86"/>
      <c r="D38" s="86"/>
      <c r="E38" s="86"/>
      <c r="F38" s="87"/>
      <c r="G38" s="91" t="s">
        <v>596</v>
      </c>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3"/>
      <c r="AY38">
        <f t="shared" si="4"/>
        <v>1</v>
      </c>
    </row>
    <row r="39" spans="1:51" ht="23.25" customHeight="1" thickBot="1" x14ac:dyDescent="0.2">
      <c r="A39" s="88"/>
      <c r="B39" s="89"/>
      <c r="C39" s="89"/>
      <c r="D39" s="89"/>
      <c r="E39" s="89"/>
      <c r="F39" s="90"/>
      <c r="G39" s="94"/>
      <c r="H39" s="95"/>
      <c r="I39" s="95"/>
      <c r="J39" s="95"/>
      <c r="K39" s="95"/>
      <c r="L39" s="95"/>
      <c r="M39" s="95"/>
      <c r="N39" s="95"/>
      <c r="O39" s="95"/>
      <c r="P39" s="95"/>
      <c r="Q39" s="95"/>
      <c r="R39" s="95"/>
      <c r="S39" s="95"/>
      <c r="T39" s="95"/>
      <c r="U39" s="95"/>
      <c r="V39" s="95"/>
      <c r="W39" s="95"/>
      <c r="X39" s="95"/>
      <c r="Y39" s="95"/>
      <c r="Z39" s="95"/>
      <c r="AA39" s="95"/>
      <c r="AB39" s="95"/>
      <c r="AC39" s="95"/>
      <c r="AD39" s="95"/>
      <c r="AE39" s="96"/>
      <c r="AF39" s="96"/>
      <c r="AG39" s="96"/>
      <c r="AH39" s="96"/>
      <c r="AI39" s="96"/>
      <c r="AJ39" s="96"/>
      <c r="AK39" s="96"/>
      <c r="AL39" s="96"/>
      <c r="AM39" s="96"/>
      <c r="AN39" s="96"/>
      <c r="AO39" s="96"/>
      <c r="AP39" s="96"/>
      <c r="AQ39" s="95"/>
      <c r="AR39" s="95"/>
      <c r="AS39" s="95"/>
      <c r="AT39" s="95"/>
      <c r="AU39" s="95"/>
      <c r="AV39" s="95"/>
      <c r="AW39" s="95"/>
      <c r="AX39" s="97"/>
      <c r="AY39">
        <f t="shared" si="4"/>
        <v>1</v>
      </c>
    </row>
    <row r="40" spans="1:51" ht="31.5" customHeight="1" x14ac:dyDescent="0.15">
      <c r="A40" s="229" t="s">
        <v>228</v>
      </c>
      <c r="B40" s="230"/>
      <c r="C40" s="230"/>
      <c r="D40" s="230"/>
      <c r="E40" s="230"/>
      <c r="F40" s="231"/>
      <c r="G40" s="238" t="s">
        <v>57</v>
      </c>
      <c r="H40" s="238"/>
      <c r="I40" s="238"/>
      <c r="J40" s="238"/>
      <c r="K40" s="238"/>
      <c r="L40" s="238"/>
      <c r="M40" s="238"/>
      <c r="N40" s="238"/>
      <c r="O40" s="238"/>
      <c r="P40" s="238"/>
      <c r="Q40" s="238"/>
      <c r="R40" s="238"/>
      <c r="S40" s="238"/>
      <c r="T40" s="238"/>
      <c r="U40" s="238"/>
      <c r="V40" s="238"/>
      <c r="W40" s="238"/>
      <c r="X40" s="239"/>
      <c r="Y40" s="577"/>
      <c r="Z40" s="578"/>
      <c r="AA40" s="579"/>
      <c r="AB40" s="221" t="s">
        <v>11</v>
      </c>
      <c r="AC40" s="221"/>
      <c r="AD40" s="221"/>
      <c r="AE40" s="240" t="s">
        <v>257</v>
      </c>
      <c r="AF40" s="241"/>
      <c r="AG40" s="241"/>
      <c r="AH40" s="242"/>
      <c r="AI40" s="240" t="s">
        <v>274</v>
      </c>
      <c r="AJ40" s="241"/>
      <c r="AK40" s="241"/>
      <c r="AL40" s="242"/>
      <c r="AM40" s="240" t="s">
        <v>371</v>
      </c>
      <c r="AN40" s="241"/>
      <c r="AO40" s="241"/>
      <c r="AP40" s="242"/>
      <c r="AQ40" s="121" t="s">
        <v>279</v>
      </c>
      <c r="AR40" s="122"/>
      <c r="AS40" s="122"/>
      <c r="AT40" s="123"/>
      <c r="AU40" s="121" t="s">
        <v>403</v>
      </c>
      <c r="AV40" s="122"/>
      <c r="AW40" s="122"/>
      <c r="AX40" s="124"/>
    </row>
    <row r="41" spans="1:51" ht="23.25" customHeight="1" x14ac:dyDescent="0.15">
      <c r="A41" s="232"/>
      <c r="B41" s="233"/>
      <c r="C41" s="233"/>
      <c r="D41" s="233"/>
      <c r="E41" s="233"/>
      <c r="F41" s="234"/>
      <c r="G41" s="262" t="s">
        <v>605</v>
      </c>
      <c r="H41" s="262"/>
      <c r="I41" s="262"/>
      <c r="J41" s="262"/>
      <c r="K41" s="262"/>
      <c r="L41" s="262"/>
      <c r="M41" s="262"/>
      <c r="N41" s="262"/>
      <c r="O41" s="262"/>
      <c r="P41" s="262"/>
      <c r="Q41" s="262"/>
      <c r="R41" s="262"/>
      <c r="S41" s="262"/>
      <c r="T41" s="262"/>
      <c r="U41" s="262"/>
      <c r="V41" s="262"/>
      <c r="W41" s="262"/>
      <c r="X41" s="263"/>
      <c r="Y41" s="243" t="s">
        <v>52</v>
      </c>
      <c r="Z41" s="244"/>
      <c r="AA41" s="245"/>
      <c r="AB41" s="208" t="s">
        <v>609</v>
      </c>
      <c r="AC41" s="208"/>
      <c r="AD41" s="208"/>
      <c r="AE41" s="125">
        <v>14237</v>
      </c>
      <c r="AF41" s="125"/>
      <c r="AG41" s="125"/>
      <c r="AH41" s="125"/>
      <c r="AI41" s="125">
        <v>8936</v>
      </c>
      <c r="AJ41" s="125"/>
      <c r="AK41" s="125"/>
      <c r="AL41" s="125"/>
      <c r="AM41" s="125">
        <v>5300</v>
      </c>
      <c r="AN41" s="125"/>
      <c r="AO41" s="125"/>
      <c r="AP41" s="125"/>
      <c r="AQ41" s="125"/>
      <c r="AR41" s="125"/>
      <c r="AS41" s="125"/>
      <c r="AT41" s="125"/>
      <c r="AU41" s="126"/>
      <c r="AV41" s="127"/>
      <c r="AW41" s="127"/>
      <c r="AX41" s="128"/>
    </row>
    <row r="42" spans="1:51" ht="23.25" customHeight="1" x14ac:dyDescent="0.15">
      <c r="A42" s="235"/>
      <c r="B42" s="236"/>
      <c r="C42" s="236"/>
      <c r="D42" s="236"/>
      <c r="E42" s="236"/>
      <c r="F42" s="237"/>
      <c r="G42" s="264"/>
      <c r="H42" s="264"/>
      <c r="I42" s="264"/>
      <c r="J42" s="264"/>
      <c r="K42" s="264"/>
      <c r="L42" s="264"/>
      <c r="M42" s="264"/>
      <c r="N42" s="264"/>
      <c r="O42" s="264"/>
      <c r="P42" s="264"/>
      <c r="Q42" s="264"/>
      <c r="R42" s="264"/>
      <c r="S42" s="264"/>
      <c r="T42" s="264"/>
      <c r="U42" s="264"/>
      <c r="V42" s="264"/>
      <c r="W42" s="264"/>
      <c r="X42" s="265"/>
      <c r="Y42" s="202" t="s">
        <v>53</v>
      </c>
      <c r="Z42" s="203"/>
      <c r="AA42" s="204"/>
      <c r="AB42" s="208" t="s">
        <v>609</v>
      </c>
      <c r="AC42" s="208"/>
      <c r="AD42" s="208"/>
      <c r="AE42" s="125">
        <v>10000</v>
      </c>
      <c r="AF42" s="125"/>
      <c r="AG42" s="125"/>
      <c r="AH42" s="125"/>
      <c r="AI42" s="125">
        <v>10000</v>
      </c>
      <c r="AJ42" s="125"/>
      <c r="AK42" s="125"/>
      <c r="AL42" s="125"/>
      <c r="AM42" s="125">
        <v>10000</v>
      </c>
      <c r="AN42" s="125"/>
      <c r="AO42" s="125"/>
      <c r="AP42" s="125"/>
      <c r="AQ42" s="125">
        <v>10000</v>
      </c>
      <c r="AR42" s="125"/>
      <c r="AS42" s="125"/>
      <c r="AT42" s="125"/>
      <c r="AU42" s="129"/>
      <c r="AV42" s="130"/>
      <c r="AW42" s="130"/>
      <c r="AX42" s="131"/>
    </row>
    <row r="43" spans="1:51" ht="31.5" customHeight="1" x14ac:dyDescent="0.15">
      <c r="A43" s="604" t="s">
        <v>228</v>
      </c>
      <c r="B43" s="605"/>
      <c r="C43" s="605"/>
      <c r="D43" s="605"/>
      <c r="E43" s="605"/>
      <c r="F43" s="606"/>
      <c r="G43" s="212" t="s">
        <v>57</v>
      </c>
      <c r="H43" s="212"/>
      <c r="I43" s="212"/>
      <c r="J43" s="212"/>
      <c r="K43" s="212"/>
      <c r="L43" s="212"/>
      <c r="M43" s="212"/>
      <c r="N43" s="212"/>
      <c r="O43" s="212"/>
      <c r="P43" s="212"/>
      <c r="Q43" s="212"/>
      <c r="R43" s="212"/>
      <c r="S43" s="212"/>
      <c r="T43" s="212"/>
      <c r="U43" s="212"/>
      <c r="V43" s="212"/>
      <c r="W43" s="212"/>
      <c r="X43" s="213"/>
      <c r="Y43" s="214"/>
      <c r="Z43" s="215"/>
      <c r="AA43" s="216"/>
      <c r="AB43" s="222" t="s">
        <v>11</v>
      </c>
      <c r="AC43" s="200"/>
      <c r="AD43" s="201"/>
      <c r="AE43" s="163" t="s">
        <v>257</v>
      </c>
      <c r="AF43" s="163"/>
      <c r="AG43" s="163"/>
      <c r="AH43" s="163"/>
      <c r="AI43" s="163" t="s">
        <v>274</v>
      </c>
      <c r="AJ43" s="163"/>
      <c r="AK43" s="163"/>
      <c r="AL43" s="163"/>
      <c r="AM43" s="163" t="s">
        <v>371</v>
      </c>
      <c r="AN43" s="163"/>
      <c r="AO43" s="163"/>
      <c r="AP43" s="163"/>
      <c r="AQ43" s="132" t="s">
        <v>279</v>
      </c>
      <c r="AR43" s="133"/>
      <c r="AS43" s="133"/>
      <c r="AT43" s="133"/>
      <c r="AU43" s="132" t="s">
        <v>403</v>
      </c>
      <c r="AV43" s="133"/>
      <c r="AW43" s="133"/>
      <c r="AX43" s="134"/>
      <c r="AY43">
        <f>COUNTA($G$44)</f>
        <v>1</v>
      </c>
    </row>
    <row r="44" spans="1:51" ht="23.25" customHeight="1" x14ac:dyDescent="0.15">
      <c r="A44" s="232"/>
      <c r="B44" s="233"/>
      <c r="C44" s="233"/>
      <c r="D44" s="233"/>
      <c r="E44" s="233"/>
      <c r="F44" s="234"/>
      <c r="G44" s="262" t="s">
        <v>606</v>
      </c>
      <c r="H44" s="262"/>
      <c r="I44" s="262"/>
      <c r="J44" s="262"/>
      <c r="K44" s="262"/>
      <c r="L44" s="262"/>
      <c r="M44" s="262"/>
      <c r="N44" s="262"/>
      <c r="O44" s="262"/>
      <c r="P44" s="262"/>
      <c r="Q44" s="262"/>
      <c r="R44" s="262"/>
      <c r="S44" s="262"/>
      <c r="T44" s="262"/>
      <c r="U44" s="262"/>
      <c r="V44" s="262"/>
      <c r="W44" s="262"/>
      <c r="X44" s="263"/>
      <c r="Y44" s="246" t="s">
        <v>52</v>
      </c>
      <c r="Z44" s="247"/>
      <c r="AA44" s="248"/>
      <c r="AB44" s="249" t="s">
        <v>610</v>
      </c>
      <c r="AC44" s="250"/>
      <c r="AD44" s="251"/>
      <c r="AE44" s="125">
        <v>27</v>
      </c>
      <c r="AF44" s="125"/>
      <c r="AG44" s="125"/>
      <c r="AH44" s="125"/>
      <c r="AI44" s="125">
        <v>39</v>
      </c>
      <c r="AJ44" s="125"/>
      <c r="AK44" s="125"/>
      <c r="AL44" s="125"/>
      <c r="AM44" s="125">
        <v>47</v>
      </c>
      <c r="AN44" s="125"/>
      <c r="AO44" s="125"/>
      <c r="AP44" s="125"/>
      <c r="AQ44" s="125"/>
      <c r="AR44" s="125"/>
      <c r="AS44" s="125"/>
      <c r="AT44" s="125"/>
      <c r="AU44" s="125"/>
      <c r="AV44" s="125"/>
      <c r="AW44" s="125"/>
      <c r="AX44" s="137"/>
      <c r="AY44">
        <f>$AY$43</f>
        <v>1</v>
      </c>
    </row>
    <row r="45" spans="1:51" ht="23.25" customHeight="1" x14ac:dyDescent="0.15">
      <c r="A45" s="235"/>
      <c r="B45" s="236"/>
      <c r="C45" s="236"/>
      <c r="D45" s="236"/>
      <c r="E45" s="236"/>
      <c r="F45" s="237"/>
      <c r="G45" s="264"/>
      <c r="H45" s="264"/>
      <c r="I45" s="264"/>
      <c r="J45" s="264"/>
      <c r="K45" s="264"/>
      <c r="L45" s="264"/>
      <c r="M45" s="264"/>
      <c r="N45" s="264"/>
      <c r="O45" s="264"/>
      <c r="P45" s="264"/>
      <c r="Q45" s="264"/>
      <c r="R45" s="264"/>
      <c r="S45" s="264"/>
      <c r="T45" s="264"/>
      <c r="U45" s="264"/>
      <c r="V45" s="264"/>
      <c r="W45" s="264"/>
      <c r="X45" s="265"/>
      <c r="Y45" s="202" t="s">
        <v>53</v>
      </c>
      <c r="Z45" s="252"/>
      <c r="AA45" s="253"/>
      <c r="AB45" s="254" t="s">
        <v>610</v>
      </c>
      <c r="AC45" s="255"/>
      <c r="AD45" s="256"/>
      <c r="AE45" s="125">
        <v>27</v>
      </c>
      <c r="AF45" s="125"/>
      <c r="AG45" s="125"/>
      <c r="AH45" s="125"/>
      <c r="AI45" s="125">
        <v>37</v>
      </c>
      <c r="AJ45" s="125"/>
      <c r="AK45" s="125"/>
      <c r="AL45" s="125"/>
      <c r="AM45" s="125">
        <v>39</v>
      </c>
      <c r="AN45" s="125"/>
      <c r="AO45" s="125"/>
      <c r="AP45" s="125"/>
      <c r="AQ45" s="125">
        <v>47</v>
      </c>
      <c r="AR45" s="125"/>
      <c r="AS45" s="125"/>
      <c r="AT45" s="125"/>
      <c r="AU45" s="125"/>
      <c r="AV45" s="125"/>
      <c r="AW45" s="125"/>
      <c r="AX45" s="137"/>
      <c r="AY45">
        <f>$AY$43</f>
        <v>1</v>
      </c>
    </row>
    <row r="46" spans="1:51" ht="23.25" customHeight="1" x14ac:dyDescent="0.15">
      <c r="A46" s="191" t="s">
        <v>14</v>
      </c>
      <c r="B46" s="192"/>
      <c r="C46" s="192"/>
      <c r="D46" s="192"/>
      <c r="E46" s="192"/>
      <c r="F46" s="193"/>
      <c r="G46" s="200" t="s">
        <v>15</v>
      </c>
      <c r="H46" s="200"/>
      <c r="I46" s="200"/>
      <c r="J46" s="200"/>
      <c r="K46" s="200"/>
      <c r="L46" s="200"/>
      <c r="M46" s="200"/>
      <c r="N46" s="200"/>
      <c r="O46" s="200"/>
      <c r="P46" s="200"/>
      <c r="Q46" s="200"/>
      <c r="R46" s="200"/>
      <c r="S46" s="200"/>
      <c r="T46" s="200"/>
      <c r="U46" s="200"/>
      <c r="V46" s="200"/>
      <c r="W46" s="200"/>
      <c r="X46" s="201"/>
      <c r="Y46" s="259"/>
      <c r="Z46" s="260"/>
      <c r="AA46" s="261"/>
      <c r="AB46" s="222" t="s">
        <v>11</v>
      </c>
      <c r="AC46" s="200"/>
      <c r="AD46" s="201"/>
      <c r="AE46" s="163" t="s">
        <v>257</v>
      </c>
      <c r="AF46" s="163"/>
      <c r="AG46" s="163"/>
      <c r="AH46" s="163"/>
      <c r="AI46" s="163" t="s">
        <v>274</v>
      </c>
      <c r="AJ46" s="163"/>
      <c r="AK46" s="163"/>
      <c r="AL46" s="163"/>
      <c r="AM46" s="163" t="s">
        <v>371</v>
      </c>
      <c r="AN46" s="163"/>
      <c r="AO46" s="163"/>
      <c r="AP46" s="163"/>
      <c r="AQ46" s="271" t="s">
        <v>404</v>
      </c>
      <c r="AR46" s="272"/>
      <c r="AS46" s="272"/>
      <c r="AT46" s="272"/>
      <c r="AU46" s="272"/>
      <c r="AV46" s="272"/>
      <c r="AW46" s="272"/>
      <c r="AX46" s="273"/>
    </row>
    <row r="47" spans="1:51" ht="23.25" customHeight="1" x14ac:dyDescent="0.15">
      <c r="A47" s="194"/>
      <c r="B47" s="195"/>
      <c r="C47" s="195"/>
      <c r="D47" s="195"/>
      <c r="E47" s="195"/>
      <c r="F47" s="196"/>
      <c r="G47" s="184" t="s">
        <v>692</v>
      </c>
      <c r="H47" s="184"/>
      <c r="I47" s="184"/>
      <c r="J47" s="184"/>
      <c r="K47" s="184"/>
      <c r="L47" s="184"/>
      <c r="M47" s="184"/>
      <c r="N47" s="184"/>
      <c r="O47" s="184"/>
      <c r="P47" s="184"/>
      <c r="Q47" s="184"/>
      <c r="R47" s="184"/>
      <c r="S47" s="184"/>
      <c r="T47" s="184"/>
      <c r="U47" s="184"/>
      <c r="V47" s="184"/>
      <c r="W47" s="184"/>
      <c r="X47" s="184"/>
      <c r="Y47" s="205" t="s">
        <v>14</v>
      </c>
      <c r="Z47" s="206"/>
      <c r="AA47" s="207"/>
      <c r="AB47" s="209" t="s">
        <v>617</v>
      </c>
      <c r="AC47" s="210"/>
      <c r="AD47" s="211"/>
      <c r="AE47" s="125">
        <v>3</v>
      </c>
      <c r="AF47" s="125"/>
      <c r="AG47" s="125"/>
      <c r="AH47" s="125"/>
      <c r="AI47" s="125">
        <v>5</v>
      </c>
      <c r="AJ47" s="125"/>
      <c r="AK47" s="125"/>
      <c r="AL47" s="125"/>
      <c r="AM47" s="125">
        <v>3</v>
      </c>
      <c r="AN47" s="125"/>
      <c r="AO47" s="125"/>
      <c r="AP47" s="125"/>
      <c r="AQ47" s="126">
        <v>3</v>
      </c>
      <c r="AR47" s="127"/>
      <c r="AS47" s="127"/>
      <c r="AT47" s="127"/>
      <c r="AU47" s="127"/>
      <c r="AV47" s="127"/>
      <c r="AW47" s="127"/>
      <c r="AX47" s="128"/>
    </row>
    <row r="48" spans="1:51" ht="18.600000000000001" customHeight="1" x14ac:dyDescent="0.15">
      <c r="A48" s="197"/>
      <c r="B48" s="198"/>
      <c r="C48" s="198"/>
      <c r="D48" s="198"/>
      <c r="E48" s="198"/>
      <c r="F48" s="199"/>
      <c r="G48" s="185"/>
      <c r="H48" s="185"/>
      <c r="I48" s="185"/>
      <c r="J48" s="185"/>
      <c r="K48" s="185"/>
      <c r="L48" s="185"/>
      <c r="M48" s="185"/>
      <c r="N48" s="185"/>
      <c r="O48" s="185"/>
      <c r="P48" s="185"/>
      <c r="Q48" s="185"/>
      <c r="R48" s="185"/>
      <c r="S48" s="185"/>
      <c r="T48" s="185"/>
      <c r="U48" s="185"/>
      <c r="V48" s="185"/>
      <c r="W48" s="185"/>
      <c r="X48" s="185"/>
      <c r="Y48" s="217" t="s">
        <v>46</v>
      </c>
      <c r="Z48" s="203"/>
      <c r="AA48" s="204"/>
      <c r="AB48" s="218" t="s">
        <v>618</v>
      </c>
      <c r="AC48" s="219"/>
      <c r="AD48" s="220"/>
      <c r="AE48" s="257" t="s">
        <v>611</v>
      </c>
      <c r="AF48" s="257"/>
      <c r="AG48" s="257"/>
      <c r="AH48" s="257"/>
      <c r="AI48" s="257" t="s">
        <v>612</v>
      </c>
      <c r="AJ48" s="257"/>
      <c r="AK48" s="257"/>
      <c r="AL48" s="257"/>
      <c r="AM48" s="257" t="s">
        <v>611</v>
      </c>
      <c r="AN48" s="257"/>
      <c r="AO48" s="257"/>
      <c r="AP48" s="257"/>
      <c r="AQ48" s="257" t="s">
        <v>696</v>
      </c>
      <c r="AR48" s="257"/>
      <c r="AS48" s="257"/>
      <c r="AT48" s="257"/>
      <c r="AU48" s="257"/>
      <c r="AV48" s="257"/>
      <c r="AW48" s="257"/>
      <c r="AX48" s="258"/>
    </row>
    <row r="49" spans="1:51" ht="23.25" customHeight="1" x14ac:dyDescent="0.15">
      <c r="A49" s="191" t="s">
        <v>14</v>
      </c>
      <c r="B49" s="192"/>
      <c r="C49" s="192"/>
      <c r="D49" s="192"/>
      <c r="E49" s="192"/>
      <c r="F49" s="193"/>
      <c r="G49" s="200" t="s">
        <v>15</v>
      </c>
      <c r="H49" s="200"/>
      <c r="I49" s="200"/>
      <c r="J49" s="200"/>
      <c r="K49" s="200"/>
      <c r="L49" s="200"/>
      <c r="M49" s="200"/>
      <c r="N49" s="200"/>
      <c r="O49" s="200"/>
      <c r="P49" s="200"/>
      <c r="Q49" s="200"/>
      <c r="R49" s="200"/>
      <c r="S49" s="200"/>
      <c r="T49" s="200"/>
      <c r="U49" s="200"/>
      <c r="V49" s="200"/>
      <c r="W49" s="200"/>
      <c r="X49" s="201"/>
      <c r="Y49" s="259"/>
      <c r="Z49" s="260"/>
      <c r="AA49" s="261"/>
      <c r="AB49" s="222" t="s">
        <v>11</v>
      </c>
      <c r="AC49" s="200"/>
      <c r="AD49" s="201"/>
      <c r="AE49" s="163" t="s">
        <v>257</v>
      </c>
      <c r="AF49" s="163"/>
      <c r="AG49" s="163"/>
      <c r="AH49" s="163"/>
      <c r="AI49" s="163" t="s">
        <v>274</v>
      </c>
      <c r="AJ49" s="163"/>
      <c r="AK49" s="163"/>
      <c r="AL49" s="163"/>
      <c r="AM49" s="163" t="s">
        <v>371</v>
      </c>
      <c r="AN49" s="163"/>
      <c r="AO49" s="163"/>
      <c r="AP49" s="163"/>
      <c r="AQ49" s="271" t="s">
        <v>404</v>
      </c>
      <c r="AR49" s="272"/>
      <c r="AS49" s="272"/>
      <c r="AT49" s="272"/>
      <c r="AU49" s="272"/>
      <c r="AV49" s="272"/>
      <c r="AW49" s="272"/>
      <c r="AX49" s="273"/>
      <c r="AY49" s="66">
        <f>IF(SUBSTITUTE(SUBSTITUTE($G$50,"／",""),"　","")="",0,1)</f>
        <v>1</v>
      </c>
    </row>
    <row r="50" spans="1:51" ht="23.25" customHeight="1" x14ac:dyDescent="0.15">
      <c r="A50" s="194"/>
      <c r="B50" s="195"/>
      <c r="C50" s="195"/>
      <c r="D50" s="195"/>
      <c r="E50" s="195"/>
      <c r="F50" s="196"/>
      <c r="G50" s="184" t="s">
        <v>607</v>
      </c>
      <c r="H50" s="184"/>
      <c r="I50" s="184"/>
      <c r="J50" s="184"/>
      <c r="K50" s="184"/>
      <c r="L50" s="184"/>
      <c r="M50" s="184"/>
      <c r="N50" s="184"/>
      <c r="O50" s="184"/>
      <c r="P50" s="184"/>
      <c r="Q50" s="184"/>
      <c r="R50" s="184"/>
      <c r="S50" s="184"/>
      <c r="T50" s="184"/>
      <c r="U50" s="184"/>
      <c r="V50" s="184"/>
      <c r="W50" s="184"/>
      <c r="X50" s="184"/>
      <c r="Y50" s="205" t="s">
        <v>14</v>
      </c>
      <c r="Z50" s="206"/>
      <c r="AA50" s="207"/>
      <c r="AB50" s="209" t="s">
        <v>619</v>
      </c>
      <c r="AC50" s="210"/>
      <c r="AD50" s="211"/>
      <c r="AE50" s="125">
        <v>35</v>
      </c>
      <c r="AF50" s="125"/>
      <c r="AG50" s="125"/>
      <c r="AH50" s="125"/>
      <c r="AI50" s="125">
        <v>26</v>
      </c>
      <c r="AJ50" s="125"/>
      <c r="AK50" s="125"/>
      <c r="AL50" s="125"/>
      <c r="AM50" s="125">
        <v>23</v>
      </c>
      <c r="AN50" s="125"/>
      <c r="AO50" s="125"/>
      <c r="AP50" s="125"/>
      <c r="AQ50" s="125">
        <v>22</v>
      </c>
      <c r="AR50" s="125"/>
      <c r="AS50" s="125"/>
      <c r="AT50" s="125"/>
      <c r="AU50" s="125"/>
      <c r="AV50" s="125"/>
      <c r="AW50" s="125"/>
      <c r="AX50" s="137"/>
      <c r="AY50">
        <f>$AY$49</f>
        <v>1</v>
      </c>
    </row>
    <row r="51" spans="1:51" ht="18.75" customHeight="1" x14ac:dyDescent="0.15">
      <c r="A51" s="197"/>
      <c r="B51" s="198"/>
      <c r="C51" s="198"/>
      <c r="D51" s="198"/>
      <c r="E51" s="198"/>
      <c r="F51" s="199"/>
      <c r="G51" s="185"/>
      <c r="H51" s="185"/>
      <c r="I51" s="185"/>
      <c r="J51" s="185"/>
      <c r="K51" s="185"/>
      <c r="L51" s="185"/>
      <c r="M51" s="185"/>
      <c r="N51" s="185"/>
      <c r="O51" s="185"/>
      <c r="P51" s="185"/>
      <c r="Q51" s="185"/>
      <c r="R51" s="185"/>
      <c r="S51" s="185"/>
      <c r="T51" s="185"/>
      <c r="U51" s="185"/>
      <c r="V51" s="185"/>
      <c r="W51" s="185"/>
      <c r="X51" s="185"/>
      <c r="Y51" s="217" t="s">
        <v>46</v>
      </c>
      <c r="Z51" s="203"/>
      <c r="AA51" s="204"/>
      <c r="AB51" s="218" t="s">
        <v>618</v>
      </c>
      <c r="AC51" s="219"/>
      <c r="AD51" s="220"/>
      <c r="AE51" s="257" t="s">
        <v>613</v>
      </c>
      <c r="AF51" s="257"/>
      <c r="AG51" s="257"/>
      <c r="AH51" s="257"/>
      <c r="AI51" s="257" t="s">
        <v>614</v>
      </c>
      <c r="AJ51" s="257"/>
      <c r="AK51" s="257"/>
      <c r="AL51" s="257"/>
      <c r="AM51" s="257" t="s">
        <v>697</v>
      </c>
      <c r="AN51" s="257"/>
      <c r="AO51" s="257"/>
      <c r="AP51" s="257"/>
      <c r="AQ51" s="257" t="s">
        <v>698</v>
      </c>
      <c r="AR51" s="257"/>
      <c r="AS51" s="257"/>
      <c r="AT51" s="257"/>
      <c r="AU51" s="257"/>
      <c r="AV51" s="257"/>
      <c r="AW51" s="257"/>
      <c r="AX51" s="258"/>
      <c r="AY51">
        <f>$AY$49</f>
        <v>1</v>
      </c>
    </row>
    <row r="52" spans="1:51" ht="16.5" x14ac:dyDescent="0.15">
      <c r="A52" s="191" t="s">
        <v>14</v>
      </c>
      <c r="B52" s="192"/>
      <c r="C52" s="192"/>
      <c r="D52" s="192"/>
      <c r="E52" s="192"/>
      <c r="F52" s="193"/>
      <c r="G52" s="200" t="s">
        <v>15</v>
      </c>
      <c r="H52" s="200"/>
      <c r="I52" s="200"/>
      <c r="J52" s="200"/>
      <c r="K52" s="200"/>
      <c r="L52" s="200"/>
      <c r="M52" s="200"/>
      <c r="N52" s="200"/>
      <c r="O52" s="200"/>
      <c r="P52" s="200"/>
      <c r="Q52" s="200"/>
      <c r="R52" s="200"/>
      <c r="S52" s="200"/>
      <c r="T52" s="200"/>
      <c r="U52" s="200"/>
      <c r="V52" s="200"/>
      <c r="W52" s="200"/>
      <c r="X52" s="201"/>
      <c r="Y52" s="259"/>
      <c r="Z52" s="260"/>
      <c r="AA52" s="261"/>
      <c r="AB52" s="222" t="s">
        <v>11</v>
      </c>
      <c r="AC52" s="200"/>
      <c r="AD52" s="201"/>
      <c r="AE52" s="163" t="s">
        <v>257</v>
      </c>
      <c r="AF52" s="163"/>
      <c r="AG52" s="163"/>
      <c r="AH52" s="163"/>
      <c r="AI52" s="163" t="s">
        <v>274</v>
      </c>
      <c r="AJ52" s="163"/>
      <c r="AK52" s="163"/>
      <c r="AL52" s="163"/>
      <c r="AM52" s="163" t="s">
        <v>371</v>
      </c>
      <c r="AN52" s="163"/>
      <c r="AO52" s="163"/>
      <c r="AP52" s="163"/>
      <c r="AQ52" s="271" t="s">
        <v>404</v>
      </c>
      <c r="AR52" s="272"/>
      <c r="AS52" s="272"/>
      <c r="AT52" s="272"/>
      <c r="AU52" s="272"/>
      <c r="AV52" s="272"/>
      <c r="AW52" s="272"/>
      <c r="AX52" s="273"/>
      <c r="AY52" s="66">
        <f>IF(SUBSTITUTE(SUBSTITUTE($G$53,"／",""),"　","")="",0,1)</f>
        <v>1</v>
      </c>
    </row>
    <row r="53" spans="1:51" ht="25.5" customHeight="1" x14ac:dyDescent="0.15">
      <c r="A53" s="194"/>
      <c r="B53" s="195"/>
      <c r="C53" s="195"/>
      <c r="D53" s="195"/>
      <c r="E53" s="195"/>
      <c r="F53" s="196"/>
      <c r="G53" s="184" t="s">
        <v>608</v>
      </c>
      <c r="H53" s="184"/>
      <c r="I53" s="184"/>
      <c r="J53" s="184"/>
      <c r="K53" s="184"/>
      <c r="L53" s="184"/>
      <c r="M53" s="184"/>
      <c r="N53" s="184"/>
      <c r="O53" s="184"/>
      <c r="P53" s="184"/>
      <c r="Q53" s="184"/>
      <c r="R53" s="184"/>
      <c r="S53" s="184"/>
      <c r="T53" s="184"/>
      <c r="U53" s="184"/>
      <c r="V53" s="184"/>
      <c r="W53" s="184"/>
      <c r="X53" s="184"/>
      <c r="Y53" s="205" t="s">
        <v>14</v>
      </c>
      <c r="Z53" s="206"/>
      <c r="AA53" s="207"/>
      <c r="AB53" s="209" t="s">
        <v>619</v>
      </c>
      <c r="AC53" s="210"/>
      <c r="AD53" s="211"/>
      <c r="AE53" s="125">
        <v>13</v>
      </c>
      <c r="AF53" s="125"/>
      <c r="AG53" s="125"/>
      <c r="AH53" s="125"/>
      <c r="AI53" s="125">
        <v>14.96</v>
      </c>
      <c r="AJ53" s="125"/>
      <c r="AK53" s="125"/>
      <c r="AL53" s="125"/>
      <c r="AM53" s="125">
        <v>32</v>
      </c>
      <c r="AN53" s="125"/>
      <c r="AO53" s="125"/>
      <c r="AP53" s="125"/>
      <c r="AQ53" s="125">
        <v>23</v>
      </c>
      <c r="AR53" s="125"/>
      <c r="AS53" s="125"/>
      <c r="AT53" s="125"/>
      <c r="AU53" s="125"/>
      <c r="AV53" s="125"/>
      <c r="AW53" s="125"/>
      <c r="AX53" s="137"/>
      <c r="AY53">
        <f>$AY$52</f>
        <v>1</v>
      </c>
    </row>
    <row r="54" spans="1:51" ht="18.600000000000001" customHeight="1" thickBot="1" x14ac:dyDescent="0.2">
      <c r="A54" s="197"/>
      <c r="B54" s="198"/>
      <c r="C54" s="198"/>
      <c r="D54" s="198"/>
      <c r="E54" s="198"/>
      <c r="F54" s="199"/>
      <c r="G54" s="185"/>
      <c r="H54" s="185"/>
      <c r="I54" s="185"/>
      <c r="J54" s="185"/>
      <c r="K54" s="185"/>
      <c r="L54" s="185"/>
      <c r="M54" s="185"/>
      <c r="N54" s="185"/>
      <c r="O54" s="185"/>
      <c r="P54" s="185"/>
      <c r="Q54" s="185"/>
      <c r="R54" s="185"/>
      <c r="S54" s="185"/>
      <c r="T54" s="185"/>
      <c r="U54" s="185"/>
      <c r="V54" s="185"/>
      <c r="W54" s="185"/>
      <c r="X54" s="185"/>
      <c r="Y54" s="217" t="s">
        <v>46</v>
      </c>
      <c r="Z54" s="203"/>
      <c r="AA54" s="204"/>
      <c r="AB54" s="218" t="s">
        <v>233</v>
      </c>
      <c r="AC54" s="219"/>
      <c r="AD54" s="220"/>
      <c r="AE54" s="257" t="s">
        <v>615</v>
      </c>
      <c r="AF54" s="257"/>
      <c r="AG54" s="257"/>
      <c r="AH54" s="257"/>
      <c r="AI54" s="257" t="s">
        <v>616</v>
      </c>
      <c r="AJ54" s="257"/>
      <c r="AK54" s="257"/>
      <c r="AL54" s="257"/>
      <c r="AM54" s="257" t="s">
        <v>699</v>
      </c>
      <c r="AN54" s="257"/>
      <c r="AO54" s="257"/>
      <c r="AP54" s="257"/>
      <c r="AQ54" s="257" t="s">
        <v>700</v>
      </c>
      <c r="AR54" s="257"/>
      <c r="AS54" s="257"/>
      <c r="AT54" s="257"/>
      <c r="AU54" s="257"/>
      <c r="AV54" s="257"/>
      <c r="AW54" s="257"/>
      <c r="AX54" s="258"/>
      <c r="AY54">
        <f>$AY$52</f>
        <v>1</v>
      </c>
    </row>
    <row r="55" spans="1:51" ht="45" customHeight="1" x14ac:dyDescent="0.15">
      <c r="A55" s="83" t="s">
        <v>269</v>
      </c>
      <c r="B55" s="80"/>
      <c r="C55" s="79" t="s">
        <v>175</v>
      </c>
      <c r="D55" s="80"/>
      <c r="E55" s="662" t="s">
        <v>192</v>
      </c>
      <c r="F55" s="663"/>
      <c r="G55" s="664" t="s">
        <v>620</v>
      </c>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5"/>
      <c r="AI55" s="665"/>
      <c r="AJ55" s="665"/>
      <c r="AK55" s="665"/>
      <c r="AL55" s="665"/>
      <c r="AM55" s="665"/>
      <c r="AN55" s="665"/>
      <c r="AO55" s="665"/>
      <c r="AP55" s="665"/>
      <c r="AQ55" s="665"/>
      <c r="AR55" s="665"/>
      <c r="AS55" s="665"/>
      <c r="AT55" s="665"/>
      <c r="AU55" s="665"/>
      <c r="AV55" s="665"/>
      <c r="AW55" s="665"/>
      <c r="AX55" s="666"/>
      <c r="AY55">
        <f>COUNTA($G$55)</f>
        <v>1</v>
      </c>
    </row>
    <row r="56" spans="1:51" ht="45" customHeight="1" x14ac:dyDescent="0.15">
      <c r="A56" s="84"/>
      <c r="B56" s="82"/>
      <c r="C56" s="81"/>
      <c r="D56" s="82"/>
      <c r="E56" s="658" t="s">
        <v>191</v>
      </c>
      <c r="F56" s="659"/>
      <c r="G56" s="657" t="s">
        <v>621</v>
      </c>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1"/>
      <c r="AY56">
        <f>$AY$55</f>
        <v>1</v>
      </c>
    </row>
    <row r="57" spans="1:51" ht="18.75" customHeight="1" x14ac:dyDescent="0.15">
      <c r="A57" s="84"/>
      <c r="B57" s="82"/>
      <c r="C57" s="81"/>
      <c r="D57" s="82"/>
      <c r="E57" s="667" t="s">
        <v>176</v>
      </c>
      <c r="F57" s="668"/>
      <c r="G57" s="614" t="s">
        <v>180</v>
      </c>
      <c r="H57" s="615"/>
      <c r="I57" s="615"/>
      <c r="J57" s="615"/>
      <c r="K57" s="615"/>
      <c r="L57" s="615"/>
      <c r="M57" s="615"/>
      <c r="N57" s="615"/>
      <c r="O57" s="615"/>
      <c r="P57" s="615"/>
      <c r="Q57" s="615"/>
      <c r="R57" s="615"/>
      <c r="S57" s="615"/>
      <c r="T57" s="615"/>
      <c r="U57" s="615"/>
      <c r="V57" s="615"/>
      <c r="W57" s="615"/>
      <c r="X57" s="616"/>
      <c r="Y57" s="650"/>
      <c r="Z57" s="651"/>
      <c r="AA57" s="652"/>
      <c r="AB57" s="640" t="s">
        <v>11</v>
      </c>
      <c r="AC57" s="615"/>
      <c r="AD57" s="616"/>
      <c r="AE57" s="448" t="s">
        <v>257</v>
      </c>
      <c r="AF57" s="449"/>
      <c r="AG57" s="449"/>
      <c r="AH57" s="450"/>
      <c r="AI57" s="448" t="s">
        <v>274</v>
      </c>
      <c r="AJ57" s="449"/>
      <c r="AK57" s="449"/>
      <c r="AL57" s="450"/>
      <c r="AM57" s="448" t="s">
        <v>558</v>
      </c>
      <c r="AN57" s="449"/>
      <c r="AO57" s="449"/>
      <c r="AP57" s="450"/>
      <c r="AQ57" s="640" t="s">
        <v>173</v>
      </c>
      <c r="AR57" s="615"/>
      <c r="AS57" s="615"/>
      <c r="AT57" s="616"/>
      <c r="AU57" s="643" t="s">
        <v>182</v>
      </c>
      <c r="AV57" s="643"/>
      <c r="AW57" s="643"/>
      <c r="AX57" s="644"/>
      <c r="AY57">
        <f>COUNTA($G$59)</f>
        <v>1</v>
      </c>
    </row>
    <row r="58" spans="1:51" ht="18.75" customHeight="1" x14ac:dyDescent="0.15">
      <c r="A58" s="84"/>
      <c r="B58" s="82"/>
      <c r="C58" s="81"/>
      <c r="D58" s="82"/>
      <c r="E58" s="81"/>
      <c r="F58" s="669"/>
      <c r="G58" s="617"/>
      <c r="H58" s="452"/>
      <c r="I58" s="452"/>
      <c r="J58" s="452"/>
      <c r="K58" s="452"/>
      <c r="L58" s="452"/>
      <c r="M58" s="452"/>
      <c r="N58" s="452"/>
      <c r="O58" s="452"/>
      <c r="P58" s="452"/>
      <c r="Q58" s="452"/>
      <c r="R58" s="452"/>
      <c r="S58" s="452"/>
      <c r="T58" s="452"/>
      <c r="U58" s="452"/>
      <c r="V58" s="452"/>
      <c r="W58" s="452"/>
      <c r="X58" s="453"/>
      <c r="Y58" s="653"/>
      <c r="Z58" s="654"/>
      <c r="AA58" s="655"/>
      <c r="AB58" s="451"/>
      <c r="AC58" s="452"/>
      <c r="AD58" s="453"/>
      <c r="AE58" s="451"/>
      <c r="AF58" s="452"/>
      <c r="AG58" s="452"/>
      <c r="AH58" s="453"/>
      <c r="AI58" s="451"/>
      <c r="AJ58" s="452"/>
      <c r="AK58" s="452"/>
      <c r="AL58" s="453"/>
      <c r="AM58" s="451"/>
      <c r="AN58" s="452"/>
      <c r="AO58" s="452"/>
      <c r="AP58" s="453"/>
      <c r="AQ58" s="611"/>
      <c r="AR58" s="612"/>
      <c r="AS58" s="452" t="s">
        <v>174</v>
      </c>
      <c r="AT58" s="453"/>
      <c r="AU58" s="613">
        <v>2</v>
      </c>
      <c r="AV58" s="613"/>
      <c r="AW58" s="452" t="s">
        <v>165</v>
      </c>
      <c r="AX58" s="642"/>
      <c r="AY58">
        <f>$AY$57</f>
        <v>1</v>
      </c>
    </row>
    <row r="59" spans="1:51" ht="39.75" customHeight="1" x14ac:dyDescent="0.15">
      <c r="A59" s="84"/>
      <c r="B59" s="82"/>
      <c r="C59" s="81"/>
      <c r="D59" s="82"/>
      <c r="E59" s="81"/>
      <c r="F59" s="669"/>
      <c r="G59" s="656" t="s">
        <v>623</v>
      </c>
      <c r="H59" s="262"/>
      <c r="I59" s="262"/>
      <c r="J59" s="262"/>
      <c r="K59" s="262"/>
      <c r="L59" s="262"/>
      <c r="M59" s="262"/>
      <c r="N59" s="262"/>
      <c r="O59" s="262"/>
      <c r="P59" s="262"/>
      <c r="Q59" s="262"/>
      <c r="R59" s="262"/>
      <c r="S59" s="262"/>
      <c r="T59" s="262"/>
      <c r="U59" s="262"/>
      <c r="V59" s="262"/>
      <c r="W59" s="262"/>
      <c r="X59" s="263"/>
      <c r="Y59" s="645" t="s">
        <v>181</v>
      </c>
      <c r="Z59" s="646"/>
      <c r="AA59" s="647"/>
      <c r="AB59" s="648" t="s">
        <v>622</v>
      </c>
      <c r="AC59" s="649"/>
      <c r="AD59" s="649"/>
      <c r="AE59" s="176">
        <v>812816</v>
      </c>
      <c r="AF59" s="186"/>
      <c r="AG59" s="186"/>
      <c r="AH59" s="187"/>
      <c r="AI59" s="176">
        <v>684496</v>
      </c>
      <c r="AJ59" s="186"/>
      <c r="AK59" s="186"/>
      <c r="AL59" s="187"/>
      <c r="AM59" s="176">
        <v>680100</v>
      </c>
      <c r="AN59" s="177"/>
      <c r="AO59" s="177"/>
      <c r="AP59" s="177"/>
      <c r="AQ59" s="176"/>
      <c r="AR59" s="177"/>
      <c r="AS59" s="177"/>
      <c r="AT59" s="177"/>
      <c r="AU59" s="176">
        <v>680100</v>
      </c>
      <c r="AV59" s="177"/>
      <c r="AW59" s="177"/>
      <c r="AX59" s="178"/>
      <c r="AY59">
        <f t="shared" ref="AY59:AY60" si="5">$AY$57</f>
        <v>1</v>
      </c>
    </row>
    <row r="60" spans="1:51" ht="39.75" customHeight="1" x14ac:dyDescent="0.15">
      <c r="A60" s="84"/>
      <c r="B60" s="82"/>
      <c r="C60" s="81"/>
      <c r="D60" s="82"/>
      <c r="E60" s="81"/>
      <c r="F60" s="669"/>
      <c r="G60" s="657"/>
      <c r="H60" s="264"/>
      <c r="I60" s="264"/>
      <c r="J60" s="264"/>
      <c r="K60" s="264"/>
      <c r="L60" s="264"/>
      <c r="M60" s="264"/>
      <c r="N60" s="264"/>
      <c r="O60" s="264"/>
      <c r="P60" s="264"/>
      <c r="Q60" s="264"/>
      <c r="R60" s="264"/>
      <c r="S60" s="264"/>
      <c r="T60" s="264"/>
      <c r="U60" s="264"/>
      <c r="V60" s="264"/>
      <c r="W60" s="264"/>
      <c r="X60" s="265"/>
      <c r="Y60" s="374" t="s">
        <v>51</v>
      </c>
      <c r="Z60" s="375"/>
      <c r="AA60" s="376"/>
      <c r="AB60" s="377" t="s">
        <v>622</v>
      </c>
      <c r="AC60" s="378"/>
      <c r="AD60" s="378"/>
      <c r="AE60" s="176">
        <v>240000</v>
      </c>
      <c r="AF60" s="186"/>
      <c r="AG60" s="186"/>
      <c r="AH60" s="187"/>
      <c r="AI60" s="176">
        <v>250000</v>
      </c>
      <c r="AJ60" s="186"/>
      <c r="AK60" s="186"/>
      <c r="AL60" s="187"/>
      <c r="AM60" s="176">
        <v>500000</v>
      </c>
      <c r="AN60" s="177"/>
      <c r="AO60" s="177"/>
      <c r="AP60" s="177"/>
      <c r="AQ60" s="176"/>
      <c r="AR60" s="177"/>
      <c r="AS60" s="177"/>
      <c r="AT60" s="177"/>
      <c r="AU60" s="176">
        <v>500000</v>
      </c>
      <c r="AV60" s="177"/>
      <c r="AW60" s="177"/>
      <c r="AX60" s="178"/>
      <c r="AY60">
        <f t="shared" si="5"/>
        <v>1</v>
      </c>
    </row>
    <row r="61" spans="1:51" ht="23.25" customHeight="1" x14ac:dyDescent="0.15">
      <c r="A61" s="84"/>
      <c r="B61" s="82"/>
      <c r="C61" s="81"/>
      <c r="D61" s="82"/>
      <c r="E61" s="608" t="s">
        <v>194</v>
      </c>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10"/>
      <c r="AY61">
        <f>COUNTA($E$62)</f>
        <v>1</v>
      </c>
    </row>
    <row r="62" spans="1:51" ht="24.75" customHeight="1" x14ac:dyDescent="0.15">
      <c r="A62" s="84"/>
      <c r="B62" s="82"/>
      <c r="C62" s="81"/>
      <c r="D62" s="82"/>
      <c r="E62" s="298" t="s">
        <v>624</v>
      </c>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99"/>
      <c r="AY62">
        <f>$AY$61</f>
        <v>1</v>
      </c>
    </row>
    <row r="63" spans="1:51" ht="24.75" customHeight="1" thickBot="1" x14ac:dyDescent="0.2">
      <c r="A63" s="84"/>
      <c r="B63" s="82"/>
      <c r="C63" s="81"/>
      <c r="D63" s="82"/>
      <c r="E63" s="300"/>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c r="AY63">
        <f>$AY$61</f>
        <v>1</v>
      </c>
    </row>
    <row r="64" spans="1:51" ht="27" customHeight="1" x14ac:dyDescent="0.15">
      <c r="A64" s="618" t="s">
        <v>44</v>
      </c>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20"/>
    </row>
    <row r="65" spans="1:50" ht="27" customHeight="1" x14ac:dyDescent="0.15">
      <c r="A65" s="4"/>
      <c r="B65" s="5"/>
      <c r="C65" s="171" t="s">
        <v>29</v>
      </c>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2"/>
      <c r="AD65" s="170" t="s">
        <v>33</v>
      </c>
      <c r="AE65" s="170"/>
      <c r="AF65" s="170"/>
      <c r="AG65" s="547" t="s">
        <v>28</v>
      </c>
      <c r="AH65" s="170"/>
      <c r="AI65" s="170"/>
      <c r="AJ65" s="170"/>
      <c r="AK65" s="170"/>
      <c r="AL65" s="170"/>
      <c r="AM65" s="170"/>
      <c r="AN65" s="170"/>
      <c r="AO65" s="170"/>
      <c r="AP65" s="170"/>
      <c r="AQ65" s="170"/>
      <c r="AR65" s="170"/>
      <c r="AS65" s="170"/>
      <c r="AT65" s="170"/>
      <c r="AU65" s="170"/>
      <c r="AV65" s="170"/>
      <c r="AW65" s="170"/>
      <c r="AX65" s="548"/>
    </row>
    <row r="66" spans="1:50" ht="57.75" customHeight="1" x14ac:dyDescent="0.15">
      <c r="A66" s="592" t="s">
        <v>133</v>
      </c>
      <c r="B66" s="593"/>
      <c r="C66" s="405" t="s">
        <v>134</v>
      </c>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7"/>
      <c r="AD66" s="141" t="s">
        <v>589</v>
      </c>
      <c r="AE66" s="142"/>
      <c r="AF66" s="142"/>
      <c r="AG66" s="173" t="s">
        <v>625</v>
      </c>
      <c r="AH66" s="174"/>
      <c r="AI66" s="174"/>
      <c r="AJ66" s="174"/>
      <c r="AK66" s="174"/>
      <c r="AL66" s="174"/>
      <c r="AM66" s="174"/>
      <c r="AN66" s="174"/>
      <c r="AO66" s="174"/>
      <c r="AP66" s="174"/>
      <c r="AQ66" s="174"/>
      <c r="AR66" s="174"/>
      <c r="AS66" s="174"/>
      <c r="AT66" s="174"/>
      <c r="AU66" s="174"/>
      <c r="AV66" s="174"/>
      <c r="AW66" s="174"/>
      <c r="AX66" s="175"/>
    </row>
    <row r="67" spans="1:50" ht="48.75" customHeight="1" x14ac:dyDescent="0.15">
      <c r="A67" s="594"/>
      <c r="B67" s="595"/>
      <c r="C67" s="539" t="s">
        <v>34</v>
      </c>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183"/>
      <c r="AD67" s="135" t="s">
        <v>589</v>
      </c>
      <c r="AE67" s="136"/>
      <c r="AF67" s="136"/>
      <c r="AG67" s="76" t="s">
        <v>626</v>
      </c>
      <c r="AH67" s="77"/>
      <c r="AI67" s="77"/>
      <c r="AJ67" s="77"/>
      <c r="AK67" s="77"/>
      <c r="AL67" s="77"/>
      <c r="AM67" s="77"/>
      <c r="AN67" s="77"/>
      <c r="AO67" s="77"/>
      <c r="AP67" s="77"/>
      <c r="AQ67" s="77"/>
      <c r="AR67" s="77"/>
      <c r="AS67" s="77"/>
      <c r="AT67" s="77"/>
      <c r="AU67" s="77"/>
      <c r="AV67" s="77"/>
      <c r="AW67" s="77"/>
      <c r="AX67" s="78"/>
    </row>
    <row r="68" spans="1:50" ht="38.25" customHeight="1" x14ac:dyDescent="0.15">
      <c r="A68" s="596"/>
      <c r="B68" s="597"/>
      <c r="C68" s="541" t="s">
        <v>135</v>
      </c>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3"/>
      <c r="AD68" s="508" t="s">
        <v>589</v>
      </c>
      <c r="AE68" s="509"/>
      <c r="AF68" s="509"/>
      <c r="AG68" s="300" t="s">
        <v>627</v>
      </c>
      <c r="AH68" s="301"/>
      <c r="AI68" s="301"/>
      <c r="AJ68" s="301"/>
      <c r="AK68" s="301"/>
      <c r="AL68" s="301"/>
      <c r="AM68" s="301"/>
      <c r="AN68" s="301"/>
      <c r="AO68" s="301"/>
      <c r="AP68" s="301"/>
      <c r="AQ68" s="301"/>
      <c r="AR68" s="301"/>
      <c r="AS68" s="301"/>
      <c r="AT68" s="301"/>
      <c r="AU68" s="301"/>
      <c r="AV68" s="301"/>
      <c r="AW68" s="301"/>
      <c r="AX68" s="302"/>
    </row>
    <row r="69" spans="1:50" ht="27" customHeight="1" x14ac:dyDescent="0.15">
      <c r="A69" s="323" t="s">
        <v>36</v>
      </c>
      <c r="B69" s="324"/>
      <c r="C69" s="544" t="s">
        <v>38</v>
      </c>
      <c r="D69" s="545"/>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546"/>
      <c r="AD69" s="411" t="s">
        <v>589</v>
      </c>
      <c r="AE69" s="412"/>
      <c r="AF69" s="412"/>
      <c r="AG69" s="298" t="s">
        <v>628</v>
      </c>
      <c r="AH69" s="262"/>
      <c r="AI69" s="262"/>
      <c r="AJ69" s="262"/>
      <c r="AK69" s="262"/>
      <c r="AL69" s="262"/>
      <c r="AM69" s="262"/>
      <c r="AN69" s="262"/>
      <c r="AO69" s="262"/>
      <c r="AP69" s="262"/>
      <c r="AQ69" s="262"/>
      <c r="AR69" s="262"/>
      <c r="AS69" s="262"/>
      <c r="AT69" s="262"/>
      <c r="AU69" s="262"/>
      <c r="AV69" s="262"/>
      <c r="AW69" s="262"/>
      <c r="AX69" s="299"/>
    </row>
    <row r="70" spans="1:50" ht="35.25" customHeight="1" x14ac:dyDescent="0.15">
      <c r="A70" s="325"/>
      <c r="B70" s="326"/>
      <c r="C70" s="520"/>
      <c r="D70" s="521"/>
      <c r="E70" s="427" t="s">
        <v>249</v>
      </c>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9"/>
      <c r="AD70" s="135" t="s">
        <v>630</v>
      </c>
      <c r="AE70" s="136"/>
      <c r="AF70" s="355"/>
      <c r="AG70" s="300"/>
      <c r="AH70" s="301"/>
      <c r="AI70" s="301"/>
      <c r="AJ70" s="301"/>
      <c r="AK70" s="301"/>
      <c r="AL70" s="301"/>
      <c r="AM70" s="301"/>
      <c r="AN70" s="301"/>
      <c r="AO70" s="301"/>
      <c r="AP70" s="301"/>
      <c r="AQ70" s="301"/>
      <c r="AR70" s="301"/>
      <c r="AS70" s="301"/>
      <c r="AT70" s="301"/>
      <c r="AU70" s="301"/>
      <c r="AV70" s="301"/>
      <c r="AW70" s="301"/>
      <c r="AX70" s="302"/>
    </row>
    <row r="71" spans="1:50" ht="26.25" customHeight="1" x14ac:dyDescent="0.15">
      <c r="A71" s="325"/>
      <c r="B71" s="326"/>
      <c r="C71" s="522"/>
      <c r="D71" s="523"/>
      <c r="E71" s="430" t="s">
        <v>212</v>
      </c>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2"/>
      <c r="AD71" s="558" t="s">
        <v>631</v>
      </c>
      <c r="AE71" s="559"/>
      <c r="AF71" s="559"/>
      <c r="AG71" s="300"/>
      <c r="AH71" s="301"/>
      <c r="AI71" s="301"/>
      <c r="AJ71" s="301"/>
      <c r="AK71" s="301"/>
      <c r="AL71" s="301"/>
      <c r="AM71" s="301"/>
      <c r="AN71" s="301"/>
      <c r="AO71" s="301"/>
      <c r="AP71" s="301"/>
      <c r="AQ71" s="301"/>
      <c r="AR71" s="301"/>
      <c r="AS71" s="301"/>
      <c r="AT71" s="301"/>
      <c r="AU71" s="301"/>
      <c r="AV71" s="301"/>
      <c r="AW71" s="301"/>
      <c r="AX71" s="302"/>
    </row>
    <row r="72" spans="1:50" ht="26.25" customHeight="1" x14ac:dyDescent="0.15">
      <c r="A72" s="325"/>
      <c r="B72" s="327"/>
      <c r="C72" s="536" t="s">
        <v>39</v>
      </c>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283" t="s">
        <v>629</v>
      </c>
      <c r="AE72" s="284"/>
      <c r="AF72" s="284"/>
      <c r="AG72" s="439"/>
      <c r="AH72" s="440"/>
      <c r="AI72" s="440"/>
      <c r="AJ72" s="440"/>
      <c r="AK72" s="440"/>
      <c r="AL72" s="440"/>
      <c r="AM72" s="440"/>
      <c r="AN72" s="440"/>
      <c r="AO72" s="440"/>
      <c r="AP72" s="440"/>
      <c r="AQ72" s="440"/>
      <c r="AR72" s="440"/>
      <c r="AS72" s="440"/>
      <c r="AT72" s="440"/>
      <c r="AU72" s="440"/>
      <c r="AV72" s="440"/>
      <c r="AW72" s="440"/>
      <c r="AX72" s="441"/>
    </row>
    <row r="73" spans="1:50" ht="26.25" customHeight="1" x14ac:dyDescent="0.15">
      <c r="A73" s="325"/>
      <c r="B73" s="327"/>
      <c r="C73" s="182" t="s">
        <v>136</v>
      </c>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35" t="s">
        <v>589</v>
      </c>
      <c r="AE73" s="136"/>
      <c r="AF73" s="136"/>
      <c r="AG73" s="76" t="s">
        <v>632</v>
      </c>
      <c r="AH73" s="77"/>
      <c r="AI73" s="77"/>
      <c r="AJ73" s="77"/>
      <c r="AK73" s="77"/>
      <c r="AL73" s="77"/>
      <c r="AM73" s="77"/>
      <c r="AN73" s="77"/>
      <c r="AO73" s="77"/>
      <c r="AP73" s="77"/>
      <c r="AQ73" s="77"/>
      <c r="AR73" s="77"/>
      <c r="AS73" s="77"/>
      <c r="AT73" s="77"/>
      <c r="AU73" s="77"/>
      <c r="AV73" s="77"/>
      <c r="AW73" s="77"/>
      <c r="AX73" s="78"/>
    </row>
    <row r="74" spans="1:50" ht="26.25" customHeight="1" x14ac:dyDescent="0.15">
      <c r="A74" s="325"/>
      <c r="B74" s="327"/>
      <c r="C74" s="182" t="s">
        <v>35</v>
      </c>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35" t="s">
        <v>629</v>
      </c>
      <c r="AE74" s="136"/>
      <c r="AF74" s="136"/>
      <c r="AG74" s="76"/>
      <c r="AH74" s="77"/>
      <c r="AI74" s="77"/>
      <c r="AJ74" s="77"/>
      <c r="AK74" s="77"/>
      <c r="AL74" s="77"/>
      <c r="AM74" s="77"/>
      <c r="AN74" s="77"/>
      <c r="AO74" s="77"/>
      <c r="AP74" s="77"/>
      <c r="AQ74" s="77"/>
      <c r="AR74" s="77"/>
      <c r="AS74" s="77"/>
      <c r="AT74" s="77"/>
      <c r="AU74" s="77"/>
      <c r="AV74" s="77"/>
      <c r="AW74" s="77"/>
      <c r="AX74" s="78"/>
    </row>
    <row r="75" spans="1:50" ht="26.25" customHeight="1" x14ac:dyDescent="0.15">
      <c r="A75" s="325"/>
      <c r="B75" s="327"/>
      <c r="C75" s="182" t="s">
        <v>40</v>
      </c>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291"/>
      <c r="AD75" s="135" t="s">
        <v>589</v>
      </c>
      <c r="AE75" s="136"/>
      <c r="AF75" s="136"/>
      <c r="AG75" s="76" t="s">
        <v>633</v>
      </c>
      <c r="AH75" s="77"/>
      <c r="AI75" s="77"/>
      <c r="AJ75" s="77"/>
      <c r="AK75" s="77"/>
      <c r="AL75" s="77"/>
      <c r="AM75" s="77"/>
      <c r="AN75" s="77"/>
      <c r="AO75" s="77"/>
      <c r="AP75" s="77"/>
      <c r="AQ75" s="77"/>
      <c r="AR75" s="77"/>
      <c r="AS75" s="77"/>
      <c r="AT75" s="77"/>
      <c r="AU75" s="77"/>
      <c r="AV75" s="77"/>
      <c r="AW75" s="77"/>
      <c r="AX75" s="78"/>
    </row>
    <row r="76" spans="1:50" ht="26.25" customHeight="1" x14ac:dyDescent="0.15">
      <c r="A76" s="325"/>
      <c r="B76" s="327"/>
      <c r="C76" s="182" t="s">
        <v>225</v>
      </c>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291"/>
      <c r="AD76" s="508" t="s">
        <v>629</v>
      </c>
      <c r="AE76" s="509"/>
      <c r="AF76" s="509"/>
      <c r="AG76" s="533"/>
      <c r="AH76" s="534"/>
      <c r="AI76" s="534"/>
      <c r="AJ76" s="534"/>
      <c r="AK76" s="534"/>
      <c r="AL76" s="534"/>
      <c r="AM76" s="534"/>
      <c r="AN76" s="534"/>
      <c r="AO76" s="534"/>
      <c r="AP76" s="534"/>
      <c r="AQ76" s="534"/>
      <c r="AR76" s="534"/>
      <c r="AS76" s="534"/>
      <c r="AT76" s="534"/>
      <c r="AU76" s="534"/>
      <c r="AV76" s="534"/>
      <c r="AW76" s="534"/>
      <c r="AX76" s="535"/>
    </row>
    <row r="77" spans="1:50" ht="26.25" customHeight="1" x14ac:dyDescent="0.15">
      <c r="A77" s="325"/>
      <c r="B77" s="327"/>
      <c r="C77" s="680" t="s">
        <v>226</v>
      </c>
      <c r="D77" s="681"/>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2"/>
      <c r="AD77" s="135" t="s">
        <v>589</v>
      </c>
      <c r="AE77" s="136"/>
      <c r="AF77" s="355"/>
      <c r="AG77" s="76" t="s">
        <v>634</v>
      </c>
      <c r="AH77" s="77"/>
      <c r="AI77" s="77"/>
      <c r="AJ77" s="77"/>
      <c r="AK77" s="77"/>
      <c r="AL77" s="77"/>
      <c r="AM77" s="77"/>
      <c r="AN77" s="77"/>
      <c r="AO77" s="77"/>
      <c r="AP77" s="77"/>
      <c r="AQ77" s="77"/>
      <c r="AR77" s="77"/>
      <c r="AS77" s="77"/>
      <c r="AT77" s="77"/>
      <c r="AU77" s="77"/>
      <c r="AV77" s="77"/>
      <c r="AW77" s="77"/>
      <c r="AX77" s="78"/>
    </row>
    <row r="78" spans="1:50" ht="26.25" customHeight="1" x14ac:dyDescent="0.15">
      <c r="A78" s="328"/>
      <c r="B78" s="329"/>
      <c r="C78" s="330" t="s">
        <v>214</v>
      </c>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2"/>
      <c r="AD78" s="530" t="s">
        <v>589</v>
      </c>
      <c r="AE78" s="531"/>
      <c r="AF78" s="532"/>
      <c r="AG78" s="433" t="s">
        <v>635</v>
      </c>
      <c r="AH78" s="434"/>
      <c r="AI78" s="434"/>
      <c r="AJ78" s="434"/>
      <c r="AK78" s="434"/>
      <c r="AL78" s="434"/>
      <c r="AM78" s="434"/>
      <c r="AN78" s="434"/>
      <c r="AO78" s="434"/>
      <c r="AP78" s="434"/>
      <c r="AQ78" s="434"/>
      <c r="AR78" s="434"/>
      <c r="AS78" s="434"/>
      <c r="AT78" s="434"/>
      <c r="AU78" s="434"/>
      <c r="AV78" s="434"/>
      <c r="AW78" s="434"/>
      <c r="AX78" s="435"/>
    </row>
    <row r="79" spans="1:50" ht="64.5" customHeight="1" x14ac:dyDescent="0.15">
      <c r="A79" s="323" t="s">
        <v>37</v>
      </c>
      <c r="B79" s="510"/>
      <c r="C79" s="511" t="s">
        <v>215</v>
      </c>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3"/>
      <c r="AD79" s="283" t="s">
        <v>589</v>
      </c>
      <c r="AE79" s="284"/>
      <c r="AF79" s="339"/>
      <c r="AG79" s="439" t="s">
        <v>679</v>
      </c>
      <c r="AH79" s="440"/>
      <c r="AI79" s="440"/>
      <c r="AJ79" s="440"/>
      <c r="AK79" s="440"/>
      <c r="AL79" s="440"/>
      <c r="AM79" s="440"/>
      <c r="AN79" s="440"/>
      <c r="AO79" s="440"/>
      <c r="AP79" s="440"/>
      <c r="AQ79" s="440"/>
      <c r="AR79" s="440"/>
      <c r="AS79" s="440"/>
      <c r="AT79" s="440"/>
      <c r="AU79" s="440"/>
      <c r="AV79" s="440"/>
      <c r="AW79" s="440"/>
      <c r="AX79" s="441"/>
    </row>
    <row r="80" spans="1:50" ht="35.25" customHeight="1" x14ac:dyDescent="0.15">
      <c r="A80" s="325"/>
      <c r="B80" s="327"/>
      <c r="C80" s="303" t="s">
        <v>42</v>
      </c>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5"/>
      <c r="AD80" s="309" t="s">
        <v>589</v>
      </c>
      <c r="AE80" s="310"/>
      <c r="AF80" s="310"/>
      <c r="AG80" s="76" t="s">
        <v>636</v>
      </c>
      <c r="AH80" s="77"/>
      <c r="AI80" s="77"/>
      <c r="AJ80" s="77"/>
      <c r="AK80" s="77"/>
      <c r="AL80" s="77"/>
      <c r="AM80" s="77"/>
      <c r="AN80" s="77"/>
      <c r="AO80" s="77"/>
      <c r="AP80" s="77"/>
      <c r="AQ80" s="77"/>
      <c r="AR80" s="77"/>
      <c r="AS80" s="77"/>
      <c r="AT80" s="77"/>
      <c r="AU80" s="77"/>
      <c r="AV80" s="77"/>
      <c r="AW80" s="77"/>
      <c r="AX80" s="78"/>
    </row>
    <row r="81" spans="1:50" ht="33.6" customHeight="1" x14ac:dyDescent="0.15">
      <c r="A81" s="325"/>
      <c r="B81" s="327"/>
      <c r="C81" s="182" t="s">
        <v>177</v>
      </c>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35" t="s">
        <v>589</v>
      </c>
      <c r="AE81" s="136"/>
      <c r="AF81" s="136"/>
      <c r="AG81" s="76" t="s">
        <v>678</v>
      </c>
      <c r="AH81" s="77"/>
      <c r="AI81" s="77"/>
      <c r="AJ81" s="77"/>
      <c r="AK81" s="77"/>
      <c r="AL81" s="77"/>
      <c r="AM81" s="77"/>
      <c r="AN81" s="77"/>
      <c r="AO81" s="77"/>
      <c r="AP81" s="77"/>
      <c r="AQ81" s="77"/>
      <c r="AR81" s="77"/>
      <c r="AS81" s="77"/>
      <c r="AT81" s="77"/>
      <c r="AU81" s="77"/>
      <c r="AV81" s="77"/>
      <c r="AW81" s="77"/>
      <c r="AX81" s="78"/>
    </row>
    <row r="82" spans="1:50" ht="36.6" customHeight="1" x14ac:dyDescent="0.15">
      <c r="A82" s="328"/>
      <c r="B82" s="329"/>
      <c r="C82" s="182" t="s">
        <v>41</v>
      </c>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35" t="s">
        <v>589</v>
      </c>
      <c r="AE82" s="136"/>
      <c r="AF82" s="136"/>
      <c r="AG82" s="288" t="s">
        <v>670</v>
      </c>
      <c r="AH82" s="264"/>
      <c r="AI82" s="264"/>
      <c r="AJ82" s="264"/>
      <c r="AK82" s="264"/>
      <c r="AL82" s="264"/>
      <c r="AM82" s="264"/>
      <c r="AN82" s="264"/>
      <c r="AO82" s="264"/>
      <c r="AP82" s="264"/>
      <c r="AQ82" s="264"/>
      <c r="AR82" s="264"/>
      <c r="AS82" s="264"/>
      <c r="AT82" s="264"/>
      <c r="AU82" s="264"/>
      <c r="AV82" s="264"/>
      <c r="AW82" s="264"/>
      <c r="AX82" s="289"/>
    </row>
    <row r="83" spans="1:50" ht="41.25" customHeight="1" x14ac:dyDescent="0.15">
      <c r="A83" s="502" t="s">
        <v>55</v>
      </c>
      <c r="B83" s="503"/>
      <c r="C83" s="306" t="s">
        <v>137</v>
      </c>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8"/>
      <c r="AD83" s="283"/>
      <c r="AE83" s="284"/>
      <c r="AF83" s="284"/>
      <c r="AG83" s="298"/>
      <c r="AH83" s="262"/>
      <c r="AI83" s="262"/>
      <c r="AJ83" s="262"/>
      <c r="AK83" s="262"/>
      <c r="AL83" s="262"/>
      <c r="AM83" s="262"/>
      <c r="AN83" s="262"/>
      <c r="AO83" s="262"/>
      <c r="AP83" s="262"/>
      <c r="AQ83" s="262"/>
      <c r="AR83" s="262"/>
      <c r="AS83" s="262"/>
      <c r="AT83" s="262"/>
      <c r="AU83" s="262"/>
      <c r="AV83" s="262"/>
      <c r="AW83" s="262"/>
      <c r="AX83" s="299"/>
    </row>
    <row r="84" spans="1:50" ht="19.899999999999999" customHeight="1" x14ac:dyDescent="0.15">
      <c r="A84" s="504"/>
      <c r="B84" s="505"/>
      <c r="C84" s="113" t="s">
        <v>222</v>
      </c>
      <c r="D84" s="111"/>
      <c r="E84" s="111"/>
      <c r="F84" s="114"/>
      <c r="G84" s="110" t="s">
        <v>223</v>
      </c>
      <c r="H84" s="111"/>
      <c r="I84" s="111"/>
      <c r="J84" s="111"/>
      <c r="K84" s="111"/>
      <c r="L84" s="111"/>
      <c r="M84" s="111"/>
      <c r="N84" s="110" t="s">
        <v>224</v>
      </c>
      <c r="O84" s="111"/>
      <c r="P84" s="111"/>
      <c r="Q84" s="111"/>
      <c r="R84" s="111"/>
      <c r="S84" s="111"/>
      <c r="T84" s="111"/>
      <c r="U84" s="111"/>
      <c r="V84" s="111"/>
      <c r="W84" s="111"/>
      <c r="X84" s="111"/>
      <c r="Y84" s="111"/>
      <c r="Z84" s="111"/>
      <c r="AA84" s="111"/>
      <c r="AB84" s="111"/>
      <c r="AC84" s="111"/>
      <c r="AD84" s="111"/>
      <c r="AE84" s="111"/>
      <c r="AF84" s="112"/>
      <c r="AG84" s="300"/>
      <c r="AH84" s="301"/>
      <c r="AI84" s="301"/>
      <c r="AJ84" s="301"/>
      <c r="AK84" s="301"/>
      <c r="AL84" s="301"/>
      <c r="AM84" s="301"/>
      <c r="AN84" s="301"/>
      <c r="AO84" s="301"/>
      <c r="AP84" s="301"/>
      <c r="AQ84" s="301"/>
      <c r="AR84" s="301"/>
      <c r="AS84" s="301"/>
      <c r="AT84" s="301"/>
      <c r="AU84" s="301"/>
      <c r="AV84" s="301"/>
      <c r="AW84" s="301"/>
      <c r="AX84" s="302"/>
    </row>
    <row r="85" spans="1:50" ht="24.75" customHeight="1" x14ac:dyDescent="0.15">
      <c r="A85" s="504"/>
      <c r="B85" s="505"/>
      <c r="C85" s="107"/>
      <c r="D85" s="108"/>
      <c r="E85" s="108"/>
      <c r="F85" s="109"/>
      <c r="G85" s="101"/>
      <c r="H85" s="102"/>
      <c r="I85" s="52" t="str">
        <f>IF(OR(G85="　", G85=""), "", "-")</f>
        <v/>
      </c>
      <c r="J85" s="105"/>
      <c r="K85" s="105"/>
      <c r="L85" s="52" t="str">
        <f>IF(M85="","","-")</f>
        <v/>
      </c>
      <c r="M85" s="53"/>
      <c r="N85" s="115"/>
      <c r="O85" s="116"/>
      <c r="P85" s="116"/>
      <c r="Q85" s="116"/>
      <c r="R85" s="116"/>
      <c r="S85" s="116"/>
      <c r="T85" s="116"/>
      <c r="U85" s="116"/>
      <c r="V85" s="116"/>
      <c r="W85" s="116"/>
      <c r="X85" s="116"/>
      <c r="Y85" s="116"/>
      <c r="Z85" s="116"/>
      <c r="AA85" s="116"/>
      <c r="AB85" s="116"/>
      <c r="AC85" s="116"/>
      <c r="AD85" s="116"/>
      <c r="AE85" s="116"/>
      <c r="AF85" s="117"/>
      <c r="AG85" s="300"/>
      <c r="AH85" s="301"/>
      <c r="AI85" s="301"/>
      <c r="AJ85" s="301"/>
      <c r="AK85" s="301"/>
      <c r="AL85" s="301"/>
      <c r="AM85" s="301"/>
      <c r="AN85" s="301"/>
      <c r="AO85" s="301"/>
      <c r="AP85" s="301"/>
      <c r="AQ85" s="301"/>
      <c r="AR85" s="301"/>
      <c r="AS85" s="301"/>
      <c r="AT85" s="301"/>
      <c r="AU85" s="301"/>
      <c r="AV85" s="301"/>
      <c r="AW85" s="301"/>
      <c r="AX85" s="302"/>
    </row>
    <row r="86" spans="1:50" ht="24.75" customHeight="1" x14ac:dyDescent="0.15">
      <c r="A86" s="504"/>
      <c r="B86" s="505"/>
      <c r="C86" s="107"/>
      <c r="D86" s="108"/>
      <c r="E86" s="108"/>
      <c r="F86" s="109"/>
      <c r="G86" s="101"/>
      <c r="H86" s="102"/>
      <c r="I86" s="52" t="str">
        <f t="shared" ref="I86:I89" si="6">IF(OR(G86="　", G86=""), "", "-")</f>
        <v/>
      </c>
      <c r="J86" s="105"/>
      <c r="K86" s="105"/>
      <c r="L86" s="52" t="str">
        <f t="shared" ref="L86:L89" si="7">IF(M86="","","-")</f>
        <v/>
      </c>
      <c r="M86" s="53"/>
      <c r="N86" s="115"/>
      <c r="O86" s="116"/>
      <c r="P86" s="116"/>
      <c r="Q86" s="116"/>
      <c r="R86" s="116"/>
      <c r="S86" s="116"/>
      <c r="T86" s="116"/>
      <c r="U86" s="116"/>
      <c r="V86" s="116"/>
      <c r="W86" s="116"/>
      <c r="X86" s="116"/>
      <c r="Y86" s="116"/>
      <c r="Z86" s="116"/>
      <c r="AA86" s="116"/>
      <c r="AB86" s="116"/>
      <c r="AC86" s="116"/>
      <c r="AD86" s="116"/>
      <c r="AE86" s="116"/>
      <c r="AF86" s="117"/>
      <c r="AG86" s="300"/>
      <c r="AH86" s="301"/>
      <c r="AI86" s="301"/>
      <c r="AJ86" s="301"/>
      <c r="AK86" s="301"/>
      <c r="AL86" s="301"/>
      <c r="AM86" s="301"/>
      <c r="AN86" s="301"/>
      <c r="AO86" s="301"/>
      <c r="AP86" s="301"/>
      <c r="AQ86" s="301"/>
      <c r="AR86" s="301"/>
      <c r="AS86" s="301"/>
      <c r="AT86" s="301"/>
      <c r="AU86" s="301"/>
      <c r="AV86" s="301"/>
      <c r="AW86" s="301"/>
      <c r="AX86" s="302"/>
    </row>
    <row r="87" spans="1:50" ht="24.75" customHeight="1" x14ac:dyDescent="0.15">
      <c r="A87" s="504"/>
      <c r="B87" s="505"/>
      <c r="C87" s="107"/>
      <c r="D87" s="108"/>
      <c r="E87" s="108"/>
      <c r="F87" s="109"/>
      <c r="G87" s="101"/>
      <c r="H87" s="102"/>
      <c r="I87" s="52" t="str">
        <f t="shared" si="6"/>
        <v/>
      </c>
      <c r="J87" s="105"/>
      <c r="K87" s="105"/>
      <c r="L87" s="52" t="str">
        <f t="shared" si="7"/>
        <v/>
      </c>
      <c r="M87" s="53"/>
      <c r="N87" s="115"/>
      <c r="O87" s="116"/>
      <c r="P87" s="116"/>
      <c r="Q87" s="116"/>
      <c r="R87" s="116"/>
      <c r="S87" s="116"/>
      <c r="T87" s="116"/>
      <c r="U87" s="116"/>
      <c r="V87" s="116"/>
      <c r="W87" s="116"/>
      <c r="X87" s="116"/>
      <c r="Y87" s="116"/>
      <c r="Z87" s="116"/>
      <c r="AA87" s="116"/>
      <c r="AB87" s="116"/>
      <c r="AC87" s="116"/>
      <c r="AD87" s="116"/>
      <c r="AE87" s="116"/>
      <c r="AF87" s="117"/>
      <c r="AG87" s="300"/>
      <c r="AH87" s="301"/>
      <c r="AI87" s="301"/>
      <c r="AJ87" s="301"/>
      <c r="AK87" s="301"/>
      <c r="AL87" s="301"/>
      <c r="AM87" s="301"/>
      <c r="AN87" s="301"/>
      <c r="AO87" s="301"/>
      <c r="AP87" s="301"/>
      <c r="AQ87" s="301"/>
      <c r="AR87" s="301"/>
      <c r="AS87" s="301"/>
      <c r="AT87" s="301"/>
      <c r="AU87" s="301"/>
      <c r="AV87" s="301"/>
      <c r="AW87" s="301"/>
      <c r="AX87" s="302"/>
    </row>
    <row r="88" spans="1:50" ht="24.75" customHeight="1" x14ac:dyDescent="0.15">
      <c r="A88" s="504"/>
      <c r="B88" s="505"/>
      <c r="C88" s="107"/>
      <c r="D88" s="108"/>
      <c r="E88" s="108"/>
      <c r="F88" s="109"/>
      <c r="G88" s="101"/>
      <c r="H88" s="102"/>
      <c r="I88" s="52" t="str">
        <f t="shared" si="6"/>
        <v/>
      </c>
      <c r="J88" s="105"/>
      <c r="K88" s="105"/>
      <c r="L88" s="52" t="str">
        <f t="shared" si="7"/>
        <v/>
      </c>
      <c r="M88" s="53"/>
      <c r="N88" s="115"/>
      <c r="O88" s="116"/>
      <c r="P88" s="116"/>
      <c r="Q88" s="116"/>
      <c r="R88" s="116"/>
      <c r="S88" s="116"/>
      <c r="T88" s="116"/>
      <c r="U88" s="116"/>
      <c r="V88" s="116"/>
      <c r="W88" s="116"/>
      <c r="X88" s="116"/>
      <c r="Y88" s="116"/>
      <c r="Z88" s="116"/>
      <c r="AA88" s="116"/>
      <c r="AB88" s="116"/>
      <c r="AC88" s="116"/>
      <c r="AD88" s="116"/>
      <c r="AE88" s="116"/>
      <c r="AF88" s="117"/>
      <c r="AG88" s="300"/>
      <c r="AH88" s="301"/>
      <c r="AI88" s="301"/>
      <c r="AJ88" s="301"/>
      <c r="AK88" s="301"/>
      <c r="AL88" s="301"/>
      <c r="AM88" s="301"/>
      <c r="AN88" s="301"/>
      <c r="AO88" s="301"/>
      <c r="AP88" s="301"/>
      <c r="AQ88" s="301"/>
      <c r="AR88" s="301"/>
      <c r="AS88" s="301"/>
      <c r="AT88" s="301"/>
      <c r="AU88" s="301"/>
      <c r="AV88" s="301"/>
      <c r="AW88" s="301"/>
      <c r="AX88" s="302"/>
    </row>
    <row r="89" spans="1:50" ht="24.75" customHeight="1" x14ac:dyDescent="0.15">
      <c r="A89" s="506"/>
      <c r="B89" s="507"/>
      <c r="C89" s="107"/>
      <c r="D89" s="108"/>
      <c r="E89" s="108"/>
      <c r="F89" s="109"/>
      <c r="G89" s="103"/>
      <c r="H89" s="104"/>
      <c r="I89" s="54" t="str">
        <f t="shared" si="6"/>
        <v/>
      </c>
      <c r="J89" s="106"/>
      <c r="K89" s="106"/>
      <c r="L89" s="54" t="str">
        <f t="shared" si="7"/>
        <v/>
      </c>
      <c r="M89" s="55"/>
      <c r="N89" s="98"/>
      <c r="O89" s="99"/>
      <c r="P89" s="99"/>
      <c r="Q89" s="99"/>
      <c r="R89" s="99"/>
      <c r="S89" s="99"/>
      <c r="T89" s="99"/>
      <c r="U89" s="99"/>
      <c r="V89" s="99"/>
      <c r="W89" s="99"/>
      <c r="X89" s="99"/>
      <c r="Y89" s="99"/>
      <c r="Z89" s="99"/>
      <c r="AA89" s="99"/>
      <c r="AB89" s="99"/>
      <c r="AC89" s="99"/>
      <c r="AD89" s="99"/>
      <c r="AE89" s="99"/>
      <c r="AF89" s="100"/>
      <c r="AG89" s="288"/>
      <c r="AH89" s="264"/>
      <c r="AI89" s="264"/>
      <c r="AJ89" s="264"/>
      <c r="AK89" s="264"/>
      <c r="AL89" s="264"/>
      <c r="AM89" s="264"/>
      <c r="AN89" s="264"/>
      <c r="AO89" s="264"/>
      <c r="AP89" s="264"/>
      <c r="AQ89" s="264"/>
      <c r="AR89" s="264"/>
      <c r="AS89" s="264"/>
      <c r="AT89" s="264"/>
      <c r="AU89" s="264"/>
      <c r="AV89" s="264"/>
      <c r="AW89" s="264"/>
      <c r="AX89" s="289"/>
    </row>
    <row r="90" spans="1:50" ht="67.5" customHeight="1" x14ac:dyDescent="0.15">
      <c r="A90" s="323" t="s">
        <v>45</v>
      </c>
      <c r="B90" s="525"/>
      <c r="C90" s="538" t="s">
        <v>50</v>
      </c>
      <c r="D90" s="560"/>
      <c r="E90" s="560"/>
      <c r="F90" s="561"/>
      <c r="G90" s="268" t="s">
        <v>680</v>
      </c>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9"/>
    </row>
    <row r="91" spans="1:50" ht="67.5" customHeight="1" thickBot="1" x14ac:dyDescent="0.2">
      <c r="A91" s="526"/>
      <c r="B91" s="527"/>
      <c r="C91" s="445" t="s">
        <v>54</v>
      </c>
      <c r="D91" s="446"/>
      <c r="E91" s="446"/>
      <c r="F91" s="447"/>
      <c r="G91" s="266" t="s">
        <v>681</v>
      </c>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7"/>
    </row>
    <row r="92" spans="1:50" ht="24" customHeight="1" x14ac:dyDescent="0.15">
      <c r="A92" s="442" t="s">
        <v>30</v>
      </c>
      <c r="B92" s="443"/>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4"/>
    </row>
    <row r="93" spans="1:50" ht="67.5" customHeight="1" thickBot="1" x14ac:dyDescent="0.2">
      <c r="A93" s="317"/>
      <c r="B93" s="318"/>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9"/>
    </row>
    <row r="94" spans="1:50" ht="24.75" customHeight="1" x14ac:dyDescent="0.15">
      <c r="A94" s="436" t="s">
        <v>31</v>
      </c>
      <c r="B94" s="437"/>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67.5" customHeight="1" thickBot="1" x14ac:dyDescent="0.2">
      <c r="A95" s="365" t="s">
        <v>132</v>
      </c>
      <c r="B95" s="366"/>
      <c r="C95" s="366"/>
      <c r="D95" s="366"/>
      <c r="E95" s="367"/>
      <c r="F95" s="426" t="s">
        <v>693</v>
      </c>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row>
    <row r="96" spans="1:50" ht="24.75" customHeight="1" x14ac:dyDescent="0.15">
      <c r="A96" s="436" t="s">
        <v>43</v>
      </c>
      <c r="B96" s="437"/>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8"/>
    </row>
    <row r="97" spans="1:52" ht="66" customHeight="1" thickBot="1" x14ac:dyDescent="0.2">
      <c r="A97" s="365" t="s">
        <v>132</v>
      </c>
      <c r="B97" s="366"/>
      <c r="C97" s="366"/>
      <c r="D97" s="366"/>
      <c r="E97" s="367"/>
      <c r="F97" s="320" t="s">
        <v>694</v>
      </c>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2"/>
    </row>
    <row r="98" spans="1:52" ht="24.75" customHeight="1" x14ac:dyDescent="0.15">
      <c r="A98" s="454" t="s">
        <v>32</v>
      </c>
      <c r="B98" s="455"/>
      <c r="C98" s="455"/>
      <c r="D98" s="455"/>
      <c r="E98" s="455"/>
      <c r="F98" s="455"/>
      <c r="G98" s="455"/>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456"/>
    </row>
    <row r="99" spans="1:52" ht="67.5" customHeight="1" thickBot="1" x14ac:dyDescent="0.2">
      <c r="A99" s="516"/>
      <c r="B99" s="517"/>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c r="AE99" s="517"/>
      <c r="AF99" s="517"/>
      <c r="AG99" s="517"/>
      <c r="AH99" s="517"/>
      <c r="AI99" s="517"/>
      <c r="AJ99" s="517"/>
      <c r="AK99" s="517"/>
      <c r="AL99" s="517"/>
      <c r="AM99" s="517"/>
      <c r="AN99" s="517"/>
      <c r="AO99" s="517"/>
      <c r="AP99" s="517"/>
      <c r="AQ99" s="517"/>
      <c r="AR99" s="517"/>
      <c r="AS99" s="517"/>
      <c r="AT99" s="517"/>
      <c r="AU99" s="517"/>
      <c r="AV99" s="517"/>
      <c r="AW99" s="517"/>
      <c r="AX99" s="518"/>
    </row>
    <row r="100" spans="1:52" ht="24.75" customHeight="1" x14ac:dyDescent="0.15">
      <c r="A100" s="333" t="s">
        <v>229</v>
      </c>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5"/>
      <c r="AZ100" s="9"/>
    </row>
    <row r="101" spans="1:52" ht="24.75" customHeight="1" x14ac:dyDescent="0.15">
      <c r="A101" s="725" t="s">
        <v>531</v>
      </c>
      <c r="B101" s="375"/>
      <c r="C101" s="375"/>
      <c r="D101" s="376"/>
      <c r="E101" s="687" t="s">
        <v>637</v>
      </c>
      <c r="F101" s="688"/>
      <c r="G101" s="688"/>
      <c r="H101" s="688"/>
      <c r="I101" s="688"/>
      <c r="J101" s="688"/>
      <c r="K101" s="688"/>
      <c r="L101" s="688"/>
      <c r="M101" s="688"/>
      <c r="N101" s="688"/>
      <c r="O101" s="688"/>
      <c r="P101" s="690"/>
      <c r="Q101" s="687"/>
      <c r="R101" s="688"/>
      <c r="S101" s="688"/>
      <c r="T101" s="688"/>
      <c r="U101" s="688"/>
      <c r="V101" s="688"/>
      <c r="W101" s="688"/>
      <c r="X101" s="688"/>
      <c r="Y101" s="688"/>
      <c r="Z101" s="688"/>
      <c r="AA101" s="688"/>
      <c r="AB101" s="690"/>
      <c r="AC101" s="687"/>
      <c r="AD101" s="688"/>
      <c r="AE101" s="688"/>
      <c r="AF101" s="688"/>
      <c r="AG101" s="688"/>
      <c r="AH101" s="688"/>
      <c r="AI101" s="688"/>
      <c r="AJ101" s="688"/>
      <c r="AK101" s="688"/>
      <c r="AL101" s="688"/>
      <c r="AM101" s="688"/>
      <c r="AN101" s="690"/>
      <c r="AO101" s="687"/>
      <c r="AP101" s="688"/>
      <c r="AQ101" s="688"/>
      <c r="AR101" s="688"/>
      <c r="AS101" s="688"/>
      <c r="AT101" s="688"/>
      <c r="AU101" s="688"/>
      <c r="AV101" s="688"/>
      <c r="AW101" s="688"/>
      <c r="AX101" s="689"/>
      <c r="AY101" s="70"/>
    </row>
    <row r="102" spans="1:52" ht="24.75" customHeight="1" x14ac:dyDescent="0.15">
      <c r="A102" s="162" t="s">
        <v>264</v>
      </c>
      <c r="B102" s="162"/>
      <c r="C102" s="162"/>
      <c r="D102" s="162"/>
      <c r="E102" s="687" t="s">
        <v>637</v>
      </c>
      <c r="F102" s="688"/>
      <c r="G102" s="688"/>
      <c r="H102" s="688"/>
      <c r="I102" s="688"/>
      <c r="J102" s="688"/>
      <c r="K102" s="688"/>
      <c r="L102" s="688"/>
      <c r="M102" s="688"/>
      <c r="N102" s="688"/>
      <c r="O102" s="688"/>
      <c r="P102" s="690"/>
      <c r="Q102" s="687"/>
      <c r="R102" s="688"/>
      <c r="S102" s="688"/>
      <c r="T102" s="688"/>
      <c r="U102" s="688"/>
      <c r="V102" s="688"/>
      <c r="W102" s="688"/>
      <c r="X102" s="688"/>
      <c r="Y102" s="688"/>
      <c r="Z102" s="688"/>
      <c r="AA102" s="688"/>
      <c r="AB102" s="690"/>
      <c r="AC102" s="687"/>
      <c r="AD102" s="688"/>
      <c r="AE102" s="688"/>
      <c r="AF102" s="688"/>
      <c r="AG102" s="688"/>
      <c r="AH102" s="688"/>
      <c r="AI102" s="688"/>
      <c r="AJ102" s="688"/>
      <c r="AK102" s="688"/>
      <c r="AL102" s="688"/>
      <c r="AM102" s="688"/>
      <c r="AN102" s="690"/>
      <c r="AO102" s="687"/>
      <c r="AP102" s="688"/>
      <c r="AQ102" s="688"/>
      <c r="AR102" s="688"/>
      <c r="AS102" s="688"/>
      <c r="AT102" s="688"/>
      <c r="AU102" s="688"/>
      <c r="AV102" s="688"/>
      <c r="AW102" s="688"/>
      <c r="AX102" s="689"/>
    </row>
    <row r="103" spans="1:52" ht="24.75" customHeight="1" x14ac:dyDescent="0.15">
      <c r="A103" s="162" t="s">
        <v>263</v>
      </c>
      <c r="B103" s="162"/>
      <c r="C103" s="162"/>
      <c r="D103" s="162"/>
      <c r="E103" s="687" t="s">
        <v>638</v>
      </c>
      <c r="F103" s="688"/>
      <c r="G103" s="688"/>
      <c r="H103" s="688"/>
      <c r="I103" s="688"/>
      <c r="J103" s="688"/>
      <c r="K103" s="688"/>
      <c r="L103" s="688"/>
      <c r="M103" s="688"/>
      <c r="N103" s="688"/>
      <c r="O103" s="688"/>
      <c r="P103" s="690"/>
      <c r="Q103" s="687"/>
      <c r="R103" s="688"/>
      <c r="S103" s="688"/>
      <c r="T103" s="688"/>
      <c r="U103" s="688"/>
      <c r="V103" s="688"/>
      <c r="W103" s="688"/>
      <c r="X103" s="688"/>
      <c r="Y103" s="688"/>
      <c r="Z103" s="688"/>
      <c r="AA103" s="688"/>
      <c r="AB103" s="690"/>
      <c r="AC103" s="687"/>
      <c r="AD103" s="688"/>
      <c r="AE103" s="688"/>
      <c r="AF103" s="688"/>
      <c r="AG103" s="688"/>
      <c r="AH103" s="688"/>
      <c r="AI103" s="688"/>
      <c r="AJ103" s="688"/>
      <c r="AK103" s="688"/>
      <c r="AL103" s="688"/>
      <c r="AM103" s="688"/>
      <c r="AN103" s="690"/>
      <c r="AO103" s="687"/>
      <c r="AP103" s="688"/>
      <c r="AQ103" s="688"/>
      <c r="AR103" s="688"/>
      <c r="AS103" s="688"/>
      <c r="AT103" s="688"/>
      <c r="AU103" s="688"/>
      <c r="AV103" s="688"/>
      <c r="AW103" s="688"/>
      <c r="AX103" s="689"/>
    </row>
    <row r="104" spans="1:52" ht="24.75" customHeight="1" x14ac:dyDescent="0.15">
      <c r="A104" s="162" t="s">
        <v>262</v>
      </c>
      <c r="B104" s="162"/>
      <c r="C104" s="162"/>
      <c r="D104" s="162"/>
      <c r="E104" s="687" t="s">
        <v>639</v>
      </c>
      <c r="F104" s="688"/>
      <c r="G104" s="688"/>
      <c r="H104" s="688"/>
      <c r="I104" s="688"/>
      <c r="J104" s="688"/>
      <c r="K104" s="688"/>
      <c r="L104" s="688"/>
      <c r="M104" s="688"/>
      <c r="N104" s="688"/>
      <c r="O104" s="688"/>
      <c r="P104" s="690"/>
      <c r="Q104" s="687"/>
      <c r="R104" s="688"/>
      <c r="S104" s="688"/>
      <c r="T104" s="688"/>
      <c r="U104" s="688"/>
      <c r="V104" s="688"/>
      <c r="W104" s="688"/>
      <c r="X104" s="688"/>
      <c r="Y104" s="688"/>
      <c r="Z104" s="688"/>
      <c r="AA104" s="688"/>
      <c r="AB104" s="690"/>
      <c r="AC104" s="687"/>
      <c r="AD104" s="688"/>
      <c r="AE104" s="688"/>
      <c r="AF104" s="688"/>
      <c r="AG104" s="688"/>
      <c r="AH104" s="688"/>
      <c r="AI104" s="688"/>
      <c r="AJ104" s="688"/>
      <c r="AK104" s="688"/>
      <c r="AL104" s="688"/>
      <c r="AM104" s="688"/>
      <c r="AN104" s="690"/>
      <c r="AO104" s="687"/>
      <c r="AP104" s="688"/>
      <c r="AQ104" s="688"/>
      <c r="AR104" s="688"/>
      <c r="AS104" s="688"/>
      <c r="AT104" s="688"/>
      <c r="AU104" s="688"/>
      <c r="AV104" s="688"/>
      <c r="AW104" s="688"/>
      <c r="AX104" s="689"/>
    </row>
    <row r="105" spans="1:52" ht="24.75" customHeight="1" x14ac:dyDescent="0.15">
      <c r="A105" s="162" t="s">
        <v>261</v>
      </c>
      <c r="B105" s="162"/>
      <c r="C105" s="162"/>
      <c r="D105" s="162"/>
      <c r="E105" s="687" t="s">
        <v>639</v>
      </c>
      <c r="F105" s="688"/>
      <c r="G105" s="688"/>
      <c r="H105" s="688"/>
      <c r="I105" s="688"/>
      <c r="J105" s="688"/>
      <c r="K105" s="688"/>
      <c r="L105" s="688"/>
      <c r="M105" s="688"/>
      <c r="N105" s="688"/>
      <c r="O105" s="688"/>
      <c r="P105" s="690"/>
      <c r="Q105" s="687"/>
      <c r="R105" s="688"/>
      <c r="S105" s="688"/>
      <c r="T105" s="688"/>
      <c r="U105" s="688"/>
      <c r="V105" s="688"/>
      <c r="W105" s="688"/>
      <c r="X105" s="688"/>
      <c r="Y105" s="688"/>
      <c r="Z105" s="688"/>
      <c r="AA105" s="688"/>
      <c r="AB105" s="690"/>
      <c r="AC105" s="687"/>
      <c r="AD105" s="688"/>
      <c r="AE105" s="688"/>
      <c r="AF105" s="688"/>
      <c r="AG105" s="688"/>
      <c r="AH105" s="688"/>
      <c r="AI105" s="688"/>
      <c r="AJ105" s="688"/>
      <c r="AK105" s="688"/>
      <c r="AL105" s="688"/>
      <c r="AM105" s="688"/>
      <c r="AN105" s="690"/>
      <c r="AO105" s="687"/>
      <c r="AP105" s="688"/>
      <c r="AQ105" s="688"/>
      <c r="AR105" s="688"/>
      <c r="AS105" s="688"/>
      <c r="AT105" s="688"/>
      <c r="AU105" s="688"/>
      <c r="AV105" s="688"/>
      <c r="AW105" s="688"/>
      <c r="AX105" s="689"/>
    </row>
    <row r="106" spans="1:52" ht="24.75" customHeight="1" x14ac:dyDescent="0.15">
      <c r="A106" s="162" t="s">
        <v>260</v>
      </c>
      <c r="B106" s="162"/>
      <c r="C106" s="162"/>
      <c r="D106" s="162"/>
      <c r="E106" s="687" t="s">
        <v>640</v>
      </c>
      <c r="F106" s="688"/>
      <c r="G106" s="688"/>
      <c r="H106" s="688"/>
      <c r="I106" s="688"/>
      <c r="J106" s="688"/>
      <c r="K106" s="688"/>
      <c r="L106" s="688"/>
      <c r="M106" s="688"/>
      <c r="N106" s="688"/>
      <c r="O106" s="688"/>
      <c r="P106" s="690"/>
      <c r="Q106" s="687"/>
      <c r="R106" s="688"/>
      <c r="S106" s="688"/>
      <c r="T106" s="688"/>
      <c r="U106" s="688"/>
      <c r="V106" s="688"/>
      <c r="W106" s="688"/>
      <c r="X106" s="688"/>
      <c r="Y106" s="688"/>
      <c r="Z106" s="688"/>
      <c r="AA106" s="688"/>
      <c r="AB106" s="690"/>
      <c r="AC106" s="687"/>
      <c r="AD106" s="688"/>
      <c r="AE106" s="688"/>
      <c r="AF106" s="688"/>
      <c r="AG106" s="688"/>
      <c r="AH106" s="688"/>
      <c r="AI106" s="688"/>
      <c r="AJ106" s="688"/>
      <c r="AK106" s="688"/>
      <c r="AL106" s="688"/>
      <c r="AM106" s="688"/>
      <c r="AN106" s="690"/>
      <c r="AO106" s="687"/>
      <c r="AP106" s="688"/>
      <c r="AQ106" s="688"/>
      <c r="AR106" s="688"/>
      <c r="AS106" s="688"/>
      <c r="AT106" s="688"/>
      <c r="AU106" s="688"/>
      <c r="AV106" s="688"/>
      <c r="AW106" s="688"/>
      <c r="AX106" s="689"/>
    </row>
    <row r="107" spans="1:52" ht="24.75" customHeight="1" x14ac:dyDescent="0.15">
      <c r="A107" s="162" t="s">
        <v>259</v>
      </c>
      <c r="B107" s="162"/>
      <c r="C107" s="162"/>
      <c r="D107" s="162"/>
      <c r="E107" s="687" t="s">
        <v>641</v>
      </c>
      <c r="F107" s="688"/>
      <c r="G107" s="688"/>
      <c r="H107" s="688"/>
      <c r="I107" s="688"/>
      <c r="J107" s="688"/>
      <c r="K107" s="688"/>
      <c r="L107" s="688"/>
      <c r="M107" s="688"/>
      <c r="N107" s="688"/>
      <c r="O107" s="688"/>
      <c r="P107" s="690"/>
      <c r="Q107" s="687"/>
      <c r="R107" s="688"/>
      <c r="S107" s="688"/>
      <c r="T107" s="688"/>
      <c r="U107" s="688"/>
      <c r="V107" s="688"/>
      <c r="W107" s="688"/>
      <c r="X107" s="688"/>
      <c r="Y107" s="688"/>
      <c r="Z107" s="688"/>
      <c r="AA107" s="688"/>
      <c r="AB107" s="690"/>
      <c r="AC107" s="687"/>
      <c r="AD107" s="688"/>
      <c r="AE107" s="688"/>
      <c r="AF107" s="688"/>
      <c r="AG107" s="688"/>
      <c r="AH107" s="688"/>
      <c r="AI107" s="688"/>
      <c r="AJ107" s="688"/>
      <c r="AK107" s="688"/>
      <c r="AL107" s="688"/>
      <c r="AM107" s="688"/>
      <c r="AN107" s="690"/>
      <c r="AO107" s="687"/>
      <c r="AP107" s="688"/>
      <c r="AQ107" s="688"/>
      <c r="AR107" s="688"/>
      <c r="AS107" s="688"/>
      <c r="AT107" s="688"/>
      <c r="AU107" s="688"/>
      <c r="AV107" s="688"/>
      <c r="AW107" s="688"/>
      <c r="AX107" s="689"/>
    </row>
    <row r="108" spans="1:52" ht="24.75" customHeight="1" x14ac:dyDescent="0.15">
      <c r="A108" s="162" t="s">
        <v>258</v>
      </c>
      <c r="B108" s="162"/>
      <c r="C108" s="162"/>
      <c r="D108" s="162"/>
      <c r="E108" s="687" t="s">
        <v>641</v>
      </c>
      <c r="F108" s="688"/>
      <c r="G108" s="688"/>
      <c r="H108" s="688"/>
      <c r="I108" s="688"/>
      <c r="J108" s="688"/>
      <c r="K108" s="688"/>
      <c r="L108" s="688"/>
      <c r="M108" s="688"/>
      <c r="N108" s="688"/>
      <c r="O108" s="688"/>
      <c r="P108" s="690"/>
      <c r="Q108" s="687"/>
      <c r="R108" s="688"/>
      <c r="S108" s="688"/>
      <c r="T108" s="688"/>
      <c r="U108" s="688"/>
      <c r="V108" s="688"/>
      <c r="W108" s="688"/>
      <c r="X108" s="688"/>
      <c r="Y108" s="688"/>
      <c r="Z108" s="688"/>
      <c r="AA108" s="688"/>
      <c r="AB108" s="690"/>
      <c r="AC108" s="687"/>
      <c r="AD108" s="688"/>
      <c r="AE108" s="688"/>
      <c r="AF108" s="688"/>
      <c r="AG108" s="688"/>
      <c r="AH108" s="688"/>
      <c r="AI108" s="688"/>
      <c r="AJ108" s="688"/>
      <c r="AK108" s="688"/>
      <c r="AL108" s="688"/>
      <c r="AM108" s="688"/>
      <c r="AN108" s="690"/>
      <c r="AO108" s="687"/>
      <c r="AP108" s="688"/>
      <c r="AQ108" s="688"/>
      <c r="AR108" s="688"/>
      <c r="AS108" s="688"/>
      <c r="AT108" s="688"/>
      <c r="AU108" s="688"/>
      <c r="AV108" s="688"/>
      <c r="AW108" s="688"/>
      <c r="AX108" s="689"/>
    </row>
    <row r="109" spans="1:52" ht="24.75" customHeight="1" x14ac:dyDescent="0.15">
      <c r="A109" s="162" t="s">
        <v>257</v>
      </c>
      <c r="B109" s="162"/>
      <c r="C109" s="162"/>
      <c r="D109" s="162"/>
      <c r="E109" s="726" t="s">
        <v>641</v>
      </c>
      <c r="F109" s="727"/>
      <c r="G109" s="727"/>
      <c r="H109" s="727"/>
      <c r="I109" s="727"/>
      <c r="J109" s="727"/>
      <c r="K109" s="727"/>
      <c r="L109" s="727"/>
      <c r="M109" s="727"/>
      <c r="N109" s="727"/>
      <c r="O109" s="727"/>
      <c r="P109" s="728"/>
      <c r="Q109" s="726"/>
      <c r="R109" s="727"/>
      <c r="S109" s="727"/>
      <c r="T109" s="727"/>
      <c r="U109" s="727"/>
      <c r="V109" s="727"/>
      <c r="W109" s="727"/>
      <c r="X109" s="727"/>
      <c r="Y109" s="727"/>
      <c r="Z109" s="727"/>
      <c r="AA109" s="727"/>
      <c r="AB109" s="728"/>
      <c r="AC109" s="726"/>
      <c r="AD109" s="727"/>
      <c r="AE109" s="727"/>
      <c r="AF109" s="727"/>
      <c r="AG109" s="727"/>
      <c r="AH109" s="727"/>
      <c r="AI109" s="727"/>
      <c r="AJ109" s="727"/>
      <c r="AK109" s="727"/>
      <c r="AL109" s="727"/>
      <c r="AM109" s="727"/>
      <c r="AN109" s="728"/>
      <c r="AO109" s="687"/>
      <c r="AP109" s="688"/>
      <c r="AQ109" s="688"/>
      <c r="AR109" s="688"/>
      <c r="AS109" s="688"/>
      <c r="AT109" s="688"/>
      <c r="AU109" s="688"/>
      <c r="AV109" s="688"/>
      <c r="AW109" s="688"/>
      <c r="AX109" s="689"/>
    </row>
    <row r="110" spans="1:52" ht="24.75" customHeight="1" x14ac:dyDescent="0.15">
      <c r="A110" s="162" t="s">
        <v>405</v>
      </c>
      <c r="B110" s="162"/>
      <c r="C110" s="162"/>
      <c r="D110" s="162"/>
      <c r="E110" s="693" t="s">
        <v>642</v>
      </c>
      <c r="F110" s="691"/>
      <c r="G110" s="691"/>
      <c r="H110" s="73" t="str">
        <f>IF(E110="","","-")</f>
        <v>-</v>
      </c>
      <c r="I110" s="691"/>
      <c r="J110" s="691"/>
      <c r="K110" s="73" t="str">
        <f>IF(I110="","","-")</f>
        <v/>
      </c>
      <c r="L110" s="692">
        <v>43</v>
      </c>
      <c r="M110" s="692"/>
      <c r="N110" s="73" t="str">
        <f>IF(O110="","","-")</f>
        <v/>
      </c>
      <c r="O110" s="694"/>
      <c r="P110" s="695"/>
      <c r="Q110" s="693"/>
      <c r="R110" s="691"/>
      <c r="S110" s="691"/>
      <c r="T110" s="73" t="str">
        <f>IF(Q110="","","-")</f>
        <v/>
      </c>
      <c r="U110" s="691"/>
      <c r="V110" s="691"/>
      <c r="W110" s="73" t="str">
        <f>IF(U110="","","-")</f>
        <v/>
      </c>
      <c r="X110" s="692"/>
      <c r="Y110" s="692"/>
      <c r="Z110" s="73" t="str">
        <f>IF(AA110="","","-")</f>
        <v/>
      </c>
      <c r="AA110" s="694"/>
      <c r="AB110" s="695"/>
      <c r="AC110" s="693"/>
      <c r="AD110" s="691"/>
      <c r="AE110" s="691"/>
      <c r="AF110" s="73" t="str">
        <f>IF(AC110="","","-")</f>
        <v/>
      </c>
      <c r="AG110" s="691"/>
      <c r="AH110" s="691"/>
      <c r="AI110" s="73" t="str">
        <f>IF(AG110="","","-")</f>
        <v/>
      </c>
      <c r="AJ110" s="692"/>
      <c r="AK110" s="692"/>
      <c r="AL110" s="73" t="str">
        <f>IF(AM110="","","-")</f>
        <v/>
      </c>
      <c r="AM110" s="694"/>
      <c r="AN110" s="695"/>
      <c r="AO110" s="693"/>
      <c r="AP110" s="691"/>
      <c r="AQ110" s="73" t="str">
        <f>IF(AO110="","","-")</f>
        <v/>
      </c>
      <c r="AR110" s="691"/>
      <c r="AS110" s="691"/>
      <c r="AT110" s="73" t="str">
        <f>IF(AR110="","","-")</f>
        <v/>
      </c>
      <c r="AU110" s="692"/>
      <c r="AV110" s="692"/>
      <c r="AW110" s="73" t="str">
        <f>IF(AX110="","","-")</f>
        <v/>
      </c>
      <c r="AX110" s="75"/>
    </row>
    <row r="111" spans="1:52" ht="24.75" customHeight="1" x14ac:dyDescent="0.15">
      <c r="A111" s="162" t="s">
        <v>371</v>
      </c>
      <c r="B111" s="162"/>
      <c r="C111" s="162"/>
      <c r="D111" s="162"/>
      <c r="E111" s="693" t="s">
        <v>642</v>
      </c>
      <c r="F111" s="691"/>
      <c r="G111" s="691"/>
      <c r="H111" s="73" t="str">
        <f>IF(E111="","","-")</f>
        <v>-</v>
      </c>
      <c r="I111" s="691"/>
      <c r="J111" s="691"/>
      <c r="K111" s="73" t="str">
        <f>IF(I111="","","-")</f>
        <v/>
      </c>
      <c r="L111" s="692">
        <v>42</v>
      </c>
      <c r="M111" s="692"/>
      <c r="N111" s="73" t="str">
        <f>IF(O111="","","-")</f>
        <v/>
      </c>
      <c r="O111" s="694"/>
      <c r="P111" s="695"/>
      <c r="Q111" s="693"/>
      <c r="R111" s="691"/>
      <c r="S111" s="691"/>
      <c r="T111" s="73" t="str">
        <f>IF(Q111="","","-")</f>
        <v/>
      </c>
      <c r="U111" s="691"/>
      <c r="V111" s="691"/>
      <c r="W111" s="73" t="str">
        <f>IF(U111="","","-")</f>
        <v/>
      </c>
      <c r="X111" s="692"/>
      <c r="Y111" s="692"/>
      <c r="Z111" s="73" t="str">
        <f>IF(AA111="","","-")</f>
        <v/>
      </c>
      <c r="AA111" s="694"/>
      <c r="AB111" s="695"/>
      <c r="AC111" s="693"/>
      <c r="AD111" s="691"/>
      <c r="AE111" s="691"/>
      <c r="AF111" s="73" t="str">
        <f>IF(AC111="","","-")</f>
        <v/>
      </c>
      <c r="AG111" s="691"/>
      <c r="AH111" s="691"/>
      <c r="AI111" s="73" t="str">
        <f>IF(AG111="","","-")</f>
        <v/>
      </c>
      <c r="AJ111" s="692"/>
      <c r="AK111" s="692"/>
      <c r="AL111" s="73" t="str">
        <f>IF(AM111="","","-")</f>
        <v/>
      </c>
      <c r="AM111" s="694"/>
      <c r="AN111" s="695"/>
      <c r="AO111" s="693"/>
      <c r="AP111" s="691"/>
      <c r="AQ111" s="73" t="str">
        <f>IF(AO111="","","-")</f>
        <v/>
      </c>
      <c r="AR111" s="691"/>
      <c r="AS111" s="691"/>
      <c r="AT111" s="73" t="str">
        <f>IF(AR111="","","-")</f>
        <v/>
      </c>
      <c r="AU111" s="692"/>
      <c r="AV111" s="692"/>
      <c r="AW111" s="73" t="str">
        <f>IF(AX111="","","-")</f>
        <v/>
      </c>
      <c r="AX111" s="75"/>
    </row>
    <row r="112" spans="1:52" ht="28.35" customHeight="1" x14ac:dyDescent="0.15">
      <c r="A112" s="292" t="s">
        <v>251</v>
      </c>
      <c r="B112" s="293"/>
      <c r="C112" s="293"/>
      <c r="D112" s="293"/>
      <c r="E112" s="293"/>
      <c r="F112" s="294"/>
      <c r="G112" s="58" t="s">
        <v>566</v>
      </c>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3"/>
    </row>
    <row r="113" spans="1:50" ht="28.35" customHeight="1" x14ac:dyDescent="0.15">
      <c r="A113" s="292"/>
      <c r="B113" s="293"/>
      <c r="C113" s="293"/>
      <c r="D113" s="293"/>
      <c r="E113" s="293"/>
      <c r="F113" s="294"/>
      <c r="G113" s="31"/>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3"/>
    </row>
    <row r="114" spans="1:50" ht="28.35" customHeight="1" x14ac:dyDescent="0.15">
      <c r="A114" s="292"/>
      <c r="B114" s="293"/>
      <c r="C114" s="293"/>
      <c r="D114" s="293"/>
      <c r="E114" s="293"/>
      <c r="F114" s="294"/>
      <c r="G114" s="31"/>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3"/>
    </row>
    <row r="115" spans="1:50" ht="28.35" customHeight="1" x14ac:dyDescent="0.15">
      <c r="A115" s="292"/>
      <c r="B115" s="293"/>
      <c r="C115" s="293"/>
      <c r="D115" s="293"/>
      <c r="E115" s="293"/>
      <c r="F115" s="294"/>
      <c r="G115" s="31"/>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3"/>
    </row>
    <row r="116" spans="1:50" ht="27.75" customHeight="1" x14ac:dyDescent="0.15">
      <c r="A116" s="292"/>
      <c r="B116" s="293"/>
      <c r="C116" s="293"/>
      <c r="D116" s="293"/>
      <c r="E116" s="293"/>
      <c r="F116" s="294"/>
      <c r="G116" s="31"/>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3"/>
    </row>
    <row r="117" spans="1:50" ht="28.35" customHeight="1" x14ac:dyDescent="0.15">
      <c r="A117" s="292"/>
      <c r="B117" s="293"/>
      <c r="C117" s="293"/>
      <c r="D117" s="293"/>
      <c r="E117" s="293"/>
      <c r="F117" s="294"/>
      <c r="G117" s="31"/>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3"/>
    </row>
    <row r="118" spans="1:50" ht="28.35" customHeight="1" x14ac:dyDescent="0.15">
      <c r="A118" s="292"/>
      <c r="B118" s="293"/>
      <c r="C118" s="293"/>
      <c r="D118" s="293"/>
      <c r="E118" s="293"/>
      <c r="F118" s="294"/>
      <c r="G118" s="31"/>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3"/>
    </row>
    <row r="119" spans="1:50" ht="27.75" customHeight="1" x14ac:dyDescent="0.15">
      <c r="A119" s="292"/>
      <c r="B119" s="293"/>
      <c r="C119" s="293"/>
      <c r="D119" s="293"/>
      <c r="E119" s="293"/>
      <c r="F119" s="294"/>
      <c r="G119" s="31"/>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row>
    <row r="120" spans="1:50" ht="28.35" customHeight="1" x14ac:dyDescent="0.15">
      <c r="A120" s="292"/>
      <c r="B120" s="293"/>
      <c r="C120" s="293"/>
      <c r="D120" s="293"/>
      <c r="E120" s="293"/>
      <c r="F120" s="294"/>
      <c r="G120" s="31"/>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3"/>
    </row>
    <row r="121" spans="1:50" ht="28.35" customHeight="1" x14ac:dyDescent="0.15">
      <c r="A121" s="292"/>
      <c r="B121" s="293"/>
      <c r="C121" s="293"/>
      <c r="D121" s="293"/>
      <c r="E121" s="293"/>
      <c r="F121" s="294"/>
      <c r="G121" s="31"/>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3"/>
    </row>
    <row r="122" spans="1:50" ht="28.35" customHeight="1" x14ac:dyDescent="0.15">
      <c r="A122" s="292"/>
      <c r="B122" s="293"/>
      <c r="C122" s="293"/>
      <c r="D122" s="293"/>
      <c r="E122" s="293"/>
      <c r="F122" s="294"/>
      <c r="G122" s="31"/>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3"/>
    </row>
    <row r="123" spans="1:50" ht="28.35" customHeight="1" x14ac:dyDescent="0.15">
      <c r="A123" s="292"/>
      <c r="B123" s="293"/>
      <c r="C123" s="293"/>
      <c r="D123" s="293"/>
      <c r="E123" s="293"/>
      <c r="F123" s="294"/>
      <c r="G123" s="31"/>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3"/>
    </row>
    <row r="124" spans="1:50" ht="28.35" customHeight="1" x14ac:dyDescent="0.15">
      <c r="A124" s="292"/>
      <c r="B124" s="293"/>
      <c r="C124" s="293"/>
      <c r="D124" s="293"/>
      <c r="E124" s="293"/>
      <c r="F124" s="294"/>
      <c r="G124" s="31"/>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3"/>
    </row>
    <row r="125" spans="1:50" ht="27.75" customHeight="1" x14ac:dyDescent="0.15">
      <c r="A125" s="292"/>
      <c r="B125" s="293"/>
      <c r="C125" s="293"/>
      <c r="D125" s="293"/>
      <c r="E125" s="293"/>
      <c r="F125" s="294"/>
      <c r="G125" s="31"/>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3"/>
    </row>
    <row r="126" spans="1:50" ht="28.35" customHeight="1" x14ac:dyDescent="0.15">
      <c r="A126" s="292"/>
      <c r="B126" s="293"/>
      <c r="C126" s="293"/>
      <c r="D126" s="293"/>
      <c r="E126" s="293"/>
      <c r="F126" s="294"/>
      <c r="G126" s="31"/>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3"/>
    </row>
    <row r="127" spans="1:50" ht="28.35" customHeight="1" x14ac:dyDescent="0.15">
      <c r="A127" s="292"/>
      <c r="B127" s="293"/>
      <c r="C127" s="293"/>
      <c r="D127" s="293"/>
      <c r="E127" s="293"/>
      <c r="F127" s="294"/>
      <c r="G127" s="31"/>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3"/>
    </row>
    <row r="128" spans="1:50" ht="28.35" customHeight="1" x14ac:dyDescent="0.15">
      <c r="A128" s="292"/>
      <c r="B128" s="293"/>
      <c r="C128" s="293"/>
      <c r="D128" s="293"/>
      <c r="E128" s="293"/>
      <c r="F128" s="294"/>
      <c r="G128" s="31"/>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3"/>
    </row>
    <row r="129" spans="1:50" ht="52.5" customHeight="1" x14ac:dyDescent="0.15">
      <c r="A129" s="292"/>
      <c r="B129" s="293"/>
      <c r="C129" s="293"/>
      <c r="D129" s="293"/>
      <c r="E129" s="293"/>
      <c r="F129" s="294"/>
      <c r="G129" s="31"/>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3"/>
    </row>
    <row r="130" spans="1:50" ht="52.5" customHeight="1" x14ac:dyDescent="0.15">
      <c r="A130" s="292"/>
      <c r="B130" s="293"/>
      <c r="C130" s="293"/>
      <c r="D130" s="293"/>
      <c r="E130" s="293"/>
      <c r="F130" s="294"/>
      <c r="G130" s="31"/>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3"/>
    </row>
    <row r="131" spans="1:50" ht="52.5" customHeight="1" x14ac:dyDescent="0.15">
      <c r="A131" s="292"/>
      <c r="B131" s="293"/>
      <c r="C131" s="293"/>
      <c r="D131" s="293"/>
      <c r="E131" s="293"/>
      <c r="F131" s="294"/>
      <c r="G131" s="31"/>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3"/>
    </row>
    <row r="132" spans="1:50" ht="29.25" customHeight="1" x14ac:dyDescent="0.15">
      <c r="A132" s="292"/>
      <c r="B132" s="293"/>
      <c r="C132" s="293"/>
      <c r="D132" s="293"/>
      <c r="E132" s="293"/>
      <c r="F132" s="294"/>
      <c r="G132" s="31"/>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3"/>
    </row>
    <row r="133" spans="1:50" ht="18.399999999999999" customHeight="1" x14ac:dyDescent="0.15">
      <c r="A133" s="292"/>
      <c r="B133" s="293"/>
      <c r="C133" s="293"/>
      <c r="D133" s="293"/>
      <c r="E133" s="293"/>
      <c r="F133" s="294"/>
      <c r="G133" s="31"/>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3"/>
    </row>
    <row r="134" spans="1:50" ht="35.25" customHeight="1" x14ac:dyDescent="0.15">
      <c r="A134" s="292"/>
      <c r="B134" s="293"/>
      <c r="C134" s="293"/>
      <c r="D134" s="293"/>
      <c r="E134" s="293"/>
      <c r="F134" s="294"/>
      <c r="G134" s="31"/>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3"/>
    </row>
    <row r="135" spans="1:50" ht="30" customHeight="1" x14ac:dyDescent="0.15">
      <c r="A135" s="292"/>
      <c r="B135" s="293"/>
      <c r="C135" s="293"/>
      <c r="D135" s="293"/>
      <c r="E135" s="293"/>
      <c r="F135" s="294"/>
      <c r="G135" s="31"/>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3"/>
    </row>
    <row r="136" spans="1:50" ht="24.75" customHeight="1" x14ac:dyDescent="0.15">
      <c r="A136" s="292"/>
      <c r="B136" s="293"/>
      <c r="C136" s="293"/>
      <c r="D136" s="293"/>
      <c r="E136" s="293"/>
      <c r="F136" s="294"/>
      <c r="G136" s="31"/>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3"/>
    </row>
    <row r="137" spans="1:50" ht="24.75" customHeight="1" x14ac:dyDescent="0.15">
      <c r="A137" s="292"/>
      <c r="B137" s="293"/>
      <c r="C137" s="293"/>
      <c r="D137" s="293"/>
      <c r="E137" s="293"/>
      <c r="F137" s="294"/>
      <c r="G137" s="31"/>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3"/>
    </row>
    <row r="138" spans="1:50" ht="24.75" customHeight="1" x14ac:dyDescent="0.15">
      <c r="A138" s="292"/>
      <c r="B138" s="293"/>
      <c r="C138" s="293"/>
      <c r="D138" s="293"/>
      <c r="E138" s="293"/>
      <c r="F138" s="294"/>
      <c r="G138" s="31"/>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3"/>
    </row>
    <row r="139" spans="1:50" ht="24.75" customHeight="1" x14ac:dyDescent="0.15">
      <c r="A139" s="292"/>
      <c r="B139" s="293"/>
      <c r="C139" s="293"/>
      <c r="D139" s="293"/>
      <c r="E139" s="293"/>
      <c r="F139" s="294"/>
      <c r="G139" s="31"/>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3"/>
    </row>
    <row r="140" spans="1:50" ht="24.75" customHeight="1" x14ac:dyDescent="0.15">
      <c r="A140" s="292"/>
      <c r="B140" s="293"/>
      <c r="C140" s="293"/>
      <c r="D140" s="293"/>
      <c r="E140" s="293"/>
      <c r="F140" s="294"/>
      <c r="G140" s="31"/>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3"/>
    </row>
    <row r="141" spans="1:50" ht="24.75" customHeight="1" x14ac:dyDescent="0.15">
      <c r="A141" s="292"/>
      <c r="B141" s="293"/>
      <c r="C141" s="293"/>
      <c r="D141" s="293"/>
      <c r="E141" s="293"/>
      <c r="F141" s="294"/>
      <c r="G141" s="31"/>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3"/>
    </row>
    <row r="142" spans="1:50" ht="24.75" customHeight="1" x14ac:dyDescent="0.15">
      <c r="A142" s="292"/>
      <c r="B142" s="293"/>
      <c r="C142" s="293"/>
      <c r="D142" s="293"/>
      <c r="E142" s="293"/>
      <c r="F142" s="294"/>
      <c r="G142" s="31"/>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3"/>
    </row>
    <row r="143" spans="1:50" ht="24.75" customHeight="1" x14ac:dyDescent="0.15">
      <c r="A143" s="292"/>
      <c r="B143" s="293"/>
      <c r="C143" s="293"/>
      <c r="D143" s="293"/>
      <c r="E143" s="293"/>
      <c r="F143" s="294"/>
      <c r="G143" s="31"/>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3"/>
    </row>
    <row r="144" spans="1:50" ht="24.75" customHeight="1" x14ac:dyDescent="0.15">
      <c r="A144" s="292"/>
      <c r="B144" s="293"/>
      <c r="C144" s="293"/>
      <c r="D144" s="293"/>
      <c r="E144" s="293"/>
      <c r="F144" s="294"/>
      <c r="G144" s="31"/>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3"/>
    </row>
    <row r="145" spans="1:50" ht="24.75" customHeight="1" x14ac:dyDescent="0.15">
      <c r="A145" s="292"/>
      <c r="B145" s="293"/>
      <c r="C145" s="293"/>
      <c r="D145" s="293"/>
      <c r="E145" s="293"/>
      <c r="F145" s="294"/>
      <c r="G145" s="31"/>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3"/>
    </row>
    <row r="146" spans="1:50" ht="24.75" customHeight="1" x14ac:dyDescent="0.15">
      <c r="A146" s="292"/>
      <c r="B146" s="293"/>
      <c r="C146" s="293"/>
      <c r="D146" s="293"/>
      <c r="E146" s="293"/>
      <c r="F146" s="294"/>
      <c r="G146" s="31"/>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3"/>
    </row>
    <row r="147" spans="1:50" ht="24.75" customHeight="1" thickBot="1" x14ac:dyDescent="0.2">
      <c r="A147" s="295"/>
      <c r="B147" s="296"/>
      <c r="C147" s="296"/>
      <c r="D147" s="296"/>
      <c r="E147" s="296"/>
      <c r="F147" s="297"/>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6"/>
    </row>
    <row r="148" spans="1:50" ht="24.75" customHeight="1" x14ac:dyDescent="0.15">
      <c r="A148" s="311" t="s">
        <v>253</v>
      </c>
      <c r="B148" s="312"/>
      <c r="C148" s="312"/>
      <c r="D148" s="312"/>
      <c r="E148" s="312"/>
      <c r="F148" s="313"/>
      <c r="G148" s="274" t="s">
        <v>682</v>
      </c>
      <c r="H148" s="275"/>
      <c r="I148" s="275"/>
      <c r="J148" s="275"/>
      <c r="K148" s="275"/>
      <c r="L148" s="275"/>
      <c r="M148" s="275"/>
      <c r="N148" s="275"/>
      <c r="O148" s="275"/>
      <c r="P148" s="275"/>
      <c r="Q148" s="275"/>
      <c r="R148" s="275"/>
      <c r="S148" s="275"/>
      <c r="T148" s="275"/>
      <c r="U148" s="275"/>
      <c r="V148" s="275"/>
      <c r="W148" s="275"/>
      <c r="X148" s="275"/>
      <c r="Y148" s="275"/>
      <c r="Z148" s="275"/>
      <c r="AA148" s="275"/>
      <c r="AB148" s="276"/>
      <c r="AC148" s="274" t="s">
        <v>683</v>
      </c>
      <c r="AD148" s="275"/>
      <c r="AE148" s="275"/>
      <c r="AF148" s="275"/>
      <c r="AG148" s="275"/>
      <c r="AH148" s="275"/>
      <c r="AI148" s="275"/>
      <c r="AJ148" s="275"/>
      <c r="AK148" s="275"/>
      <c r="AL148" s="275"/>
      <c r="AM148" s="275"/>
      <c r="AN148" s="275"/>
      <c r="AO148" s="275"/>
      <c r="AP148" s="275"/>
      <c r="AQ148" s="275"/>
      <c r="AR148" s="275"/>
      <c r="AS148" s="275"/>
      <c r="AT148" s="275"/>
      <c r="AU148" s="275"/>
      <c r="AV148" s="275"/>
      <c r="AW148" s="275"/>
      <c r="AX148" s="519"/>
    </row>
    <row r="149" spans="1:50" ht="24.75" customHeight="1" x14ac:dyDescent="0.15">
      <c r="A149" s="314"/>
      <c r="B149" s="315"/>
      <c r="C149" s="315"/>
      <c r="D149" s="315"/>
      <c r="E149" s="315"/>
      <c r="F149" s="316"/>
      <c r="G149" s="538" t="s">
        <v>16</v>
      </c>
      <c r="H149" s="360"/>
      <c r="I149" s="360"/>
      <c r="J149" s="360"/>
      <c r="K149" s="360"/>
      <c r="L149" s="359" t="s">
        <v>17</v>
      </c>
      <c r="M149" s="360"/>
      <c r="N149" s="360"/>
      <c r="O149" s="360"/>
      <c r="P149" s="360"/>
      <c r="Q149" s="360"/>
      <c r="R149" s="360"/>
      <c r="S149" s="360"/>
      <c r="T149" s="360"/>
      <c r="U149" s="360"/>
      <c r="V149" s="360"/>
      <c r="W149" s="360"/>
      <c r="X149" s="361"/>
      <c r="Y149" s="336" t="s">
        <v>18</v>
      </c>
      <c r="Z149" s="337"/>
      <c r="AA149" s="337"/>
      <c r="AB149" s="524"/>
      <c r="AC149" s="538" t="s">
        <v>16</v>
      </c>
      <c r="AD149" s="360"/>
      <c r="AE149" s="360"/>
      <c r="AF149" s="360"/>
      <c r="AG149" s="360"/>
      <c r="AH149" s="359" t="s">
        <v>17</v>
      </c>
      <c r="AI149" s="360"/>
      <c r="AJ149" s="360"/>
      <c r="AK149" s="360"/>
      <c r="AL149" s="360"/>
      <c r="AM149" s="360"/>
      <c r="AN149" s="360"/>
      <c r="AO149" s="360"/>
      <c r="AP149" s="360"/>
      <c r="AQ149" s="360"/>
      <c r="AR149" s="360"/>
      <c r="AS149" s="360"/>
      <c r="AT149" s="361"/>
      <c r="AU149" s="336" t="s">
        <v>18</v>
      </c>
      <c r="AV149" s="337"/>
      <c r="AW149" s="337"/>
      <c r="AX149" s="338"/>
    </row>
    <row r="150" spans="1:50" ht="24.75" customHeight="1" x14ac:dyDescent="0.15">
      <c r="A150" s="314"/>
      <c r="B150" s="315"/>
      <c r="C150" s="315"/>
      <c r="D150" s="315"/>
      <c r="E150" s="315"/>
      <c r="F150" s="316"/>
      <c r="G150" s="362" t="s">
        <v>597</v>
      </c>
      <c r="H150" s="363"/>
      <c r="I150" s="363"/>
      <c r="J150" s="363"/>
      <c r="K150" s="364"/>
      <c r="L150" s="356" t="s">
        <v>598</v>
      </c>
      <c r="M150" s="357"/>
      <c r="N150" s="357"/>
      <c r="O150" s="357"/>
      <c r="P150" s="357"/>
      <c r="Q150" s="357"/>
      <c r="R150" s="357"/>
      <c r="S150" s="357"/>
      <c r="T150" s="357"/>
      <c r="U150" s="357"/>
      <c r="V150" s="357"/>
      <c r="W150" s="357"/>
      <c r="X150" s="358"/>
      <c r="Y150" s="179">
        <v>251.2</v>
      </c>
      <c r="Z150" s="180"/>
      <c r="AA150" s="180"/>
      <c r="AB150" s="528"/>
      <c r="AC150" s="362" t="s">
        <v>664</v>
      </c>
      <c r="AD150" s="363"/>
      <c r="AE150" s="363"/>
      <c r="AF150" s="363"/>
      <c r="AG150" s="364"/>
      <c r="AH150" s="356" t="s">
        <v>665</v>
      </c>
      <c r="AI150" s="357"/>
      <c r="AJ150" s="357"/>
      <c r="AK150" s="357"/>
      <c r="AL150" s="357"/>
      <c r="AM150" s="357"/>
      <c r="AN150" s="357"/>
      <c r="AO150" s="357"/>
      <c r="AP150" s="357"/>
      <c r="AQ150" s="357"/>
      <c r="AR150" s="357"/>
      <c r="AS150" s="357"/>
      <c r="AT150" s="358"/>
      <c r="AU150" s="179">
        <v>35.847000000000001</v>
      </c>
      <c r="AV150" s="180"/>
      <c r="AW150" s="180"/>
      <c r="AX150" s="181"/>
    </row>
    <row r="151" spans="1:50" ht="24.75" customHeight="1" x14ac:dyDescent="0.15">
      <c r="A151" s="314"/>
      <c r="B151" s="315"/>
      <c r="C151" s="315"/>
      <c r="D151" s="315"/>
      <c r="E151" s="315"/>
      <c r="F151" s="316"/>
      <c r="G151" s="285"/>
      <c r="H151" s="286"/>
      <c r="I151" s="286"/>
      <c r="J151" s="286"/>
      <c r="K151" s="287"/>
      <c r="L151" s="277"/>
      <c r="M151" s="278"/>
      <c r="N151" s="278"/>
      <c r="O151" s="278"/>
      <c r="P151" s="278"/>
      <c r="Q151" s="278"/>
      <c r="R151" s="278"/>
      <c r="S151" s="278"/>
      <c r="T151" s="278"/>
      <c r="U151" s="278"/>
      <c r="V151" s="278"/>
      <c r="W151" s="278"/>
      <c r="X151" s="279"/>
      <c r="Y151" s="280"/>
      <c r="Z151" s="281"/>
      <c r="AA151" s="281"/>
      <c r="AB151" s="290"/>
      <c r="AC151" s="285"/>
      <c r="AD151" s="286"/>
      <c r="AE151" s="286"/>
      <c r="AF151" s="286"/>
      <c r="AG151" s="287"/>
      <c r="AH151" s="277"/>
      <c r="AI151" s="278"/>
      <c r="AJ151" s="278"/>
      <c r="AK151" s="278"/>
      <c r="AL151" s="278"/>
      <c r="AM151" s="278"/>
      <c r="AN151" s="278"/>
      <c r="AO151" s="278"/>
      <c r="AP151" s="278"/>
      <c r="AQ151" s="278"/>
      <c r="AR151" s="278"/>
      <c r="AS151" s="278"/>
      <c r="AT151" s="279"/>
      <c r="AU151" s="280"/>
      <c r="AV151" s="281"/>
      <c r="AW151" s="281"/>
      <c r="AX151" s="282"/>
    </row>
    <row r="152" spans="1:50" ht="24.75" customHeight="1" x14ac:dyDescent="0.15">
      <c r="A152" s="314"/>
      <c r="B152" s="315"/>
      <c r="C152" s="315"/>
      <c r="D152" s="315"/>
      <c r="E152" s="315"/>
      <c r="F152" s="316"/>
      <c r="G152" s="285"/>
      <c r="H152" s="286"/>
      <c r="I152" s="286"/>
      <c r="J152" s="286"/>
      <c r="K152" s="287"/>
      <c r="L152" s="277"/>
      <c r="M152" s="278"/>
      <c r="N152" s="278"/>
      <c r="O152" s="278"/>
      <c r="P152" s="278"/>
      <c r="Q152" s="278"/>
      <c r="R152" s="278"/>
      <c r="S152" s="278"/>
      <c r="T152" s="278"/>
      <c r="U152" s="278"/>
      <c r="V152" s="278"/>
      <c r="W152" s="278"/>
      <c r="X152" s="279"/>
      <c r="Y152" s="280"/>
      <c r="Z152" s="281"/>
      <c r="AA152" s="281"/>
      <c r="AB152" s="290"/>
      <c r="AC152" s="285"/>
      <c r="AD152" s="286"/>
      <c r="AE152" s="286"/>
      <c r="AF152" s="286"/>
      <c r="AG152" s="287"/>
      <c r="AH152" s="277"/>
      <c r="AI152" s="278"/>
      <c r="AJ152" s="278"/>
      <c r="AK152" s="278"/>
      <c r="AL152" s="278"/>
      <c r="AM152" s="278"/>
      <c r="AN152" s="278"/>
      <c r="AO152" s="278"/>
      <c r="AP152" s="278"/>
      <c r="AQ152" s="278"/>
      <c r="AR152" s="278"/>
      <c r="AS152" s="278"/>
      <c r="AT152" s="279"/>
      <c r="AU152" s="280"/>
      <c r="AV152" s="281"/>
      <c r="AW152" s="281"/>
      <c r="AX152" s="282"/>
    </row>
    <row r="153" spans="1:50" ht="24.75" customHeight="1" x14ac:dyDescent="0.15">
      <c r="A153" s="314"/>
      <c r="B153" s="315"/>
      <c r="C153" s="315"/>
      <c r="D153" s="315"/>
      <c r="E153" s="315"/>
      <c r="F153" s="316"/>
      <c r="G153" s="285"/>
      <c r="H153" s="286"/>
      <c r="I153" s="286"/>
      <c r="J153" s="286"/>
      <c r="K153" s="287"/>
      <c r="L153" s="277"/>
      <c r="M153" s="278"/>
      <c r="N153" s="278"/>
      <c r="O153" s="278"/>
      <c r="P153" s="278"/>
      <c r="Q153" s="278"/>
      <c r="R153" s="278"/>
      <c r="S153" s="278"/>
      <c r="T153" s="278"/>
      <c r="U153" s="278"/>
      <c r="V153" s="278"/>
      <c r="W153" s="278"/>
      <c r="X153" s="279"/>
      <c r="Y153" s="280"/>
      <c r="Z153" s="281"/>
      <c r="AA153" s="281"/>
      <c r="AB153" s="290"/>
      <c r="AC153" s="285"/>
      <c r="AD153" s="286"/>
      <c r="AE153" s="286"/>
      <c r="AF153" s="286"/>
      <c r="AG153" s="287"/>
      <c r="AH153" s="277"/>
      <c r="AI153" s="278"/>
      <c r="AJ153" s="278"/>
      <c r="AK153" s="278"/>
      <c r="AL153" s="278"/>
      <c r="AM153" s="278"/>
      <c r="AN153" s="278"/>
      <c r="AO153" s="278"/>
      <c r="AP153" s="278"/>
      <c r="AQ153" s="278"/>
      <c r="AR153" s="278"/>
      <c r="AS153" s="278"/>
      <c r="AT153" s="279"/>
      <c r="AU153" s="280"/>
      <c r="AV153" s="281"/>
      <c r="AW153" s="281"/>
      <c r="AX153" s="282"/>
    </row>
    <row r="154" spans="1:50" ht="24.75" customHeight="1" x14ac:dyDescent="0.15">
      <c r="A154" s="314"/>
      <c r="B154" s="315"/>
      <c r="C154" s="315"/>
      <c r="D154" s="315"/>
      <c r="E154" s="315"/>
      <c r="F154" s="316"/>
      <c r="G154" s="285"/>
      <c r="H154" s="286"/>
      <c r="I154" s="286"/>
      <c r="J154" s="286"/>
      <c r="K154" s="287"/>
      <c r="L154" s="277"/>
      <c r="M154" s="278"/>
      <c r="N154" s="278"/>
      <c r="O154" s="278"/>
      <c r="P154" s="278"/>
      <c r="Q154" s="278"/>
      <c r="R154" s="278"/>
      <c r="S154" s="278"/>
      <c r="T154" s="278"/>
      <c r="U154" s="278"/>
      <c r="V154" s="278"/>
      <c r="W154" s="278"/>
      <c r="X154" s="279"/>
      <c r="Y154" s="280"/>
      <c r="Z154" s="281"/>
      <c r="AA154" s="281"/>
      <c r="AB154" s="290"/>
      <c r="AC154" s="285"/>
      <c r="AD154" s="286"/>
      <c r="AE154" s="286"/>
      <c r="AF154" s="286"/>
      <c r="AG154" s="287"/>
      <c r="AH154" s="277"/>
      <c r="AI154" s="278"/>
      <c r="AJ154" s="278"/>
      <c r="AK154" s="278"/>
      <c r="AL154" s="278"/>
      <c r="AM154" s="278"/>
      <c r="AN154" s="278"/>
      <c r="AO154" s="278"/>
      <c r="AP154" s="278"/>
      <c r="AQ154" s="278"/>
      <c r="AR154" s="278"/>
      <c r="AS154" s="278"/>
      <c r="AT154" s="279"/>
      <c r="AU154" s="280"/>
      <c r="AV154" s="281"/>
      <c r="AW154" s="281"/>
      <c r="AX154" s="282"/>
    </row>
    <row r="155" spans="1:50" ht="24.75" customHeight="1" x14ac:dyDescent="0.15">
      <c r="A155" s="314"/>
      <c r="B155" s="315"/>
      <c r="C155" s="315"/>
      <c r="D155" s="315"/>
      <c r="E155" s="315"/>
      <c r="F155" s="316"/>
      <c r="G155" s="285"/>
      <c r="H155" s="286"/>
      <c r="I155" s="286"/>
      <c r="J155" s="286"/>
      <c r="K155" s="287"/>
      <c r="L155" s="277"/>
      <c r="M155" s="278"/>
      <c r="N155" s="278"/>
      <c r="O155" s="278"/>
      <c r="P155" s="278"/>
      <c r="Q155" s="278"/>
      <c r="R155" s="278"/>
      <c r="S155" s="278"/>
      <c r="T155" s="278"/>
      <c r="U155" s="278"/>
      <c r="V155" s="278"/>
      <c r="W155" s="278"/>
      <c r="X155" s="279"/>
      <c r="Y155" s="280"/>
      <c r="Z155" s="281"/>
      <c r="AA155" s="281"/>
      <c r="AB155" s="290"/>
      <c r="AC155" s="285"/>
      <c r="AD155" s="286"/>
      <c r="AE155" s="286"/>
      <c r="AF155" s="286"/>
      <c r="AG155" s="287"/>
      <c r="AH155" s="277"/>
      <c r="AI155" s="278"/>
      <c r="AJ155" s="278"/>
      <c r="AK155" s="278"/>
      <c r="AL155" s="278"/>
      <c r="AM155" s="278"/>
      <c r="AN155" s="278"/>
      <c r="AO155" s="278"/>
      <c r="AP155" s="278"/>
      <c r="AQ155" s="278"/>
      <c r="AR155" s="278"/>
      <c r="AS155" s="278"/>
      <c r="AT155" s="279"/>
      <c r="AU155" s="280"/>
      <c r="AV155" s="281"/>
      <c r="AW155" s="281"/>
      <c r="AX155" s="282"/>
    </row>
    <row r="156" spans="1:50" ht="24.75" customHeight="1" x14ac:dyDescent="0.15">
      <c r="A156" s="314"/>
      <c r="B156" s="315"/>
      <c r="C156" s="315"/>
      <c r="D156" s="315"/>
      <c r="E156" s="315"/>
      <c r="F156" s="316"/>
      <c r="G156" s="285"/>
      <c r="H156" s="286"/>
      <c r="I156" s="286"/>
      <c r="J156" s="286"/>
      <c r="K156" s="287"/>
      <c r="L156" s="277"/>
      <c r="M156" s="278"/>
      <c r="N156" s="278"/>
      <c r="O156" s="278"/>
      <c r="P156" s="278"/>
      <c r="Q156" s="278"/>
      <c r="R156" s="278"/>
      <c r="S156" s="278"/>
      <c r="T156" s="278"/>
      <c r="U156" s="278"/>
      <c r="V156" s="278"/>
      <c r="W156" s="278"/>
      <c r="X156" s="279"/>
      <c r="Y156" s="280"/>
      <c r="Z156" s="281"/>
      <c r="AA156" s="281"/>
      <c r="AB156" s="290"/>
      <c r="AC156" s="285"/>
      <c r="AD156" s="286"/>
      <c r="AE156" s="286"/>
      <c r="AF156" s="286"/>
      <c r="AG156" s="287"/>
      <c r="AH156" s="277"/>
      <c r="AI156" s="278"/>
      <c r="AJ156" s="278"/>
      <c r="AK156" s="278"/>
      <c r="AL156" s="278"/>
      <c r="AM156" s="278"/>
      <c r="AN156" s="278"/>
      <c r="AO156" s="278"/>
      <c r="AP156" s="278"/>
      <c r="AQ156" s="278"/>
      <c r="AR156" s="278"/>
      <c r="AS156" s="278"/>
      <c r="AT156" s="279"/>
      <c r="AU156" s="280"/>
      <c r="AV156" s="281"/>
      <c r="AW156" s="281"/>
      <c r="AX156" s="282"/>
    </row>
    <row r="157" spans="1:50" ht="24.75" customHeight="1" x14ac:dyDescent="0.15">
      <c r="A157" s="314"/>
      <c r="B157" s="315"/>
      <c r="C157" s="315"/>
      <c r="D157" s="315"/>
      <c r="E157" s="315"/>
      <c r="F157" s="316"/>
      <c r="G157" s="285"/>
      <c r="H157" s="286"/>
      <c r="I157" s="286"/>
      <c r="J157" s="286"/>
      <c r="K157" s="287"/>
      <c r="L157" s="277"/>
      <c r="M157" s="278"/>
      <c r="N157" s="278"/>
      <c r="O157" s="278"/>
      <c r="P157" s="278"/>
      <c r="Q157" s="278"/>
      <c r="R157" s="278"/>
      <c r="S157" s="278"/>
      <c r="T157" s="278"/>
      <c r="U157" s="278"/>
      <c r="V157" s="278"/>
      <c r="W157" s="278"/>
      <c r="X157" s="279"/>
      <c r="Y157" s="280"/>
      <c r="Z157" s="281"/>
      <c r="AA157" s="281"/>
      <c r="AB157" s="290"/>
      <c r="AC157" s="285"/>
      <c r="AD157" s="286"/>
      <c r="AE157" s="286"/>
      <c r="AF157" s="286"/>
      <c r="AG157" s="287"/>
      <c r="AH157" s="277"/>
      <c r="AI157" s="278"/>
      <c r="AJ157" s="278"/>
      <c r="AK157" s="278"/>
      <c r="AL157" s="278"/>
      <c r="AM157" s="278"/>
      <c r="AN157" s="278"/>
      <c r="AO157" s="278"/>
      <c r="AP157" s="278"/>
      <c r="AQ157" s="278"/>
      <c r="AR157" s="278"/>
      <c r="AS157" s="278"/>
      <c r="AT157" s="279"/>
      <c r="AU157" s="280"/>
      <c r="AV157" s="281"/>
      <c r="AW157" s="281"/>
      <c r="AX157" s="282"/>
    </row>
    <row r="158" spans="1:50" ht="24.75" customHeight="1" x14ac:dyDescent="0.15">
      <c r="A158" s="314"/>
      <c r="B158" s="315"/>
      <c r="C158" s="315"/>
      <c r="D158" s="315"/>
      <c r="E158" s="315"/>
      <c r="F158" s="316"/>
      <c r="G158" s="285"/>
      <c r="H158" s="286"/>
      <c r="I158" s="286"/>
      <c r="J158" s="286"/>
      <c r="K158" s="287"/>
      <c r="L158" s="277"/>
      <c r="M158" s="278"/>
      <c r="N158" s="278"/>
      <c r="O158" s="278"/>
      <c r="P158" s="278"/>
      <c r="Q158" s="278"/>
      <c r="R158" s="278"/>
      <c r="S158" s="278"/>
      <c r="T158" s="278"/>
      <c r="U158" s="278"/>
      <c r="V158" s="278"/>
      <c r="W158" s="278"/>
      <c r="X158" s="279"/>
      <c r="Y158" s="280"/>
      <c r="Z158" s="281"/>
      <c r="AA158" s="281"/>
      <c r="AB158" s="290"/>
      <c r="AC158" s="285"/>
      <c r="AD158" s="286"/>
      <c r="AE158" s="286"/>
      <c r="AF158" s="286"/>
      <c r="AG158" s="287"/>
      <c r="AH158" s="277"/>
      <c r="AI158" s="278"/>
      <c r="AJ158" s="278"/>
      <c r="AK158" s="278"/>
      <c r="AL158" s="278"/>
      <c r="AM158" s="278"/>
      <c r="AN158" s="278"/>
      <c r="AO158" s="278"/>
      <c r="AP158" s="278"/>
      <c r="AQ158" s="278"/>
      <c r="AR158" s="278"/>
      <c r="AS158" s="278"/>
      <c r="AT158" s="279"/>
      <c r="AU158" s="280"/>
      <c r="AV158" s="281"/>
      <c r="AW158" s="281"/>
      <c r="AX158" s="282"/>
    </row>
    <row r="159" spans="1:50" ht="24.75" customHeight="1" x14ac:dyDescent="0.15">
      <c r="A159" s="314"/>
      <c r="B159" s="315"/>
      <c r="C159" s="315"/>
      <c r="D159" s="315"/>
      <c r="E159" s="315"/>
      <c r="F159" s="316"/>
      <c r="G159" s="285"/>
      <c r="H159" s="286"/>
      <c r="I159" s="286"/>
      <c r="J159" s="286"/>
      <c r="K159" s="287"/>
      <c r="L159" s="277"/>
      <c r="M159" s="278"/>
      <c r="N159" s="278"/>
      <c r="O159" s="278"/>
      <c r="P159" s="278"/>
      <c r="Q159" s="278"/>
      <c r="R159" s="278"/>
      <c r="S159" s="278"/>
      <c r="T159" s="278"/>
      <c r="U159" s="278"/>
      <c r="V159" s="278"/>
      <c r="W159" s="278"/>
      <c r="X159" s="279"/>
      <c r="Y159" s="280"/>
      <c r="Z159" s="281"/>
      <c r="AA159" s="281"/>
      <c r="AB159" s="290"/>
      <c r="AC159" s="285"/>
      <c r="AD159" s="286"/>
      <c r="AE159" s="286"/>
      <c r="AF159" s="286"/>
      <c r="AG159" s="287"/>
      <c r="AH159" s="277"/>
      <c r="AI159" s="278"/>
      <c r="AJ159" s="278"/>
      <c r="AK159" s="278"/>
      <c r="AL159" s="278"/>
      <c r="AM159" s="278"/>
      <c r="AN159" s="278"/>
      <c r="AO159" s="278"/>
      <c r="AP159" s="278"/>
      <c r="AQ159" s="278"/>
      <c r="AR159" s="278"/>
      <c r="AS159" s="278"/>
      <c r="AT159" s="279"/>
      <c r="AU159" s="280"/>
      <c r="AV159" s="281"/>
      <c r="AW159" s="281"/>
      <c r="AX159" s="282"/>
    </row>
    <row r="160" spans="1:50" ht="24.75" customHeight="1" thickBot="1" x14ac:dyDescent="0.2">
      <c r="A160" s="314"/>
      <c r="B160" s="315"/>
      <c r="C160" s="315"/>
      <c r="D160" s="315"/>
      <c r="E160" s="315"/>
      <c r="F160" s="316"/>
      <c r="G160" s="549" t="s">
        <v>19</v>
      </c>
      <c r="H160" s="550"/>
      <c r="I160" s="550"/>
      <c r="J160" s="550"/>
      <c r="K160" s="550"/>
      <c r="L160" s="551"/>
      <c r="M160" s="552"/>
      <c r="N160" s="552"/>
      <c r="O160" s="552"/>
      <c r="P160" s="552"/>
      <c r="Q160" s="552"/>
      <c r="R160" s="552"/>
      <c r="S160" s="552"/>
      <c r="T160" s="552"/>
      <c r="U160" s="552"/>
      <c r="V160" s="552"/>
      <c r="W160" s="552"/>
      <c r="X160" s="553"/>
      <c r="Y160" s="554">
        <f>SUM(Y150:AB159)</f>
        <v>251.2</v>
      </c>
      <c r="Z160" s="555"/>
      <c r="AA160" s="555"/>
      <c r="AB160" s="556"/>
      <c r="AC160" s="549" t="s">
        <v>19</v>
      </c>
      <c r="AD160" s="550"/>
      <c r="AE160" s="550"/>
      <c r="AF160" s="550"/>
      <c r="AG160" s="550"/>
      <c r="AH160" s="551"/>
      <c r="AI160" s="552"/>
      <c r="AJ160" s="552"/>
      <c r="AK160" s="552"/>
      <c r="AL160" s="552"/>
      <c r="AM160" s="552"/>
      <c r="AN160" s="552"/>
      <c r="AO160" s="552"/>
      <c r="AP160" s="552"/>
      <c r="AQ160" s="552"/>
      <c r="AR160" s="552"/>
      <c r="AS160" s="552"/>
      <c r="AT160" s="553"/>
      <c r="AU160" s="554">
        <f>SUM(AU150:AX159)</f>
        <v>35.847000000000001</v>
      </c>
      <c r="AV160" s="555"/>
      <c r="AW160" s="555"/>
      <c r="AX160" s="557"/>
    </row>
    <row r="161" spans="1:51" ht="24.75" customHeight="1" x14ac:dyDescent="0.15">
      <c r="A161" s="314"/>
      <c r="B161" s="315"/>
      <c r="C161" s="315"/>
      <c r="D161" s="315"/>
      <c r="E161" s="315"/>
      <c r="F161" s="316"/>
      <c r="G161" s="274" t="s">
        <v>684</v>
      </c>
      <c r="H161" s="275"/>
      <c r="I161" s="275"/>
      <c r="J161" s="275"/>
      <c r="K161" s="275"/>
      <c r="L161" s="275"/>
      <c r="M161" s="275"/>
      <c r="N161" s="275"/>
      <c r="O161" s="275"/>
      <c r="P161" s="275"/>
      <c r="Q161" s="275"/>
      <c r="R161" s="275"/>
      <c r="S161" s="275"/>
      <c r="T161" s="275"/>
      <c r="U161" s="275"/>
      <c r="V161" s="275"/>
      <c r="W161" s="275"/>
      <c r="X161" s="275"/>
      <c r="Y161" s="275"/>
      <c r="Z161" s="275"/>
      <c r="AA161" s="275"/>
      <c r="AB161" s="276"/>
      <c r="AC161" s="274" t="s">
        <v>685</v>
      </c>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519"/>
      <c r="AY161">
        <f>COUNTA($G$163,$AC$163)</f>
        <v>2</v>
      </c>
    </row>
    <row r="162" spans="1:51" ht="24.75" customHeight="1" x14ac:dyDescent="0.15">
      <c r="A162" s="314"/>
      <c r="B162" s="315"/>
      <c r="C162" s="315"/>
      <c r="D162" s="315"/>
      <c r="E162" s="315"/>
      <c r="F162" s="316"/>
      <c r="G162" s="538" t="s">
        <v>16</v>
      </c>
      <c r="H162" s="360"/>
      <c r="I162" s="360"/>
      <c r="J162" s="360"/>
      <c r="K162" s="360"/>
      <c r="L162" s="359" t="s">
        <v>17</v>
      </c>
      <c r="M162" s="360"/>
      <c r="N162" s="360"/>
      <c r="O162" s="360"/>
      <c r="P162" s="360"/>
      <c r="Q162" s="360"/>
      <c r="R162" s="360"/>
      <c r="S162" s="360"/>
      <c r="T162" s="360"/>
      <c r="U162" s="360"/>
      <c r="V162" s="360"/>
      <c r="W162" s="360"/>
      <c r="X162" s="361"/>
      <c r="Y162" s="336" t="s">
        <v>18</v>
      </c>
      <c r="Z162" s="337"/>
      <c r="AA162" s="337"/>
      <c r="AB162" s="524"/>
      <c r="AC162" s="538" t="s">
        <v>16</v>
      </c>
      <c r="AD162" s="360"/>
      <c r="AE162" s="360"/>
      <c r="AF162" s="360"/>
      <c r="AG162" s="360"/>
      <c r="AH162" s="359" t="s">
        <v>17</v>
      </c>
      <c r="AI162" s="360"/>
      <c r="AJ162" s="360"/>
      <c r="AK162" s="360"/>
      <c r="AL162" s="360"/>
      <c r="AM162" s="360"/>
      <c r="AN162" s="360"/>
      <c r="AO162" s="360"/>
      <c r="AP162" s="360"/>
      <c r="AQ162" s="360"/>
      <c r="AR162" s="360"/>
      <c r="AS162" s="360"/>
      <c r="AT162" s="361"/>
      <c r="AU162" s="336" t="s">
        <v>18</v>
      </c>
      <c r="AV162" s="337"/>
      <c r="AW162" s="337"/>
      <c r="AX162" s="338"/>
      <c r="AY162">
        <f>$AY$161</f>
        <v>2</v>
      </c>
    </row>
    <row r="163" spans="1:51" ht="31.5" customHeight="1" x14ac:dyDescent="0.15">
      <c r="A163" s="314"/>
      <c r="B163" s="315"/>
      <c r="C163" s="315"/>
      <c r="D163" s="315"/>
      <c r="E163" s="315"/>
      <c r="F163" s="316"/>
      <c r="G163" s="362" t="s">
        <v>669</v>
      </c>
      <c r="H163" s="363"/>
      <c r="I163" s="363"/>
      <c r="J163" s="363"/>
      <c r="K163" s="364"/>
      <c r="L163" s="356" t="s">
        <v>671</v>
      </c>
      <c r="M163" s="357"/>
      <c r="N163" s="357"/>
      <c r="O163" s="357"/>
      <c r="P163" s="357"/>
      <c r="Q163" s="357"/>
      <c r="R163" s="357"/>
      <c r="S163" s="357"/>
      <c r="T163" s="357"/>
      <c r="U163" s="357"/>
      <c r="V163" s="357"/>
      <c r="W163" s="357"/>
      <c r="X163" s="358"/>
      <c r="Y163" s="179">
        <v>3.4301499999999998</v>
      </c>
      <c r="Z163" s="180"/>
      <c r="AA163" s="180"/>
      <c r="AB163" s="528"/>
      <c r="AC163" s="362" t="s">
        <v>664</v>
      </c>
      <c r="AD163" s="363"/>
      <c r="AE163" s="363"/>
      <c r="AF163" s="363"/>
      <c r="AG163" s="364"/>
      <c r="AH163" s="356" t="s">
        <v>666</v>
      </c>
      <c r="AI163" s="357"/>
      <c r="AJ163" s="357"/>
      <c r="AK163" s="357"/>
      <c r="AL163" s="357"/>
      <c r="AM163" s="357"/>
      <c r="AN163" s="357"/>
      <c r="AO163" s="357"/>
      <c r="AP163" s="357"/>
      <c r="AQ163" s="357"/>
      <c r="AR163" s="357"/>
      <c r="AS163" s="357"/>
      <c r="AT163" s="358"/>
      <c r="AU163" s="179">
        <v>11.31</v>
      </c>
      <c r="AV163" s="180"/>
      <c r="AW163" s="180"/>
      <c r="AX163" s="181"/>
      <c r="AY163">
        <f t="shared" ref="AY163:AY173" si="8">$AY$161</f>
        <v>2</v>
      </c>
    </row>
    <row r="164" spans="1:51" ht="24.75" customHeight="1" x14ac:dyDescent="0.15">
      <c r="A164" s="314"/>
      <c r="B164" s="315"/>
      <c r="C164" s="315"/>
      <c r="D164" s="315"/>
      <c r="E164" s="315"/>
      <c r="F164" s="316"/>
      <c r="G164" s="285"/>
      <c r="H164" s="286"/>
      <c r="I164" s="286"/>
      <c r="J164" s="286"/>
      <c r="K164" s="287"/>
      <c r="L164" s="277"/>
      <c r="M164" s="278"/>
      <c r="N164" s="278"/>
      <c r="O164" s="278"/>
      <c r="P164" s="278"/>
      <c r="Q164" s="278"/>
      <c r="R164" s="278"/>
      <c r="S164" s="278"/>
      <c r="T164" s="278"/>
      <c r="U164" s="278"/>
      <c r="V164" s="278"/>
      <c r="W164" s="278"/>
      <c r="X164" s="279"/>
      <c r="Y164" s="280"/>
      <c r="Z164" s="281"/>
      <c r="AA164" s="281"/>
      <c r="AB164" s="290"/>
      <c r="AC164" s="285"/>
      <c r="AD164" s="286"/>
      <c r="AE164" s="286"/>
      <c r="AF164" s="286"/>
      <c r="AG164" s="287"/>
      <c r="AH164" s="277"/>
      <c r="AI164" s="278"/>
      <c r="AJ164" s="278"/>
      <c r="AK164" s="278"/>
      <c r="AL164" s="278"/>
      <c r="AM164" s="278"/>
      <c r="AN164" s="278"/>
      <c r="AO164" s="278"/>
      <c r="AP164" s="278"/>
      <c r="AQ164" s="278"/>
      <c r="AR164" s="278"/>
      <c r="AS164" s="278"/>
      <c r="AT164" s="279"/>
      <c r="AU164" s="280"/>
      <c r="AV164" s="281"/>
      <c r="AW164" s="281"/>
      <c r="AX164" s="282"/>
      <c r="AY164">
        <f t="shared" si="8"/>
        <v>2</v>
      </c>
    </row>
    <row r="165" spans="1:51" ht="24.75" customHeight="1" x14ac:dyDescent="0.15">
      <c r="A165" s="314"/>
      <c r="B165" s="315"/>
      <c r="C165" s="315"/>
      <c r="D165" s="315"/>
      <c r="E165" s="315"/>
      <c r="F165" s="316"/>
      <c r="G165" s="285"/>
      <c r="H165" s="286"/>
      <c r="I165" s="286"/>
      <c r="J165" s="286"/>
      <c r="K165" s="287"/>
      <c r="L165" s="277"/>
      <c r="M165" s="278"/>
      <c r="N165" s="278"/>
      <c r="O165" s="278"/>
      <c r="P165" s="278"/>
      <c r="Q165" s="278"/>
      <c r="R165" s="278"/>
      <c r="S165" s="278"/>
      <c r="T165" s="278"/>
      <c r="U165" s="278"/>
      <c r="V165" s="278"/>
      <c r="W165" s="278"/>
      <c r="X165" s="279"/>
      <c r="Y165" s="280"/>
      <c r="Z165" s="281"/>
      <c r="AA165" s="281"/>
      <c r="AB165" s="290"/>
      <c r="AC165" s="285"/>
      <c r="AD165" s="286"/>
      <c r="AE165" s="286"/>
      <c r="AF165" s="286"/>
      <c r="AG165" s="287"/>
      <c r="AH165" s="277"/>
      <c r="AI165" s="278"/>
      <c r="AJ165" s="278"/>
      <c r="AK165" s="278"/>
      <c r="AL165" s="278"/>
      <c r="AM165" s="278"/>
      <c r="AN165" s="278"/>
      <c r="AO165" s="278"/>
      <c r="AP165" s="278"/>
      <c r="AQ165" s="278"/>
      <c r="AR165" s="278"/>
      <c r="AS165" s="278"/>
      <c r="AT165" s="279"/>
      <c r="AU165" s="280"/>
      <c r="AV165" s="281"/>
      <c r="AW165" s="281"/>
      <c r="AX165" s="282"/>
      <c r="AY165">
        <f t="shared" si="8"/>
        <v>2</v>
      </c>
    </row>
    <row r="166" spans="1:51" ht="24.75" customHeight="1" x14ac:dyDescent="0.15">
      <c r="A166" s="314"/>
      <c r="B166" s="315"/>
      <c r="C166" s="315"/>
      <c r="D166" s="315"/>
      <c r="E166" s="315"/>
      <c r="F166" s="316"/>
      <c r="G166" s="285"/>
      <c r="H166" s="286"/>
      <c r="I166" s="286"/>
      <c r="J166" s="286"/>
      <c r="K166" s="287"/>
      <c r="L166" s="277"/>
      <c r="M166" s="278"/>
      <c r="N166" s="278"/>
      <c r="O166" s="278"/>
      <c r="P166" s="278"/>
      <c r="Q166" s="278"/>
      <c r="R166" s="278"/>
      <c r="S166" s="278"/>
      <c r="T166" s="278"/>
      <c r="U166" s="278"/>
      <c r="V166" s="278"/>
      <c r="W166" s="278"/>
      <c r="X166" s="279"/>
      <c r="Y166" s="280"/>
      <c r="Z166" s="281"/>
      <c r="AA166" s="281"/>
      <c r="AB166" s="290"/>
      <c r="AC166" s="285"/>
      <c r="AD166" s="286"/>
      <c r="AE166" s="286"/>
      <c r="AF166" s="286"/>
      <c r="AG166" s="287"/>
      <c r="AH166" s="277"/>
      <c r="AI166" s="278"/>
      <c r="AJ166" s="278"/>
      <c r="AK166" s="278"/>
      <c r="AL166" s="278"/>
      <c r="AM166" s="278"/>
      <c r="AN166" s="278"/>
      <c r="AO166" s="278"/>
      <c r="AP166" s="278"/>
      <c r="AQ166" s="278"/>
      <c r="AR166" s="278"/>
      <c r="AS166" s="278"/>
      <c r="AT166" s="279"/>
      <c r="AU166" s="280"/>
      <c r="AV166" s="281"/>
      <c r="AW166" s="281"/>
      <c r="AX166" s="282"/>
      <c r="AY166">
        <f t="shared" si="8"/>
        <v>2</v>
      </c>
    </row>
    <row r="167" spans="1:51" ht="24.75" customHeight="1" x14ac:dyDescent="0.15">
      <c r="A167" s="314"/>
      <c r="B167" s="315"/>
      <c r="C167" s="315"/>
      <c r="D167" s="315"/>
      <c r="E167" s="315"/>
      <c r="F167" s="316"/>
      <c r="G167" s="285"/>
      <c r="H167" s="286"/>
      <c r="I167" s="286"/>
      <c r="J167" s="286"/>
      <c r="K167" s="287"/>
      <c r="L167" s="277"/>
      <c r="M167" s="278"/>
      <c r="N167" s="278"/>
      <c r="O167" s="278"/>
      <c r="P167" s="278"/>
      <c r="Q167" s="278"/>
      <c r="R167" s="278"/>
      <c r="S167" s="278"/>
      <c r="T167" s="278"/>
      <c r="U167" s="278"/>
      <c r="V167" s="278"/>
      <c r="W167" s="278"/>
      <c r="X167" s="279"/>
      <c r="Y167" s="280"/>
      <c r="Z167" s="281"/>
      <c r="AA167" s="281"/>
      <c r="AB167" s="290"/>
      <c r="AC167" s="285"/>
      <c r="AD167" s="286"/>
      <c r="AE167" s="286"/>
      <c r="AF167" s="286"/>
      <c r="AG167" s="287"/>
      <c r="AH167" s="277"/>
      <c r="AI167" s="278"/>
      <c r="AJ167" s="278"/>
      <c r="AK167" s="278"/>
      <c r="AL167" s="278"/>
      <c r="AM167" s="278"/>
      <c r="AN167" s="278"/>
      <c r="AO167" s="278"/>
      <c r="AP167" s="278"/>
      <c r="AQ167" s="278"/>
      <c r="AR167" s="278"/>
      <c r="AS167" s="278"/>
      <c r="AT167" s="279"/>
      <c r="AU167" s="280"/>
      <c r="AV167" s="281"/>
      <c r="AW167" s="281"/>
      <c r="AX167" s="282"/>
      <c r="AY167">
        <f t="shared" si="8"/>
        <v>2</v>
      </c>
    </row>
    <row r="168" spans="1:51" ht="24.75" customHeight="1" x14ac:dyDescent="0.15">
      <c r="A168" s="314"/>
      <c r="B168" s="315"/>
      <c r="C168" s="315"/>
      <c r="D168" s="315"/>
      <c r="E168" s="315"/>
      <c r="F168" s="316"/>
      <c r="G168" s="285"/>
      <c r="H168" s="286"/>
      <c r="I168" s="286"/>
      <c r="J168" s="286"/>
      <c r="K168" s="287"/>
      <c r="L168" s="277"/>
      <c r="M168" s="278"/>
      <c r="N168" s="278"/>
      <c r="O168" s="278"/>
      <c r="P168" s="278"/>
      <c r="Q168" s="278"/>
      <c r="R168" s="278"/>
      <c r="S168" s="278"/>
      <c r="T168" s="278"/>
      <c r="U168" s="278"/>
      <c r="V168" s="278"/>
      <c r="W168" s="278"/>
      <c r="X168" s="279"/>
      <c r="Y168" s="280"/>
      <c r="Z168" s="281"/>
      <c r="AA168" s="281"/>
      <c r="AB168" s="290"/>
      <c r="AC168" s="285"/>
      <c r="AD168" s="286"/>
      <c r="AE168" s="286"/>
      <c r="AF168" s="286"/>
      <c r="AG168" s="287"/>
      <c r="AH168" s="277"/>
      <c r="AI168" s="278"/>
      <c r="AJ168" s="278"/>
      <c r="AK168" s="278"/>
      <c r="AL168" s="278"/>
      <c r="AM168" s="278"/>
      <c r="AN168" s="278"/>
      <c r="AO168" s="278"/>
      <c r="AP168" s="278"/>
      <c r="AQ168" s="278"/>
      <c r="AR168" s="278"/>
      <c r="AS168" s="278"/>
      <c r="AT168" s="279"/>
      <c r="AU168" s="280"/>
      <c r="AV168" s="281"/>
      <c r="AW168" s="281"/>
      <c r="AX168" s="282"/>
      <c r="AY168">
        <f t="shared" si="8"/>
        <v>2</v>
      </c>
    </row>
    <row r="169" spans="1:51" ht="24.75" customHeight="1" x14ac:dyDescent="0.15">
      <c r="A169" s="314"/>
      <c r="B169" s="315"/>
      <c r="C169" s="315"/>
      <c r="D169" s="315"/>
      <c r="E169" s="315"/>
      <c r="F169" s="316"/>
      <c r="G169" s="285"/>
      <c r="H169" s="286"/>
      <c r="I169" s="286"/>
      <c r="J169" s="286"/>
      <c r="K169" s="287"/>
      <c r="L169" s="277"/>
      <c r="M169" s="278"/>
      <c r="N169" s="278"/>
      <c r="O169" s="278"/>
      <c r="P169" s="278"/>
      <c r="Q169" s="278"/>
      <c r="R169" s="278"/>
      <c r="S169" s="278"/>
      <c r="T169" s="278"/>
      <c r="U169" s="278"/>
      <c r="V169" s="278"/>
      <c r="W169" s="278"/>
      <c r="X169" s="279"/>
      <c r="Y169" s="280"/>
      <c r="Z169" s="281"/>
      <c r="AA169" s="281"/>
      <c r="AB169" s="290"/>
      <c r="AC169" s="285"/>
      <c r="AD169" s="286"/>
      <c r="AE169" s="286"/>
      <c r="AF169" s="286"/>
      <c r="AG169" s="287"/>
      <c r="AH169" s="277"/>
      <c r="AI169" s="278"/>
      <c r="AJ169" s="278"/>
      <c r="AK169" s="278"/>
      <c r="AL169" s="278"/>
      <c r="AM169" s="278"/>
      <c r="AN169" s="278"/>
      <c r="AO169" s="278"/>
      <c r="AP169" s="278"/>
      <c r="AQ169" s="278"/>
      <c r="AR169" s="278"/>
      <c r="AS169" s="278"/>
      <c r="AT169" s="279"/>
      <c r="AU169" s="280"/>
      <c r="AV169" s="281"/>
      <c r="AW169" s="281"/>
      <c r="AX169" s="282"/>
      <c r="AY169">
        <f t="shared" si="8"/>
        <v>2</v>
      </c>
    </row>
    <row r="170" spans="1:51" ht="24.75" customHeight="1" x14ac:dyDescent="0.15">
      <c r="A170" s="314"/>
      <c r="B170" s="315"/>
      <c r="C170" s="315"/>
      <c r="D170" s="315"/>
      <c r="E170" s="315"/>
      <c r="F170" s="316"/>
      <c r="G170" s="285"/>
      <c r="H170" s="286"/>
      <c r="I170" s="286"/>
      <c r="J170" s="286"/>
      <c r="K170" s="287"/>
      <c r="L170" s="277"/>
      <c r="M170" s="278"/>
      <c r="N170" s="278"/>
      <c r="O170" s="278"/>
      <c r="P170" s="278"/>
      <c r="Q170" s="278"/>
      <c r="R170" s="278"/>
      <c r="S170" s="278"/>
      <c r="T170" s="278"/>
      <c r="U170" s="278"/>
      <c r="V170" s="278"/>
      <c r="W170" s="278"/>
      <c r="X170" s="279"/>
      <c r="Y170" s="280"/>
      <c r="Z170" s="281"/>
      <c r="AA170" s="281"/>
      <c r="AB170" s="290"/>
      <c r="AC170" s="285"/>
      <c r="AD170" s="286"/>
      <c r="AE170" s="286"/>
      <c r="AF170" s="286"/>
      <c r="AG170" s="287"/>
      <c r="AH170" s="277"/>
      <c r="AI170" s="278"/>
      <c r="AJ170" s="278"/>
      <c r="AK170" s="278"/>
      <c r="AL170" s="278"/>
      <c r="AM170" s="278"/>
      <c r="AN170" s="278"/>
      <c r="AO170" s="278"/>
      <c r="AP170" s="278"/>
      <c r="AQ170" s="278"/>
      <c r="AR170" s="278"/>
      <c r="AS170" s="278"/>
      <c r="AT170" s="279"/>
      <c r="AU170" s="280"/>
      <c r="AV170" s="281"/>
      <c r="AW170" s="281"/>
      <c r="AX170" s="282"/>
      <c r="AY170">
        <f t="shared" si="8"/>
        <v>2</v>
      </c>
    </row>
    <row r="171" spans="1:51" ht="24.75" customHeight="1" x14ac:dyDescent="0.15">
      <c r="A171" s="314"/>
      <c r="B171" s="315"/>
      <c r="C171" s="315"/>
      <c r="D171" s="315"/>
      <c r="E171" s="315"/>
      <c r="F171" s="316"/>
      <c r="G171" s="285"/>
      <c r="H171" s="286"/>
      <c r="I171" s="286"/>
      <c r="J171" s="286"/>
      <c r="K171" s="287"/>
      <c r="L171" s="277"/>
      <c r="M171" s="278"/>
      <c r="N171" s="278"/>
      <c r="O171" s="278"/>
      <c r="P171" s="278"/>
      <c r="Q171" s="278"/>
      <c r="R171" s="278"/>
      <c r="S171" s="278"/>
      <c r="T171" s="278"/>
      <c r="U171" s="278"/>
      <c r="V171" s="278"/>
      <c r="W171" s="278"/>
      <c r="X171" s="279"/>
      <c r="Y171" s="280"/>
      <c r="Z171" s="281"/>
      <c r="AA171" s="281"/>
      <c r="AB171" s="290"/>
      <c r="AC171" s="285"/>
      <c r="AD171" s="286"/>
      <c r="AE171" s="286"/>
      <c r="AF171" s="286"/>
      <c r="AG171" s="287"/>
      <c r="AH171" s="277"/>
      <c r="AI171" s="278"/>
      <c r="AJ171" s="278"/>
      <c r="AK171" s="278"/>
      <c r="AL171" s="278"/>
      <c r="AM171" s="278"/>
      <c r="AN171" s="278"/>
      <c r="AO171" s="278"/>
      <c r="AP171" s="278"/>
      <c r="AQ171" s="278"/>
      <c r="AR171" s="278"/>
      <c r="AS171" s="278"/>
      <c r="AT171" s="279"/>
      <c r="AU171" s="280"/>
      <c r="AV171" s="281"/>
      <c r="AW171" s="281"/>
      <c r="AX171" s="282"/>
      <c r="AY171">
        <f t="shared" si="8"/>
        <v>2</v>
      </c>
    </row>
    <row r="172" spans="1:51" ht="24.75" customHeight="1" x14ac:dyDescent="0.15">
      <c r="A172" s="314"/>
      <c r="B172" s="315"/>
      <c r="C172" s="315"/>
      <c r="D172" s="315"/>
      <c r="E172" s="315"/>
      <c r="F172" s="316"/>
      <c r="G172" s="285"/>
      <c r="H172" s="286"/>
      <c r="I172" s="286"/>
      <c r="J172" s="286"/>
      <c r="K172" s="287"/>
      <c r="L172" s="277"/>
      <c r="M172" s="278"/>
      <c r="N172" s="278"/>
      <c r="O172" s="278"/>
      <c r="P172" s="278"/>
      <c r="Q172" s="278"/>
      <c r="R172" s="278"/>
      <c r="S172" s="278"/>
      <c r="T172" s="278"/>
      <c r="U172" s="278"/>
      <c r="V172" s="278"/>
      <c r="W172" s="278"/>
      <c r="X172" s="279"/>
      <c r="Y172" s="280"/>
      <c r="Z172" s="281"/>
      <c r="AA172" s="281"/>
      <c r="AB172" s="290"/>
      <c r="AC172" s="285"/>
      <c r="AD172" s="286"/>
      <c r="AE172" s="286"/>
      <c r="AF172" s="286"/>
      <c r="AG172" s="287"/>
      <c r="AH172" s="277"/>
      <c r="AI172" s="278"/>
      <c r="AJ172" s="278"/>
      <c r="AK172" s="278"/>
      <c r="AL172" s="278"/>
      <c r="AM172" s="278"/>
      <c r="AN172" s="278"/>
      <c r="AO172" s="278"/>
      <c r="AP172" s="278"/>
      <c r="AQ172" s="278"/>
      <c r="AR172" s="278"/>
      <c r="AS172" s="278"/>
      <c r="AT172" s="279"/>
      <c r="AU172" s="280"/>
      <c r="AV172" s="281"/>
      <c r="AW172" s="281"/>
      <c r="AX172" s="282"/>
      <c r="AY172">
        <f t="shared" si="8"/>
        <v>2</v>
      </c>
    </row>
    <row r="173" spans="1:51" ht="24.75" customHeight="1" thickBot="1" x14ac:dyDescent="0.2">
      <c r="A173" s="314"/>
      <c r="B173" s="315"/>
      <c r="C173" s="315"/>
      <c r="D173" s="315"/>
      <c r="E173" s="315"/>
      <c r="F173" s="316"/>
      <c r="G173" s="549" t="s">
        <v>19</v>
      </c>
      <c r="H173" s="550"/>
      <c r="I173" s="550"/>
      <c r="J173" s="550"/>
      <c r="K173" s="550"/>
      <c r="L173" s="551"/>
      <c r="M173" s="552"/>
      <c r="N173" s="552"/>
      <c r="O173" s="552"/>
      <c r="P173" s="552"/>
      <c r="Q173" s="552"/>
      <c r="R173" s="552"/>
      <c r="S173" s="552"/>
      <c r="T173" s="552"/>
      <c r="U173" s="552"/>
      <c r="V173" s="552"/>
      <c r="W173" s="552"/>
      <c r="X173" s="553"/>
      <c r="Y173" s="554">
        <f>SUM(Y163:AB172)</f>
        <v>3.4301499999999998</v>
      </c>
      <c r="Z173" s="555"/>
      <c r="AA173" s="555"/>
      <c r="AB173" s="556"/>
      <c r="AC173" s="549" t="s">
        <v>19</v>
      </c>
      <c r="AD173" s="550"/>
      <c r="AE173" s="550"/>
      <c r="AF173" s="550"/>
      <c r="AG173" s="550"/>
      <c r="AH173" s="551"/>
      <c r="AI173" s="552"/>
      <c r="AJ173" s="552"/>
      <c r="AK173" s="552"/>
      <c r="AL173" s="552"/>
      <c r="AM173" s="552"/>
      <c r="AN173" s="552"/>
      <c r="AO173" s="552"/>
      <c r="AP173" s="552"/>
      <c r="AQ173" s="552"/>
      <c r="AR173" s="552"/>
      <c r="AS173" s="552"/>
      <c r="AT173" s="553"/>
      <c r="AU173" s="554">
        <f>SUM(AU163:AX172)</f>
        <v>11.31</v>
      </c>
      <c r="AV173" s="555"/>
      <c r="AW173" s="555"/>
      <c r="AX173" s="557"/>
      <c r="AY173">
        <f t="shared" si="8"/>
        <v>2</v>
      </c>
    </row>
    <row r="174" spans="1:51" ht="24.75" customHeight="1" x14ac:dyDescent="0.15">
      <c r="A174" s="314"/>
      <c r="B174" s="315"/>
      <c r="C174" s="315"/>
      <c r="D174" s="315"/>
      <c r="E174" s="315"/>
      <c r="F174" s="316"/>
      <c r="G174" s="274" t="s">
        <v>686</v>
      </c>
      <c r="H174" s="275"/>
      <c r="I174" s="275"/>
      <c r="J174" s="275"/>
      <c r="K174" s="275"/>
      <c r="L174" s="275"/>
      <c r="M174" s="275"/>
      <c r="N174" s="275"/>
      <c r="O174" s="275"/>
      <c r="P174" s="275"/>
      <c r="Q174" s="275"/>
      <c r="R174" s="275"/>
      <c r="S174" s="275"/>
      <c r="T174" s="275"/>
      <c r="U174" s="275"/>
      <c r="V174" s="275"/>
      <c r="W174" s="275"/>
      <c r="X174" s="275"/>
      <c r="Y174" s="275"/>
      <c r="Z174" s="275"/>
      <c r="AA174" s="275"/>
      <c r="AB174" s="276"/>
      <c r="AC174" s="274" t="s">
        <v>687</v>
      </c>
      <c r="AD174" s="275"/>
      <c r="AE174" s="275"/>
      <c r="AF174" s="275"/>
      <c r="AG174" s="275"/>
      <c r="AH174" s="275"/>
      <c r="AI174" s="275"/>
      <c r="AJ174" s="275"/>
      <c r="AK174" s="275"/>
      <c r="AL174" s="275"/>
      <c r="AM174" s="275"/>
      <c r="AN174" s="275"/>
      <c r="AO174" s="275"/>
      <c r="AP174" s="275"/>
      <c r="AQ174" s="275"/>
      <c r="AR174" s="275"/>
      <c r="AS174" s="275"/>
      <c r="AT174" s="275"/>
      <c r="AU174" s="275"/>
      <c r="AV174" s="275"/>
      <c r="AW174" s="275"/>
      <c r="AX174" s="519"/>
      <c r="AY174">
        <f>COUNTA($G$176,$AC$176)</f>
        <v>2</v>
      </c>
    </row>
    <row r="175" spans="1:51" ht="24.75" customHeight="1" x14ac:dyDescent="0.15">
      <c r="A175" s="314"/>
      <c r="B175" s="315"/>
      <c r="C175" s="315"/>
      <c r="D175" s="315"/>
      <c r="E175" s="315"/>
      <c r="F175" s="316"/>
      <c r="G175" s="538" t="s">
        <v>16</v>
      </c>
      <c r="H175" s="360"/>
      <c r="I175" s="360"/>
      <c r="J175" s="360"/>
      <c r="K175" s="360"/>
      <c r="L175" s="359" t="s">
        <v>17</v>
      </c>
      <c r="M175" s="360"/>
      <c r="N175" s="360"/>
      <c r="O175" s="360"/>
      <c r="P175" s="360"/>
      <c r="Q175" s="360"/>
      <c r="R175" s="360"/>
      <c r="S175" s="360"/>
      <c r="T175" s="360"/>
      <c r="U175" s="360"/>
      <c r="V175" s="360"/>
      <c r="W175" s="360"/>
      <c r="X175" s="361"/>
      <c r="Y175" s="336" t="s">
        <v>18</v>
      </c>
      <c r="Z175" s="337"/>
      <c r="AA175" s="337"/>
      <c r="AB175" s="524"/>
      <c r="AC175" s="538" t="s">
        <v>16</v>
      </c>
      <c r="AD175" s="360"/>
      <c r="AE175" s="360"/>
      <c r="AF175" s="360"/>
      <c r="AG175" s="360"/>
      <c r="AH175" s="359" t="s">
        <v>17</v>
      </c>
      <c r="AI175" s="360"/>
      <c r="AJ175" s="360"/>
      <c r="AK175" s="360"/>
      <c r="AL175" s="360"/>
      <c r="AM175" s="360"/>
      <c r="AN175" s="360"/>
      <c r="AO175" s="360"/>
      <c r="AP175" s="360"/>
      <c r="AQ175" s="360"/>
      <c r="AR175" s="360"/>
      <c r="AS175" s="360"/>
      <c r="AT175" s="361"/>
      <c r="AU175" s="336" t="s">
        <v>18</v>
      </c>
      <c r="AV175" s="337"/>
      <c r="AW175" s="337"/>
      <c r="AX175" s="338"/>
      <c r="AY175">
        <f>$AY$174</f>
        <v>2</v>
      </c>
    </row>
    <row r="176" spans="1:51" ht="32.25" customHeight="1" x14ac:dyDescent="0.15">
      <c r="A176" s="314"/>
      <c r="B176" s="315"/>
      <c r="C176" s="315"/>
      <c r="D176" s="315"/>
      <c r="E176" s="315"/>
      <c r="F176" s="316"/>
      <c r="G176" s="362" t="s">
        <v>669</v>
      </c>
      <c r="H176" s="363"/>
      <c r="I176" s="363"/>
      <c r="J176" s="363"/>
      <c r="K176" s="364"/>
      <c r="L176" s="356" t="s">
        <v>659</v>
      </c>
      <c r="M176" s="357"/>
      <c r="N176" s="357"/>
      <c r="O176" s="357"/>
      <c r="P176" s="357"/>
      <c r="Q176" s="357"/>
      <c r="R176" s="357"/>
      <c r="S176" s="357"/>
      <c r="T176" s="357"/>
      <c r="U176" s="357"/>
      <c r="V176" s="357"/>
      <c r="W176" s="357"/>
      <c r="X176" s="358"/>
      <c r="Y176" s="179">
        <v>3.7290000000000001</v>
      </c>
      <c r="Z176" s="180"/>
      <c r="AA176" s="180"/>
      <c r="AB176" s="528"/>
      <c r="AC176" s="362" t="s">
        <v>669</v>
      </c>
      <c r="AD176" s="363"/>
      <c r="AE176" s="363"/>
      <c r="AF176" s="363"/>
      <c r="AG176" s="364"/>
      <c r="AH176" s="356" t="s">
        <v>667</v>
      </c>
      <c r="AI176" s="357"/>
      <c r="AJ176" s="357"/>
      <c r="AK176" s="357"/>
      <c r="AL176" s="357"/>
      <c r="AM176" s="357"/>
      <c r="AN176" s="357"/>
      <c r="AO176" s="357"/>
      <c r="AP176" s="357"/>
      <c r="AQ176" s="357"/>
      <c r="AR176" s="357"/>
      <c r="AS176" s="357"/>
      <c r="AT176" s="358"/>
      <c r="AU176" s="179">
        <v>31.67</v>
      </c>
      <c r="AV176" s="180"/>
      <c r="AW176" s="180"/>
      <c r="AX176" s="181"/>
      <c r="AY176">
        <f t="shared" ref="AY176:AY186" si="9">$AY$174</f>
        <v>2</v>
      </c>
    </row>
    <row r="177" spans="1:58" ht="24.75" customHeight="1" x14ac:dyDescent="0.15">
      <c r="A177" s="314"/>
      <c r="B177" s="315"/>
      <c r="C177" s="315"/>
      <c r="D177" s="315"/>
      <c r="E177" s="315"/>
      <c r="F177" s="316"/>
      <c r="G177" s="285"/>
      <c r="H177" s="286"/>
      <c r="I177" s="286"/>
      <c r="J177" s="286"/>
      <c r="K177" s="287"/>
      <c r="L177" s="277"/>
      <c r="M177" s="278"/>
      <c r="N177" s="278"/>
      <c r="O177" s="278"/>
      <c r="P177" s="278"/>
      <c r="Q177" s="278"/>
      <c r="R177" s="278"/>
      <c r="S177" s="278"/>
      <c r="T177" s="278"/>
      <c r="U177" s="278"/>
      <c r="V177" s="278"/>
      <c r="W177" s="278"/>
      <c r="X177" s="279"/>
      <c r="Y177" s="280"/>
      <c r="Z177" s="281"/>
      <c r="AA177" s="281"/>
      <c r="AB177" s="290"/>
      <c r="AC177" s="285"/>
      <c r="AD177" s="286"/>
      <c r="AE177" s="286"/>
      <c r="AF177" s="286"/>
      <c r="AG177" s="287"/>
      <c r="AH177" s="277"/>
      <c r="AI177" s="278"/>
      <c r="AJ177" s="278"/>
      <c r="AK177" s="278"/>
      <c r="AL177" s="278"/>
      <c r="AM177" s="278"/>
      <c r="AN177" s="278"/>
      <c r="AO177" s="278"/>
      <c r="AP177" s="278"/>
      <c r="AQ177" s="278"/>
      <c r="AR177" s="278"/>
      <c r="AS177" s="278"/>
      <c r="AT177" s="279"/>
      <c r="AU177" s="280"/>
      <c r="AV177" s="281"/>
      <c r="AW177" s="281"/>
      <c r="AX177" s="282"/>
      <c r="AY177">
        <f t="shared" si="9"/>
        <v>2</v>
      </c>
    </row>
    <row r="178" spans="1:58" ht="24.75" customHeight="1" x14ac:dyDescent="0.15">
      <c r="A178" s="314"/>
      <c r="B178" s="315"/>
      <c r="C178" s="315"/>
      <c r="D178" s="315"/>
      <c r="E178" s="315"/>
      <c r="F178" s="316"/>
      <c r="G178" s="285"/>
      <c r="H178" s="286"/>
      <c r="I178" s="286"/>
      <c r="J178" s="286"/>
      <c r="K178" s="287"/>
      <c r="L178" s="277"/>
      <c r="M178" s="278"/>
      <c r="N178" s="278"/>
      <c r="O178" s="278"/>
      <c r="P178" s="278"/>
      <c r="Q178" s="278"/>
      <c r="R178" s="278"/>
      <c r="S178" s="278"/>
      <c r="T178" s="278"/>
      <c r="U178" s="278"/>
      <c r="V178" s="278"/>
      <c r="W178" s="278"/>
      <c r="X178" s="279"/>
      <c r="Y178" s="280"/>
      <c r="Z178" s="281"/>
      <c r="AA178" s="281"/>
      <c r="AB178" s="290"/>
      <c r="AC178" s="285"/>
      <c r="AD178" s="286"/>
      <c r="AE178" s="286"/>
      <c r="AF178" s="286"/>
      <c r="AG178" s="287"/>
      <c r="AH178" s="277"/>
      <c r="AI178" s="278"/>
      <c r="AJ178" s="278"/>
      <c r="AK178" s="278"/>
      <c r="AL178" s="278"/>
      <c r="AM178" s="278"/>
      <c r="AN178" s="278"/>
      <c r="AO178" s="278"/>
      <c r="AP178" s="278"/>
      <c r="AQ178" s="278"/>
      <c r="AR178" s="278"/>
      <c r="AS178" s="278"/>
      <c r="AT178" s="279"/>
      <c r="AU178" s="280"/>
      <c r="AV178" s="281"/>
      <c r="AW178" s="281"/>
      <c r="AX178" s="282"/>
      <c r="AY178">
        <f t="shared" si="9"/>
        <v>2</v>
      </c>
    </row>
    <row r="179" spans="1:58" ht="24.75" customHeight="1" x14ac:dyDescent="0.15">
      <c r="A179" s="314"/>
      <c r="B179" s="315"/>
      <c r="C179" s="315"/>
      <c r="D179" s="315"/>
      <c r="E179" s="315"/>
      <c r="F179" s="316"/>
      <c r="G179" s="285"/>
      <c r="H179" s="286"/>
      <c r="I179" s="286"/>
      <c r="J179" s="286"/>
      <c r="K179" s="287"/>
      <c r="L179" s="277"/>
      <c r="M179" s="278"/>
      <c r="N179" s="278"/>
      <c r="O179" s="278"/>
      <c r="P179" s="278"/>
      <c r="Q179" s="278"/>
      <c r="R179" s="278"/>
      <c r="S179" s="278"/>
      <c r="T179" s="278"/>
      <c r="U179" s="278"/>
      <c r="V179" s="278"/>
      <c r="W179" s="278"/>
      <c r="X179" s="279"/>
      <c r="Y179" s="280"/>
      <c r="Z179" s="281"/>
      <c r="AA179" s="281"/>
      <c r="AB179" s="290"/>
      <c r="AC179" s="285"/>
      <c r="AD179" s="286"/>
      <c r="AE179" s="286"/>
      <c r="AF179" s="286"/>
      <c r="AG179" s="287"/>
      <c r="AH179" s="277"/>
      <c r="AI179" s="278"/>
      <c r="AJ179" s="278"/>
      <c r="AK179" s="278"/>
      <c r="AL179" s="278"/>
      <c r="AM179" s="278"/>
      <c r="AN179" s="278"/>
      <c r="AO179" s="278"/>
      <c r="AP179" s="278"/>
      <c r="AQ179" s="278"/>
      <c r="AR179" s="278"/>
      <c r="AS179" s="278"/>
      <c r="AT179" s="279"/>
      <c r="AU179" s="280"/>
      <c r="AV179" s="281"/>
      <c r="AW179" s="281"/>
      <c r="AX179" s="282"/>
      <c r="AY179">
        <f t="shared" si="9"/>
        <v>2</v>
      </c>
    </row>
    <row r="180" spans="1:58" ht="24.75" customHeight="1" x14ac:dyDescent="0.15">
      <c r="A180" s="314"/>
      <c r="B180" s="315"/>
      <c r="C180" s="315"/>
      <c r="D180" s="315"/>
      <c r="E180" s="315"/>
      <c r="F180" s="316"/>
      <c r="G180" s="285"/>
      <c r="H180" s="286"/>
      <c r="I180" s="286"/>
      <c r="J180" s="286"/>
      <c r="K180" s="287"/>
      <c r="L180" s="277"/>
      <c r="M180" s="278"/>
      <c r="N180" s="278"/>
      <c r="O180" s="278"/>
      <c r="P180" s="278"/>
      <c r="Q180" s="278"/>
      <c r="R180" s="278"/>
      <c r="S180" s="278"/>
      <c r="T180" s="278"/>
      <c r="U180" s="278"/>
      <c r="V180" s="278"/>
      <c r="W180" s="278"/>
      <c r="X180" s="279"/>
      <c r="Y180" s="280"/>
      <c r="Z180" s="281"/>
      <c r="AA180" s="281"/>
      <c r="AB180" s="290"/>
      <c r="AC180" s="285"/>
      <c r="AD180" s="286"/>
      <c r="AE180" s="286"/>
      <c r="AF180" s="286"/>
      <c r="AG180" s="287"/>
      <c r="AH180" s="277"/>
      <c r="AI180" s="278"/>
      <c r="AJ180" s="278"/>
      <c r="AK180" s="278"/>
      <c r="AL180" s="278"/>
      <c r="AM180" s="278"/>
      <c r="AN180" s="278"/>
      <c r="AO180" s="278"/>
      <c r="AP180" s="278"/>
      <c r="AQ180" s="278"/>
      <c r="AR180" s="278"/>
      <c r="AS180" s="278"/>
      <c r="AT180" s="279"/>
      <c r="AU180" s="280"/>
      <c r="AV180" s="281"/>
      <c r="AW180" s="281"/>
      <c r="AX180" s="282"/>
      <c r="AY180">
        <f t="shared" si="9"/>
        <v>2</v>
      </c>
    </row>
    <row r="181" spans="1:58" ht="24.75" customHeight="1" x14ac:dyDescent="0.15">
      <c r="A181" s="314"/>
      <c r="B181" s="315"/>
      <c r="C181" s="315"/>
      <c r="D181" s="315"/>
      <c r="E181" s="315"/>
      <c r="F181" s="316"/>
      <c r="G181" s="285"/>
      <c r="H181" s="286"/>
      <c r="I181" s="286"/>
      <c r="J181" s="286"/>
      <c r="K181" s="287"/>
      <c r="L181" s="277"/>
      <c r="M181" s="278"/>
      <c r="N181" s="278"/>
      <c r="O181" s="278"/>
      <c r="P181" s="278"/>
      <c r="Q181" s="278"/>
      <c r="R181" s="278"/>
      <c r="S181" s="278"/>
      <c r="T181" s="278"/>
      <c r="U181" s="278"/>
      <c r="V181" s="278"/>
      <c r="W181" s="278"/>
      <c r="X181" s="279"/>
      <c r="Y181" s="280"/>
      <c r="Z181" s="281"/>
      <c r="AA181" s="281"/>
      <c r="AB181" s="290"/>
      <c r="AC181" s="285"/>
      <c r="AD181" s="286"/>
      <c r="AE181" s="286"/>
      <c r="AF181" s="286"/>
      <c r="AG181" s="287"/>
      <c r="AH181" s="277"/>
      <c r="AI181" s="278"/>
      <c r="AJ181" s="278"/>
      <c r="AK181" s="278"/>
      <c r="AL181" s="278"/>
      <c r="AM181" s="278"/>
      <c r="AN181" s="278"/>
      <c r="AO181" s="278"/>
      <c r="AP181" s="278"/>
      <c r="AQ181" s="278"/>
      <c r="AR181" s="278"/>
      <c r="AS181" s="278"/>
      <c r="AT181" s="279"/>
      <c r="AU181" s="280"/>
      <c r="AV181" s="281"/>
      <c r="AW181" s="281"/>
      <c r="AX181" s="282"/>
      <c r="AY181">
        <f t="shared" si="9"/>
        <v>2</v>
      </c>
    </row>
    <row r="182" spans="1:58" ht="24.75" customHeight="1" x14ac:dyDescent="0.15">
      <c r="A182" s="314"/>
      <c r="B182" s="315"/>
      <c r="C182" s="315"/>
      <c r="D182" s="315"/>
      <c r="E182" s="315"/>
      <c r="F182" s="316"/>
      <c r="G182" s="285"/>
      <c r="H182" s="286"/>
      <c r="I182" s="286"/>
      <c r="J182" s="286"/>
      <c r="K182" s="287"/>
      <c r="L182" s="277"/>
      <c r="M182" s="278"/>
      <c r="N182" s="278"/>
      <c r="O182" s="278"/>
      <c r="P182" s="278"/>
      <c r="Q182" s="278"/>
      <c r="R182" s="278"/>
      <c r="S182" s="278"/>
      <c r="T182" s="278"/>
      <c r="U182" s="278"/>
      <c r="V182" s="278"/>
      <c r="W182" s="278"/>
      <c r="X182" s="279"/>
      <c r="Y182" s="280"/>
      <c r="Z182" s="281"/>
      <c r="AA182" s="281"/>
      <c r="AB182" s="290"/>
      <c r="AC182" s="285"/>
      <c r="AD182" s="286"/>
      <c r="AE182" s="286"/>
      <c r="AF182" s="286"/>
      <c r="AG182" s="287"/>
      <c r="AH182" s="277"/>
      <c r="AI182" s="278"/>
      <c r="AJ182" s="278"/>
      <c r="AK182" s="278"/>
      <c r="AL182" s="278"/>
      <c r="AM182" s="278"/>
      <c r="AN182" s="278"/>
      <c r="AO182" s="278"/>
      <c r="AP182" s="278"/>
      <c r="AQ182" s="278"/>
      <c r="AR182" s="278"/>
      <c r="AS182" s="278"/>
      <c r="AT182" s="279"/>
      <c r="AU182" s="280"/>
      <c r="AV182" s="281"/>
      <c r="AW182" s="281"/>
      <c r="AX182" s="282"/>
      <c r="AY182">
        <f t="shared" si="9"/>
        <v>2</v>
      </c>
    </row>
    <row r="183" spans="1:58" ht="24.75" customHeight="1" x14ac:dyDescent="0.15">
      <c r="A183" s="314"/>
      <c r="B183" s="315"/>
      <c r="C183" s="315"/>
      <c r="D183" s="315"/>
      <c r="E183" s="315"/>
      <c r="F183" s="316"/>
      <c r="G183" s="285"/>
      <c r="H183" s="286"/>
      <c r="I183" s="286"/>
      <c r="J183" s="286"/>
      <c r="K183" s="287"/>
      <c r="L183" s="277"/>
      <c r="M183" s="278"/>
      <c r="N183" s="278"/>
      <c r="O183" s="278"/>
      <c r="P183" s="278"/>
      <c r="Q183" s="278"/>
      <c r="R183" s="278"/>
      <c r="S183" s="278"/>
      <c r="T183" s="278"/>
      <c r="U183" s="278"/>
      <c r="V183" s="278"/>
      <c r="W183" s="278"/>
      <c r="X183" s="279"/>
      <c r="Y183" s="280"/>
      <c r="Z183" s="281"/>
      <c r="AA183" s="281"/>
      <c r="AB183" s="290"/>
      <c r="AC183" s="285"/>
      <c r="AD183" s="286"/>
      <c r="AE183" s="286"/>
      <c r="AF183" s="286"/>
      <c r="AG183" s="287"/>
      <c r="AH183" s="277"/>
      <c r="AI183" s="278"/>
      <c r="AJ183" s="278"/>
      <c r="AK183" s="278"/>
      <c r="AL183" s="278"/>
      <c r="AM183" s="278"/>
      <c r="AN183" s="278"/>
      <c r="AO183" s="278"/>
      <c r="AP183" s="278"/>
      <c r="AQ183" s="278"/>
      <c r="AR183" s="278"/>
      <c r="AS183" s="278"/>
      <c r="AT183" s="279"/>
      <c r="AU183" s="280"/>
      <c r="AV183" s="281"/>
      <c r="AW183" s="281"/>
      <c r="AX183" s="282"/>
      <c r="AY183">
        <f t="shared" si="9"/>
        <v>2</v>
      </c>
    </row>
    <row r="184" spans="1:58" ht="24.75" customHeight="1" x14ac:dyDescent="0.15">
      <c r="A184" s="314"/>
      <c r="B184" s="315"/>
      <c r="C184" s="315"/>
      <c r="D184" s="315"/>
      <c r="E184" s="315"/>
      <c r="F184" s="316"/>
      <c r="G184" s="285"/>
      <c r="H184" s="286"/>
      <c r="I184" s="286"/>
      <c r="J184" s="286"/>
      <c r="K184" s="287"/>
      <c r="L184" s="277"/>
      <c r="M184" s="278"/>
      <c r="N184" s="278"/>
      <c r="O184" s="278"/>
      <c r="P184" s="278"/>
      <c r="Q184" s="278"/>
      <c r="R184" s="278"/>
      <c r="S184" s="278"/>
      <c r="T184" s="278"/>
      <c r="U184" s="278"/>
      <c r="V184" s="278"/>
      <c r="W184" s="278"/>
      <c r="X184" s="279"/>
      <c r="Y184" s="280"/>
      <c r="Z184" s="281"/>
      <c r="AA184" s="281"/>
      <c r="AB184" s="290"/>
      <c r="AC184" s="285"/>
      <c r="AD184" s="286"/>
      <c r="AE184" s="286"/>
      <c r="AF184" s="286"/>
      <c r="AG184" s="287"/>
      <c r="AH184" s="277"/>
      <c r="AI184" s="278"/>
      <c r="AJ184" s="278"/>
      <c r="AK184" s="278"/>
      <c r="AL184" s="278"/>
      <c r="AM184" s="278"/>
      <c r="AN184" s="278"/>
      <c r="AO184" s="278"/>
      <c r="AP184" s="278"/>
      <c r="AQ184" s="278"/>
      <c r="AR184" s="278"/>
      <c r="AS184" s="278"/>
      <c r="AT184" s="279"/>
      <c r="AU184" s="280"/>
      <c r="AV184" s="281"/>
      <c r="AW184" s="281"/>
      <c r="AX184" s="282"/>
      <c r="AY184">
        <f t="shared" si="9"/>
        <v>2</v>
      </c>
    </row>
    <row r="185" spans="1:58" ht="24.75" customHeight="1" x14ac:dyDescent="0.15">
      <c r="A185" s="314"/>
      <c r="B185" s="315"/>
      <c r="C185" s="315"/>
      <c r="D185" s="315"/>
      <c r="E185" s="315"/>
      <c r="F185" s="316"/>
      <c r="G185" s="285"/>
      <c r="H185" s="286"/>
      <c r="I185" s="286"/>
      <c r="J185" s="286"/>
      <c r="K185" s="287"/>
      <c r="L185" s="277"/>
      <c r="M185" s="278"/>
      <c r="N185" s="278"/>
      <c r="O185" s="278"/>
      <c r="P185" s="278"/>
      <c r="Q185" s="278"/>
      <c r="R185" s="278"/>
      <c r="S185" s="278"/>
      <c r="T185" s="278"/>
      <c r="U185" s="278"/>
      <c r="V185" s="278"/>
      <c r="W185" s="278"/>
      <c r="X185" s="279"/>
      <c r="Y185" s="280"/>
      <c r="Z185" s="281"/>
      <c r="AA185" s="281"/>
      <c r="AB185" s="290"/>
      <c r="AC185" s="285"/>
      <c r="AD185" s="286"/>
      <c r="AE185" s="286"/>
      <c r="AF185" s="286"/>
      <c r="AG185" s="287"/>
      <c r="AH185" s="277"/>
      <c r="AI185" s="278"/>
      <c r="AJ185" s="278"/>
      <c r="AK185" s="278"/>
      <c r="AL185" s="278"/>
      <c r="AM185" s="278"/>
      <c r="AN185" s="278"/>
      <c r="AO185" s="278"/>
      <c r="AP185" s="278"/>
      <c r="AQ185" s="278"/>
      <c r="AR185" s="278"/>
      <c r="AS185" s="278"/>
      <c r="AT185" s="279"/>
      <c r="AU185" s="280"/>
      <c r="AV185" s="281"/>
      <c r="AW185" s="281"/>
      <c r="AX185" s="282"/>
      <c r="AY185">
        <f t="shared" si="9"/>
        <v>2</v>
      </c>
    </row>
    <row r="186" spans="1:58" ht="24.75" customHeight="1" thickBot="1" x14ac:dyDescent="0.2">
      <c r="A186" s="314"/>
      <c r="B186" s="315"/>
      <c r="C186" s="315"/>
      <c r="D186" s="315"/>
      <c r="E186" s="315"/>
      <c r="F186" s="316"/>
      <c r="G186" s="549" t="s">
        <v>19</v>
      </c>
      <c r="H186" s="550"/>
      <c r="I186" s="550"/>
      <c r="J186" s="550"/>
      <c r="K186" s="550"/>
      <c r="L186" s="551"/>
      <c r="M186" s="552"/>
      <c r="N186" s="552"/>
      <c r="O186" s="552"/>
      <c r="P186" s="552"/>
      <c r="Q186" s="552"/>
      <c r="R186" s="552"/>
      <c r="S186" s="552"/>
      <c r="T186" s="552"/>
      <c r="U186" s="552"/>
      <c r="V186" s="552"/>
      <c r="W186" s="552"/>
      <c r="X186" s="553"/>
      <c r="Y186" s="554">
        <f>SUM(Y176:AB185)</f>
        <v>3.7290000000000001</v>
      </c>
      <c r="Z186" s="555"/>
      <c r="AA186" s="555"/>
      <c r="AB186" s="556"/>
      <c r="AC186" s="549" t="s">
        <v>19</v>
      </c>
      <c r="AD186" s="550"/>
      <c r="AE186" s="550"/>
      <c r="AF186" s="550"/>
      <c r="AG186" s="550"/>
      <c r="AH186" s="551"/>
      <c r="AI186" s="552"/>
      <c r="AJ186" s="552"/>
      <c r="AK186" s="552"/>
      <c r="AL186" s="552"/>
      <c r="AM186" s="552"/>
      <c r="AN186" s="552"/>
      <c r="AO186" s="552"/>
      <c r="AP186" s="552"/>
      <c r="AQ186" s="552"/>
      <c r="AR186" s="552"/>
      <c r="AS186" s="552"/>
      <c r="AT186" s="553"/>
      <c r="AU186" s="554">
        <f>SUM(AU176:AX185)</f>
        <v>31.67</v>
      </c>
      <c r="AV186" s="555"/>
      <c r="AW186" s="555"/>
      <c r="AX186" s="557"/>
      <c r="AY186">
        <f t="shared" si="9"/>
        <v>2</v>
      </c>
    </row>
    <row r="187" spans="1:58" ht="24.75" customHeight="1" x14ac:dyDescent="0.15">
      <c r="A187" s="314"/>
      <c r="B187" s="315"/>
      <c r="C187" s="315"/>
      <c r="D187" s="315"/>
      <c r="E187" s="315"/>
      <c r="F187" s="316"/>
      <c r="G187" s="274" t="s">
        <v>688</v>
      </c>
      <c r="H187" s="275"/>
      <c r="I187" s="275"/>
      <c r="J187" s="275"/>
      <c r="K187" s="275"/>
      <c r="L187" s="275"/>
      <c r="M187" s="275"/>
      <c r="N187" s="275"/>
      <c r="O187" s="275"/>
      <c r="P187" s="275"/>
      <c r="Q187" s="275"/>
      <c r="R187" s="275"/>
      <c r="S187" s="275"/>
      <c r="T187" s="275"/>
      <c r="U187" s="275"/>
      <c r="V187" s="275"/>
      <c r="W187" s="275"/>
      <c r="X187" s="275"/>
      <c r="Y187" s="275"/>
      <c r="Z187" s="275"/>
      <c r="AA187" s="275"/>
      <c r="AB187" s="276"/>
      <c r="AC187" s="274" t="s">
        <v>167</v>
      </c>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519"/>
      <c r="AY187">
        <f>COUNTA($G$189,$AC$189)</f>
        <v>1</v>
      </c>
    </row>
    <row r="188" spans="1:58" ht="24.75" customHeight="1" x14ac:dyDescent="0.15">
      <c r="A188" s="314"/>
      <c r="B188" s="315"/>
      <c r="C188" s="315"/>
      <c r="D188" s="315"/>
      <c r="E188" s="315"/>
      <c r="F188" s="316"/>
      <c r="G188" s="538" t="s">
        <v>16</v>
      </c>
      <c r="H188" s="360"/>
      <c r="I188" s="360"/>
      <c r="J188" s="360"/>
      <c r="K188" s="360"/>
      <c r="L188" s="359" t="s">
        <v>17</v>
      </c>
      <c r="M188" s="360"/>
      <c r="N188" s="360"/>
      <c r="O188" s="360"/>
      <c r="P188" s="360"/>
      <c r="Q188" s="360"/>
      <c r="R188" s="360"/>
      <c r="S188" s="360"/>
      <c r="T188" s="360"/>
      <c r="U188" s="360"/>
      <c r="V188" s="360"/>
      <c r="W188" s="360"/>
      <c r="X188" s="361"/>
      <c r="Y188" s="336" t="s">
        <v>18</v>
      </c>
      <c r="Z188" s="337"/>
      <c r="AA188" s="337"/>
      <c r="AB188" s="524"/>
      <c r="AC188" s="538" t="s">
        <v>16</v>
      </c>
      <c r="AD188" s="360"/>
      <c r="AE188" s="360"/>
      <c r="AF188" s="360"/>
      <c r="AG188" s="360"/>
      <c r="AH188" s="359" t="s">
        <v>17</v>
      </c>
      <c r="AI188" s="360"/>
      <c r="AJ188" s="360"/>
      <c r="AK188" s="360"/>
      <c r="AL188" s="360"/>
      <c r="AM188" s="360"/>
      <c r="AN188" s="360"/>
      <c r="AO188" s="360"/>
      <c r="AP188" s="360"/>
      <c r="AQ188" s="360"/>
      <c r="AR188" s="360"/>
      <c r="AS188" s="360"/>
      <c r="AT188" s="361"/>
      <c r="AU188" s="336" t="s">
        <v>18</v>
      </c>
      <c r="AV188" s="337"/>
      <c r="AW188" s="337"/>
      <c r="AX188" s="338"/>
      <c r="AY188">
        <f>$AY$187</f>
        <v>1</v>
      </c>
    </row>
    <row r="189" spans="1:58" s="14" customFormat="1" ht="24.75" customHeight="1" x14ac:dyDescent="0.15">
      <c r="A189" s="314"/>
      <c r="B189" s="315"/>
      <c r="C189" s="315"/>
      <c r="D189" s="315"/>
      <c r="E189" s="315"/>
      <c r="F189" s="316"/>
      <c r="G189" s="362" t="s">
        <v>669</v>
      </c>
      <c r="H189" s="363"/>
      <c r="I189" s="363"/>
      <c r="J189" s="363"/>
      <c r="K189" s="364"/>
      <c r="L189" s="356" t="s">
        <v>668</v>
      </c>
      <c r="M189" s="357"/>
      <c r="N189" s="357"/>
      <c r="O189" s="357"/>
      <c r="P189" s="357"/>
      <c r="Q189" s="357"/>
      <c r="R189" s="357"/>
      <c r="S189" s="357"/>
      <c r="T189" s="357"/>
      <c r="U189" s="357"/>
      <c r="V189" s="357"/>
      <c r="W189" s="357"/>
      <c r="X189" s="358"/>
      <c r="Y189" s="179">
        <v>4.55</v>
      </c>
      <c r="Z189" s="180"/>
      <c r="AA189" s="180"/>
      <c r="AB189" s="528"/>
      <c r="AC189" s="362"/>
      <c r="AD189" s="363"/>
      <c r="AE189" s="363"/>
      <c r="AF189" s="363"/>
      <c r="AG189" s="364"/>
      <c r="AH189" s="356"/>
      <c r="AI189" s="357"/>
      <c r="AJ189" s="357"/>
      <c r="AK189" s="357"/>
      <c r="AL189" s="357"/>
      <c r="AM189" s="357"/>
      <c r="AN189" s="357"/>
      <c r="AO189" s="357"/>
      <c r="AP189" s="357"/>
      <c r="AQ189" s="357"/>
      <c r="AR189" s="357"/>
      <c r="AS189" s="357"/>
      <c r="AT189" s="358"/>
      <c r="AU189" s="179"/>
      <c r="AV189" s="180"/>
      <c r="AW189" s="180"/>
      <c r="AX189" s="181"/>
      <c r="AY189">
        <f t="shared" ref="AY189:AY199" si="10">$AY$187</f>
        <v>1</v>
      </c>
      <c r="BF189"/>
    </row>
    <row r="190" spans="1:58" ht="24.75" customHeight="1" x14ac:dyDescent="0.15">
      <c r="A190" s="314"/>
      <c r="B190" s="315"/>
      <c r="C190" s="315"/>
      <c r="D190" s="315"/>
      <c r="E190" s="315"/>
      <c r="F190" s="316"/>
      <c r="G190" s="285"/>
      <c r="H190" s="286"/>
      <c r="I190" s="286"/>
      <c r="J190" s="286"/>
      <c r="K190" s="287"/>
      <c r="L190" s="277"/>
      <c r="M190" s="278"/>
      <c r="N190" s="278"/>
      <c r="O190" s="278"/>
      <c r="P190" s="278"/>
      <c r="Q190" s="278"/>
      <c r="R190" s="278"/>
      <c r="S190" s="278"/>
      <c r="T190" s="278"/>
      <c r="U190" s="278"/>
      <c r="V190" s="278"/>
      <c r="W190" s="278"/>
      <c r="X190" s="279"/>
      <c r="Y190" s="280"/>
      <c r="Z190" s="281"/>
      <c r="AA190" s="281"/>
      <c r="AB190" s="290"/>
      <c r="AC190" s="285"/>
      <c r="AD190" s="286"/>
      <c r="AE190" s="286"/>
      <c r="AF190" s="286"/>
      <c r="AG190" s="287"/>
      <c r="AH190" s="277"/>
      <c r="AI190" s="278"/>
      <c r="AJ190" s="278"/>
      <c r="AK190" s="278"/>
      <c r="AL190" s="278"/>
      <c r="AM190" s="278"/>
      <c r="AN190" s="278"/>
      <c r="AO190" s="278"/>
      <c r="AP190" s="278"/>
      <c r="AQ190" s="278"/>
      <c r="AR190" s="278"/>
      <c r="AS190" s="278"/>
      <c r="AT190" s="279"/>
      <c r="AU190" s="280"/>
      <c r="AV190" s="281"/>
      <c r="AW190" s="281"/>
      <c r="AX190" s="282"/>
      <c r="AY190">
        <f t="shared" si="10"/>
        <v>1</v>
      </c>
    </row>
    <row r="191" spans="1:58" ht="24.75" customHeight="1" x14ac:dyDescent="0.15">
      <c r="A191" s="314"/>
      <c r="B191" s="315"/>
      <c r="C191" s="315"/>
      <c r="D191" s="315"/>
      <c r="E191" s="315"/>
      <c r="F191" s="316"/>
      <c r="G191" s="285"/>
      <c r="H191" s="286"/>
      <c r="I191" s="286"/>
      <c r="J191" s="286"/>
      <c r="K191" s="287"/>
      <c r="L191" s="277"/>
      <c r="M191" s="278"/>
      <c r="N191" s="278"/>
      <c r="O191" s="278"/>
      <c r="P191" s="278"/>
      <c r="Q191" s="278"/>
      <c r="R191" s="278"/>
      <c r="S191" s="278"/>
      <c r="T191" s="278"/>
      <c r="U191" s="278"/>
      <c r="V191" s="278"/>
      <c r="W191" s="278"/>
      <c r="X191" s="279"/>
      <c r="Y191" s="280"/>
      <c r="Z191" s="281"/>
      <c r="AA191" s="281"/>
      <c r="AB191" s="290"/>
      <c r="AC191" s="285"/>
      <c r="AD191" s="286"/>
      <c r="AE191" s="286"/>
      <c r="AF191" s="286"/>
      <c r="AG191" s="287"/>
      <c r="AH191" s="277"/>
      <c r="AI191" s="278"/>
      <c r="AJ191" s="278"/>
      <c r="AK191" s="278"/>
      <c r="AL191" s="278"/>
      <c r="AM191" s="278"/>
      <c r="AN191" s="278"/>
      <c r="AO191" s="278"/>
      <c r="AP191" s="278"/>
      <c r="AQ191" s="278"/>
      <c r="AR191" s="278"/>
      <c r="AS191" s="278"/>
      <c r="AT191" s="279"/>
      <c r="AU191" s="280"/>
      <c r="AV191" s="281"/>
      <c r="AW191" s="281"/>
      <c r="AX191" s="282"/>
      <c r="AY191">
        <f t="shared" si="10"/>
        <v>1</v>
      </c>
    </row>
    <row r="192" spans="1:58" ht="24.75" customHeight="1" x14ac:dyDescent="0.15">
      <c r="A192" s="314"/>
      <c r="B192" s="315"/>
      <c r="C192" s="315"/>
      <c r="D192" s="315"/>
      <c r="E192" s="315"/>
      <c r="F192" s="316"/>
      <c r="G192" s="285"/>
      <c r="H192" s="286"/>
      <c r="I192" s="286"/>
      <c r="J192" s="286"/>
      <c r="K192" s="287"/>
      <c r="L192" s="277"/>
      <c r="M192" s="278"/>
      <c r="N192" s="278"/>
      <c r="O192" s="278"/>
      <c r="P192" s="278"/>
      <c r="Q192" s="278"/>
      <c r="R192" s="278"/>
      <c r="S192" s="278"/>
      <c r="T192" s="278"/>
      <c r="U192" s="278"/>
      <c r="V192" s="278"/>
      <c r="W192" s="278"/>
      <c r="X192" s="279"/>
      <c r="Y192" s="280"/>
      <c r="Z192" s="281"/>
      <c r="AA192" s="281"/>
      <c r="AB192" s="290"/>
      <c r="AC192" s="285"/>
      <c r="AD192" s="286"/>
      <c r="AE192" s="286"/>
      <c r="AF192" s="286"/>
      <c r="AG192" s="287"/>
      <c r="AH192" s="277"/>
      <c r="AI192" s="278"/>
      <c r="AJ192" s="278"/>
      <c r="AK192" s="278"/>
      <c r="AL192" s="278"/>
      <c r="AM192" s="278"/>
      <c r="AN192" s="278"/>
      <c r="AO192" s="278"/>
      <c r="AP192" s="278"/>
      <c r="AQ192" s="278"/>
      <c r="AR192" s="278"/>
      <c r="AS192" s="278"/>
      <c r="AT192" s="279"/>
      <c r="AU192" s="280"/>
      <c r="AV192" s="281"/>
      <c r="AW192" s="281"/>
      <c r="AX192" s="282"/>
      <c r="AY192">
        <f t="shared" si="10"/>
        <v>1</v>
      </c>
    </row>
    <row r="193" spans="1:51" ht="24.75" customHeight="1" x14ac:dyDescent="0.15">
      <c r="A193" s="314"/>
      <c r="B193" s="315"/>
      <c r="C193" s="315"/>
      <c r="D193" s="315"/>
      <c r="E193" s="315"/>
      <c r="F193" s="316"/>
      <c r="G193" s="285"/>
      <c r="H193" s="286"/>
      <c r="I193" s="286"/>
      <c r="J193" s="286"/>
      <c r="K193" s="287"/>
      <c r="L193" s="277"/>
      <c r="M193" s="278"/>
      <c r="N193" s="278"/>
      <c r="O193" s="278"/>
      <c r="P193" s="278"/>
      <c r="Q193" s="278"/>
      <c r="R193" s="278"/>
      <c r="S193" s="278"/>
      <c r="T193" s="278"/>
      <c r="U193" s="278"/>
      <c r="V193" s="278"/>
      <c r="W193" s="278"/>
      <c r="X193" s="279"/>
      <c r="Y193" s="280"/>
      <c r="Z193" s="281"/>
      <c r="AA193" s="281"/>
      <c r="AB193" s="290"/>
      <c r="AC193" s="285"/>
      <c r="AD193" s="286"/>
      <c r="AE193" s="286"/>
      <c r="AF193" s="286"/>
      <c r="AG193" s="287"/>
      <c r="AH193" s="277"/>
      <c r="AI193" s="278"/>
      <c r="AJ193" s="278"/>
      <c r="AK193" s="278"/>
      <c r="AL193" s="278"/>
      <c r="AM193" s="278"/>
      <c r="AN193" s="278"/>
      <c r="AO193" s="278"/>
      <c r="AP193" s="278"/>
      <c r="AQ193" s="278"/>
      <c r="AR193" s="278"/>
      <c r="AS193" s="278"/>
      <c r="AT193" s="279"/>
      <c r="AU193" s="280"/>
      <c r="AV193" s="281"/>
      <c r="AW193" s="281"/>
      <c r="AX193" s="282"/>
      <c r="AY193">
        <f t="shared" si="10"/>
        <v>1</v>
      </c>
    </row>
    <row r="194" spans="1:51" ht="24.75" customHeight="1" x14ac:dyDescent="0.15">
      <c r="A194" s="314"/>
      <c r="B194" s="315"/>
      <c r="C194" s="315"/>
      <c r="D194" s="315"/>
      <c r="E194" s="315"/>
      <c r="F194" s="316"/>
      <c r="G194" s="285"/>
      <c r="H194" s="286"/>
      <c r="I194" s="286"/>
      <c r="J194" s="286"/>
      <c r="K194" s="287"/>
      <c r="L194" s="277"/>
      <c r="M194" s="278"/>
      <c r="N194" s="278"/>
      <c r="O194" s="278"/>
      <c r="P194" s="278"/>
      <c r="Q194" s="278"/>
      <c r="R194" s="278"/>
      <c r="S194" s="278"/>
      <c r="T194" s="278"/>
      <c r="U194" s="278"/>
      <c r="V194" s="278"/>
      <c r="W194" s="278"/>
      <c r="X194" s="279"/>
      <c r="Y194" s="280"/>
      <c r="Z194" s="281"/>
      <c r="AA194" s="281"/>
      <c r="AB194" s="290"/>
      <c r="AC194" s="285"/>
      <c r="AD194" s="286"/>
      <c r="AE194" s="286"/>
      <c r="AF194" s="286"/>
      <c r="AG194" s="287"/>
      <c r="AH194" s="277"/>
      <c r="AI194" s="278"/>
      <c r="AJ194" s="278"/>
      <c r="AK194" s="278"/>
      <c r="AL194" s="278"/>
      <c r="AM194" s="278"/>
      <c r="AN194" s="278"/>
      <c r="AO194" s="278"/>
      <c r="AP194" s="278"/>
      <c r="AQ194" s="278"/>
      <c r="AR194" s="278"/>
      <c r="AS194" s="278"/>
      <c r="AT194" s="279"/>
      <c r="AU194" s="280"/>
      <c r="AV194" s="281"/>
      <c r="AW194" s="281"/>
      <c r="AX194" s="282"/>
      <c r="AY194">
        <f t="shared" si="10"/>
        <v>1</v>
      </c>
    </row>
    <row r="195" spans="1:51" ht="24.75" customHeight="1" x14ac:dyDescent="0.15">
      <c r="A195" s="314"/>
      <c r="B195" s="315"/>
      <c r="C195" s="315"/>
      <c r="D195" s="315"/>
      <c r="E195" s="315"/>
      <c r="F195" s="316"/>
      <c r="G195" s="285"/>
      <c r="H195" s="286"/>
      <c r="I195" s="286"/>
      <c r="J195" s="286"/>
      <c r="K195" s="287"/>
      <c r="L195" s="277"/>
      <c r="M195" s="278"/>
      <c r="N195" s="278"/>
      <c r="O195" s="278"/>
      <c r="P195" s="278"/>
      <c r="Q195" s="278"/>
      <c r="R195" s="278"/>
      <c r="S195" s="278"/>
      <c r="T195" s="278"/>
      <c r="U195" s="278"/>
      <c r="V195" s="278"/>
      <c r="W195" s="278"/>
      <c r="X195" s="279"/>
      <c r="Y195" s="280"/>
      <c r="Z195" s="281"/>
      <c r="AA195" s="281"/>
      <c r="AB195" s="290"/>
      <c r="AC195" s="285"/>
      <c r="AD195" s="286"/>
      <c r="AE195" s="286"/>
      <c r="AF195" s="286"/>
      <c r="AG195" s="287"/>
      <c r="AH195" s="277"/>
      <c r="AI195" s="278"/>
      <c r="AJ195" s="278"/>
      <c r="AK195" s="278"/>
      <c r="AL195" s="278"/>
      <c r="AM195" s="278"/>
      <c r="AN195" s="278"/>
      <c r="AO195" s="278"/>
      <c r="AP195" s="278"/>
      <c r="AQ195" s="278"/>
      <c r="AR195" s="278"/>
      <c r="AS195" s="278"/>
      <c r="AT195" s="279"/>
      <c r="AU195" s="280"/>
      <c r="AV195" s="281"/>
      <c r="AW195" s="281"/>
      <c r="AX195" s="282"/>
      <c r="AY195">
        <f t="shared" si="10"/>
        <v>1</v>
      </c>
    </row>
    <row r="196" spans="1:51" ht="24.75" customHeight="1" x14ac:dyDescent="0.15">
      <c r="A196" s="314"/>
      <c r="B196" s="315"/>
      <c r="C196" s="315"/>
      <c r="D196" s="315"/>
      <c r="E196" s="315"/>
      <c r="F196" s="316"/>
      <c r="G196" s="285"/>
      <c r="H196" s="286"/>
      <c r="I196" s="286"/>
      <c r="J196" s="286"/>
      <c r="K196" s="287"/>
      <c r="L196" s="277"/>
      <c r="M196" s="278"/>
      <c r="N196" s="278"/>
      <c r="O196" s="278"/>
      <c r="P196" s="278"/>
      <c r="Q196" s="278"/>
      <c r="R196" s="278"/>
      <c r="S196" s="278"/>
      <c r="T196" s="278"/>
      <c r="U196" s="278"/>
      <c r="V196" s="278"/>
      <c r="W196" s="278"/>
      <c r="X196" s="279"/>
      <c r="Y196" s="280"/>
      <c r="Z196" s="281"/>
      <c r="AA196" s="281"/>
      <c r="AB196" s="290"/>
      <c r="AC196" s="285"/>
      <c r="AD196" s="286"/>
      <c r="AE196" s="286"/>
      <c r="AF196" s="286"/>
      <c r="AG196" s="287"/>
      <c r="AH196" s="277"/>
      <c r="AI196" s="278"/>
      <c r="AJ196" s="278"/>
      <c r="AK196" s="278"/>
      <c r="AL196" s="278"/>
      <c r="AM196" s="278"/>
      <c r="AN196" s="278"/>
      <c r="AO196" s="278"/>
      <c r="AP196" s="278"/>
      <c r="AQ196" s="278"/>
      <c r="AR196" s="278"/>
      <c r="AS196" s="278"/>
      <c r="AT196" s="279"/>
      <c r="AU196" s="280"/>
      <c r="AV196" s="281"/>
      <c r="AW196" s="281"/>
      <c r="AX196" s="282"/>
      <c r="AY196">
        <f t="shared" si="10"/>
        <v>1</v>
      </c>
    </row>
    <row r="197" spans="1:51" ht="24.75" customHeight="1" x14ac:dyDescent="0.15">
      <c r="A197" s="314"/>
      <c r="B197" s="315"/>
      <c r="C197" s="315"/>
      <c r="D197" s="315"/>
      <c r="E197" s="315"/>
      <c r="F197" s="316"/>
      <c r="G197" s="285"/>
      <c r="H197" s="286"/>
      <c r="I197" s="286"/>
      <c r="J197" s="286"/>
      <c r="K197" s="287"/>
      <c r="L197" s="277"/>
      <c r="M197" s="278"/>
      <c r="N197" s="278"/>
      <c r="O197" s="278"/>
      <c r="P197" s="278"/>
      <c r="Q197" s="278"/>
      <c r="R197" s="278"/>
      <c r="S197" s="278"/>
      <c r="T197" s="278"/>
      <c r="U197" s="278"/>
      <c r="V197" s="278"/>
      <c r="W197" s="278"/>
      <c r="X197" s="279"/>
      <c r="Y197" s="280"/>
      <c r="Z197" s="281"/>
      <c r="AA197" s="281"/>
      <c r="AB197" s="290"/>
      <c r="AC197" s="285"/>
      <c r="AD197" s="286"/>
      <c r="AE197" s="286"/>
      <c r="AF197" s="286"/>
      <c r="AG197" s="287"/>
      <c r="AH197" s="277"/>
      <c r="AI197" s="278"/>
      <c r="AJ197" s="278"/>
      <c r="AK197" s="278"/>
      <c r="AL197" s="278"/>
      <c r="AM197" s="278"/>
      <c r="AN197" s="278"/>
      <c r="AO197" s="278"/>
      <c r="AP197" s="278"/>
      <c r="AQ197" s="278"/>
      <c r="AR197" s="278"/>
      <c r="AS197" s="278"/>
      <c r="AT197" s="279"/>
      <c r="AU197" s="280"/>
      <c r="AV197" s="281"/>
      <c r="AW197" s="281"/>
      <c r="AX197" s="282"/>
      <c r="AY197">
        <f t="shared" si="10"/>
        <v>1</v>
      </c>
    </row>
    <row r="198" spans="1:51" ht="24.75" customHeight="1" x14ac:dyDescent="0.15">
      <c r="A198" s="314"/>
      <c r="B198" s="315"/>
      <c r="C198" s="315"/>
      <c r="D198" s="315"/>
      <c r="E198" s="315"/>
      <c r="F198" s="316"/>
      <c r="G198" s="285"/>
      <c r="H198" s="286"/>
      <c r="I198" s="286"/>
      <c r="J198" s="286"/>
      <c r="K198" s="287"/>
      <c r="L198" s="277"/>
      <c r="M198" s="278"/>
      <c r="N198" s="278"/>
      <c r="O198" s="278"/>
      <c r="P198" s="278"/>
      <c r="Q198" s="278"/>
      <c r="R198" s="278"/>
      <c r="S198" s="278"/>
      <c r="T198" s="278"/>
      <c r="U198" s="278"/>
      <c r="V198" s="278"/>
      <c r="W198" s="278"/>
      <c r="X198" s="279"/>
      <c r="Y198" s="280"/>
      <c r="Z198" s="281"/>
      <c r="AA198" s="281"/>
      <c r="AB198" s="290"/>
      <c r="AC198" s="285"/>
      <c r="AD198" s="286"/>
      <c r="AE198" s="286"/>
      <c r="AF198" s="286"/>
      <c r="AG198" s="287"/>
      <c r="AH198" s="277"/>
      <c r="AI198" s="278"/>
      <c r="AJ198" s="278"/>
      <c r="AK198" s="278"/>
      <c r="AL198" s="278"/>
      <c r="AM198" s="278"/>
      <c r="AN198" s="278"/>
      <c r="AO198" s="278"/>
      <c r="AP198" s="278"/>
      <c r="AQ198" s="278"/>
      <c r="AR198" s="278"/>
      <c r="AS198" s="278"/>
      <c r="AT198" s="279"/>
      <c r="AU198" s="280"/>
      <c r="AV198" s="281"/>
      <c r="AW198" s="281"/>
      <c r="AX198" s="282"/>
      <c r="AY198">
        <f t="shared" si="10"/>
        <v>1</v>
      </c>
    </row>
    <row r="199" spans="1:51" ht="24.75" customHeight="1" x14ac:dyDescent="0.15">
      <c r="A199" s="314"/>
      <c r="B199" s="315"/>
      <c r="C199" s="315"/>
      <c r="D199" s="315"/>
      <c r="E199" s="315"/>
      <c r="F199" s="316"/>
      <c r="G199" s="549" t="s">
        <v>19</v>
      </c>
      <c r="H199" s="550"/>
      <c r="I199" s="550"/>
      <c r="J199" s="550"/>
      <c r="K199" s="550"/>
      <c r="L199" s="551"/>
      <c r="M199" s="552"/>
      <c r="N199" s="552"/>
      <c r="O199" s="552"/>
      <c r="P199" s="552"/>
      <c r="Q199" s="552"/>
      <c r="R199" s="552"/>
      <c r="S199" s="552"/>
      <c r="T199" s="552"/>
      <c r="U199" s="552"/>
      <c r="V199" s="552"/>
      <c r="W199" s="552"/>
      <c r="X199" s="553"/>
      <c r="Y199" s="554">
        <f>SUM(Y189:AB198)</f>
        <v>4.55</v>
      </c>
      <c r="Z199" s="555"/>
      <c r="AA199" s="555"/>
      <c r="AB199" s="556"/>
      <c r="AC199" s="549" t="s">
        <v>19</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f t="shared" si="10"/>
        <v>1</v>
      </c>
    </row>
    <row r="200" spans="1:51" ht="24.75" customHeight="1" x14ac:dyDescent="0.15">
      <c r="A200" s="3"/>
      <c r="B200" s="3"/>
      <c r="C200" s="3"/>
      <c r="D200" s="3"/>
      <c r="E200" s="3"/>
      <c r="F200" s="3"/>
      <c r="G200" s="6"/>
      <c r="H200" s="6"/>
      <c r="I200" s="6"/>
      <c r="J200" s="6"/>
      <c r="K200" s="6"/>
      <c r="L200" s="2"/>
      <c r="M200" s="6"/>
      <c r="N200" s="6"/>
      <c r="O200" s="6"/>
      <c r="P200" s="6"/>
      <c r="Q200" s="6"/>
      <c r="R200" s="6"/>
      <c r="S200" s="6"/>
      <c r="T200" s="6"/>
      <c r="U200" s="6"/>
      <c r="V200" s="6"/>
      <c r="W200" s="6"/>
      <c r="X200" s="6"/>
      <c r="Y200" s="7"/>
      <c r="Z200" s="7"/>
      <c r="AA200" s="7"/>
      <c r="AB200" s="7"/>
      <c r="AC200" s="6"/>
      <c r="AD200" s="6"/>
      <c r="AE200" s="6"/>
      <c r="AF200" s="6"/>
      <c r="AG200" s="6"/>
      <c r="AH200" s="2"/>
      <c r="AI200" s="6"/>
      <c r="AJ200" s="6"/>
      <c r="AK200" s="6"/>
      <c r="AL200" s="6"/>
      <c r="AM200" s="6"/>
      <c r="AN200" s="6"/>
      <c r="AO200" s="6"/>
      <c r="AP200" s="6"/>
      <c r="AQ200" s="6"/>
      <c r="AR200" s="6"/>
      <c r="AS200" s="6"/>
      <c r="AT200" s="6"/>
      <c r="AU200" s="7"/>
      <c r="AV200" s="7"/>
      <c r="AW200" s="7"/>
      <c r="AX200" s="7"/>
    </row>
    <row r="201" spans="1:51" ht="24.75" customHeight="1" x14ac:dyDescent="0.15"/>
    <row r="202" spans="1:51" ht="24.75" customHeight="1" x14ac:dyDescent="0.15">
      <c r="A202" s="8"/>
      <c r="B202" s="1" t="s">
        <v>26</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row>
    <row r="203" spans="1:51" ht="24.75" customHeight="1" x14ac:dyDescent="0.15">
      <c r="A203" s="8"/>
      <c r="B203" s="37" t="s">
        <v>234</v>
      </c>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row>
    <row r="204" spans="1:51" ht="59.25" customHeight="1" x14ac:dyDescent="0.15">
      <c r="A204" s="160"/>
      <c r="B204" s="160"/>
      <c r="C204" s="160" t="s">
        <v>25</v>
      </c>
      <c r="D204" s="160"/>
      <c r="E204" s="160"/>
      <c r="F204" s="160"/>
      <c r="G204" s="160"/>
      <c r="H204" s="160"/>
      <c r="I204" s="160"/>
      <c r="J204" s="161" t="s">
        <v>195</v>
      </c>
      <c r="K204" s="162"/>
      <c r="L204" s="162"/>
      <c r="M204" s="162"/>
      <c r="N204" s="162"/>
      <c r="O204" s="162"/>
      <c r="P204" s="163" t="s">
        <v>178</v>
      </c>
      <c r="Q204" s="163"/>
      <c r="R204" s="163"/>
      <c r="S204" s="163"/>
      <c r="T204" s="163"/>
      <c r="U204" s="163"/>
      <c r="V204" s="163"/>
      <c r="W204" s="163"/>
      <c r="X204" s="163"/>
      <c r="Y204" s="164" t="s">
        <v>193</v>
      </c>
      <c r="Z204" s="165"/>
      <c r="AA204" s="165"/>
      <c r="AB204" s="165"/>
      <c r="AC204" s="161" t="s">
        <v>221</v>
      </c>
      <c r="AD204" s="161"/>
      <c r="AE204" s="161"/>
      <c r="AF204" s="161"/>
      <c r="AG204" s="161"/>
      <c r="AH204" s="164" t="s">
        <v>239</v>
      </c>
      <c r="AI204" s="160"/>
      <c r="AJ204" s="160"/>
      <c r="AK204" s="160"/>
      <c r="AL204" s="160" t="s">
        <v>20</v>
      </c>
      <c r="AM204" s="160"/>
      <c r="AN204" s="160"/>
      <c r="AO204" s="166"/>
      <c r="AP204" s="167" t="s">
        <v>196</v>
      </c>
      <c r="AQ204" s="167"/>
      <c r="AR204" s="167"/>
      <c r="AS204" s="167"/>
      <c r="AT204" s="167"/>
      <c r="AU204" s="167"/>
      <c r="AV204" s="167"/>
      <c r="AW204" s="167"/>
      <c r="AX204" s="167"/>
    </row>
    <row r="205" spans="1:51" ht="37.9" customHeight="1" x14ac:dyDescent="0.15">
      <c r="A205" s="607">
        <v>1</v>
      </c>
      <c r="B205" s="607">
        <v>1</v>
      </c>
      <c r="C205" s="143" t="s">
        <v>599</v>
      </c>
      <c r="D205" s="144"/>
      <c r="E205" s="144"/>
      <c r="F205" s="144"/>
      <c r="G205" s="144"/>
      <c r="H205" s="144"/>
      <c r="I205" s="144"/>
      <c r="J205" s="145">
        <v>8000020280003</v>
      </c>
      <c r="K205" s="146"/>
      <c r="L205" s="146"/>
      <c r="M205" s="146"/>
      <c r="N205" s="146"/>
      <c r="O205" s="146"/>
      <c r="P205" s="147" t="s">
        <v>600</v>
      </c>
      <c r="Q205" s="148"/>
      <c r="R205" s="148"/>
      <c r="S205" s="148"/>
      <c r="T205" s="148"/>
      <c r="U205" s="148"/>
      <c r="V205" s="148"/>
      <c r="W205" s="148"/>
      <c r="X205" s="148"/>
      <c r="Y205" s="149">
        <v>251.2</v>
      </c>
      <c r="Z205" s="150"/>
      <c r="AA205" s="150"/>
      <c r="AB205" s="151"/>
      <c r="AC205" s="152" t="s">
        <v>601</v>
      </c>
      <c r="AD205" s="153"/>
      <c r="AE205" s="153"/>
      <c r="AF205" s="153"/>
      <c r="AG205" s="153"/>
      <c r="AH205" s="154" t="s">
        <v>270</v>
      </c>
      <c r="AI205" s="155"/>
      <c r="AJ205" s="155"/>
      <c r="AK205" s="155"/>
      <c r="AL205" s="156" t="s">
        <v>270</v>
      </c>
      <c r="AM205" s="157"/>
      <c r="AN205" s="157"/>
      <c r="AO205" s="158"/>
      <c r="AP205" s="159" t="s">
        <v>270</v>
      </c>
      <c r="AQ205" s="159"/>
      <c r="AR205" s="159"/>
      <c r="AS205" s="159"/>
      <c r="AT205" s="159"/>
      <c r="AU205" s="159"/>
      <c r="AV205" s="159"/>
      <c r="AW205" s="159"/>
      <c r="AX205" s="159"/>
    </row>
    <row r="206" spans="1:51" ht="24.75" customHeight="1" x14ac:dyDescent="0.15">
      <c r="A206" s="41"/>
      <c r="B206" s="41"/>
      <c r="C206" s="41"/>
      <c r="D206" s="41"/>
      <c r="E206" s="41"/>
      <c r="F206" s="41"/>
      <c r="G206" s="41"/>
      <c r="H206" s="41"/>
      <c r="I206" s="41"/>
      <c r="J206" s="42"/>
      <c r="K206" s="42"/>
      <c r="L206" s="42"/>
      <c r="M206" s="42"/>
      <c r="N206" s="42"/>
      <c r="O206" s="42"/>
      <c r="P206" s="43"/>
      <c r="Q206" s="43"/>
      <c r="R206" s="43"/>
      <c r="S206" s="43"/>
      <c r="T206" s="43"/>
      <c r="U206" s="43"/>
      <c r="V206" s="43"/>
      <c r="W206" s="43"/>
      <c r="X206" s="43"/>
      <c r="Y206" s="44"/>
      <c r="Z206" s="44"/>
      <c r="AA206" s="44"/>
      <c r="AB206" s="44"/>
      <c r="AC206" s="44"/>
      <c r="AD206" s="44"/>
      <c r="AE206" s="44"/>
      <c r="AF206" s="44"/>
      <c r="AG206" s="44"/>
      <c r="AH206" s="44"/>
      <c r="AI206" s="44"/>
      <c r="AJ206" s="44"/>
      <c r="AK206" s="44"/>
      <c r="AL206" s="44"/>
      <c r="AM206" s="44"/>
      <c r="AN206" s="44"/>
      <c r="AO206" s="44"/>
      <c r="AP206" s="43"/>
      <c r="AQ206" s="43"/>
      <c r="AR206" s="43"/>
      <c r="AS206" s="43"/>
      <c r="AT206" s="43"/>
      <c r="AU206" s="43"/>
      <c r="AV206" s="43"/>
      <c r="AW206" s="43"/>
      <c r="AX206" s="43"/>
      <c r="AY206">
        <f>COUNTA($C$209)</f>
        <v>1</v>
      </c>
    </row>
    <row r="207" spans="1:51" ht="24.75" customHeight="1" x14ac:dyDescent="0.15">
      <c r="A207" s="41"/>
      <c r="B207" s="45" t="s">
        <v>168</v>
      </c>
      <c r="C207" s="41"/>
      <c r="D207" s="41"/>
      <c r="E207" s="41"/>
      <c r="F207" s="41"/>
      <c r="G207" s="41"/>
      <c r="H207" s="41"/>
      <c r="I207" s="41"/>
      <c r="J207" s="41"/>
      <c r="K207" s="41"/>
      <c r="L207" s="41"/>
      <c r="M207" s="41"/>
      <c r="N207" s="41"/>
      <c r="O207" s="41"/>
      <c r="P207" s="46"/>
      <c r="Q207" s="46"/>
      <c r="R207" s="46"/>
      <c r="S207" s="46"/>
      <c r="T207" s="46"/>
      <c r="U207" s="46"/>
      <c r="V207" s="46"/>
      <c r="W207" s="46"/>
      <c r="X207" s="46"/>
      <c r="Y207" s="47"/>
      <c r="Z207" s="47"/>
      <c r="AA207" s="47"/>
      <c r="AB207" s="47"/>
      <c r="AC207" s="47"/>
      <c r="AD207" s="47"/>
      <c r="AE207" s="47"/>
      <c r="AF207" s="47"/>
      <c r="AG207" s="47"/>
      <c r="AH207" s="47"/>
      <c r="AI207" s="47"/>
      <c r="AJ207" s="47"/>
      <c r="AK207" s="47"/>
      <c r="AL207" s="47"/>
      <c r="AM207" s="47"/>
      <c r="AN207" s="47"/>
      <c r="AO207" s="47"/>
      <c r="AP207" s="46"/>
      <c r="AQ207" s="46"/>
      <c r="AR207" s="46"/>
      <c r="AS207" s="46"/>
      <c r="AT207" s="46"/>
      <c r="AU207" s="46"/>
      <c r="AV207" s="46"/>
      <c r="AW207" s="46"/>
      <c r="AX207" s="46"/>
      <c r="AY207">
        <f>$AY$206</f>
        <v>1</v>
      </c>
    </row>
    <row r="208" spans="1:51" ht="59.25" customHeight="1" x14ac:dyDescent="0.15">
      <c r="A208" s="160"/>
      <c r="B208" s="160"/>
      <c r="C208" s="160" t="s">
        <v>25</v>
      </c>
      <c r="D208" s="160"/>
      <c r="E208" s="160"/>
      <c r="F208" s="160"/>
      <c r="G208" s="160"/>
      <c r="H208" s="160"/>
      <c r="I208" s="160"/>
      <c r="J208" s="161" t="s">
        <v>195</v>
      </c>
      <c r="K208" s="162"/>
      <c r="L208" s="162"/>
      <c r="M208" s="162"/>
      <c r="N208" s="162"/>
      <c r="O208" s="162"/>
      <c r="P208" s="163" t="s">
        <v>178</v>
      </c>
      <c r="Q208" s="163"/>
      <c r="R208" s="163"/>
      <c r="S208" s="163"/>
      <c r="T208" s="163"/>
      <c r="U208" s="163"/>
      <c r="V208" s="163"/>
      <c r="W208" s="163"/>
      <c r="X208" s="163"/>
      <c r="Y208" s="164" t="s">
        <v>193</v>
      </c>
      <c r="Z208" s="165"/>
      <c r="AA208" s="165"/>
      <c r="AB208" s="165"/>
      <c r="AC208" s="161" t="s">
        <v>221</v>
      </c>
      <c r="AD208" s="161"/>
      <c r="AE208" s="161"/>
      <c r="AF208" s="161"/>
      <c r="AG208" s="161"/>
      <c r="AH208" s="164" t="s">
        <v>239</v>
      </c>
      <c r="AI208" s="160"/>
      <c r="AJ208" s="160"/>
      <c r="AK208" s="160"/>
      <c r="AL208" s="160" t="s">
        <v>20</v>
      </c>
      <c r="AM208" s="160"/>
      <c r="AN208" s="160"/>
      <c r="AO208" s="166"/>
      <c r="AP208" s="167" t="s">
        <v>196</v>
      </c>
      <c r="AQ208" s="167"/>
      <c r="AR208" s="167"/>
      <c r="AS208" s="167"/>
      <c r="AT208" s="167"/>
      <c r="AU208" s="167"/>
      <c r="AV208" s="167"/>
      <c r="AW208" s="167"/>
      <c r="AX208" s="167"/>
      <c r="AY208">
        <f t="shared" ref="AY208:AY209" si="11">$AY$206</f>
        <v>1</v>
      </c>
    </row>
    <row r="209" spans="1:51" ht="48" customHeight="1" x14ac:dyDescent="0.15">
      <c r="A209" s="607">
        <v>1</v>
      </c>
      <c r="B209" s="607">
        <v>1</v>
      </c>
      <c r="C209" s="143" t="s">
        <v>650</v>
      </c>
      <c r="D209" s="144"/>
      <c r="E209" s="144"/>
      <c r="F209" s="144"/>
      <c r="G209" s="144"/>
      <c r="H209" s="144"/>
      <c r="I209" s="144"/>
      <c r="J209" s="145">
        <v>9240001006674</v>
      </c>
      <c r="K209" s="146"/>
      <c r="L209" s="146"/>
      <c r="M209" s="146"/>
      <c r="N209" s="146"/>
      <c r="O209" s="146"/>
      <c r="P209" s="147" t="s">
        <v>651</v>
      </c>
      <c r="Q209" s="148"/>
      <c r="R209" s="148"/>
      <c r="S209" s="148"/>
      <c r="T209" s="148"/>
      <c r="U209" s="148"/>
      <c r="V209" s="148"/>
      <c r="W209" s="148"/>
      <c r="X209" s="148"/>
      <c r="Y209" s="149">
        <v>35.847000000000001</v>
      </c>
      <c r="Z209" s="150"/>
      <c r="AA209" s="150"/>
      <c r="AB209" s="151"/>
      <c r="AC209" s="152" t="s">
        <v>241</v>
      </c>
      <c r="AD209" s="153"/>
      <c r="AE209" s="153"/>
      <c r="AF209" s="153"/>
      <c r="AG209" s="153"/>
      <c r="AH209" s="154">
        <v>3</v>
      </c>
      <c r="AI209" s="155"/>
      <c r="AJ209" s="155"/>
      <c r="AK209" s="155"/>
      <c r="AL209" s="156" t="s">
        <v>270</v>
      </c>
      <c r="AM209" s="157"/>
      <c r="AN209" s="157"/>
      <c r="AO209" s="158"/>
      <c r="AP209" s="159" t="s">
        <v>270</v>
      </c>
      <c r="AQ209" s="159"/>
      <c r="AR209" s="159"/>
      <c r="AS209" s="159"/>
      <c r="AT209" s="159"/>
      <c r="AU209" s="159"/>
      <c r="AV209" s="159"/>
      <c r="AW209" s="159"/>
      <c r="AX209" s="159"/>
      <c r="AY209">
        <f t="shared" si="11"/>
        <v>1</v>
      </c>
    </row>
    <row r="210" spans="1:51" ht="44.25" customHeight="1" x14ac:dyDescent="0.15">
      <c r="A210" s="607">
        <v>2</v>
      </c>
      <c r="B210" s="607">
        <v>1</v>
      </c>
      <c r="C210" s="143" t="s">
        <v>672</v>
      </c>
      <c r="D210" s="144"/>
      <c r="E210" s="144"/>
      <c r="F210" s="144"/>
      <c r="G210" s="144"/>
      <c r="H210" s="144"/>
      <c r="I210" s="144"/>
      <c r="J210" s="145">
        <v>1010001143390</v>
      </c>
      <c r="K210" s="146"/>
      <c r="L210" s="146"/>
      <c r="M210" s="146"/>
      <c r="N210" s="146"/>
      <c r="O210" s="146"/>
      <c r="P210" s="147" t="s">
        <v>652</v>
      </c>
      <c r="Q210" s="148"/>
      <c r="R210" s="148"/>
      <c r="S210" s="148"/>
      <c r="T210" s="148"/>
      <c r="U210" s="148"/>
      <c r="V210" s="148"/>
      <c r="W210" s="148"/>
      <c r="X210" s="148"/>
      <c r="Y210" s="149">
        <v>35.033000000000001</v>
      </c>
      <c r="Z210" s="150"/>
      <c r="AA210" s="150"/>
      <c r="AB210" s="151"/>
      <c r="AC210" s="152" t="s">
        <v>241</v>
      </c>
      <c r="AD210" s="153"/>
      <c r="AE210" s="153"/>
      <c r="AF210" s="153"/>
      <c r="AG210" s="153"/>
      <c r="AH210" s="154">
        <v>1</v>
      </c>
      <c r="AI210" s="155"/>
      <c r="AJ210" s="155"/>
      <c r="AK210" s="155"/>
      <c r="AL210" s="156" t="s">
        <v>270</v>
      </c>
      <c r="AM210" s="157"/>
      <c r="AN210" s="157"/>
      <c r="AO210" s="158"/>
      <c r="AP210" s="159" t="s">
        <v>270</v>
      </c>
      <c r="AQ210" s="159"/>
      <c r="AR210" s="159"/>
      <c r="AS210" s="159"/>
      <c r="AT210" s="159"/>
      <c r="AU210" s="159"/>
      <c r="AV210" s="159"/>
      <c r="AW210" s="159"/>
      <c r="AX210" s="159"/>
      <c r="AY210">
        <f>COUNTA($C$210)</f>
        <v>1</v>
      </c>
    </row>
    <row r="211" spans="1:51" ht="47.25" customHeight="1" x14ac:dyDescent="0.15">
      <c r="A211" s="607">
        <v>3</v>
      </c>
      <c r="B211" s="607">
        <v>1</v>
      </c>
      <c r="C211" s="143" t="s">
        <v>673</v>
      </c>
      <c r="D211" s="144"/>
      <c r="E211" s="144"/>
      <c r="F211" s="144"/>
      <c r="G211" s="144"/>
      <c r="H211" s="144"/>
      <c r="I211" s="144"/>
      <c r="J211" s="145">
        <v>6010001030403</v>
      </c>
      <c r="K211" s="146"/>
      <c r="L211" s="146"/>
      <c r="M211" s="146"/>
      <c r="N211" s="146"/>
      <c r="O211" s="146"/>
      <c r="P211" s="147" t="s">
        <v>655</v>
      </c>
      <c r="Q211" s="148"/>
      <c r="R211" s="148"/>
      <c r="S211" s="148"/>
      <c r="T211" s="148"/>
      <c r="U211" s="148"/>
      <c r="V211" s="148"/>
      <c r="W211" s="148"/>
      <c r="X211" s="148"/>
      <c r="Y211" s="149">
        <v>28.831</v>
      </c>
      <c r="Z211" s="150"/>
      <c r="AA211" s="150"/>
      <c r="AB211" s="151"/>
      <c r="AC211" s="152" t="s">
        <v>241</v>
      </c>
      <c r="AD211" s="153"/>
      <c r="AE211" s="153"/>
      <c r="AF211" s="153"/>
      <c r="AG211" s="153"/>
      <c r="AH211" s="168">
        <v>1</v>
      </c>
      <c r="AI211" s="169"/>
      <c r="AJ211" s="169"/>
      <c r="AK211" s="169"/>
      <c r="AL211" s="156" t="s">
        <v>270</v>
      </c>
      <c r="AM211" s="157"/>
      <c r="AN211" s="157"/>
      <c r="AO211" s="158"/>
      <c r="AP211" s="159" t="s">
        <v>270</v>
      </c>
      <c r="AQ211" s="159"/>
      <c r="AR211" s="159"/>
      <c r="AS211" s="159"/>
      <c r="AT211" s="159"/>
      <c r="AU211" s="159"/>
      <c r="AV211" s="159"/>
      <c r="AW211" s="159"/>
      <c r="AX211" s="159"/>
      <c r="AY211">
        <f>COUNTA($C$211)</f>
        <v>1</v>
      </c>
    </row>
    <row r="212" spans="1:51" ht="47.25" customHeight="1" x14ac:dyDescent="0.15">
      <c r="A212" s="607">
        <v>4</v>
      </c>
      <c r="B212" s="607">
        <v>1</v>
      </c>
      <c r="C212" s="143" t="s">
        <v>648</v>
      </c>
      <c r="D212" s="144"/>
      <c r="E212" s="144"/>
      <c r="F212" s="144"/>
      <c r="G212" s="144"/>
      <c r="H212" s="144"/>
      <c r="I212" s="144"/>
      <c r="J212" s="145">
        <v>3011001038942</v>
      </c>
      <c r="K212" s="146"/>
      <c r="L212" s="146"/>
      <c r="M212" s="146"/>
      <c r="N212" s="146"/>
      <c r="O212" s="146"/>
      <c r="P212" s="147" t="s">
        <v>649</v>
      </c>
      <c r="Q212" s="148"/>
      <c r="R212" s="148"/>
      <c r="S212" s="148"/>
      <c r="T212" s="148"/>
      <c r="U212" s="148"/>
      <c r="V212" s="148"/>
      <c r="W212" s="148"/>
      <c r="X212" s="148"/>
      <c r="Y212" s="149">
        <v>23.87</v>
      </c>
      <c r="Z212" s="150"/>
      <c r="AA212" s="150"/>
      <c r="AB212" s="151"/>
      <c r="AC212" s="152" t="s">
        <v>241</v>
      </c>
      <c r="AD212" s="153"/>
      <c r="AE212" s="153"/>
      <c r="AF212" s="153"/>
      <c r="AG212" s="153"/>
      <c r="AH212" s="168">
        <v>1</v>
      </c>
      <c r="AI212" s="169"/>
      <c r="AJ212" s="169"/>
      <c r="AK212" s="169"/>
      <c r="AL212" s="156" t="s">
        <v>270</v>
      </c>
      <c r="AM212" s="157"/>
      <c r="AN212" s="157"/>
      <c r="AO212" s="158"/>
      <c r="AP212" s="159" t="s">
        <v>270</v>
      </c>
      <c r="AQ212" s="159"/>
      <c r="AR212" s="159"/>
      <c r="AS212" s="159"/>
      <c r="AT212" s="159"/>
      <c r="AU212" s="159"/>
      <c r="AV212" s="159"/>
      <c r="AW212" s="159"/>
      <c r="AX212" s="159"/>
      <c r="AY212">
        <f>COUNTA($C$212)</f>
        <v>1</v>
      </c>
    </row>
    <row r="213" spans="1:51" ht="54" customHeight="1" x14ac:dyDescent="0.15">
      <c r="A213" s="607">
        <v>5</v>
      </c>
      <c r="B213" s="607">
        <v>1</v>
      </c>
      <c r="C213" s="143" t="s">
        <v>645</v>
      </c>
      <c r="D213" s="144"/>
      <c r="E213" s="144"/>
      <c r="F213" s="144"/>
      <c r="G213" s="144"/>
      <c r="H213" s="144"/>
      <c r="I213" s="144"/>
      <c r="J213" s="145">
        <v>5013201004656</v>
      </c>
      <c r="K213" s="146"/>
      <c r="L213" s="146"/>
      <c r="M213" s="146"/>
      <c r="N213" s="146"/>
      <c r="O213" s="146"/>
      <c r="P213" s="147" t="s">
        <v>644</v>
      </c>
      <c r="Q213" s="148"/>
      <c r="R213" s="148"/>
      <c r="S213" s="148"/>
      <c r="T213" s="148"/>
      <c r="U213" s="148"/>
      <c r="V213" s="148"/>
      <c r="W213" s="148"/>
      <c r="X213" s="148"/>
      <c r="Y213" s="149">
        <v>14.85</v>
      </c>
      <c r="Z213" s="150"/>
      <c r="AA213" s="150"/>
      <c r="AB213" s="151"/>
      <c r="AC213" s="152" t="s">
        <v>241</v>
      </c>
      <c r="AD213" s="153"/>
      <c r="AE213" s="153"/>
      <c r="AF213" s="153"/>
      <c r="AG213" s="153"/>
      <c r="AH213" s="168">
        <v>1</v>
      </c>
      <c r="AI213" s="169"/>
      <c r="AJ213" s="169"/>
      <c r="AK213" s="169"/>
      <c r="AL213" s="156" t="s">
        <v>270</v>
      </c>
      <c r="AM213" s="157"/>
      <c r="AN213" s="157"/>
      <c r="AO213" s="158"/>
      <c r="AP213" s="159" t="s">
        <v>270</v>
      </c>
      <c r="AQ213" s="159"/>
      <c r="AR213" s="159"/>
      <c r="AS213" s="159"/>
      <c r="AT213" s="159"/>
      <c r="AU213" s="159"/>
      <c r="AV213" s="159"/>
      <c r="AW213" s="159"/>
      <c r="AX213" s="159"/>
      <c r="AY213">
        <f>COUNTA($C$213)</f>
        <v>1</v>
      </c>
    </row>
    <row r="214" spans="1:51" ht="24.75" customHeight="1" x14ac:dyDescent="0.15">
      <c r="A214" s="48"/>
      <c r="B214" s="48"/>
      <c r="C214" s="48"/>
      <c r="D214" s="48"/>
      <c r="E214" s="48"/>
      <c r="F214" s="48"/>
      <c r="G214" s="48"/>
      <c r="H214" s="48"/>
      <c r="I214" s="48"/>
      <c r="J214" s="48"/>
      <c r="K214" s="48"/>
      <c r="L214" s="48"/>
      <c r="M214" s="48"/>
      <c r="N214" s="48"/>
      <c r="O214" s="48"/>
      <c r="P214" s="49"/>
      <c r="Q214" s="49"/>
      <c r="R214" s="49"/>
      <c r="S214" s="49"/>
      <c r="T214" s="49"/>
      <c r="U214" s="49"/>
      <c r="V214" s="49"/>
      <c r="W214" s="49"/>
      <c r="X214" s="49"/>
      <c r="Y214" s="50"/>
      <c r="Z214" s="50"/>
      <c r="AA214" s="50"/>
      <c r="AB214" s="50"/>
      <c r="AC214" s="50"/>
      <c r="AD214" s="50"/>
      <c r="AE214" s="50"/>
      <c r="AF214" s="50"/>
      <c r="AG214" s="50"/>
      <c r="AH214" s="50"/>
      <c r="AI214" s="50"/>
      <c r="AJ214" s="50"/>
      <c r="AK214" s="50"/>
      <c r="AL214" s="50"/>
      <c r="AM214" s="50"/>
      <c r="AN214" s="50"/>
      <c r="AO214" s="50"/>
      <c r="AP214" s="49"/>
      <c r="AQ214" s="49"/>
      <c r="AR214" s="49"/>
      <c r="AS214" s="49"/>
      <c r="AT214" s="49"/>
      <c r="AU214" s="49"/>
      <c r="AV214" s="49"/>
      <c r="AW214" s="49"/>
      <c r="AX214" s="49"/>
      <c r="AY214">
        <f>COUNTA($C$217)</f>
        <v>1</v>
      </c>
    </row>
    <row r="215" spans="1:51" ht="24.75" customHeight="1" x14ac:dyDescent="0.15">
      <c r="A215" s="41"/>
      <c r="B215" s="45" t="s">
        <v>213</v>
      </c>
      <c r="C215" s="41"/>
      <c r="D215" s="41"/>
      <c r="E215" s="41"/>
      <c r="F215" s="41"/>
      <c r="G215" s="41"/>
      <c r="H215" s="41"/>
      <c r="I215" s="41"/>
      <c r="J215" s="41"/>
      <c r="K215" s="41"/>
      <c r="L215" s="41"/>
      <c r="M215" s="41"/>
      <c r="N215" s="41"/>
      <c r="O215" s="41"/>
      <c r="P215" s="46"/>
      <c r="Q215" s="46"/>
      <c r="R215" s="46"/>
      <c r="S215" s="46"/>
      <c r="T215" s="46"/>
      <c r="U215" s="46"/>
      <c r="V215" s="46"/>
      <c r="W215" s="46"/>
      <c r="X215" s="46"/>
      <c r="Y215" s="47"/>
      <c r="Z215" s="47"/>
      <c r="AA215" s="47"/>
      <c r="AB215" s="47"/>
      <c r="AC215" s="47"/>
      <c r="AD215" s="47"/>
      <c r="AE215" s="47"/>
      <c r="AF215" s="47"/>
      <c r="AG215" s="47"/>
      <c r="AH215" s="47"/>
      <c r="AI215" s="47"/>
      <c r="AJ215" s="47"/>
      <c r="AK215" s="47"/>
      <c r="AL215" s="47"/>
      <c r="AM215" s="47"/>
      <c r="AN215" s="47"/>
      <c r="AO215" s="47"/>
      <c r="AP215" s="46"/>
      <c r="AQ215" s="46"/>
      <c r="AR215" s="46"/>
      <c r="AS215" s="46"/>
      <c r="AT215" s="46"/>
      <c r="AU215" s="46"/>
      <c r="AV215" s="46"/>
      <c r="AW215" s="46"/>
      <c r="AX215" s="46"/>
      <c r="AY215">
        <f>$AY$214</f>
        <v>1</v>
      </c>
    </row>
    <row r="216" spans="1:51" ht="59.25" customHeight="1" x14ac:dyDescent="0.15">
      <c r="A216" s="160"/>
      <c r="B216" s="160"/>
      <c r="C216" s="160" t="s">
        <v>25</v>
      </c>
      <c r="D216" s="160"/>
      <c r="E216" s="160"/>
      <c r="F216" s="160"/>
      <c r="G216" s="160"/>
      <c r="H216" s="160"/>
      <c r="I216" s="160"/>
      <c r="J216" s="161" t="s">
        <v>195</v>
      </c>
      <c r="K216" s="162"/>
      <c r="L216" s="162"/>
      <c r="M216" s="162"/>
      <c r="N216" s="162"/>
      <c r="O216" s="162"/>
      <c r="P216" s="163" t="s">
        <v>178</v>
      </c>
      <c r="Q216" s="163"/>
      <c r="R216" s="163"/>
      <c r="S216" s="163"/>
      <c r="T216" s="163"/>
      <c r="U216" s="163"/>
      <c r="V216" s="163"/>
      <c r="W216" s="163"/>
      <c r="X216" s="163"/>
      <c r="Y216" s="164" t="s">
        <v>193</v>
      </c>
      <c r="Z216" s="165"/>
      <c r="AA216" s="165"/>
      <c r="AB216" s="165"/>
      <c r="AC216" s="161" t="s">
        <v>221</v>
      </c>
      <c r="AD216" s="161"/>
      <c r="AE216" s="161"/>
      <c r="AF216" s="161"/>
      <c r="AG216" s="161"/>
      <c r="AH216" s="164" t="s">
        <v>239</v>
      </c>
      <c r="AI216" s="160"/>
      <c r="AJ216" s="160"/>
      <c r="AK216" s="160"/>
      <c r="AL216" s="160" t="s">
        <v>20</v>
      </c>
      <c r="AM216" s="160"/>
      <c r="AN216" s="160"/>
      <c r="AO216" s="166"/>
      <c r="AP216" s="167" t="s">
        <v>196</v>
      </c>
      <c r="AQ216" s="167"/>
      <c r="AR216" s="167"/>
      <c r="AS216" s="167"/>
      <c r="AT216" s="167"/>
      <c r="AU216" s="167"/>
      <c r="AV216" s="167"/>
      <c r="AW216" s="167"/>
      <c r="AX216" s="167"/>
      <c r="AY216">
        <f t="shared" ref="AY216:AY217" si="12">$AY$214</f>
        <v>1</v>
      </c>
    </row>
    <row r="217" spans="1:51" ht="38.65" customHeight="1" x14ac:dyDescent="0.15">
      <c r="A217" s="607">
        <v>1</v>
      </c>
      <c r="B217" s="607">
        <v>1</v>
      </c>
      <c r="C217" s="143" t="s">
        <v>674</v>
      </c>
      <c r="D217" s="144"/>
      <c r="E217" s="144"/>
      <c r="F217" s="144"/>
      <c r="G217" s="144"/>
      <c r="H217" s="144"/>
      <c r="I217" s="144"/>
      <c r="J217" s="145">
        <v>8120001129091</v>
      </c>
      <c r="K217" s="146"/>
      <c r="L217" s="146"/>
      <c r="M217" s="146"/>
      <c r="N217" s="146"/>
      <c r="O217" s="146"/>
      <c r="P217" s="147" t="s">
        <v>643</v>
      </c>
      <c r="Q217" s="148"/>
      <c r="R217" s="148"/>
      <c r="S217" s="148"/>
      <c r="T217" s="148"/>
      <c r="U217" s="148"/>
      <c r="V217" s="148"/>
      <c r="W217" s="148"/>
      <c r="X217" s="148"/>
      <c r="Y217" s="149">
        <v>3.4301499999999998</v>
      </c>
      <c r="Z217" s="150"/>
      <c r="AA217" s="150"/>
      <c r="AB217" s="151"/>
      <c r="AC217" s="152" t="s">
        <v>240</v>
      </c>
      <c r="AD217" s="153"/>
      <c r="AE217" s="153"/>
      <c r="AF217" s="153"/>
      <c r="AG217" s="153"/>
      <c r="AH217" s="154">
        <v>1</v>
      </c>
      <c r="AI217" s="155"/>
      <c r="AJ217" s="155"/>
      <c r="AK217" s="155"/>
      <c r="AL217" s="156" t="s">
        <v>270</v>
      </c>
      <c r="AM217" s="157"/>
      <c r="AN217" s="157"/>
      <c r="AO217" s="158"/>
      <c r="AP217" s="159" t="s">
        <v>270</v>
      </c>
      <c r="AQ217" s="159"/>
      <c r="AR217" s="159"/>
      <c r="AS217" s="159"/>
      <c r="AT217" s="159"/>
      <c r="AU217" s="159"/>
      <c r="AV217" s="159"/>
      <c r="AW217" s="159"/>
      <c r="AX217" s="159"/>
      <c r="AY217">
        <f t="shared" si="12"/>
        <v>1</v>
      </c>
    </row>
    <row r="218" spans="1:51" ht="24.75" customHeight="1" x14ac:dyDescent="0.15">
      <c r="A218" s="48"/>
      <c r="B218" s="48"/>
      <c r="C218" s="48"/>
      <c r="D218" s="48"/>
      <c r="E218" s="48"/>
      <c r="F218" s="48"/>
      <c r="G218" s="48"/>
      <c r="H218" s="48"/>
      <c r="I218" s="48"/>
      <c r="J218" s="48"/>
      <c r="K218" s="48"/>
      <c r="L218" s="48"/>
      <c r="M218" s="48"/>
      <c r="N218" s="48"/>
      <c r="O218" s="48"/>
      <c r="P218" s="49"/>
      <c r="Q218" s="49"/>
      <c r="R218" s="49"/>
      <c r="S218" s="49"/>
      <c r="T218" s="49"/>
      <c r="U218" s="49"/>
      <c r="V218" s="49"/>
      <c r="W218" s="49"/>
      <c r="X218" s="49"/>
      <c r="Y218" s="50"/>
      <c r="Z218" s="50"/>
      <c r="AA218" s="50"/>
      <c r="AB218" s="50"/>
      <c r="AC218" s="50"/>
      <c r="AD218" s="50"/>
      <c r="AE218" s="50"/>
      <c r="AF218" s="50"/>
      <c r="AG218" s="50"/>
      <c r="AH218" s="50"/>
      <c r="AI218" s="50"/>
      <c r="AJ218" s="50"/>
      <c r="AK218" s="50"/>
      <c r="AL218" s="50"/>
      <c r="AM218" s="50"/>
      <c r="AN218" s="50"/>
      <c r="AO218" s="50"/>
      <c r="AP218" s="49"/>
      <c r="AQ218" s="49"/>
      <c r="AR218" s="49"/>
      <c r="AS218" s="49"/>
      <c r="AT218" s="49"/>
      <c r="AU218" s="49"/>
      <c r="AV218" s="49"/>
      <c r="AW218" s="49"/>
      <c r="AX218" s="49"/>
      <c r="AY218">
        <f>COUNTA($C$221)</f>
        <v>1</v>
      </c>
    </row>
    <row r="219" spans="1:51" ht="24.75" customHeight="1" x14ac:dyDescent="0.15">
      <c r="A219" s="41"/>
      <c r="B219" s="45" t="s">
        <v>169</v>
      </c>
      <c r="C219" s="41"/>
      <c r="D219" s="41"/>
      <c r="E219" s="41"/>
      <c r="F219" s="41"/>
      <c r="G219" s="41"/>
      <c r="H219" s="41"/>
      <c r="I219" s="41"/>
      <c r="J219" s="41"/>
      <c r="K219" s="41"/>
      <c r="L219" s="41"/>
      <c r="M219" s="41"/>
      <c r="N219" s="41"/>
      <c r="O219" s="41"/>
      <c r="P219" s="46"/>
      <c r="Q219" s="46"/>
      <c r="R219" s="46"/>
      <c r="S219" s="46"/>
      <c r="T219" s="46"/>
      <c r="U219" s="46"/>
      <c r="V219" s="46"/>
      <c r="W219" s="46"/>
      <c r="X219" s="46"/>
      <c r="Y219" s="47"/>
      <c r="Z219" s="47"/>
      <c r="AA219" s="47"/>
      <c r="AB219" s="47"/>
      <c r="AC219" s="47"/>
      <c r="AD219" s="47"/>
      <c r="AE219" s="47"/>
      <c r="AF219" s="47"/>
      <c r="AG219" s="47"/>
      <c r="AH219" s="47"/>
      <c r="AI219" s="47"/>
      <c r="AJ219" s="47"/>
      <c r="AK219" s="47"/>
      <c r="AL219" s="47"/>
      <c r="AM219" s="47"/>
      <c r="AN219" s="47"/>
      <c r="AO219" s="47"/>
      <c r="AP219" s="46"/>
      <c r="AQ219" s="46"/>
      <c r="AR219" s="46"/>
      <c r="AS219" s="46"/>
      <c r="AT219" s="46"/>
      <c r="AU219" s="46"/>
      <c r="AV219" s="46"/>
      <c r="AW219" s="46"/>
      <c r="AX219" s="46"/>
      <c r="AY219">
        <f>$AY$218</f>
        <v>1</v>
      </c>
    </row>
    <row r="220" spans="1:51" ht="59.25" customHeight="1" x14ac:dyDescent="0.15">
      <c r="A220" s="160"/>
      <c r="B220" s="160"/>
      <c r="C220" s="160" t="s">
        <v>25</v>
      </c>
      <c r="D220" s="160"/>
      <c r="E220" s="160"/>
      <c r="F220" s="160"/>
      <c r="G220" s="160"/>
      <c r="H220" s="160"/>
      <c r="I220" s="160"/>
      <c r="J220" s="161" t="s">
        <v>195</v>
      </c>
      <c r="K220" s="162"/>
      <c r="L220" s="162"/>
      <c r="M220" s="162"/>
      <c r="N220" s="162"/>
      <c r="O220" s="162"/>
      <c r="P220" s="163" t="s">
        <v>178</v>
      </c>
      <c r="Q220" s="163"/>
      <c r="R220" s="163"/>
      <c r="S220" s="163"/>
      <c r="T220" s="163"/>
      <c r="U220" s="163"/>
      <c r="V220" s="163"/>
      <c r="W220" s="163"/>
      <c r="X220" s="163"/>
      <c r="Y220" s="164" t="s">
        <v>193</v>
      </c>
      <c r="Z220" s="165"/>
      <c r="AA220" s="165"/>
      <c r="AB220" s="165"/>
      <c r="AC220" s="161" t="s">
        <v>221</v>
      </c>
      <c r="AD220" s="161"/>
      <c r="AE220" s="161"/>
      <c r="AF220" s="161"/>
      <c r="AG220" s="161"/>
      <c r="AH220" s="164" t="s">
        <v>239</v>
      </c>
      <c r="AI220" s="160"/>
      <c r="AJ220" s="160"/>
      <c r="AK220" s="160"/>
      <c r="AL220" s="160" t="s">
        <v>20</v>
      </c>
      <c r="AM220" s="160"/>
      <c r="AN220" s="160"/>
      <c r="AO220" s="166"/>
      <c r="AP220" s="167" t="s">
        <v>196</v>
      </c>
      <c r="AQ220" s="167"/>
      <c r="AR220" s="167"/>
      <c r="AS220" s="167"/>
      <c r="AT220" s="167"/>
      <c r="AU220" s="167"/>
      <c r="AV220" s="167"/>
      <c r="AW220" s="167"/>
      <c r="AX220" s="167"/>
      <c r="AY220">
        <f t="shared" ref="AY220:AY221" si="13">$AY$218</f>
        <v>1</v>
      </c>
    </row>
    <row r="221" spans="1:51" ht="30" customHeight="1" x14ac:dyDescent="0.15">
      <c r="A221" s="607">
        <v>1</v>
      </c>
      <c r="B221" s="607">
        <v>1</v>
      </c>
      <c r="C221" s="143" t="s">
        <v>568</v>
      </c>
      <c r="D221" s="144"/>
      <c r="E221" s="144"/>
      <c r="F221" s="144"/>
      <c r="G221" s="144"/>
      <c r="H221" s="144"/>
      <c r="I221" s="144"/>
      <c r="J221" s="145">
        <v>2010401023332</v>
      </c>
      <c r="K221" s="146"/>
      <c r="L221" s="146"/>
      <c r="M221" s="146"/>
      <c r="N221" s="146"/>
      <c r="O221" s="146"/>
      <c r="P221" s="147" t="s">
        <v>569</v>
      </c>
      <c r="Q221" s="148"/>
      <c r="R221" s="148"/>
      <c r="S221" s="148"/>
      <c r="T221" s="148"/>
      <c r="U221" s="148"/>
      <c r="V221" s="148"/>
      <c r="W221" s="148"/>
      <c r="X221" s="148"/>
      <c r="Y221" s="149">
        <v>11.31</v>
      </c>
      <c r="Z221" s="150"/>
      <c r="AA221" s="150"/>
      <c r="AB221" s="151"/>
      <c r="AC221" s="152" t="s">
        <v>240</v>
      </c>
      <c r="AD221" s="153"/>
      <c r="AE221" s="153"/>
      <c r="AF221" s="153"/>
      <c r="AG221" s="153"/>
      <c r="AH221" s="154">
        <v>1</v>
      </c>
      <c r="AI221" s="155"/>
      <c r="AJ221" s="155"/>
      <c r="AK221" s="155"/>
      <c r="AL221" s="156" t="s">
        <v>570</v>
      </c>
      <c r="AM221" s="157"/>
      <c r="AN221" s="157"/>
      <c r="AO221" s="158"/>
      <c r="AP221" s="159" t="s">
        <v>571</v>
      </c>
      <c r="AQ221" s="159"/>
      <c r="AR221" s="159"/>
      <c r="AS221" s="159"/>
      <c r="AT221" s="159"/>
      <c r="AU221" s="159"/>
      <c r="AV221" s="159"/>
      <c r="AW221" s="159"/>
      <c r="AX221" s="159"/>
      <c r="AY221">
        <f t="shared" si="13"/>
        <v>1</v>
      </c>
    </row>
    <row r="222" spans="1:51" ht="30" customHeight="1" x14ac:dyDescent="0.15">
      <c r="A222" s="607">
        <v>2</v>
      </c>
      <c r="B222" s="607">
        <v>1</v>
      </c>
      <c r="C222" s="143" t="s">
        <v>656</v>
      </c>
      <c r="D222" s="144"/>
      <c r="E222" s="144"/>
      <c r="F222" s="144"/>
      <c r="G222" s="144"/>
      <c r="H222" s="144"/>
      <c r="I222" s="144"/>
      <c r="J222" s="145">
        <v>7010001025732</v>
      </c>
      <c r="K222" s="146"/>
      <c r="L222" s="146"/>
      <c r="M222" s="146"/>
      <c r="N222" s="146"/>
      <c r="O222" s="146"/>
      <c r="P222" s="147" t="s">
        <v>657</v>
      </c>
      <c r="Q222" s="148"/>
      <c r="R222" s="148"/>
      <c r="S222" s="148"/>
      <c r="T222" s="148"/>
      <c r="U222" s="148"/>
      <c r="V222" s="148"/>
      <c r="W222" s="148"/>
      <c r="X222" s="148"/>
      <c r="Y222" s="149">
        <v>8.0299999999999994</v>
      </c>
      <c r="Z222" s="150"/>
      <c r="AA222" s="150"/>
      <c r="AB222" s="151"/>
      <c r="AC222" s="152" t="s">
        <v>240</v>
      </c>
      <c r="AD222" s="153"/>
      <c r="AE222" s="153"/>
      <c r="AF222" s="153"/>
      <c r="AG222" s="153"/>
      <c r="AH222" s="154">
        <v>1</v>
      </c>
      <c r="AI222" s="155"/>
      <c r="AJ222" s="155"/>
      <c r="AK222" s="155"/>
      <c r="AL222" s="156" t="s">
        <v>270</v>
      </c>
      <c r="AM222" s="157"/>
      <c r="AN222" s="157"/>
      <c r="AO222" s="158"/>
      <c r="AP222" s="159" t="s">
        <v>571</v>
      </c>
      <c r="AQ222" s="159"/>
      <c r="AR222" s="159"/>
      <c r="AS222" s="159"/>
      <c r="AT222" s="159"/>
      <c r="AU222" s="159"/>
      <c r="AV222" s="159"/>
      <c r="AW222" s="159"/>
      <c r="AX222" s="159"/>
      <c r="AY222">
        <f>COUNTA($C$222)</f>
        <v>1</v>
      </c>
    </row>
    <row r="223" spans="1:51" ht="49.5" customHeight="1" x14ac:dyDescent="0.15">
      <c r="A223" s="607">
        <v>3</v>
      </c>
      <c r="B223" s="607">
        <v>1</v>
      </c>
      <c r="C223" s="143" t="s">
        <v>675</v>
      </c>
      <c r="D223" s="144"/>
      <c r="E223" s="144"/>
      <c r="F223" s="144"/>
      <c r="G223" s="144"/>
      <c r="H223" s="144"/>
      <c r="I223" s="144"/>
      <c r="J223" s="145">
        <v>5330001002222</v>
      </c>
      <c r="K223" s="146"/>
      <c r="L223" s="146"/>
      <c r="M223" s="146"/>
      <c r="N223" s="146"/>
      <c r="O223" s="146"/>
      <c r="P223" s="147" t="s">
        <v>660</v>
      </c>
      <c r="Q223" s="148"/>
      <c r="R223" s="148"/>
      <c r="S223" s="148"/>
      <c r="T223" s="148"/>
      <c r="U223" s="148"/>
      <c r="V223" s="148"/>
      <c r="W223" s="148"/>
      <c r="X223" s="148"/>
      <c r="Y223" s="149">
        <v>1.64615</v>
      </c>
      <c r="Z223" s="150"/>
      <c r="AA223" s="150"/>
      <c r="AB223" s="151"/>
      <c r="AC223" s="152" t="s">
        <v>246</v>
      </c>
      <c r="AD223" s="153"/>
      <c r="AE223" s="153"/>
      <c r="AF223" s="153"/>
      <c r="AG223" s="153"/>
      <c r="AH223" s="168" t="s">
        <v>663</v>
      </c>
      <c r="AI223" s="169"/>
      <c r="AJ223" s="169"/>
      <c r="AK223" s="169"/>
      <c r="AL223" s="156" t="s">
        <v>270</v>
      </c>
      <c r="AM223" s="157"/>
      <c r="AN223" s="157"/>
      <c r="AO223" s="158"/>
      <c r="AP223" s="159" t="s">
        <v>571</v>
      </c>
      <c r="AQ223" s="159"/>
      <c r="AR223" s="159"/>
      <c r="AS223" s="159"/>
      <c r="AT223" s="159"/>
      <c r="AU223" s="159"/>
      <c r="AV223" s="159"/>
      <c r="AW223" s="159"/>
      <c r="AX223" s="159"/>
      <c r="AY223">
        <f>COUNTA($C$223)</f>
        <v>1</v>
      </c>
    </row>
    <row r="224" spans="1:51" ht="30" customHeight="1" x14ac:dyDescent="0.15">
      <c r="A224" s="607">
        <v>4</v>
      </c>
      <c r="B224" s="607">
        <v>1</v>
      </c>
      <c r="C224" s="143" t="s">
        <v>653</v>
      </c>
      <c r="D224" s="144"/>
      <c r="E224" s="144"/>
      <c r="F224" s="144"/>
      <c r="G224" s="144"/>
      <c r="H224" s="144"/>
      <c r="I224" s="144"/>
      <c r="J224" s="145">
        <v>3250001007108</v>
      </c>
      <c r="K224" s="146"/>
      <c r="L224" s="146"/>
      <c r="M224" s="146"/>
      <c r="N224" s="146"/>
      <c r="O224" s="146"/>
      <c r="P224" s="147" t="s">
        <v>654</v>
      </c>
      <c r="Q224" s="148"/>
      <c r="R224" s="148"/>
      <c r="S224" s="148"/>
      <c r="T224" s="148"/>
      <c r="U224" s="148"/>
      <c r="V224" s="148"/>
      <c r="W224" s="148"/>
      <c r="X224" s="148"/>
      <c r="Y224" s="149">
        <v>0.71499999999999997</v>
      </c>
      <c r="Z224" s="150"/>
      <c r="AA224" s="150"/>
      <c r="AB224" s="151"/>
      <c r="AC224" s="152" t="s">
        <v>246</v>
      </c>
      <c r="AD224" s="153"/>
      <c r="AE224" s="153"/>
      <c r="AF224" s="153"/>
      <c r="AG224" s="153"/>
      <c r="AH224" s="168" t="s">
        <v>663</v>
      </c>
      <c r="AI224" s="169"/>
      <c r="AJ224" s="169"/>
      <c r="AK224" s="169"/>
      <c r="AL224" s="156" t="s">
        <v>270</v>
      </c>
      <c r="AM224" s="157"/>
      <c r="AN224" s="157"/>
      <c r="AO224" s="158"/>
      <c r="AP224" s="159" t="s">
        <v>571</v>
      </c>
      <c r="AQ224" s="159"/>
      <c r="AR224" s="159"/>
      <c r="AS224" s="159"/>
      <c r="AT224" s="159"/>
      <c r="AU224" s="159"/>
      <c r="AV224" s="159"/>
      <c r="AW224" s="159"/>
      <c r="AX224" s="159"/>
      <c r="AY224">
        <f>COUNTA($C$224)</f>
        <v>1</v>
      </c>
    </row>
    <row r="225" spans="1:51" ht="30" customHeight="1" x14ac:dyDescent="0.15">
      <c r="A225" s="607">
        <v>5</v>
      </c>
      <c r="B225" s="607">
        <v>1</v>
      </c>
      <c r="C225" s="143" t="s">
        <v>676</v>
      </c>
      <c r="D225" s="144"/>
      <c r="E225" s="144"/>
      <c r="F225" s="144"/>
      <c r="G225" s="144"/>
      <c r="H225" s="144"/>
      <c r="I225" s="144"/>
      <c r="J225" s="145">
        <v>9010601040880</v>
      </c>
      <c r="K225" s="146"/>
      <c r="L225" s="146"/>
      <c r="M225" s="146"/>
      <c r="N225" s="146"/>
      <c r="O225" s="146"/>
      <c r="P225" s="147" t="s">
        <v>661</v>
      </c>
      <c r="Q225" s="148"/>
      <c r="R225" s="148"/>
      <c r="S225" s="148"/>
      <c r="T225" s="148"/>
      <c r="U225" s="148"/>
      <c r="V225" s="148"/>
      <c r="W225" s="148"/>
      <c r="X225" s="148"/>
      <c r="Y225" s="149">
        <v>0.651007</v>
      </c>
      <c r="Z225" s="150"/>
      <c r="AA225" s="150"/>
      <c r="AB225" s="151"/>
      <c r="AC225" s="152" t="s">
        <v>246</v>
      </c>
      <c r="AD225" s="153"/>
      <c r="AE225" s="153"/>
      <c r="AF225" s="153"/>
      <c r="AG225" s="153"/>
      <c r="AH225" s="168" t="s">
        <v>663</v>
      </c>
      <c r="AI225" s="169"/>
      <c r="AJ225" s="169"/>
      <c r="AK225" s="169"/>
      <c r="AL225" s="156" t="s">
        <v>270</v>
      </c>
      <c r="AM225" s="157"/>
      <c r="AN225" s="157"/>
      <c r="AO225" s="158"/>
      <c r="AP225" s="159" t="s">
        <v>571</v>
      </c>
      <c r="AQ225" s="159"/>
      <c r="AR225" s="159"/>
      <c r="AS225" s="159"/>
      <c r="AT225" s="159"/>
      <c r="AU225" s="159"/>
      <c r="AV225" s="159"/>
      <c r="AW225" s="159"/>
      <c r="AX225" s="159"/>
      <c r="AY225">
        <f>COUNTA($C$225)</f>
        <v>1</v>
      </c>
    </row>
    <row r="226" spans="1:51" ht="24.75" customHeight="1" x14ac:dyDescent="0.15">
      <c r="A226" s="48"/>
      <c r="B226" s="48"/>
      <c r="C226" s="48"/>
      <c r="D226" s="48"/>
      <c r="E226" s="48"/>
      <c r="F226" s="48"/>
      <c r="G226" s="48"/>
      <c r="H226" s="48"/>
      <c r="I226" s="48"/>
      <c r="J226" s="48"/>
      <c r="K226" s="48"/>
      <c r="L226" s="48"/>
      <c r="M226" s="48"/>
      <c r="N226" s="48"/>
      <c r="O226" s="48"/>
      <c r="P226" s="49"/>
      <c r="Q226" s="49"/>
      <c r="R226" s="49"/>
      <c r="S226" s="49"/>
      <c r="T226" s="49"/>
      <c r="U226" s="49"/>
      <c r="V226" s="49"/>
      <c r="W226" s="49"/>
      <c r="X226" s="49"/>
      <c r="Y226" s="50"/>
      <c r="Z226" s="50"/>
      <c r="AA226" s="50"/>
      <c r="AB226" s="50"/>
      <c r="AC226" s="50"/>
      <c r="AD226" s="50"/>
      <c r="AE226" s="50"/>
      <c r="AF226" s="50"/>
      <c r="AG226" s="50"/>
      <c r="AH226" s="50"/>
      <c r="AI226" s="50"/>
      <c r="AJ226" s="50"/>
      <c r="AK226" s="50"/>
      <c r="AL226" s="50"/>
      <c r="AM226" s="50"/>
      <c r="AN226" s="50"/>
      <c r="AO226" s="50"/>
      <c r="AP226" s="49"/>
      <c r="AQ226" s="49"/>
      <c r="AR226" s="49"/>
      <c r="AS226" s="49"/>
      <c r="AT226" s="49"/>
      <c r="AU226" s="49"/>
      <c r="AV226" s="49"/>
      <c r="AW226" s="49"/>
      <c r="AX226" s="49"/>
      <c r="AY226">
        <f>COUNTA($C$229)</f>
        <v>1</v>
      </c>
    </row>
    <row r="227" spans="1:51" ht="24.75" customHeight="1" x14ac:dyDescent="0.15">
      <c r="A227" s="41"/>
      <c r="B227" s="45" t="s">
        <v>170</v>
      </c>
      <c r="C227" s="41"/>
      <c r="D227" s="41"/>
      <c r="E227" s="41"/>
      <c r="F227" s="41"/>
      <c r="G227" s="41"/>
      <c r="H227" s="41"/>
      <c r="I227" s="41"/>
      <c r="J227" s="41"/>
      <c r="K227" s="41"/>
      <c r="L227" s="41"/>
      <c r="M227" s="41"/>
      <c r="N227" s="41"/>
      <c r="O227" s="41"/>
      <c r="P227" s="46"/>
      <c r="Q227" s="46"/>
      <c r="R227" s="46"/>
      <c r="S227" s="46"/>
      <c r="T227" s="46"/>
      <c r="U227" s="46"/>
      <c r="V227" s="46"/>
      <c r="W227" s="46"/>
      <c r="X227" s="46"/>
      <c r="Y227" s="47"/>
      <c r="Z227" s="47"/>
      <c r="AA227" s="47"/>
      <c r="AB227" s="47"/>
      <c r="AC227" s="47"/>
      <c r="AD227" s="47"/>
      <c r="AE227" s="47"/>
      <c r="AF227" s="47"/>
      <c r="AG227" s="47"/>
      <c r="AH227" s="47"/>
      <c r="AI227" s="47"/>
      <c r="AJ227" s="47"/>
      <c r="AK227" s="47"/>
      <c r="AL227" s="47"/>
      <c r="AM227" s="47"/>
      <c r="AN227" s="47"/>
      <c r="AO227" s="47"/>
      <c r="AP227" s="46"/>
      <c r="AQ227" s="46"/>
      <c r="AR227" s="46"/>
      <c r="AS227" s="46"/>
      <c r="AT227" s="46"/>
      <c r="AU227" s="46"/>
      <c r="AV227" s="46"/>
      <c r="AW227" s="46"/>
      <c r="AX227" s="46"/>
      <c r="AY227">
        <f>$AY$226</f>
        <v>1</v>
      </c>
    </row>
    <row r="228" spans="1:51" ht="59.25" customHeight="1" x14ac:dyDescent="0.15">
      <c r="A228" s="160"/>
      <c r="B228" s="160"/>
      <c r="C228" s="160" t="s">
        <v>25</v>
      </c>
      <c r="D228" s="160"/>
      <c r="E228" s="160"/>
      <c r="F228" s="160"/>
      <c r="G228" s="160"/>
      <c r="H228" s="160"/>
      <c r="I228" s="160"/>
      <c r="J228" s="161" t="s">
        <v>195</v>
      </c>
      <c r="K228" s="162"/>
      <c r="L228" s="162"/>
      <c r="M228" s="162"/>
      <c r="N228" s="162"/>
      <c r="O228" s="162"/>
      <c r="P228" s="163" t="s">
        <v>178</v>
      </c>
      <c r="Q228" s="163"/>
      <c r="R228" s="163"/>
      <c r="S228" s="163"/>
      <c r="T228" s="163"/>
      <c r="U228" s="163"/>
      <c r="V228" s="163"/>
      <c r="W228" s="163"/>
      <c r="X228" s="163"/>
      <c r="Y228" s="164" t="s">
        <v>193</v>
      </c>
      <c r="Z228" s="165"/>
      <c r="AA228" s="165"/>
      <c r="AB228" s="165"/>
      <c r="AC228" s="161" t="s">
        <v>221</v>
      </c>
      <c r="AD228" s="161"/>
      <c r="AE228" s="161"/>
      <c r="AF228" s="161"/>
      <c r="AG228" s="161"/>
      <c r="AH228" s="164" t="s">
        <v>239</v>
      </c>
      <c r="AI228" s="160"/>
      <c r="AJ228" s="160"/>
      <c r="AK228" s="160"/>
      <c r="AL228" s="160" t="s">
        <v>20</v>
      </c>
      <c r="AM228" s="160"/>
      <c r="AN228" s="160"/>
      <c r="AO228" s="166"/>
      <c r="AP228" s="167" t="s">
        <v>196</v>
      </c>
      <c r="AQ228" s="167"/>
      <c r="AR228" s="167"/>
      <c r="AS228" s="167"/>
      <c r="AT228" s="167"/>
      <c r="AU228" s="167"/>
      <c r="AV228" s="167"/>
      <c r="AW228" s="167"/>
      <c r="AX228" s="167"/>
      <c r="AY228">
        <f t="shared" ref="AY228:AY229" si="14">$AY$226</f>
        <v>1</v>
      </c>
    </row>
    <row r="229" spans="1:51" ht="50.25" customHeight="1" x14ac:dyDescent="0.15">
      <c r="A229" s="607">
        <v>1</v>
      </c>
      <c r="B229" s="607">
        <v>1</v>
      </c>
      <c r="C229" s="143" t="s">
        <v>658</v>
      </c>
      <c r="D229" s="144"/>
      <c r="E229" s="144"/>
      <c r="F229" s="144"/>
      <c r="G229" s="144"/>
      <c r="H229" s="144"/>
      <c r="I229" s="144"/>
      <c r="J229" s="145">
        <v>2010001155749</v>
      </c>
      <c r="K229" s="146"/>
      <c r="L229" s="146"/>
      <c r="M229" s="146"/>
      <c r="N229" s="146"/>
      <c r="O229" s="146"/>
      <c r="P229" s="147" t="s">
        <v>659</v>
      </c>
      <c r="Q229" s="148"/>
      <c r="R229" s="148"/>
      <c r="S229" s="148"/>
      <c r="T229" s="148"/>
      <c r="U229" s="148"/>
      <c r="V229" s="148"/>
      <c r="W229" s="148"/>
      <c r="X229" s="148"/>
      <c r="Y229" s="149">
        <v>3.7290000000000001</v>
      </c>
      <c r="Z229" s="150"/>
      <c r="AA229" s="150"/>
      <c r="AB229" s="151"/>
      <c r="AC229" s="152" t="s">
        <v>241</v>
      </c>
      <c r="AD229" s="153"/>
      <c r="AE229" s="153"/>
      <c r="AF229" s="153"/>
      <c r="AG229" s="153"/>
      <c r="AH229" s="154">
        <v>3</v>
      </c>
      <c r="AI229" s="155"/>
      <c r="AJ229" s="155"/>
      <c r="AK229" s="155"/>
      <c r="AL229" s="156" t="s">
        <v>270</v>
      </c>
      <c r="AM229" s="157"/>
      <c r="AN229" s="157"/>
      <c r="AO229" s="158"/>
      <c r="AP229" s="159" t="s">
        <v>571</v>
      </c>
      <c r="AQ229" s="159"/>
      <c r="AR229" s="159"/>
      <c r="AS229" s="159"/>
      <c r="AT229" s="159"/>
      <c r="AU229" s="159"/>
      <c r="AV229" s="159"/>
      <c r="AW229" s="159"/>
      <c r="AX229" s="159"/>
      <c r="AY229">
        <f t="shared" si="14"/>
        <v>1</v>
      </c>
    </row>
    <row r="230" spans="1:51" ht="24.75" customHeight="1" x14ac:dyDescent="0.15">
      <c r="A230" s="48"/>
      <c r="B230" s="48"/>
      <c r="C230" s="48"/>
      <c r="D230" s="48"/>
      <c r="E230" s="48"/>
      <c r="F230" s="48"/>
      <c r="G230" s="48"/>
      <c r="H230" s="48"/>
      <c r="I230" s="48"/>
      <c r="J230" s="48"/>
      <c r="K230" s="48"/>
      <c r="L230" s="48"/>
      <c r="M230" s="48"/>
      <c r="N230" s="48"/>
      <c r="O230" s="48"/>
      <c r="P230" s="49"/>
      <c r="Q230" s="49"/>
      <c r="R230" s="49"/>
      <c r="S230" s="49"/>
      <c r="T230" s="49"/>
      <c r="U230" s="49"/>
      <c r="V230" s="49"/>
      <c r="W230" s="49"/>
      <c r="X230" s="49"/>
      <c r="Y230" s="50"/>
      <c r="Z230" s="50"/>
      <c r="AA230" s="50"/>
      <c r="AB230" s="50"/>
      <c r="AC230" s="50"/>
      <c r="AD230" s="50"/>
      <c r="AE230" s="50"/>
      <c r="AF230" s="50"/>
      <c r="AG230" s="50"/>
      <c r="AH230" s="50"/>
      <c r="AI230" s="50"/>
      <c r="AJ230" s="50"/>
      <c r="AK230" s="50"/>
      <c r="AL230" s="50"/>
      <c r="AM230" s="50"/>
      <c r="AN230" s="50"/>
      <c r="AO230" s="50"/>
      <c r="AP230" s="49"/>
      <c r="AQ230" s="49"/>
      <c r="AR230" s="49"/>
      <c r="AS230" s="49"/>
      <c r="AT230" s="49"/>
      <c r="AU230" s="49"/>
      <c r="AV230" s="49"/>
      <c r="AW230" s="49"/>
      <c r="AX230" s="49"/>
      <c r="AY230">
        <f>COUNTA($C$233)</f>
        <v>1</v>
      </c>
    </row>
    <row r="231" spans="1:51" ht="24.75" customHeight="1" x14ac:dyDescent="0.15">
      <c r="A231" s="41"/>
      <c r="B231" s="45" t="s">
        <v>171</v>
      </c>
      <c r="C231" s="41"/>
      <c r="D231" s="41"/>
      <c r="E231" s="41"/>
      <c r="F231" s="41"/>
      <c r="G231" s="41"/>
      <c r="H231" s="41"/>
      <c r="I231" s="41"/>
      <c r="J231" s="41"/>
      <c r="K231" s="41"/>
      <c r="L231" s="41"/>
      <c r="M231" s="41"/>
      <c r="N231" s="41"/>
      <c r="O231" s="41"/>
      <c r="P231" s="46"/>
      <c r="Q231" s="46"/>
      <c r="R231" s="46"/>
      <c r="S231" s="46"/>
      <c r="T231" s="46"/>
      <c r="U231" s="46"/>
      <c r="V231" s="46"/>
      <c r="W231" s="46"/>
      <c r="X231" s="46"/>
      <c r="Y231" s="47"/>
      <c r="Z231" s="47"/>
      <c r="AA231" s="47"/>
      <c r="AB231" s="47"/>
      <c r="AC231" s="47"/>
      <c r="AD231" s="47"/>
      <c r="AE231" s="47"/>
      <c r="AF231" s="47"/>
      <c r="AG231" s="47"/>
      <c r="AH231" s="47"/>
      <c r="AI231" s="47"/>
      <c r="AJ231" s="47"/>
      <c r="AK231" s="47"/>
      <c r="AL231" s="47"/>
      <c r="AM231" s="47"/>
      <c r="AN231" s="47"/>
      <c r="AO231" s="47"/>
      <c r="AP231" s="46"/>
      <c r="AQ231" s="46"/>
      <c r="AR231" s="46"/>
      <c r="AS231" s="46"/>
      <c r="AT231" s="46"/>
      <c r="AU231" s="46"/>
      <c r="AV231" s="46"/>
      <c r="AW231" s="46"/>
      <c r="AX231" s="46"/>
      <c r="AY231">
        <f>$AY$230</f>
        <v>1</v>
      </c>
    </row>
    <row r="232" spans="1:51" ht="59.25" customHeight="1" x14ac:dyDescent="0.15">
      <c r="A232" s="160"/>
      <c r="B232" s="160"/>
      <c r="C232" s="160" t="s">
        <v>25</v>
      </c>
      <c r="D232" s="160"/>
      <c r="E232" s="160"/>
      <c r="F232" s="160"/>
      <c r="G232" s="160"/>
      <c r="H232" s="160"/>
      <c r="I232" s="160"/>
      <c r="J232" s="161" t="s">
        <v>195</v>
      </c>
      <c r="K232" s="162"/>
      <c r="L232" s="162"/>
      <c r="M232" s="162"/>
      <c r="N232" s="162"/>
      <c r="O232" s="162"/>
      <c r="P232" s="163" t="s">
        <v>178</v>
      </c>
      <c r="Q232" s="163"/>
      <c r="R232" s="163"/>
      <c r="S232" s="163"/>
      <c r="T232" s="163"/>
      <c r="U232" s="163"/>
      <c r="V232" s="163"/>
      <c r="W232" s="163"/>
      <c r="X232" s="163"/>
      <c r="Y232" s="164" t="s">
        <v>193</v>
      </c>
      <c r="Z232" s="165"/>
      <c r="AA232" s="165"/>
      <c r="AB232" s="165"/>
      <c r="AC232" s="161" t="s">
        <v>221</v>
      </c>
      <c r="AD232" s="161"/>
      <c r="AE232" s="161"/>
      <c r="AF232" s="161"/>
      <c r="AG232" s="161"/>
      <c r="AH232" s="164" t="s">
        <v>239</v>
      </c>
      <c r="AI232" s="160"/>
      <c r="AJ232" s="160"/>
      <c r="AK232" s="160"/>
      <c r="AL232" s="160" t="s">
        <v>20</v>
      </c>
      <c r="AM232" s="160"/>
      <c r="AN232" s="160"/>
      <c r="AO232" s="166"/>
      <c r="AP232" s="167" t="s">
        <v>196</v>
      </c>
      <c r="AQ232" s="167"/>
      <c r="AR232" s="167"/>
      <c r="AS232" s="167"/>
      <c r="AT232" s="167"/>
      <c r="AU232" s="167"/>
      <c r="AV232" s="167"/>
      <c r="AW232" s="167"/>
      <c r="AX232" s="167"/>
      <c r="AY232">
        <f t="shared" ref="AY232:AY233" si="15">$AY$230</f>
        <v>1</v>
      </c>
    </row>
    <row r="233" spans="1:51" ht="36" customHeight="1" x14ac:dyDescent="0.15">
      <c r="A233" s="607">
        <v>1</v>
      </c>
      <c r="B233" s="607">
        <v>1</v>
      </c>
      <c r="C233" s="143" t="s">
        <v>677</v>
      </c>
      <c r="D233" s="144"/>
      <c r="E233" s="144"/>
      <c r="F233" s="144"/>
      <c r="G233" s="144"/>
      <c r="H233" s="144"/>
      <c r="I233" s="144"/>
      <c r="J233" s="145">
        <v>1010401016683</v>
      </c>
      <c r="K233" s="146"/>
      <c r="L233" s="146"/>
      <c r="M233" s="146"/>
      <c r="N233" s="146"/>
      <c r="O233" s="146"/>
      <c r="P233" s="147" t="s">
        <v>662</v>
      </c>
      <c r="Q233" s="148"/>
      <c r="R233" s="148"/>
      <c r="S233" s="148"/>
      <c r="T233" s="148"/>
      <c r="U233" s="148"/>
      <c r="V233" s="148"/>
      <c r="W233" s="148"/>
      <c r="X233" s="148"/>
      <c r="Y233" s="149">
        <v>31.67</v>
      </c>
      <c r="Z233" s="150"/>
      <c r="AA233" s="150"/>
      <c r="AB233" s="151"/>
      <c r="AC233" s="152" t="s">
        <v>241</v>
      </c>
      <c r="AD233" s="153"/>
      <c r="AE233" s="153"/>
      <c r="AF233" s="153"/>
      <c r="AG233" s="153"/>
      <c r="AH233" s="154">
        <v>1</v>
      </c>
      <c r="AI233" s="155"/>
      <c r="AJ233" s="155"/>
      <c r="AK233" s="155"/>
      <c r="AL233" s="156" t="s">
        <v>270</v>
      </c>
      <c r="AM233" s="157"/>
      <c r="AN233" s="157"/>
      <c r="AO233" s="158"/>
      <c r="AP233" s="159" t="s">
        <v>270</v>
      </c>
      <c r="AQ233" s="159"/>
      <c r="AR233" s="159"/>
      <c r="AS233" s="159"/>
      <c r="AT233" s="159"/>
      <c r="AU233" s="159"/>
      <c r="AV233" s="159"/>
      <c r="AW233" s="159"/>
      <c r="AX233" s="159"/>
      <c r="AY233">
        <f t="shared" si="15"/>
        <v>1</v>
      </c>
    </row>
    <row r="234" spans="1:51" ht="24.75" customHeight="1" x14ac:dyDescent="0.15">
      <c r="A234" s="48"/>
      <c r="B234" s="48"/>
      <c r="C234" s="48"/>
      <c r="D234" s="48"/>
      <c r="E234" s="48"/>
      <c r="F234" s="48"/>
      <c r="G234" s="48"/>
      <c r="H234" s="48"/>
      <c r="I234" s="48"/>
      <c r="J234" s="48"/>
      <c r="K234" s="48"/>
      <c r="L234" s="48"/>
      <c r="M234" s="48"/>
      <c r="N234" s="48"/>
      <c r="O234" s="48"/>
      <c r="P234" s="49"/>
      <c r="Q234" s="49"/>
      <c r="R234" s="49"/>
      <c r="S234" s="49"/>
      <c r="T234" s="49"/>
      <c r="U234" s="49"/>
      <c r="V234" s="49"/>
      <c r="W234" s="49"/>
      <c r="X234" s="49"/>
      <c r="Y234" s="50"/>
      <c r="Z234" s="50"/>
      <c r="AA234" s="50"/>
      <c r="AB234" s="50"/>
      <c r="AC234" s="50"/>
      <c r="AD234" s="50"/>
      <c r="AE234" s="50"/>
      <c r="AF234" s="50"/>
      <c r="AG234" s="50"/>
      <c r="AH234" s="50"/>
      <c r="AI234" s="50"/>
      <c r="AJ234" s="50"/>
      <c r="AK234" s="50"/>
      <c r="AL234" s="50"/>
      <c r="AM234" s="50"/>
      <c r="AN234" s="50"/>
      <c r="AO234" s="50"/>
      <c r="AP234" s="49"/>
      <c r="AQ234" s="49"/>
      <c r="AR234" s="49"/>
      <c r="AS234" s="49"/>
      <c r="AT234" s="49"/>
      <c r="AU234" s="49"/>
      <c r="AV234" s="49"/>
      <c r="AW234" s="49"/>
      <c r="AX234" s="49"/>
      <c r="AY234">
        <f>COUNTA($C$237)</f>
        <v>1</v>
      </c>
    </row>
    <row r="235" spans="1:51" ht="24.75" customHeight="1" x14ac:dyDescent="0.15">
      <c r="A235" s="41"/>
      <c r="B235" s="45" t="s">
        <v>172</v>
      </c>
      <c r="C235" s="41"/>
      <c r="D235" s="41"/>
      <c r="E235" s="41"/>
      <c r="F235" s="41"/>
      <c r="G235" s="41"/>
      <c r="H235" s="41"/>
      <c r="I235" s="41"/>
      <c r="J235" s="41"/>
      <c r="K235" s="41"/>
      <c r="L235" s="41"/>
      <c r="M235" s="41"/>
      <c r="N235" s="41"/>
      <c r="O235" s="41"/>
      <c r="P235" s="46"/>
      <c r="Q235" s="46"/>
      <c r="R235" s="46"/>
      <c r="S235" s="46"/>
      <c r="T235" s="46"/>
      <c r="U235" s="46"/>
      <c r="V235" s="46"/>
      <c r="W235" s="46"/>
      <c r="X235" s="46"/>
      <c r="Y235" s="47"/>
      <c r="Z235" s="47"/>
      <c r="AA235" s="47"/>
      <c r="AB235" s="47"/>
      <c r="AC235" s="47"/>
      <c r="AD235" s="47"/>
      <c r="AE235" s="47"/>
      <c r="AF235" s="47"/>
      <c r="AG235" s="47"/>
      <c r="AH235" s="47"/>
      <c r="AI235" s="47"/>
      <c r="AJ235" s="47"/>
      <c r="AK235" s="47"/>
      <c r="AL235" s="47"/>
      <c r="AM235" s="47"/>
      <c r="AN235" s="47"/>
      <c r="AO235" s="47"/>
      <c r="AP235" s="46"/>
      <c r="AQ235" s="46"/>
      <c r="AR235" s="46"/>
      <c r="AS235" s="46"/>
      <c r="AT235" s="46"/>
      <c r="AU235" s="46"/>
      <c r="AV235" s="46"/>
      <c r="AW235" s="46"/>
      <c r="AX235" s="46"/>
      <c r="AY235">
        <f>$AY$234</f>
        <v>1</v>
      </c>
    </row>
    <row r="236" spans="1:51" ht="59.25" customHeight="1" x14ac:dyDescent="0.15">
      <c r="A236" s="160"/>
      <c r="B236" s="160"/>
      <c r="C236" s="160" t="s">
        <v>25</v>
      </c>
      <c r="D236" s="160"/>
      <c r="E236" s="160"/>
      <c r="F236" s="160"/>
      <c r="G236" s="160"/>
      <c r="H236" s="160"/>
      <c r="I236" s="160"/>
      <c r="J236" s="161" t="s">
        <v>195</v>
      </c>
      <c r="K236" s="162"/>
      <c r="L236" s="162"/>
      <c r="M236" s="162"/>
      <c r="N236" s="162"/>
      <c r="O236" s="162"/>
      <c r="P236" s="163" t="s">
        <v>178</v>
      </c>
      <c r="Q236" s="163"/>
      <c r="R236" s="163"/>
      <c r="S236" s="163"/>
      <c r="T236" s="163"/>
      <c r="U236" s="163"/>
      <c r="V236" s="163"/>
      <c r="W236" s="163"/>
      <c r="X236" s="163"/>
      <c r="Y236" s="164" t="s">
        <v>193</v>
      </c>
      <c r="Z236" s="165"/>
      <c r="AA236" s="165"/>
      <c r="AB236" s="165"/>
      <c r="AC236" s="161" t="s">
        <v>221</v>
      </c>
      <c r="AD236" s="161"/>
      <c r="AE236" s="161"/>
      <c r="AF236" s="161"/>
      <c r="AG236" s="161"/>
      <c r="AH236" s="164" t="s">
        <v>239</v>
      </c>
      <c r="AI236" s="160"/>
      <c r="AJ236" s="160"/>
      <c r="AK236" s="160"/>
      <c r="AL236" s="160" t="s">
        <v>20</v>
      </c>
      <c r="AM236" s="160"/>
      <c r="AN236" s="160"/>
      <c r="AO236" s="166"/>
      <c r="AP236" s="167" t="s">
        <v>196</v>
      </c>
      <c r="AQ236" s="167"/>
      <c r="AR236" s="167"/>
      <c r="AS236" s="167"/>
      <c r="AT236" s="167"/>
      <c r="AU236" s="167"/>
      <c r="AV236" s="167"/>
      <c r="AW236" s="167"/>
      <c r="AX236" s="167"/>
      <c r="AY236">
        <f t="shared" ref="AY236:AY237" si="16">$AY$234</f>
        <v>1</v>
      </c>
    </row>
    <row r="237" spans="1:51" ht="56.25" customHeight="1" x14ac:dyDescent="0.15">
      <c r="A237" s="607">
        <v>1</v>
      </c>
      <c r="B237" s="607">
        <v>1</v>
      </c>
      <c r="C237" s="143" t="s">
        <v>572</v>
      </c>
      <c r="D237" s="144"/>
      <c r="E237" s="144"/>
      <c r="F237" s="144"/>
      <c r="G237" s="144"/>
      <c r="H237" s="144"/>
      <c r="I237" s="144"/>
      <c r="J237" s="145">
        <v>9010001050794</v>
      </c>
      <c r="K237" s="146"/>
      <c r="L237" s="146"/>
      <c r="M237" s="146"/>
      <c r="N237" s="146"/>
      <c r="O237" s="146"/>
      <c r="P237" s="147" t="s">
        <v>573</v>
      </c>
      <c r="Q237" s="148"/>
      <c r="R237" s="148"/>
      <c r="S237" s="148"/>
      <c r="T237" s="148"/>
      <c r="U237" s="148"/>
      <c r="V237" s="148"/>
      <c r="W237" s="148"/>
      <c r="X237" s="148"/>
      <c r="Y237" s="149">
        <v>4.55</v>
      </c>
      <c r="Z237" s="150"/>
      <c r="AA237" s="150"/>
      <c r="AB237" s="151"/>
      <c r="AC237" s="152" t="s">
        <v>241</v>
      </c>
      <c r="AD237" s="153"/>
      <c r="AE237" s="153"/>
      <c r="AF237" s="153"/>
      <c r="AG237" s="153"/>
      <c r="AH237" s="154">
        <v>1</v>
      </c>
      <c r="AI237" s="155"/>
      <c r="AJ237" s="155"/>
      <c r="AK237" s="155"/>
      <c r="AL237" s="156" t="s">
        <v>570</v>
      </c>
      <c r="AM237" s="157"/>
      <c r="AN237" s="157"/>
      <c r="AO237" s="158"/>
      <c r="AP237" s="159" t="s">
        <v>574</v>
      </c>
      <c r="AQ237" s="159"/>
      <c r="AR237" s="159"/>
      <c r="AS237" s="159"/>
      <c r="AT237" s="159"/>
      <c r="AU237" s="159"/>
      <c r="AV237" s="159"/>
      <c r="AW237" s="159"/>
      <c r="AX237" s="159"/>
      <c r="AY237">
        <f t="shared" si="16"/>
        <v>1</v>
      </c>
    </row>
    <row r="238" spans="1:51" ht="47.25" customHeight="1" x14ac:dyDescent="0.15">
      <c r="A238" s="607">
        <v>2</v>
      </c>
      <c r="B238" s="607">
        <v>1</v>
      </c>
      <c r="C238" s="143" t="s">
        <v>575</v>
      </c>
      <c r="D238" s="144"/>
      <c r="E238" s="144"/>
      <c r="F238" s="144"/>
      <c r="G238" s="144"/>
      <c r="H238" s="144"/>
      <c r="I238" s="144"/>
      <c r="J238" s="145">
        <v>8010401039050</v>
      </c>
      <c r="K238" s="146"/>
      <c r="L238" s="146"/>
      <c r="M238" s="146"/>
      <c r="N238" s="146"/>
      <c r="O238" s="146"/>
      <c r="P238" s="147" t="s">
        <v>576</v>
      </c>
      <c r="Q238" s="148"/>
      <c r="R238" s="148"/>
      <c r="S238" s="148"/>
      <c r="T238" s="148"/>
      <c r="U238" s="148"/>
      <c r="V238" s="148"/>
      <c r="W238" s="148"/>
      <c r="X238" s="148"/>
      <c r="Y238" s="149">
        <v>0.83599999999999997</v>
      </c>
      <c r="Z238" s="150"/>
      <c r="AA238" s="150"/>
      <c r="AB238" s="151"/>
      <c r="AC238" s="152" t="s">
        <v>246</v>
      </c>
      <c r="AD238" s="153"/>
      <c r="AE238" s="153"/>
      <c r="AF238" s="153"/>
      <c r="AG238" s="153"/>
      <c r="AH238" s="154" t="s">
        <v>570</v>
      </c>
      <c r="AI238" s="155"/>
      <c r="AJ238" s="155"/>
      <c r="AK238" s="155"/>
      <c r="AL238" s="156" t="s">
        <v>570</v>
      </c>
      <c r="AM238" s="157"/>
      <c r="AN238" s="157"/>
      <c r="AO238" s="158"/>
      <c r="AP238" s="159" t="s">
        <v>574</v>
      </c>
      <c r="AQ238" s="159"/>
      <c r="AR238" s="159"/>
      <c r="AS238" s="159"/>
      <c r="AT238" s="159"/>
      <c r="AU238" s="159"/>
      <c r="AV238" s="159"/>
      <c r="AW238" s="159"/>
      <c r="AX238" s="159"/>
      <c r="AY238">
        <f>COUNTA($C$238)</f>
        <v>1</v>
      </c>
    </row>
    <row r="239" spans="1:51" ht="49.5" customHeight="1" x14ac:dyDescent="0.15">
      <c r="A239" s="607">
        <v>3</v>
      </c>
      <c r="B239" s="607">
        <v>1</v>
      </c>
      <c r="C239" s="143" t="s">
        <v>577</v>
      </c>
      <c r="D239" s="144"/>
      <c r="E239" s="144"/>
      <c r="F239" s="144"/>
      <c r="G239" s="144"/>
      <c r="H239" s="144"/>
      <c r="I239" s="144"/>
      <c r="J239" s="145">
        <v>5010001007765</v>
      </c>
      <c r="K239" s="146"/>
      <c r="L239" s="146"/>
      <c r="M239" s="146"/>
      <c r="N239" s="146"/>
      <c r="O239" s="146"/>
      <c r="P239" s="147" t="s">
        <v>578</v>
      </c>
      <c r="Q239" s="148"/>
      <c r="R239" s="148"/>
      <c r="S239" s="148"/>
      <c r="T239" s="148"/>
      <c r="U239" s="148"/>
      <c r="V239" s="148"/>
      <c r="W239" s="148"/>
      <c r="X239" s="148"/>
      <c r="Y239" s="149">
        <v>0.79300000000000004</v>
      </c>
      <c r="Z239" s="150"/>
      <c r="AA239" s="150"/>
      <c r="AB239" s="151"/>
      <c r="AC239" s="152" t="s">
        <v>246</v>
      </c>
      <c r="AD239" s="153"/>
      <c r="AE239" s="153"/>
      <c r="AF239" s="153"/>
      <c r="AG239" s="153"/>
      <c r="AH239" s="154" t="s">
        <v>570</v>
      </c>
      <c r="AI239" s="155"/>
      <c r="AJ239" s="155"/>
      <c r="AK239" s="155"/>
      <c r="AL239" s="156" t="s">
        <v>570</v>
      </c>
      <c r="AM239" s="157"/>
      <c r="AN239" s="157"/>
      <c r="AO239" s="158"/>
      <c r="AP239" s="159" t="s">
        <v>574</v>
      </c>
      <c r="AQ239" s="159"/>
      <c r="AR239" s="159"/>
      <c r="AS239" s="159"/>
      <c r="AT239" s="159"/>
      <c r="AU239" s="159"/>
      <c r="AV239" s="159"/>
      <c r="AW239" s="159"/>
      <c r="AX239" s="159"/>
      <c r="AY239">
        <f>COUNTA($C$239)</f>
        <v>1</v>
      </c>
    </row>
    <row r="240" spans="1:51" ht="49.5" customHeight="1" x14ac:dyDescent="0.15">
      <c r="A240" s="607">
        <v>4</v>
      </c>
      <c r="B240" s="607">
        <v>1</v>
      </c>
      <c r="C240" s="143" t="s">
        <v>572</v>
      </c>
      <c r="D240" s="144"/>
      <c r="E240" s="144"/>
      <c r="F240" s="144"/>
      <c r="G240" s="144"/>
      <c r="H240" s="144"/>
      <c r="I240" s="144"/>
      <c r="J240" s="145">
        <v>9010001050794</v>
      </c>
      <c r="K240" s="146"/>
      <c r="L240" s="146"/>
      <c r="M240" s="146"/>
      <c r="N240" s="146"/>
      <c r="O240" s="146"/>
      <c r="P240" s="147" t="s">
        <v>579</v>
      </c>
      <c r="Q240" s="148"/>
      <c r="R240" s="148"/>
      <c r="S240" s="148"/>
      <c r="T240" s="148"/>
      <c r="U240" s="148"/>
      <c r="V240" s="148"/>
      <c r="W240" s="148"/>
      <c r="X240" s="148"/>
      <c r="Y240" s="149">
        <v>0.67600000000000005</v>
      </c>
      <c r="Z240" s="150"/>
      <c r="AA240" s="150"/>
      <c r="AB240" s="151"/>
      <c r="AC240" s="152" t="s">
        <v>246</v>
      </c>
      <c r="AD240" s="153"/>
      <c r="AE240" s="153"/>
      <c r="AF240" s="153"/>
      <c r="AG240" s="153"/>
      <c r="AH240" s="154" t="s">
        <v>570</v>
      </c>
      <c r="AI240" s="155"/>
      <c r="AJ240" s="155"/>
      <c r="AK240" s="155"/>
      <c r="AL240" s="156" t="s">
        <v>570</v>
      </c>
      <c r="AM240" s="157"/>
      <c r="AN240" s="157"/>
      <c r="AO240" s="158"/>
      <c r="AP240" s="159" t="s">
        <v>574</v>
      </c>
      <c r="AQ240" s="159"/>
      <c r="AR240" s="159"/>
      <c r="AS240" s="159"/>
      <c r="AT240" s="159"/>
      <c r="AU240" s="159"/>
      <c r="AV240" s="159"/>
      <c r="AW240" s="159"/>
      <c r="AX240" s="159"/>
      <c r="AY240">
        <f>COUNTA($C$240)</f>
        <v>1</v>
      </c>
    </row>
    <row r="241" spans="1:51" ht="47.25" customHeight="1" x14ac:dyDescent="0.15">
      <c r="A241" s="607">
        <v>5</v>
      </c>
      <c r="B241" s="607">
        <v>1</v>
      </c>
      <c r="C241" s="143" t="s">
        <v>580</v>
      </c>
      <c r="D241" s="144"/>
      <c r="E241" s="144"/>
      <c r="F241" s="144"/>
      <c r="G241" s="144"/>
      <c r="H241" s="144"/>
      <c r="I241" s="144"/>
      <c r="J241" s="145">
        <v>7010001099719</v>
      </c>
      <c r="K241" s="146"/>
      <c r="L241" s="146"/>
      <c r="M241" s="146"/>
      <c r="N241" s="146"/>
      <c r="O241" s="146"/>
      <c r="P241" s="147" t="s">
        <v>581</v>
      </c>
      <c r="Q241" s="148"/>
      <c r="R241" s="148"/>
      <c r="S241" s="148"/>
      <c r="T241" s="148"/>
      <c r="U241" s="148"/>
      <c r="V241" s="148"/>
      <c r="W241" s="148"/>
      <c r="X241" s="148"/>
      <c r="Y241" s="149">
        <v>0.58299999999999996</v>
      </c>
      <c r="Z241" s="150"/>
      <c r="AA241" s="150"/>
      <c r="AB241" s="151"/>
      <c r="AC241" s="152" t="s">
        <v>246</v>
      </c>
      <c r="AD241" s="153"/>
      <c r="AE241" s="153"/>
      <c r="AF241" s="153"/>
      <c r="AG241" s="153"/>
      <c r="AH241" s="154" t="s">
        <v>570</v>
      </c>
      <c r="AI241" s="155"/>
      <c r="AJ241" s="155"/>
      <c r="AK241" s="155"/>
      <c r="AL241" s="156" t="s">
        <v>570</v>
      </c>
      <c r="AM241" s="157"/>
      <c r="AN241" s="157"/>
      <c r="AO241" s="158"/>
      <c r="AP241" s="159" t="s">
        <v>574</v>
      </c>
      <c r="AQ241" s="159"/>
      <c r="AR241" s="159"/>
      <c r="AS241" s="159"/>
      <c r="AT241" s="159"/>
      <c r="AU241" s="159"/>
      <c r="AV241" s="159"/>
      <c r="AW241" s="159"/>
      <c r="AX241" s="159"/>
      <c r="AY241">
        <f>COUNTA($C$241)</f>
        <v>1</v>
      </c>
    </row>
    <row r="242" spans="1:51" ht="51" customHeight="1" x14ac:dyDescent="0.15">
      <c r="A242" s="607">
        <v>6</v>
      </c>
      <c r="B242" s="607">
        <v>1</v>
      </c>
      <c r="C242" s="143" t="s">
        <v>583</v>
      </c>
      <c r="D242" s="144"/>
      <c r="E242" s="144"/>
      <c r="F242" s="144"/>
      <c r="G242" s="144"/>
      <c r="H242" s="144"/>
      <c r="I242" s="144"/>
      <c r="J242" s="145">
        <v>1010001004155</v>
      </c>
      <c r="K242" s="146"/>
      <c r="L242" s="146"/>
      <c r="M242" s="146"/>
      <c r="N242" s="146"/>
      <c r="O242" s="146"/>
      <c r="P242" s="147" t="s">
        <v>582</v>
      </c>
      <c r="Q242" s="148"/>
      <c r="R242" s="148"/>
      <c r="S242" s="148"/>
      <c r="T242" s="148"/>
      <c r="U242" s="148"/>
      <c r="V242" s="148"/>
      <c r="W242" s="148"/>
      <c r="X242" s="148"/>
      <c r="Y242" s="149">
        <v>0.21299999999999999</v>
      </c>
      <c r="Z242" s="150"/>
      <c r="AA242" s="150"/>
      <c r="AB242" s="151"/>
      <c r="AC242" s="152" t="s">
        <v>246</v>
      </c>
      <c r="AD242" s="153"/>
      <c r="AE242" s="153"/>
      <c r="AF242" s="153"/>
      <c r="AG242" s="153"/>
      <c r="AH242" s="154" t="s">
        <v>570</v>
      </c>
      <c r="AI242" s="155"/>
      <c r="AJ242" s="155"/>
      <c r="AK242" s="155"/>
      <c r="AL242" s="156" t="s">
        <v>570</v>
      </c>
      <c r="AM242" s="157"/>
      <c r="AN242" s="157"/>
      <c r="AO242" s="158"/>
      <c r="AP242" s="159" t="s">
        <v>574</v>
      </c>
      <c r="AQ242" s="159"/>
      <c r="AR242" s="159"/>
      <c r="AS242" s="159"/>
      <c r="AT242" s="159"/>
      <c r="AU242" s="159"/>
      <c r="AV242" s="159"/>
      <c r="AW242" s="159"/>
      <c r="AX242" s="159"/>
      <c r="AY242">
        <f>COUNTA($C$242)</f>
        <v>1</v>
      </c>
    </row>
    <row r="243" spans="1:51" ht="39" customHeight="1" x14ac:dyDescent="0.15">
      <c r="A243" s="607">
        <v>7</v>
      </c>
      <c r="B243" s="607">
        <v>1</v>
      </c>
      <c r="C243" s="143" t="s">
        <v>646</v>
      </c>
      <c r="D243" s="144"/>
      <c r="E243" s="144"/>
      <c r="F243" s="144"/>
      <c r="G243" s="144"/>
      <c r="H243" s="144"/>
      <c r="I243" s="144"/>
      <c r="J243" s="145">
        <v>6010405003434</v>
      </c>
      <c r="K243" s="146"/>
      <c r="L243" s="146"/>
      <c r="M243" s="146"/>
      <c r="N243" s="146"/>
      <c r="O243" s="146"/>
      <c r="P243" s="147" t="s">
        <v>647</v>
      </c>
      <c r="Q243" s="148"/>
      <c r="R243" s="148"/>
      <c r="S243" s="148"/>
      <c r="T243" s="148"/>
      <c r="U243" s="148"/>
      <c r="V243" s="148"/>
      <c r="W243" s="148"/>
      <c r="X243" s="148"/>
      <c r="Y243" s="149">
        <v>0.112915</v>
      </c>
      <c r="Z243" s="150"/>
      <c r="AA243" s="150"/>
      <c r="AB243" s="151"/>
      <c r="AC243" s="152" t="s">
        <v>246</v>
      </c>
      <c r="AD243" s="153"/>
      <c r="AE243" s="153"/>
      <c r="AF243" s="153"/>
      <c r="AG243" s="153"/>
      <c r="AH243" s="154" t="s">
        <v>270</v>
      </c>
      <c r="AI243" s="155"/>
      <c r="AJ243" s="155"/>
      <c r="AK243" s="155"/>
      <c r="AL243" s="156" t="s">
        <v>270</v>
      </c>
      <c r="AM243" s="157"/>
      <c r="AN243" s="157"/>
      <c r="AO243" s="158"/>
      <c r="AP243" s="159" t="s">
        <v>574</v>
      </c>
      <c r="AQ243" s="159"/>
      <c r="AR243" s="159"/>
      <c r="AS243" s="159"/>
      <c r="AT243" s="159"/>
      <c r="AU243" s="159"/>
      <c r="AV243" s="159"/>
      <c r="AW243" s="159"/>
      <c r="AX243" s="159"/>
      <c r="AY243">
        <f>COUNTA($C$243)</f>
        <v>1</v>
      </c>
    </row>
  </sheetData>
  <sheetProtection formatRows="0"/>
  <dataConsolidate/>
  <mergeCells count="1064">
    <mergeCell ref="AO106:AX106"/>
    <mergeCell ref="E107:P107"/>
    <mergeCell ref="Q107:AB107"/>
    <mergeCell ref="AC107:AN107"/>
    <mergeCell ref="AO107:AX107"/>
    <mergeCell ref="A107:D107"/>
    <mergeCell ref="O111:P111"/>
    <mergeCell ref="AA111:AB111"/>
    <mergeCell ref="AM111:AN111"/>
    <mergeCell ref="AO111:AP111"/>
    <mergeCell ref="AR111:AS111"/>
    <mergeCell ref="AU111:AV111"/>
    <mergeCell ref="A108:D108"/>
    <mergeCell ref="E108:P108"/>
    <mergeCell ref="Q108:AB108"/>
    <mergeCell ref="AC108:AN108"/>
    <mergeCell ref="AO108:AX108"/>
    <mergeCell ref="A109:D109"/>
    <mergeCell ref="E109:P109"/>
    <mergeCell ref="Q109:AB109"/>
    <mergeCell ref="AC109:AN109"/>
    <mergeCell ref="AO109:AX109"/>
    <mergeCell ref="A110:D110"/>
    <mergeCell ref="E110:G110"/>
    <mergeCell ref="I110:J110"/>
    <mergeCell ref="L110:M110"/>
    <mergeCell ref="O110:P110"/>
    <mergeCell ref="Q110:S110"/>
    <mergeCell ref="AA110:AB110"/>
    <mergeCell ref="AC110:AE110"/>
    <mergeCell ref="AG110:AH110"/>
    <mergeCell ref="AJ110:AK110"/>
    <mergeCell ref="AM110:AN110"/>
    <mergeCell ref="AO110:AP110"/>
    <mergeCell ref="AR110:AS110"/>
    <mergeCell ref="A12:F21"/>
    <mergeCell ref="G22:O22"/>
    <mergeCell ref="G23:O23"/>
    <mergeCell ref="G24:O24"/>
    <mergeCell ref="A22:F25"/>
    <mergeCell ref="AD22:AX22"/>
    <mergeCell ref="AD23:AX25"/>
    <mergeCell ref="W22:AC22"/>
    <mergeCell ref="A104:D104"/>
    <mergeCell ref="E104:P104"/>
    <mergeCell ref="Q104:AB104"/>
    <mergeCell ref="AC104:AN104"/>
    <mergeCell ref="AO104:AX104"/>
    <mergeCell ref="E105:P105"/>
    <mergeCell ref="Q105:AB105"/>
    <mergeCell ref="AC105:AN105"/>
    <mergeCell ref="AO105:AX105"/>
    <mergeCell ref="A101:D101"/>
    <mergeCell ref="E101:P101"/>
    <mergeCell ref="Q101:AB101"/>
    <mergeCell ref="AC101:AN101"/>
    <mergeCell ref="AU110:AV110"/>
    <mergeCell ref="E106:P106"/>
    <mergeCell ref="Q106:AB106"/>
    <mergeCell ref="AC106:AN106"/>
    <mergeCell ref="AD2:AH2"/>
    <mergeCell ref="AJ2:AM2"/>
    <mergeCell ref="G8:X8"/>
    <mergeCell ref="C77:AC77"/>
    <mergeCell ref="AD77:AF77"/>
    <mergeCell ref="AO2:AQ2"/>
    <mergeCell ref="AS2:AU2"/>
    <mergeCell ref="P25:V25"/>
    <mergeCell ref="W25:AC25"/>
    <mergeCell ref="AO101:AX101"/>
    <mergeCell ref="A102:D102"/>
    <mergeCell ref="E102:P102"/>
    <mergeCell ref="Q102:AB102"/>
    <mergeCell ref="AC102:AN102"/>
    <mergeCell ref="AO102:AX102"/>
    <mergeCell ref="A103:D103"/>
    <mergeCell ref="E103:P103"/>
    <mergeCell ref="Q103:AB103"/>
    <mergeCell ref="AC103:AN103"/>
    <mergeCell ref="AO103:AX103"/>
    <mergeCell ref="W23:AC23"/>
    <mergeCell ref="W24:AC24"/>
    <mergeCell ref="Y204:AB204"/>
    <mergeCell ref="C204:I204"/>
    <mergeCell ref="P204:X204"/>
    <mergeCell ref="G184:K184"/>
    <mergeCell ref="Y59:AA59"/>
    <mergeCell ref="AB59:AD59"/>
    <mergeCell ref="AE59:AH59"/>
    <mergeCell ref="Y57:AA58"/>
    <mergeCell ref="AB57:AD58"/>
    <mergeCell ref="G59:X60"/>
    <mergeCell ref="A52:F54"/>
    <mergeCell ref="G52:X52"/>
    <mergeCell ref="AB53:AD53"/>
    <mergeCell ref="E56:F56"/>
    <mergeCell ref="G56:AX56"/>
    <mergeCell ref="AQ54:AX54"/>
    <mergeCell ref="E55:F55"/>
    <mergeCell ref="G55:AX55"/>
    <mergeCell ref="E57:F60"/>
    <mergeCell ref="AG111:AH111"/>
    <mergeCell ref="AJ111:AK111"/>
    <mergeCell ref="A106:D106"/>
    <mergeCell ref="A105:D105"/>
    <mergeCell ref="A111:D111"/>
    <mergeCell ref="E111:G111"/>
    <mergeCell ref="I111:J111"/>
    <mergeCell ref="L111:M111"/>
    <mergeCell ref="Q111:S111"/>
    <mergeCell ref="U111:V111"/>
    <mergeCell ref="X111:Y111"/>
    <mergeCell ref="AC111:AE111"/>
    <mergeCell ref="U110:V110"/>
    <mergeCell ref="Y7:AD7"/>
    <mergeCell ref="Y30:AA30"/>
    <mergeCell ref="AE28:AH28"/>
    <mergeCell ref="AQ27:AR27"/>
    <mergeCell ref="AE29:AH29"/>
    <mergeCell ref="AS27:AT27"/>
    <mergeCell ref="AW27:AX27"/>
    <mergeCell ref="AU27:AV27"/>
    <mergeCell ref="AU34:AV34"/>
    <mergeCell ref="AW34:AX34"/>
    <mergeCell ref="AE33:AH34"/>
    <mergeCell ref="AI33:AL34"/>
    <mergeCell ref="AM33:AP34"/>
    <mergeCell ref="AQ33:AT33"/>
    <mergeCell ref="AU33:AX33"/>
    <mergeCell ref="AQ34:AR34"/>
    <mergeCell ref="AS34:AT34"/>
    <mergeCell ref="AW2:AX2"/>
    <mergeCell ref="AU180:AX180"/>
    <mergeCell ref="AH167:AT167"/>
    <mergeCell ref="AU167:AX167"/>
    <mergeCell ref="AU28:AX28"/>
    <mergeCell ref="AU29:AX29"/>
    <mergeCell ref="AU30:AX30"/>
    <mergeCell ref="AE37:AH37"/>
    <mergeCell ref="AI37:AL37"/>
    <mergeCell ref="AM37:AP37"/>
    <mergeCell ref="AQ37:AT37"/>
    <mergeCell ref="AU37:AX37"/>
    <mergeCell ref="AI51:AL51"/>
    <mergeCell ref="AM36:AP36"/>
    <mergeCell ref="AM51:AP51"/>
    <mergeCell ref="AU36:AX36"/>
    <mergeCell ref="AQ49:AX49"/>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C197:AG197"/>
    <mergeCell ref="AH197:AT197"/>
    <mergeCell ref="AU197:AX197"/>
    <mergeCell ref="Y194:AB194"/>
    <mergeCell ref="AC194:AG194"/>
    <mergeCell ref="AH194:AT194"/>
    <mergeCell ref="AC180:AG180"/>
    <mergeCell ref="AH180:AT180"/>
    <mergeCell ref="AC191:AG191"/>
    <mergeCell ref="AH191:AT191"/>
    <mergeCell ref="AU191:AX191"/>
    <mergeCell ref="G199:K199"/>
    <mergeCell ref="L199:X199"/>
    <mergeCell ref="Y199:AB199"/>
    <mergeCell ref="AC199:AG199"/>
    <mergeCell ref="AH199:AT199"/>
    <mergeCell ref="AU199:AX199"/>
    <mergeCell ref="AU192:AX192"/>
    <mergeCell ref="G196:K196"/>
    <mergeCell ref="Y196:AB196"/>
    <mergeCell ref="AC196:AG196"/>
    <mergeCell ref="AH196:AT196"/>
    <mergeCell ref="A236:B236"/>
    <mergeCell ref="A239:B239"/>
    <mergeCell ref="A240:B240"/>
    <mergeCell ref="A237:B237"/>
    <mergeCell ref="A238:B238"/>
    <mergeCell ref="C237:I237"/>
    <mergeCell ref="J237:O237"/>
    <mergeCell ref="P237:X237"/>
    <mergeCell ref="Y237:AB237"/>
    <mergeCell ref="AC237:AG237"/>
    <mergeCell ref="AH237:AK237"/>
    <mergeCell ref="AL237:AO237"/>
    <mergeCell ref="AP237:AX237"/>
    <mergeCell ref="A243:B243"/>
    <mergeCell ref="A241:B241"/>
    <mergeCell ref="A242:B242"/>
    <mergeCell ref="C241:I241"/>
    <mergeCell ref="J241:O241"/>
    <mergeCell ref="P241:X241"/>
    <mergeCell ref="Y241:AB241"/>
    <mergeCell ref="AC241:AG241"/>
    <mergeCell ref="AH241:AK241"/>
    <mergeCell ref="AL241:AO241"/>
    <mergeCell ref="AP241:AX241"/>
    <mergeCell ref="C239:I239"/>
    <mergeCell ref="J239:O239"/>
    <mergeCell ref="P239:X239"/>
    <mergeCell ref="Y239:AB239"/>
    <mergeCell ref="AC239:AG239"/>
    <mergeCell ref="AH239:AK239"/>
    <mergeCell ref="AL239:AO239"/>
    <mergeCell ref="AP239:AX239"/>
    <mergeCell ref="A229:B229"/>
    <mergeCell ref="A228:B228"/>
    <mergeCell ref="A232:B232"/>
    <mergeCell ref="A233:B233"/>
    <mergeCell ref="C232:I232"/>
    <mergeCell ref="J232:O232"/>
    <mergeCell ref="P232:X232"/>
    <mergeCell ref="Y232:AB232"/>
    <mergeCell ref="AC232:AG232"/>
    <mergeCell ref="AH232:AK232"/>
    <mergeCell ref="AL232:AO232"/>
    <mergeCell ref="AP232:AX232"/>
    <mergeCell ref="C233:I233"/>
    <mergeCell ref="J233:O233"/>
    <mergeCell ref="P233:X233"/>
    <mergeCell ref="Y233:AB233"/>
    <mergeCell ref="AC233:AG233"/>
    <mergeCell ref="AH233:AK233"/>
    <mergeCell ref="AL233:AO233"/>
    <mergeCell ref="AP233:AX233"/>
    <mergeCell ref="A216:B216"/>
    <mergeCell ref="A217:B217"/>
    <mergeCell ref="C217:I217"/>
    <mergeCell ref="J217:O217"/>
    <mergeCell ref="P217:X217"/>
    <mergeCell ref="Y217:AB217"/>
    <mergeCell ref="AC217:AG217"/>
    <mergeCell ref="AH217:AK217"/>
    <mergeCell ref="AL217:AO217"/>
    <mergeCell ref="AP217:AX217"/>
    <mergeCell ref="A220:B220"/>
    <mergeCell ref="A221:B221"/>
    <mergeCell ref="A224:B224"/>
    <mergeCell ref="A225:B225"/>
    <mergeCell ref="A222:B222"/>
    <mergeCell ref="A223:B223"/>
    <mergeCell ref="C222:I222"/>
    <mergeCell ref="J222:O222"/>
    <mergeCell ref="P222:X222"/>
    <mergeCell ref="Y222:AB222"/>
    <mergeCell ref="AC222:AG222"/>
    <mergeCell ref="AH222:AK222"/>
    <mergeCell ref="AL222:AO222"/>
    <mergeCell ref="AP222:AX222"/>
    <mergeCell ref="C220:I220"/>
    <mergeCell ref="J220:O220"/>
    <mergeCell ref="P220:X220"/>
    <mergeCell ref="Y220:AB220"/>
    <mergeCell ref="AC220:AG220"/>
    <mergeCell ref="AH220:AK220"/>
    <mergeCell ref="AL220:AO220"/>
    <mergeCell ref="AP220:AX220"/>
    <mergeCell ref="A212:B212"/>
    <mergeCell ref="A213:B213"/>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210:B210"/>
    <mergeCell ref="AL209:AO209"/>
    <mergeCell ref="C210:I210"/>
    <mergeCell ref="J210:O210"/>
    <mergeCell ref="P210:X210"/>
    <mergeCell ref="Y210:AB210"/>
    <mergeCell ref="A211:B211"/>
    <mergeCell ref="A208:B208"/>
    <mergeCell ref="A209:B209"/>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P209:AX209"/>
    <mergeCell ref="AC210:AG210"/>
    <mergeCell ref="AH210:AK210"/>
    <mergeCell ref="AL210:AO210"/>
    <mergeCell ref="AP210:AX210"/>
    <mergeCell ref="C211:I211"/>
    <mergeCell ref="J211:O211"/>
    <mergeCell ref="P211:X211"/>
    <mergeCell ref="Y211:AB211"/>
    <mergeCell ref="AH204:AK204"/>
    <mergeCell ref="AL204:AO204"/>
    <mergeCell ref="AC189:AG189"/>
    <mergeCell ref="AH189:AT189"/>
    <mergeCell ref="AC204:AG204"/>
    <mergeCell ref="AC205:AG205"/>
    <mergeCell ref="G190:K190"/>
    <mergeCell ref="L190:X190"/>
    <mergeCell ref="Y190:AB190"/>
    <mergeCell ref="AC190:AG190"/>
    <mergeCell ref="AH190:AT190"/>
    <mergeCell ref="AU186:AX186"/>
    <mergeCell ref="AU188:AX188"/>
    <mergeCell ref="AU190:AX190"/>
    <mergeCell ref="G187:AB187"/>
    <mergeCell ref="AC187:AX187"/>
    <mergeCell ref="AU183:AX183"/>
    <mergeCell ref="AC198:AG198"/>
    <mergeCell ref="AH198:AT198"/>
    <mergeCell ref="L196:X196"/>
    <mergeCell ref="AU198:AX198"/>
    <mergeCell ref="G188:K188"/>
    <mergeCell ref="L188:X188"/>
    <mergeCell ref="Y188:AB188"/>
    <mergeCell ref="AH205:AK205"/>
    <mergeCell ref="AL205:AO205"/>
    <mergeCell ref="J204:O204"/>
    <mergeCell ref="J205:O205"/>
    <mergeCell ref="Y205:AB205"/>
    <mergeCell ref="L194:X194"/>
    <mergeCell ref="AP204:AX204"/>
    <mergeCell ref="AP205:AX205"/>
    <mergeCell ref="A205:B205"/>
    <mergeCell ref="A204:B204"/>
    <mergeCell ref="AH193:AT193"/>
    <mergeCell ref="AU193:AX193"/>
    <mergeCell ref="G192:K192"/>
    <mergeCell ref="L192:X192"/>
    <mergeCell ref="Y192:AB192"/>
    <mergeCell ref="AC192:AG192"/>
    <mergeCell ref="AU195:AX195"/>
    <mergeCell ref="G185:K185"/>
    <mergeCell ref="L185:X185"/>
    <mergeCell ref="Y185:AB185"/>
    <mergeCell ref="AC185:AG185"/>
    <mergeCell ref="Y40:AA40"/>
    <mergeCell ref="AH186:AT186"/>
    <mergeCell ref="AU189:AX189"/>
    <mergeCell ref="AE48:AH48"/>
    <mergeCell ref="AI46:AL46"/>
    <mergeCell ref="AM48:AP48"/>
    <mergeCell ref="G174:AB174"/>
    <mergeCell ref="AC174:AX174"/>
    <mergeCell ref="G175:K175"/>
    <mergeCell ref="AU196:AX196"/>
    <mergeCell ref="AU194:AX194"/>
    <mergeCell ref="L191:X191"/>
    <mergeCell ref="Y191:AB191"/>
    <mergeCell ref="L180:X180"/>
    <mergeCell ref="G182:K182"/>
    <mergeCell ref="G180:K180"/>
    <mergeCell ref="L184:X184"/>
    <mergeCell ref="Y184:AB184"/>
    <mergeCell ref="AC184:AG184"/>
    <mergeCell ref="A3:AH3"/>
    <mergeCell ref="AJ3:AW3"/>
    <mergeCell ref="AG72:AX72"/>
    <mergeCell ref="A66:B6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5:O37"/>
    <mergeCell ref="P35:X37"/>
    <mergeCell ref="Y35:AA35"/>
    <mergeCell ref="AB35:AD35"/>
    <mergeCell ref="Y36:AA36"/>
    <mergeCell ref="AE53:AH53"/>
    <mergeCell ref="AK20:AQ20"/>
    <mergeCell ref="A43:F45"/>
    <mergeCell ref="AB43:AD43"/>
    <mergeCell ref="AE42:AH42"/>
    <mergeCell ref="AI42:AL42"/>
    <mergeCell ref="AM42:AP42"/>
    <mergeCell ref="E61:AX61"/>
    <mergeCell ref="E62:AX63"/>
    <mergeCell ref="G198:K198"/>
    <mergeCell ref="L198:X198"/>
    <mergeCell ref="Y198:AB198"/>
    <mergeCell ref="G195:K195"/>
    <mergeCell ref="L195:X195"/>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H185:AT185"/>
    <mergeCell ref="AU185:AX185"/>
    <mergeCell ref="A26:F30"/>
    <mergeCell ref="G186:K186"/>
    <mergeCell ref="L186:X186"/>
    <mergeCell ref="Y186:AB186"/>
    <mergeCell ref="AB29:AD29"/>
    <mergeCell ref="L178:X178"/>
    <mergeCell ref="Y178:AB178"/>
    <mergeCell ref="G197:K197"/>
    <mergeCell ref="L197:X197"/>
    <mergeCell ref="Y197:AB197"/>
    <mergeCell ref="AC186:AG186"/>
    <mergeCell ref="G194:K194"/>
    <mergeCell ref="Y180:AB180"/>
    <mergeCell ref="G181:K181"/>
    <mergeCell ref="L181:X181"/>
    <mergeCell ref="Y181:AB181"/>
    <mergeCell ref="AC181:AG181"/>
    <mergeCell ref="AH181:AT181"/>
    <mergeCell ref="AU181:AX181"/>
    <mergeCell ref="AU182:AX182"/>
    <mergeCell ref="AC188:AG188"/>
    <mergeCell ref="AH188:AT188"/>
    <mergeCell ref="AC195:AG195"/>
    <mergeCell ref="AH195:AT195"/>
    <mergeCell ref="Y193:AB193"/>
    <mergeCell ref="AC193:AG193"/>
    <mergeCell ref="G193:K193"/>
    <mergeCell ref="L193:X193"/>
    <mergeCell ref="G189:K189"/>
    <mergeCell ref="L189:X189"/>
    <mergeCell ref="Y189:AB189"/>
    <mergeCell ref="G191:K191"/>
    <mergeCell ref="AH192:AT192"/>
    <mergeCell ref="Y195:AB195"/>
    <mergeCell ref="AH184:AT184"/>
    <mergeCell ref="AU184:AX184"/>
    <mergeCell ref="Y183:AB183"/>
    <mergeCell ref="AC183:AG183"/>
    <mergeCell ref="AH183:AT183"/>
    <mergeCell ref="G179:K179"/>
    <mergeCell ref="L179:X179"/>
    <mergeCell ref="Y179:AB179"/>
    <mergeCell ref="AC179:AG179"/>
    <mergeCell ref="AH179:AT179"/>
    <mergeCell ref="AU179:AX179"/>
    <mergeCell ref="Y182:AB182"/>
    <mergeCell ref="AC182:AG182"/>
    <mergeCell ref="AH182:AT182"/>
    <mergeCell ref="L182:X182"/>
    <mergeCell ref="G183:K183"/>
    <mergeCell ref="L183:X183"/>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7:K177"/>
    <mergeCell ref="L177:X177"/>
    <mergeCell ref="Y177:AB177"/>
    <mergeCell ref="AC177:AG177"/>
    <mergeCell ref="AH177:AT177"/>
    <mergeCell ref="AU177:AX177"/>
    <mergeCell ref="AC178:AG178"/>
    <mergeCell ref="L175:X175"/>
    <mergeCell ref="Y175:AB175"/>
    <mergeCell ref="AC175:AG175"/>
    <mergeCell ref="AH175:AT175"/>
    <mergeCell ref="AU175:AX175"/>
    <mergeCell ref="G176:K176"/>
    <mergeCell ref="L176:X176"/>
    <mergeCell ref="Y176:AB176"/>
    <mergeCell ref="AC176:AG176"/>
    <mergeCell ref="AH176:AT176"/>
    <mergeCell ref="AU176:AX176"/>
    <mergeCell ref="G178:K178"/>
    <mergeCell ref="G171:K171"/>
    <mergeCell ref="L171:X171"/>
    <mergeCell ref="Y171:AB171"/>
    <mergeCell ref="AC171:AG171"/>
    <mergeCell ref="AH171:AT171"/>
    <mergeCell ref="AU171:AX171"/>
    <mergeCell ref="AH178:AT178"/>
    <mergeCell ref="AU178:AX178"/>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Y167:AB167"/>
    <mergeCell ref="AC167:AG167"/>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G160:K160"/>
    <mergeCell ref="L160:X160"/>
    <mergeCell ref="Y160:AB160"/>
    <mergeCell ref="AC160:AG160"/>
    <mergeCell ref="AH160:AT160"/>
    <mergeCell ref="AU160:AX160"/>
    <mergeCell ref="G163:K163"/>
    <mergeCell ref="L163:X163"/>
    <mergeCell ref="Y163:AB163"/>
    <mergeCell ref="AC163:AG163"/>
    <mergeCell ref="AH163:AT163"/>
    <mergeCell ref="Y162:AB162"/>
    <mergeCell ref="AC162:AG162"/>
    <mergeCell ref="AH162:AT162"/>
    <mergeCell ref="AU162:AX162"/>
    <mergeCell ref="AH156:AT156"/>
    <mergeCell ref="AD71:AF71"/>
    <mergeCell ref="AC150:AG150"/>
    <mergeCell ref="L150:X150"/>
    <mergeCell ref="AC149:AG149"/>
    <mergeCell ref="AC156:AG156"/>
    <mergeCell ref="L159:X159"/>
    <mergeCell ref="G161:AB161"/>
    <mergeCell ref="AC161:AX161"/>
    <mergeCell ref="G162:K162"/>
    <mergeCell ref="L162:X162"/>
    <mergeCell ref="Y159:AB159"/>
    <mergeCell ref="AC159:AG159"/>
    <mergeCell ref="Y155:AB155"/>
    <mergeCell ref="AC155:AG155"/>
    <mergeCell ref="AH155:AT155"/>
    <mergeCell ref="X110:Y110"/>
    <mergeCell ref="A90:B91"/>
    <mergeCell ref="Y150:AB150"/>
    <mergeCell ref="AH151:AT151"/>
    <mergeCell ref="A49:F51"/>
    <mergeCell ref="A96:AX96"/>
    <mergeCell ref="AR15:AX15"/>
    <mergeCell ref="AU154:AX154"/>
    <mergeCell ref="AU59:AX59"/>
    <mergeCell ref="AE54:AH54"/>
    <mergeCell ref="AI54:AL54"/>
    <mergeCell ref="C75:AC75"/>
    <mergeCell ref="AD78:AF78"/>
    <mergeCell ref="AG76:AX76"/>
    <mergeCell ref="C72:AC72"/>
    <mergeCell ref="G149:K149"/>
    <mergeCell ref="L149:X149"/>
    <mergeCell ref="Y153:AB153"/>
    <mergeCell ref="AM54:AP54"/>
    <mergeCell ref="C67:AC67"/>
    <mergeCell ref="C68:AC68"/>
    <mergeCell ref="C69:AC69"/>
    <mergeCell ref="AG65:AX65"/>
    <mergeCell ref="G53:X54"/>
    <mergeCell ref="AD68:AF68"/>
    <mergeCell ref="C90:F90"/>
    <mergeCell ref="AQ58:AR58"/>
    <mergeCell ref="AU58:AV58"/>
    <mergeCell ref="G57:X58"/>
    <mergeCell ref="AI59:AL59"/>
    <mergeCell ref="A64:AX64"/>
    <mergeCell ref="AD17:AJ17"/>
    <mergeCell ref="AK17:AQ17"/>
    <mergeCell ref="A33:F37"/>
    <mergeCell ref="G26:O27"/>
    <mergeCell ref="AD13:AJ13"/>
    <mergeCell ref="A83:B89"/>
    <mergeCell ref="AD76:AF76"/>
    <mergeCell ref="Y46:AA46"/>
    <mergeCell ref="AB46:AD46"/>
    <mergeCell ref="G47:X48"/>
    <mergeCell ref="Y47:AA47"/>
    <mergeCell ref="A79:B82"/>
    <mergeCell ref="C79:AC79"/>
    <mergeCell ref="AR14:AX14"/>
    <mergeCell ref="AK15:AQ15"/>
    <mergeCell ref="AG81:AX81"/>
    <mergeCell ref="AD72:AF72"/>
    <mergeCell ref="AD15:AJ15"/>
    <mergeCell ref="P19:V19"/>
    <mergeCell ref="AI49:AL49"/>
    <mergeCell ref="AM49:AP49"/>
    <mergeCell ref="AI53:AL53"/>
    <mergeCell ref="C70:D71"/>
    <mergeCell ref="AR17:AX17"/>
    <mergeCell ref="AK13:AQ13"/>
    <mergeCell ref="AR13:AX13"/>
    <mergeCell ref="AE35:AH35"/>
    <mergeCell ref="AI35:AL35"/>
    <mergeCell ref="AM35:AP35"/>
    <mergeCell ref="AQ35:AT35"/>
    <mergeCell ref="AU35:AX35"/>
    <mergeCell ref="AE36:AH36"/>
    <mergeCell ref="AI36:AL36"/>
    <mergeCell ref="AQ36:AT36"/>
    <mergeCell ref="G10:AX10"/>
    <mergeCell ref="AD14:AJ14"/>
    <mergeCell ref="AK14:AQ14"/>
    <mergeCell ref="P13:V13"/>
    <mergeCell ref="P17:V17"/>
    <mergeCell ref="W17:AC17"/>
    <mergeCell ref="AD16:AJ16"/>
    <mergeCell ref="AR16:AX16"/>
    <mergeCell ref="AK16:AQ16"/>
    <mergeCell ref="P28:X30"/>
    <mergeCell ref="G12:O12"/>
    <mergeCell ref="P14:V14"/>
    <mergeCell ref="AB36:AD36"/>
    <mergeCell ref="I14:O14"/>
    <mergeCell ref="P33:X34"/>
    <mergeCell ref="Y33:AA34"/>
    <mergeCell ref="AB33:AD34"/>
    <mergeCell ref="I17:O17"/>
    <mergeCell ref="I13:O13"/>
    <mergeCell ref="AQ26:AT26"/>
    <mergeCell ref="P22:V22"/>
    <mergeCell ref="P23:V23"/>
    <mergeCell ref="P24:V24"/>
    <mergeCell ref="G25:O25"/>
    <mergeCell ref="G4:X4"/>
    <mergeCell ref="Y4:AD4"/>
    <mergeCell ref="AE4:AP4"/>
    <mergeCell ref="AQ4:AX4"/>
    <mergeCell ref="A5:F5"/>
    <mergeCell ref="C73:AC73"/>
    <mergeCell ref="G11:AX11"/>
    <mergeCell ref="Y5:AD5"/>
    <mergeCell ref="AE5:AP5"/>
    <mergeCell ref="AQ5:AX5"/>
    <mergeCell ref="A4:F4"/>
    <mergeCell ref="A6:F6"/>
    <mergeCell ref="AK12:AQ12"/>
    <mergeCell ref="W14:AC14"/>
    <mergeCell ref="AG68:AX68"/>
    <mergeCell ref="AG73:AX73"/>
    <mergeCell ref="C66:AC66"/>
    <mergeCell ref="I16:O16"/>
    <mergeCell ref="P16:V16"/>
    <mergeCell ref="AD69:AF69"/>
    <mergeCell ref="I18:O18"/>
    <mergeCell ref="AD12:AJ12"/>
    <mergeCell ref="AE8:AX8"/>
    <mergeCell ref="W16:AC16"/>
    <mergeCell ref="A10:F10"/>
    <mergeCell ref="AR12:AX12"/>
    <mergeCell ref="G13:H18"/>
    <mergeCell ref="E70:AC70"/>
    <mergeCell ref="E71:AC71"/>
    <mergeCell ref="AD67:AF67"/>
    <mergeCell ref="W12:AC12"/>
    <mergeCell ref="AR20:AX20"/>
    <mergeCell ref="AU163:AX163"/>
    <mergeCell ref="G159:K159"/>
    <mergeCell ref="C74:AC74"/>
    <mergeCell ref="AU149:AX149"/>
    <mergeCell ref="AD79:AF79"/>
    <mergeCell ref="W13:AC13"/>
    <mergeCell ref="G28:O30"/>
    <mergeCell ref="A11:F11"/>
    <mergeCell ref="AD70:AF70"/>
    <mergeCell ref="G151:K151"/>
    <mergeCell ref="L151:X151"/>
    <mergeCell ref="AH150:AT150"/>
    <mergeCell ref="Y151:AB151"/>
    <mergeCell ref="AC151:AG151"/>
    <mergeCell ref="AH149:AT149"/>
    <mergeCell ref="G150:K150"/>
    <mergeCell ref="A97:E97"/>
    <mergeCell ref="G33:O34"/>
    <mergeCell ref="AM59:AP59"/>
    <mergeCell ref="AQ59:AT59"/>
    <mergeCell ref="Y60:AA60"/>
    <mergeCell ref="AB60:AD60"/>
    <mergeCell ref="P12:V12"/>
    <mergeCell ref="AB30:AD30"/>
    <mergeCell ref="F95:AX95"/>
    <mergeCell ref="AG78:AX78"/>
    <mergeCell ref="A94:AX94"/>
    <mergeCell ref="AG79:AX79"/>
    <mergeCell ref="AG75:AX75"/>
    <mergeCell ref="A92:AX92"/>
    <mergeCell ref="C91:F91"/>
    <mergeCell ref="AI57:AL58"/>
    <mergeCell ref="G154:K154"/>
    <mergeCell ref="L154:X154"/>
    <mergeCell ref="Y154:AB154"/>
    <mergeCell ref="AC154:AG154"/>
    <mergeCell ref="AH154:AT154"/>
    <mergeCell ref="G157:K157"/>
    <mergeCell ref="A93:AX93"/>
    <mergeCell ref="F97:AX97"/>
    <mergeCell ref="A69:B78"/>
    <mergeCell ref="C78:AC78"/>
    <mergeCell ref="A100:AX100"/>
    <mergeCell ref="G158:K158"/>
    <mergeCell ref="L158:X158"/>
    <mergeCell ref="Y158:AB158"/>
    <mergeCell ref="AD82:AF82"/>
    <mergeCell ref="AU153:AX153"/>
    <mergeCell ref="AG69:AX71"/>
    <mergeCell ref="A98:AX98"/>
    <mergeCell ref="AD74:AF74"/>
    <mergeCell ref="C82:AC82"/>
    <mergeCell ref="L152:X152"/>
    <mergeCell ref="AU156:AX156"/>
    <mergeCell ref="Y152:AB152"/>
    <mergeCell ref="AC152:AG152"/>
    <mergeCell ref="AU152:AX152"/>
    <mergeCell ref="AU151:AX151"/>
    <mergeCell ref="A99:AX99"/>
    <mergeCell ref="G153:K153"/>
    <mergeCell ref="L153:X153"/>
    <mergeCell ref="AC148:AX148"/>
    <mergeCell ref="Y149:AB149"/>
    <mergeCell ref="A95:E95"/>
    <mergeCell ref="G148:AB148"/>
    <mergeCell ref="AH158:AT158"/>
    <mergeCell ref="AU158:AX158"/>
    <mergeCell ref="AH159:AT159"/>
    <mergeCell ref="AU159:AX159"/>
    <mergeCell ref="AD83:AF83"/>
    <mergeCell ref="AH157:AT157"/>
    <mergeCell ref="AU157:AX157"/>
    <mergeCell ref="AC153:AG153"/>
    <mergeCell ref="AH153:AT153"/>
    <mergeCell ref="AG82:AX82"/>
    <mergeCell ref="AC158:AG158"/>
    <mergeCell ref="L157:X157"/>
    <mergeCell ref="Y157:AB157"/>
    <mergeCell ref="AC157:AG157"/>
    <mergeCell ref="C76:AC76"/>
    <mergeCell ref="A112:F147"/>
    <mergeCell ref="AG83:AX89"/>
    <mergeCell ref="C80:AC80"/>
    <mergeCell ref="AG80:AX80"/>
    <mergeCell ref="C83:AC83"/>
    <mergeCell ref="AD81:AF81"/>
    <mergeCell ref="G152:K152"/>
    <mergeCell ref="L155:X155"/>
    <mergeCell ref="AU155:AX155"/>
    <mergeCell ref="AD80:AF80"/>
    <mergeCell ref="A148:F199"/>
    <mergeCell ref="G156:K156"/>
    <mergeCell ref="L156:X156"/>
    <mergeCell ref="Y156:AB156"/>
    <mergeCell ref="AH152:AT152"/>
    <mergeCell ref="G155:K155"/>
    <mergeCell ref="Y37:AA37"/>
    <mergeCell ref="AB37:AD37"/>
    <mergeCell ref="AE49:AH49"/>
    <mergeCell ref="AM53:AP53"/>
    <mergeCell ref="AD73:AF73"/>
    <mergeCell ref="AB42:AD42"/>
    <mergeCell ref="AI48:AL48"/>
    <mergeCell ref="AE50:AH50"/>
    <mergeCell ref="AI50:AL50"/>
    <mergeCell ref="AM50:AP50"/>
    <mergeCell ref="AQ50:AX50"/>
    <mergeCell ref="AE52:AH52"/>
    <mergeCell ref="AI52:AL52"/>
    <mergeCell ref="AQ52:AX52"/>
    <mergeCell ref="Y49:AA49"/>
    <mergeCell ref="Y51:AA51"/>
    <mergeCell ref="G44:X45"/>
    <mergeCell ref="AQ48:AX48"/>
    <mergeCell ref="AQ46:AX46"/>
    <mergeCell ref="AE47:AH47"/>
    <mergeCell ref="AI47:AL47"/>
    <mergeCell ref="AE51:AH51"/>
    <mergeCell ref="AM57:AP58"/>
    <mergeCell ref="AE43:AH43"/>
    <mergeCell ref="AW58:AX58"/>
    <mergeCell ref="AS58:AT58"/>
    <mergeCell ref="AQ47:AX47"/>
    <mergeCell ref="AQ57:AT57"/>
    <mergeCell ref="AU57:AX57"/>
    <mergeCell ref="AE46:AH46"/>
    <mergeCell ref="AE57:AH58"/>
    <mergeCell ref="Y54:AA54"/>
    <mergeCell ref="Y44:AA44"/>
    <mergeCell ref="AB44:AD44"/>
    <mergeCell ref="Y45:AA45"/>
    <mergeCell ref="AB45:AD45"/>
    <mergeCell ref="AI43:AL43"/>
    <mergeCell ref="AM43:AP43"/>
    <mergeCell ref="AE44:AH44"/>
    <mergeCell ref="AI44:AL44"/>
    <mergeCell ref="AM44:AP44"/>
    <mergeCell ref="AQ53:AX53"/>
    <mergeCell ref="AB51:AD51"/>
    <mergeCell ref="AQ51:AX51"/>
    <mergeCell ref="Y52:AA52"/>
    <mergeCell ref="AB52:AD52"/>
    <mergeCell ref="G41:X42"/>
    <mergeCell ref="AM47:AP47"/>
    <mergeCell ref="G91:AX91"/>
    <mergeCell ref="G90:AX90"/>
    <mergeCell ref="AB54:AD54"/>
    <mergeCell ref="AU150:AX150"/>
    <mergeCell ref="AM60:AP60"/>
    <mergeCell ref="AQ60:AT60"/>
    <mergeCell ref="C81:AC81"/>
    <mergeCell ref="G50:X51"/>
    <mergeCell ref="AE60:AH60"/>
    <mergeCell ref="AI60:AL60"/>
    <mergeCell ref="G6:AX6"/>
    <mergeCell ref="A46:F48"/>
    <mergeCell ref="G46:X46"/>
    <mergeCell ref="Y42:AA42"/>
    <mergeCell ref="Y53:AA53"/>
    <mergeCell ref="AB41:AD41"/>
    <mergeCell ref="AB50:AD50"/>
    <mergeCell ref="G43:X43"/>
    <mergeCell ref="Y43:AA43"/>
    <mergeCell ref="Y48:AA48"/>
    <mergeCell ref="AB48:AD48"/>
    <mergeCell ref="AB40:AD40"/>
    <mergeCell ref="G49:X49"/>
    <mergeCell ref="Y50:AA50"/>
    <mergeCell ref="AB49:AD49"/>
    <mergeCell ref="A7:F7"/>
    <mergeCell ref="G7:X7"/>
    <mergeCell ref="A8:F8"/>
    <mergeCell ref="A40:F42"/>
    <mergeCell ref="G40:X40"/>
    <mergeCell ref="AE41:AH41"/>
    <mergeCell ref="AI41:AL41"/>
    <mergeCell ref="AM41:AP41"/>
    <mergeCell ref="AE45:AH45"/>
    <mergeCell ref="AI45:AL45"/>
    <mergeCell ref="C221:I221"/>
    <mergeCell ref="J221:O221"/>
    <mergeCell ref="P221:X221"/>
    <mergeCell ref="Y221:AB221"/>
    <mergeCell ref="AC221:AG221"/>
    <mergeCell ref="AH221:AK221"/>
    <mergeCell ref="AL221:AO221"/>
    <mergeCell ref="AP221:AX221"/>
    <mergeCell ref="C216:I216"/>
    <mergeCell ref="J216:O216"/>
    <mergeCell ref="P216:X216"/>
    <mergeCell ref="Y216:AB216"/>
    <mergeCell ref="AC216:AG216"/>
    <mergeCell ref="AH216:AK216"/>
    <mergeCell ref="AL216:AO216"/>
    <mergeCell ref="AP216:AX216"/>
    <mergeCell ref="C205:I205"/>
    <mergeCell ref="P205:X205"/>
    <mergeCell ref="AC211:AG211"/>
    <mergeCell ref="AH211:AK211"/>
    <mergeCell ref="AL211:AO211"/>
    <mergeCell ref="AP211:AX211"/>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C225:I225"/>
    <mergeCell ref="J225:O225"/>
    <mergeCell ref="P225:X225"/>
    <mergeCell ref="Y225:AB225"/>
    <mergeCell ref="AC225:AG225"/>
    <mergeCell ref="AH225:AK225"/>
    <mergeCell ref="AL225:AO225"/>
    <mergeCell ref="AP225:AX225"/>
    <mergeCell ref="C240:I240"/>
    <mergeCell ref="J240:O240"/>
    <mergeCell ref="P240:X240"/>
    <mergeCell ref="Y240:AB240"/>
    <mergeCell ref="AC240:AG240"/>
    <mergeCell ref="AH240:AK240"/>
    <mergeCell ref="AL240:AO240"/>
    <mergeCell ref="AP240:AX240"/>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P229:AX229"/>
    <mergeCell ref="C242:I242"/>
    <mergeCell ref="J242:O242"/>
    <mergeCell ref="P242:X242"/>
    <mergeCell ref="Y242:AB242"/>
    <mergeCell ref="AC242:AG242"/>
    <mergeCell ref="AH242:AK242"/>
    <mergeCell ref="AL242:AO242"/>
    <mergeCell ref="AP242:AX242"/>
    <mergeCell ref="C243:I243"/>
    <mergeCell ref="J243:O243"/>
    <mergeCell ref="P243:X243"/>
    <mergeCell ref="Y243:AB243"/>
    <mergeCell ref="AC243:AG243"/>
    <mergeCell ref="AH243:AK243"/>
    <mergeCell ref="AL243:AO243"/>
    <mergeCell ref="AP243:AX243"/>
    <mergeCell ref="C236:I236"/>
    <mergeCell ref="J236:O236"/>
    <mergeCell ref="P236:X236"/>
    <mergeCell ref="Y236:AB236"/>
    <mergeCell ref="AC236:AG236"/>
    <mergeCell ref="AH236:AK236"/>
    <mergeCell ref="AL236:AO236"/>
    <mergeCell ref="AP236:AX236"/>
    <mergeCell ref="C238:I238"/>
    <mergeCell ref="J238:O238"/>
    <mergeCell ref="P238:X238"/>
    <mergeCell ref="Y238:AB238"/>
    <mergeCell ref="AC238:AG238"/>
    <mergeCell ref="AH238:AK238"/>
    <mergeCell ref="AL238:AO238"/>
    <mergeCell ref="AP238:AX238"/>
    <mergeCell ref="G21:O21"/>
    <mergeCell ref="P21:V21"/>
    <mergeCell ref="W21:AC21"/>
    <mergeCell ref="AD21:AJ21"/>
    <mergeCell ref="AQ40:AT40"/>
    <mergeCell ref="AU40:AX40"/>
    <mergeCell ref="AQ41:AT41"/>
    <mergeCell ref="AQ42:AT42"/>
    <mergeCell ref="AU41:AX41"/>
    <mergeCell ref="AU42:AX42"/>
    <mergeCell ref="AQ43:AT43"/>
    <mergeCell ref="AU43:AX43"/>
    <mergeCell ref="N85:AF85"/>
    <mergeCell ref="J85:K85"/>
    <mergeCell ref="C86:F86"/>
    <mergeCell ref="C87:F87"/>
    <mergeCell ref="C88:F88"/>
    <mergeCell ref="AD75:AF75"/>
    <mergeCell ref="AG74:AX74"/>
    <mergeCell ref="AQ44:AT44"/>
    <mergeCell ref="AU44:AX44"/>
    <mergeCell ref="AQ45:AT45"/>
    <mergeCell ref="AU45:AX45"/>
    <mergeCell ref="AK21:AQ21"/>
    <mergeCell ref="AR21:AX21"/>
    <mergeCell ref="A31:F32"/>
    <mergeCell ref="G31:AX32"/>
    <mergeCell ref="AG67:AX67"/>
    <mergeCell ref="AD66:AF66"/>
    <mergeCell ref="AD65:AF65"/>
    <mergeCell ref="C65:AC65"/>
    <mergeCell ref="AG66:AX66"/>
    <mergeCell ref="AG77:AX77"/>
    <mergeCell ref="C55:D63"/>
    <mergeCell ref="A55:B63"/>
    <mergeCell ref="A38:F39"/>
    <mergeCell ref="G38:AX39"/>
    <mergeCell ref="N89:AF89"/>
    <mergeCell ref="G86:H86"/>
    <mergeCell ref="G87:H87"/>
    <mergeCell ref="G88:H88"/>
    <mergeCell ref="G89:H89"/>
    <mergeCell ref="J86:K86"/>
    <mergeCell ref="J87:K87"/>
    <mergeCell ref="J88:K88"/>
    <mergeCell ref="J89:K89"/>
    <mergeCell ref="C85:F85"/>
    <mergeCell ref="G84:M84"/>
    <mergeCell ref="N84:AF84"/>
    <mergeCell ref="C84:F84"/>
    <mergeCell ref="G85:H85"/>
    <mergeCell ref="N86:AF86"/>
    <mergeCell ref="N87:AF87"/>
    <mergeCell ref="N88:AF88"/>
    <mergeCell ref="C89:F89"/>
    <mergeCell ref="AU60:AX60"/>
    <mergeCell ref="AM45:AP45"/>
    <mergeCell ref="AE40:AH40"/>
    <mergeCell ref="AI40:AL40"/>
    <mergeCell ref="AM40:AP40"/>
    <mergeCell ref="Y41:AA41"/>
    <mergeCell ref="AM46:AP46"/>
    <mergeCell ref="AM52:AP52"/>
    <mergeCell ref="AB47:AD47"/>
  </mergeCells>
  <phoneticPr fontId="5"/>
  <conditionalFormatting sqref="P14:AQ14">
    <cfRule type="expression" dxfId="245" priority="14091">
      <formula>IF(RIGHT(TEXT(P14,"0.#"),1)=".",FALSE,TRUE)</formula>
    </cfRule>
    <cfRule type="expression" dxfId="244" priority="14092">
      <formula>IF(RIGHT(TEXT(P14,"0.#"),1)=".",TRUE,FALSE)</formula>
    </cfRule>
  </conditionalFormatting>
  <conditionalFormatting sqref="AE28">
    <cfRule type="expression" dxfId="243" priority="14081">
      <formula>IF(RIGHT(TEXT(AE28,"0.#"),1)=".",FALSE,TRUE)</formula>
    </cfRule>
    <cfRule type="expression" dxfId="242" priority="14082">
      <formula>IF(RIGHT(TEXT(AE28,"0.#"),1)=".",TRUE,FALSE)</formula>
    </cfRule>
  </conditionalFormatting>
  <conditionalFormatting sqref="P18:AX18">
    <cfRule type="expression" dxfId="241" priority="13967">
      <formula>IF(RIGHT(TEXT(P18,"0.#"),1)=".",FALSE,TRUE)</formula>
    </cfRule>
    <cfRule type="expression" dxfId="240" priority="13968">
      <formula>IF(RIGHT(TEXT(P18,"0.#"),1)=".",TRUE,FALSE)</formula>
    </cfRule>
  </conditionalFormatting>
  <conditionalFormatting sqref="Y151">
    <cfRule type="expression" dxfId="239" priority="13963">
      <formula>IF(RIGHT(TEXT(Y151,"0.#"),1)=".",FALSE,TRUE)</formula>
    </cfRule>
    <cfRule type="expression" dxfId="238" priority="13964">
      <formula>IF(RIGHT(TEXT(Y151,"0.#"),1)=".",TRUE,FALSE)</formula>
    </cfRule>
  </conditionalFormatting>
  <conditionalFormatting sqref="Y160">
    <cfRule type="expression" dxfId="237" priority="13959">
      <formula>IF(RIGHT(TEXT(Y160,"0.#"),1)=".",FALSE,TRUE)</formula>
    </cfRule>
    <cfRule type="expression" dxfId="236" priority="13960">
      <formula>IF(RIGHT(TEXT(Y160,"0.#"),1)=".",TRUE,FALSE)</formula>
    </cfRule>
  </conditionalFormatting>
  <conditionalFormatting sqref="Y191:Y198 Y189 Y178:Y185 Y176 Y165:Y172 Y163">
    <cfRule type="expression" dxfId="235" priority="13741">
      <formula>IF(RIGHT(TEXT(Y163,"0.#"),1)=".",FALSE,TRUE)</formula>
    </cfRule>
    <cfRule type="expression" dxfId="234" priority="13742">
      <formula>IF(RIGHT(TEXT(Y163,"0.#"),1)=".",TRUE,FALSE)</formula>
    </cfRule>
  </conditionalFormatting>
  <conditionalFormatting sqref="P16:AQ17 P15:AX15 P13:AX13">
    <cfRule type="expression" dxfId="233" priority="13789">
      <formula>IF(RIGHT(TEXT(P13,"0.#"),1)=".",FALSE,TRUE)</formula>
    </cfRule>
    <cfRule type="expression" dxfId="232" priority="13790">
      <formula>IF(RIGHT(TEXT(P13,"0.#"),1)=".",TRUE,FALSE)</formula>
    </cfRule>
  </conditionalFormatting>
  <conditionalFormatting sqref="P19:AJ19">
    <cfRule type="expression" dxfId="231" priority="13787">
      <formula>IF(RIGHT(TEXT(P19,"0.#"),1)=".",FALSE,TRUE)</formula>
    </cfRule>
    <cfRule type="expression" dxfId="230" priority="13788">
      <formula>IF(RIGHT(TEXT(P19,"0.#"),1)=".",TRUE,FALSE)</formula>
    </cfRule>
  </conditionalFormatting>
  <conditionalFormatting sqref="AE41 AQ41">
    <cfRule type="expression" dxfId="229" priority="13779">
      <formula>IF(RIGHT(TEXT(AE41,"0.#"),1)=".",FALSE,TRUE)</formula>
    </cfRule>
    <cfRule type="expression" dxfId="228" priority="13780">
      <formula>IF(RIGHT(TEXT(AE41,"0.#"),1)=".",TRUE,FALSE)</formula>
    </cfRule>
  </conditionalFormatting>
  <conditionalFormatting sqref="Y152:Y159 Y150">
    <cfRule type="expression" dxfId="227" priority="13765">
      <formula>IF(RIGHT(TEXT(Y150,"0.#"),1)=".",FALSE,TRUE)</formula>
    </cfRule>
    <cfRule type="expression" dxfId="226" priority="13766">
      <formula>IF(RIGHT(TEXT(Y150,"0.#"),1)=".",TRUE,FALSE)</formula>
    </cfRule>
  </conditionalFormatting>
  <conditionalFormatting sqref="AU151">
    <cfRule type="expression" dxfId="225" priority="13763">
      <formula>IF(RIGHT(TEXT(AU151,"0.#"),1)=".",FALSE,TRUE)</formula>
    </cfRule>
    <cfRule type="expression" dxfId="224" priority="13764">
      <formula>IF(RIGHT(TEXT(AU151,"0.#"),1)=".",TRUE,FALSE)</formula>
    </cfRule>
  </conditionalFormatting>
  <conditionalFormatting sqref="AU160">
    <cfRule type="expression" dxfId="223" priority="13761">
      <formula>IF(RIGHT(TEXT(AU160,"0.#"),1)=".",FALSE,TRUE)</formula>
    </cfRule>
    <cfRule type="expression" dxfId="222" priority="13762">
      <formula>IF(RIGHT(TEXT(AU160,"0.#"),1)=".",TRUE,FALSE)</formula>
    </cfRule>
  </conditionalFormatting>
  <conditionalFormatting sqref="AU152:AU159 AU150">
    <cfRule type="expression" dxfId="221" priority="13759">
      <formula>IF(RIGHT(TEXT(AU150,"0.#"),1)=".",FALSE,TRUE)</formula>
    </cfRule>
    <cfRule type="expression" dxfId="220" priority="13760">
      <formula>IF(RIGHT(TEXT(AU150,"0.#"),1)=".",TRUE,FALSE)</formula>
    </cfRule>
  </conditionalFormatting>
  <conditionalFormatting sqref="Y190 Y177 Y164">
    <cfRule type="expression" dxfId="219" priority="13745">
      <formula>IF(RIGHT(TEXT(Y164,"0.#"),1)=".",FALSE,TRUE)</formula>
    </cfRule>
    <cfRule type="expression" dxfId="218" priority="13746">
      <formula>IF(RIGHT(TEXT(Y164,"0.#"),1)=".",TRUE,FALSE)</formula>
    </cfRule>
  </conditionalFormatting>
  <conditionalFormatting sqref="Y199 Y186 Y173">
    <cfRule type="expression" dxfId="217" priority="13743">
      <formula>IF(RIGHT(TEXT(Y173,"0.#"),1)=".",FALSE,TRUE)</formula>
    </cfRule>
    <cfRule type="expression" dxfId="216" priority="13744">
      <formula>IF(RIGHT(TEXT(Y173,"0.#"),1)=".",TRUE,FALSE)</formula>
    </cfRule>
  </conditionalFormatting>
  <conditionalFormatting sqref="AU190 AU177 AU164">
    <cfRule type="expression" dxfId="215" priority="13739">
      <formula>IF(RIGHT(TEXT(AU164,"0.#"),1)=".",FALSE,TRUE)</formula>
    </cfRule>
    <cfRule type="expression" dxfId="214" priority="13740">
      <formula>IF(RIGHT(TEXT(AU164,"0.#"),1)=".",TRUE,FALSE)</formula>
    </cfRule>
  </conditionalFormatting>
  <conditionalFormatting sqref="AU199 AU186 AU173">
    <cfRule type="expression" dxfId="213" priority="13737">
      <formula>IF(RIGHT(TEXT(AU173,"0.#"),1)=".",FALSE,TRUE)</formula>
    </cfRule>
    <cfRule type="expression" dxfId="212" priority="13738">
      <formula>IF(RIGHT(TEXT(AU173,"0.#"),1)=".",TRUE,FALSE)</formula>
    </cfRule>
  </conditionalFormatting>
  <conditionalFormatting sqref="AU191:AU198 AU189 AU178:AU185 AU176 AU165:AU172 AU163">
    <cfRule type="expression" dxfId="211" priority="13735">
      <formula>IF(RIGHT(TEXT(AU163,"0.#"),1)=".",FALSE,TRUE)</formula>
    </cfRule>
    <cfRule type="expression" dxfId="210" priority="13736">
      <formula>IF(RIGHT(TEXT(AU163,"0.#"),1)=".",TRUE,FALSE)</formula>
    </cfRule>
  </conditionalFormatting>
  <conditionalFormatting sqref="AM30">
    <cfRule type="expression" dxfId="209" priority="13535">
      <formula>IF(RIGHT(TEXT(AM30,"0.#"),1)=".",FALSE,TRUE)</formula>
    </cfRule>
    <cfRule type="expression" dxfId="208" priority="13536">
      <formula>IF(RIGHT(TEXT(AM30,"0.#"),1)=".",TRUE,FALSE)</formula>
    </cfRule>
  </conditionalFormatting>
  <conditionalFormatting sqref="AE29">
    <cfRule type="expression" dxfId="207" priority="13549">
      <formula>IF(RIGHT(TEXT(AE29,"0.#"),1)=".",FALSE,TRUE)</formula>
    </cfRule>
    <cfRule type="expression" dxfId="206" priority="13550">
      <formula>IF(RIGHT(TEXT(AE29,"0.#"),1)=".",TRUE,FALSE)</formula>
    </cfRule>
  </conditionalFormatting>
  <conditionalFormatting sqref="AE30">
    <cfRule type="expression" dxfId="205" priority="13547">
      <formula>IF(RIGHT(TEXT(AE30,"0.#"),1)=".",FALSE,TRUE)</formula>
    </cfRule>
    <cfRule type="expression" dxfId="204" priority="13548">
      <formula>IF(RIGHT(TEXT(AE30,"0.#"),1)=".",TRUE,FALSE)</formula>
    </cfRule>
  </conditionalFormatting>
  <conditionalFormatting sqref="AI30">
    <cfRule type="expression" dxfId="203" priority="13545">
      <formula>IF(RIGHT(TEXT(AI30,"0.#"),1)=".",FALSE,TRUE)</formula>
    </cfRule>
    <cfRule type="expression" dxfId="202" priority="13546">
      <formula>IF(RIGHT(TEXT(AI30,"0.#"),1)=".",TRUE,FALSE)</formula>
    </cfRule>
  </conditionalFormatting>
  <conditionalFormatting sqref="AI29">
    <cfRule type="expression" dxfId="201" priority="13543">
      <formula>IF(RIGHT(TEXT(AI29,"0.#"),1)=".",FALSE,TRUE)</formula>
    </cfRule>
    <cfRule type="expression" dxfId="200" priority="13544">
      <formula>IF(RIGHT(TEXT(AI29,"0.#"),1)=".",TRUE,FALSE)</formula>
    </cfRule>
  </conditionalFormatting>
  <conditionalFormatting sqref="AI28">
    <cfRule type="expression" dxfId="199" priority="13541">
      <formula>IF(RIGHT(TEXT(AI28,"0.#"),1)=".",FALSE,TRUE)</formula>
    </cfRule>
    <cfRule type="expression" dxfId="198" priority="13542">
      <formula>IF(RIGHT(TEXT(AI28,"0.#"),1)=".",TRUE,FALSE)</formula>
    </cfRule>
  </conditionalFormatting>
  <conditionalFormatting sqref="AM28">
    <cfRule type="expression" dxfId="197" priority="13539">
      <formula>IF(RIGHT(TEXT(AM28,"0.#"),1)=".",FALSE,TRUE)</formula>
    </cfRule>
    <cfRule type="expression" dxfId="196" priority="13540">
      <formula>IF(RIGHT(TEXT(AM28,"0.#"),1)=".",TRUE,FALSE)</formula>
    </cfRule>
  </conditionalFormatting>
  <conditionalFormatting sqref="AM29">
    <cfRule type="expression" dxfId="195" priority="13537">
      <formula>IF(RIGHT(TEXT(AM29,"0.#"),1)=".",FALSE,TRUE)</formula>
    </cfRule>
    <cfRule type="expression" dxfId="194" priority="13538">
      <formula>IF(RIGHT(TEXT(AM29,"0.#"),1)=".",TRUE,FALSE)</formula>
    </cfRule>
  </conditionalFormatting>
  <conditionalFormatting sqref="AQ28:AQ30">
    <cfRule type="expression" dxfId="193" priority="13529">
      <formula>IF(RIGHT(TEXT(AQ28,"0.#"),1)=".",FALSE,TRUE)</formula>
    </cfRule>
    <cfRule type="expression" dxfId="192" priority="13530">
      <formula>IF(RIGHT(TEXT(AQ28,"0.#"),1)=".",TRUE,FALSE)</formula>
    </cfRule>
  </conditionalFormatting>
  <conditionalFormatting sqref="AU28:AU30">
    <cfRule type="expression" dxfId="191" priority="13527">
      <formula>IF(RIGHT(TEXT(AU28,"0.#"),1)=".",FALSE,TRUE)</formula>
    </cfRule>
    <cfRule type="expression" dxfId="190" priority="13528">
      <formula>IF(RIGHT(TEXT(AU28,"0.#"),1)=".",TRUE,FALSE)</formula>
    </cfRule>
  </conditionalFormatting>
  <conditionalFormatting sqref="AI41">
    <cfRule type="expression" dxfId="189" priority="13311">
      <formula>IF(RIGHT(TEXT(AI41,"0.#"),1)=".",FALSE,TRUE)</formula>
    </cfRule>
    <cfRule type="expression" dxfId="188" priority="13312">
      <formula>IF(RIGHT(TEXT(AI41,"0.#"),1)=".",TRUE,FALSE)</formula>
    </cfRule>
  </conditionalFormatting>
  <conditionalFormatting sqref="AM41">
    <cfRule type="expression" dxfId="187" priority="13309">
      <formula>IF(RIGHT(TEXT(AM41,"0.#"),1)=".",FALSE,TRUE)</formula>
    </cfRule>
    <cfRule type="expression" dxfId="186" priority="13310">
      <formula>IF(RIGHT(TEXT(AM41,"0.#"),1)=".",TRUE,FALSE)</formula>
    </cfRule>
  </conditionalFormatting>
  <conditionalFormatting sqref="AE42">
    <cfRule type="expression" dxfId="185" priority="13307">
      <formula>IF(RIGHT(TEXT(AE42,"0.#"),1)=".",FALSE,TRUE)</formula>
    </cfRule>
    <cfRule type="expression" dxfId="184" priority="13308">
      <formula>IF(RIGHT(TEXT(AE42,"0.#"),1)=".",TRUE,FALSE)</formula>
    </cfRule>
  </conditionalFormatting>
  <conditionalFormatting sqref="AI42 AM42">
    <cfRule type="expression" dxfId="183" priority="13305">
      <formula>IF(RIGHT(TEXT(AI42,"0.#"),1)=".",FALSE,TRUE)</formula>
    </cfRule>
    <cfRule type="expression" dxfId="182" priority="13306">
      <formula>IF(RIGHT(TEXT(AI42,"0.#"),1)=".",TRUE,FALSE)</formula>
    </cfRule>
  </conditionalFormatting>
  <conditionalFormatting sqref="AQ42">
    <cfRule type="expression" dxfId="181" priority="13301">
      <formula>IF(RIGHT(TEXT(AQ42,"0.#"),1)=".",FALSE,TRUE)</formula>
    </cfRule>
    <cfRule type="expression" dxfId="180" priority="13302">
      <formula>IF(RIGHT(TEXT(AQ42,"0.#"),1)=".",TRUE,FALSE)</formula>
    </cfRule>
  </conditionalFormatting>
  <conditionalFormatting sqref="AE44">
    <cfRule type="expression" dxfId="179" priority="13299">
      <formula>IF(RIGHT(TEXT(AE44,"0.#"),1)=".",FALSE,TRUE)</formula>
    </cfRule>
    <cfRule type="expression" dxfId="178" priority="13300">
      <formula>IF(RIGHT(TEXT(AE44,"0.#"),1)=".",TRUE,FALSE)</formula>
    </cfRule>
  </conditionalFormatting>
  <conditionalFormatting sqref="AI44">
    <cfRule type="expression" dxfId="177" priority="13297">
      <formula>IF(RIGHT(TEXT(AI44,"0.#"),1)=".",FALSE,TRUE)</formula>
    </cfRule>
    <cfRule type="expression" dxfId="176" priority="13298">
      <formula>IF(RIGHT(TEXT(AI44,"0.#"),1)=".",TRUE,FALSE)</formula>
    </cfRule>
  </conditionalFormatting>
  <conditionalFormatting sqref="AM44">
    <cfRule type="expression" dxfId="175" priority="13295">
      <formula>IF(RIGHT(TEXT(AM44,"0.#"),1)=".",FALSE,TRUE)</formula>
    </cfRule>
    <cfRule type="expression" dxfId="174" priority="13296">
      <formula>IF(RIGHT(TEXT(AM44,"0.#"),1)=".",TRUE,FALSE)</formula>
    </cfRule>
  </conditionalFormatting>
  <conditionalFormatting sqref="AE45">
    <cfRule type="expression" dxfId="173" priority="13293">
      <formula>IF(RIGHT(TEXT(AE45,"0.#"),1)=".",FALSE,TRUE)</formula>
    </cfRule>
    <cfRule type="expression" dxfId="172" priority="13294">
      <formula>IF(RIGHT(TEXT(AE45,"0.#"),1)=".",TRUE,FALSE)</formula>
    </cfRule>
  </conditionalFormatting>
  <conditionalFormatting sqref="AI45">
    <cfRule type="expression" dxfId="171" priority="13291">
      <formula>IF(RIGHT(TEXT(AI45,"0.#"),1)=".",FALSE,TRUE)</formula>
    </cfRule>
    <cfRule type="expression" dxfId="170" priority="13292">
      <formula>IF(RIGHT(TEXT(AI45,"0.#"),1)=".",TRUE,FALSE)</formula>
    </cfRule>
  </conditionalFormatting>
  <conditionalFormatting sqref="AM45">
    <cfRule type="expression" dxfId="169" priority="13289">
      <formula>IF(RIGHT(TEXT(AM45,"0.#"),1)=".",FALSE,TRUE)</formula>
    </cfRule>
    <cfRule type="expression" dxfId="168" priority="13290">
      <formula>IF(RIGHT(TEXT(AM45,"0.#"),1)=".",TRUE,FALSE)</formula>
    </cfRule>
  </conditionalFormatting>
  <conditionalFormatting sqref="AE47 AQ47">
    <cfRule type="expression" dxfId="167" priority="13243">
      <formula>IF(RIGHT(TEXT(AE47,"0.#"),1)=".",FALSE,TRUE)</formula>
    </cfRule>
    <cfRule type="expression" dxfId="166" priority="13244">
      <formula>IF(RIGHT(TEXT(AE47,"0.#"),1)=".",TRUE,FALSE)</formula>
    </cfRule>
  </conditionalFormatting>
  <conditionalFormatting sqref="AI47">
    <cfRule type="expression" dxfId="165" priority="13241">
      <formula>IF(RIGHT(TEXT(AI47,"0.#"),1)=".",FALSE,TRUE)</formula>
    </cfRule>
    <cfRule type="expression" dxfId="164" priority="13242">
      <formula>IF(RIGHT(TEXT(AI47,"0.#"),1)=".",TRUE,FALSE)</formula>
    </cfRule>
  </conditionalFormatting>
  <conditionalFormatting sqref="AM47">
    <cfRule type="expression" dxfId="163" priority="13239">
      <formula>IF(RIGHT(TEXT(AM47,"0.#"),1)=".",FALSE,TRUE)</formula>
    </cfRule>
    <cfRule type="expression" dxfId="162" priority="13240">
      <formula>IF(RIGHT(TEXT(AM47,"0.#"),1)=".",TRUE,FALSE)</formula>
    </cfRule>
  </conditionalFormatting>
  <conditionalFormatting sqref="AE48">
    <cfRule type="expression" dxfId="161" priority="13237">
      <formula>IF(RIGHT(TEXT(AE48,"0.#"),1)=".",FALSE,TRUE)</formula>
    </cfRule>
    <cfRule type="expression" dxfId="160" priority="13238">
      <formula>IF(RIGHT(TEXT(AE48,"0.#"),1)=".",TRUE,FALSE)</formula>
    </cfRule>
  </conditionalFormatting>
  <conditionalFormatting sqref="AI48 AM48">
    <cfRule type="expression" dxfId="159" priority="13235">
      <formula>IF(RIGHT(TEXT(AI48,"0.#"),1)=".",FALSE,TRUE)</formula>
    </cfRule>
    <cfRule type="expression" dxfId="158" priority="13236">
      <formula>IF(RIGHT(TEXT(AI48,"0.#"),1)=".",TRUE,FALSE)</formula>
    </cfRule>
  </conditionalFormatting>
  <conditionalFormatting sqref="AQ48">
    <cfRule type="expression" dxfId="157" priority="13231">
      <formula>IF(RIGHT(TEXT(AQ48,"0.#"),1)=".",FALSE,TRUE)</formula>
    </cfRule>
    <cfRule type="expression" dxfId="156" priority="13232">
      <formula>IF(RIGHT(TEXT(AQ48,"0.#"),1)=".",TRUE,FALSE)</formula>
    </cfRule>
  </conditionalFormatting>
  <conditionalFormatting sqref="AE50 AQ50">
    <cfRule type="expression" dxfId="155" priority="13229">
      <formula>IF(RIGHT(TEXT(AE50,"0.#"),1)=".",FALSE,TRUE)</formula>
    </cfRule>
    <cfRule type="expression" dxfId="154" priority="13230">
      <formula>IF(RIGHT(TEXT(AE50,"0.#"),1)=".",TRUE,FALSE)</formula>
    </cfRule>
  </conditionalFormatting>
  <conditionalFormatting sqref="AI50">
    <cfRule type="expression" dxfId="153" priority="13227">
      <formula>IF(RIGHT(TEXT(AI50,"0.#"),1)=".",FALSE,TRUE)</formula>
    </cfRule>
    <cfRule type="expression" dxfId="152" priority="13228">
      <formula>IF(RIGHT(TEXT(AI50,"0.#"),1)=".",TRUE,FALSE)</formula>
    </cfRule>
  </conditionalFormatting>
  <conditionalFormatting sqref="AM50">
    <cfRule type="expression" dxfId="151" priority="13225">
      <formula>IF(RIGHT(TEXT(AM50,"0.#"),1)=".",FALSE,TRUE)</formula>
    </cfRule>
    <cfRule type="expression" dxfId="150" priority="13226">
      <formula>IF(RIGHT(TEXT(AM50,"0.#"),1)=".",TRUE,FALSE)</formula>
    </cfRule>
  </conditionalFormatting>
  <conditionalFormatting sqref="AQ51">
    <cfRule type="expression" dxfId="149" priority="13217">
      <formula>IF(RIGHT(TEXT(AQ51,"0.#"),1)=".",FALSE,TRUE)</formula>
    </cfRule>
    <cfRule type="expression" dxfId="148" priority="13218">
      <formula>IF(RIGHT(TEXT(AQ51,"0.#"),1)=".",TRUE,FALSE)</formula>
    </cfRule>
  </conditionalFormatting>
  <conditionalFormatting sqref="AE53 AQ53">
    <cfRule type="expression" dxfId="147" priority="13215">
      <formula>IF(RIGHT(TEXT(AE53,"0.#"),1)=".",FALSE,TRUE)</formula>
    </cfRule>
    <cfRule type="expression" dxfId="146" priority="13216">
      <formula>IF(RIGHT(TEXT(AE53,"0.#"),1)=".",TRUE,FALSE)</formula>
    </cfRule>
  </conditionalFormatting>
  <conditionalFormatting sqref="AI53">
    <cfRule type="expression" dxfId="145" priority="13213">
      <formula>IF(RIGHT(TEXT(AI53,"0.#"),1)=".",FALSE,TRUE)</formula>
    </cfRule>
    <cfRule type="expression" dxfId="144" priority="13214">
      <formula>IF(RIGHT(TEXT(AI53,"0.#"),1)=".",TRUE,FALSE)</formula>
    </cfRule>
  </conditionalFormatting>
  <conditionalFormatting sqref="AM53">
    <cfRule type="expression" dxfId="143" priority="13211">
      <formula>IF(RIGHT(TEXT(AM53,"0.#"),1)=".",FALSE,TRUE)</formula>
    </cfRule>
    <cfRule type="expression" dxfId="142" priority="13212">
      <formula>IF(RIGHT(TEXT(AM53,"0.#"),1)=".",TRUE,FALSE)</formula>
    </cfRule>
  </conditionalFormatting>
  <conditionalFormatting sqref="AQ54">
    <cfRule type="expression" dxfId="141" priority="13203">
      <formula>IF(RIGHT(TEXT(AQ54,"0.#"),1)=".",FALSE,TRUE)</formula>
    </cfRule>
    <cfRule type="expression" dxfId="140" priority="13204">
      <formula>IF(RIGHT(TEXT(AQ54,"0.#"),1)=".",TRUE,FALSE)</formula>
    </cfRule>
  </conditionalFormatting>
  <conditionalFormatting sqref="AE59:AE60 AI59:AI60 AM59:AM60 AQ59:AQ60 AU59:AU60">
    <cfRule type="expression" dxfId="139" priority="13143">
      <formula>IF(RIGHT(TEXT(AE59,"0.#"),1)=".",FALSE,TRUE)</formula>
    </cfRule>
    <cfRule type="expression" dxfId="138" priority="13144">
      <formula>IF(RIGHT(TEXT(AE59,"0.#"),1)=".",TRUE,FALSE)</formula>
    </cfRule>
  </conditionalFormatting>
  <conditionalFormatting sqref="AE51">
    <cfRule type="expression" dxfId="137" priority="3057">
      <formula>IF(RIGHT(TEXT(AE51,"0.#"),1)=".",FALSE,TRUE)</formula>
    </cfRule>
    <cfRule type="expression" dxfId="136" priority="3058">
      <formula>IF(RIGHT(TEXT(AE51,"0.#"),1)=".",TRUE,FALSE)</formula>
    </cfRule>
  </conditionalFormatting>
  <conditionalFormatting sqref="AI51 AM51">
    <cfRule type="expression" dxfId="135" priority="3055">
      <formula>IF(RIGHT(TEXT(AI51,"0.#"),1)=".",FALSE,TRUE)</formula>
    </cfRule>
    <cfRule type="expression" dxfId="134" priority="3056">
      <formula>IF(RIGHT(TEXT(AI51,"0.#"),1)=".",TRUE,FALSE)</formula>
    </cfRule>
  </conditionalFormatting>
  <conditionalFormatting sqref="AE54 AM54">
    <cfRule type="expression" dxfId="133" priority="3053">
      <formula>IF(RIGHT(TEXT(AE54,"0.#"),1)=".",FALSE,TRUE)</formula>
    </cfRule>
    <cfRule type="expression" dxfId="132" priority="3054">
      <formula>IF(RIGHT(TEXT(AE54,"0.#"),1)=".",TRUE,FALSE)</formula>
    </cfRule>
  </conditionalFormatting>
  <conditionalFormatting sqref="AI54">
    <cfRule type="expression" dxfId="131" priority="3051">
      <formula>IF(RIGHT(TEXT(AI54,"0.#"),1)=".",FALSE,TRUE)</formula>
    </cfRule>
    <cfRule type="expression" dxfId="130" priority="3052">
      <formula>IF(RIGHT(TEXT(AI54,"0.#"),1)=".",TRUE,FALSE)</formula>
    </cfRule>
  </conditionalFormatting>
  <conditionalFormatting sqref="Y217">
    <cfRule type="expression" dxfId="129" priority="2139">
      <formula>IF(RIGHT(TEXT(Y217,"0.#"),1)=".",FALSE,TRUE)</formula>
    </cfRule>
    <cfRule type="expression" dxfId="128" priority="2140">
      <formula>IF(RIGHT(TEXT(Y217,"0.#"),1)=".",TRUE,FALSE)</formula>
    </cfRule>
  </conditionalFormatting>
  <conditionalFormatting sqref="Y221">
    <cfRule type="expression" dxfId="127" priority="2127">
      <formula>IF(RIGHT(TEXT(Y221,"0.#"),1)=".",FALSE,TRUE)</formula>
    </cfRule>
    <cfRule type="expression" dxfId="126" priority="2128">
      <formula>IF(RIGHT(TEXT(Y221,"0.#"),1)=".",TRUE,FALSE)</formula>
    </cfRule>
  </conditionalFormatting>
  <conditionalFormatting sqref="Y229">
    <cfRule type="expression" dxfId="125" priority="2115">
      <formula>IF(RIGHT(TEXT(Y229,"0.#"),1)=".",FALSE,TRUE)</formula>
    </cfRule>
    <cfRule type="expression" dxfId="124" priority="2116">
      <formula>IF(RIGHT(TEXT(Y229,"0.#"),1)=".",TRUE,FALSE)</formula>
    </cfRule>
  </conditionalFormatting>
  <conditionalFormatting sqref="W24">
    <cfRule type="expression" dxfId="123" priority="2391">
      <formula>IF(RIGHT(TEXT(W24,"0.#"),1)=".",FALSE,TRUE)</formula>
    </cfRule>
    <cfRule type="expression" dxfId="122" priority="2392">
      <formula>IF(RIGHT(TEXT(W24,"0.#"),1)=".",TRUE,FALSE)</formula>
    </cfRule>
  </conditionalFormatting>
  <conditionalFormatting sqref="P23 W23">
    <cfRule type="expression" dxfId="121" priority="2381">
      <formula>IF(RIGHT(TEXT(P23,"0.#"),1)=".",FALSE,TRUE)</formula>
    </cfRule>
    <cfRule type="expression" dxfId="120" priority="2382">
      <formula>IF(RIGHT(TEXT(P23,"0.#"),1)=".",TRUE,FALSE)</formula>
    </cfRule>
  </conditionalFormatting>
  <conditionalFormatting sqref="P24">
    <cfRule type="expression" dxfId="119" priority="2379">
      <formula>IF(RIGHT(TEXT(P24,"0.#"),1)=".",FALSE,TRUE)</formula>
    </cfRule>
    <cfRule type="expression" dxfId="118" priority="2380">
      <formula>IF(RIGHT(TEXT(P24,"0.#"),1)=".",TRUE,FALSE)</formula>
    </cfRule>
  </conditionalFormatting>
  <conditionalFormatting sqref="AQ44">
    <cfRule type="expression" dxfId="117" priority="2375">
      <formula>IF(RIGHT(TEXT(AQ44,"0.#"),1)=".",FALSE,TRUE)</formula>
    </cfRule>
    <cfRule type="expression" dxfId="116" priority="2376">
      <formula>IF(RIGHT(TEXT(AQ44,"0.#"),1)=".",TRUE,FALSE)</formula>
    </cfRule>
  </conditionalFormatting>
  <conditionalFormatting sqref="AQ45">
    <cfRule type="expression" dxfId="115" priority="2373">
      <formula>IF(RIGHT(TEXT(AQ45,"0.#"),1)=".",FALSE,TRUE)</formula>
    </cfRule>
    <cfRule type="expression" dxfId="114" priority="2374">
      <formula>IF(RIGHT(TEXT(AQ45,"0.#"),1)=".",TRUE,FALSE)</formula>
    </cfRule>
  </conditionalFormatting>
  <conditionalFormatting sqref="AL221:AO221">
    <cfRule type="expression" dxfId="113" priority="2129">
      <formula>IF(AND(AL221&gt;=0, RIGHT(TEXT(AL221,"0.#"),1)&lt;&gt;"."),TRUE,FALSE)</formula>
    </cfRule>
    <cfRule type="expression" dxfId="112" priority="2130">
      <formula>IF(AND(AL221&gt;=0, RIGHT(TEXT(AL221,"0.#"),1)="."),TRUE,FALSE)</formula>
    </cfRule>
    <cfRule type="expression" dxfId="111" priority="2131">
      <formula>IF(AND(AL221&lt;0, RIGHT(TEXT(AL221,"0.#"),1)&lt;&gt;"."),TRUE,FALSE)</formula>
    </cfRule>
    <cfRule type="expression" dxfId="110" priority="2132">
      <formula>IF(AND(AL221&lt;0, RIGHT(TEXT(AL221,"0.#"),1)="."),TRUE,FALSE)</formula>
    </cfRule>
  </conditionalFormatting>
  <conditionalFormatting sqref="Y233">
    <cfRule type="expression" dxfId="109" priority="2103">
      <formula>IF(RIGHT(TEXT(Y233,"0.#"),1)=".",FALSE,TRUE)</formula>
    </cfRule>
    <cfRule type="expression" dxfId="108" priority="2104">
      <formula>IF(RIGHT(TEXT(Y233,"0.#"),1)=".",TRUE,FALSE)</formula>
    </cfRule>
  </conditionalFormatting>
  <conditionalFormatting sqref="Y239:Y240 Y242">
    <cfRule type="expression" dxfId="107" priority="2097">
      <formula>IF(RIGHT(TEXT(Y239,"0.#"),1)=".",FALSE,TRUE)</formula>
    </cfRule>
    <cfRule type="expression" dxfId="106" priority="2098">
      <formula>IF(RIGHT(TEXT(Y239,"0.#"),1)=".",TRUE,FALSE)</formula>
    </cfRule>
  </conditionalFormatting>
  <conditionalFormatting sqref="AL237:AO238">
    <cfRule type="expression" dxfId="105" priority="2093">
      <formula>IF(AND(AL237&gt;=0, RIGHT(TEXT(AL237,"0.#"),1)&lt;&gt;"."),TRUE,FALSE)</formula>
    </cfRule>
    <cfRule type="expression" dxfId="104" priority="2094">
      <formula>IF(AND(AL237&gt;=0, RIGHT(TEXT(AL237,"0.#"),1)="."),TRUE,FALSE)</formula>
    </cfRule>
    <cfRule type="expression" dxfId="103" priority="2095">
      <formula>IF(AND(AL237&lt;0, RIGHT(TEXT(AL237,"0.#"),1)&lt;&gt;"."),TRUE,FALSE)</formula>
    </cfRule>
    <cfRule type="expression" dxfId="102" priority="2096">
      <formula>IF(AND(AL237&lt;0, RIGHT(TEXT(AL237,"0.#"),1)="."),TRUE,FALSE)</formula>
    </cfRule>
  </conditionalFormatting>
  <conditionalFormatting sqref="Y237:Y238">
    <cfRule type="expression" dxfId="101" priority="2091">
      <formula>IF(RIGHT(TEXT(Y237,"0.#"),1)=".",FALSE,TRUE)</formula>
    </cfRule>
    <cfRule type="expression" dxfId="100" priority="2092">
      <formula>IF(RIGHT(TEXT(Y237,"0.#"),1)=".",TRUE,FALSE)</formula>
    </cfRule>
  </conditionalFormatting>
  <conditionalFormatting sqref="AE35">
    <cfRule type="expression" dxfId="99" priority="2077">
      <formula>IF(RIGHT(TEXT(AE35,"0.#"),1)=".",FALSE,TRUE)</formula>
    </cfRule>
    <cfRule type="expression" dxfId="98" priority="2078">
      <formula>IF(RIGHT(TEXT(AE35,"0.#"),1)=".",TRUE,FALSE)</formula>
    </cfRule>
  </conditionalFormatting>
  <conditionalFormatting sqref="AM37">
    <cfRule type="expression" dxfId="97" priority="2061">
      <formula>IF(RIGHT(TEXT(AM37,"0.#"),1)=".",FALSE,TRUE)</formula>
    </cfRule>
    <cfRule type="expression" dxfId="96" priority="2062">
      <formula>IF(RIGHT(TEXT(AM37,"0.#"),1)=".",TRUE,FALSE)</formula>
    </cfRule>
  </conditionalFormatting>
  <conditionalFormatting sqref="AE36">
    <cfRule type="expression" dxfId="95" priority="2075">
      <formula>IF(RIGHT(TEXT(AE36,"0.#"),1)=".",FALSE,TRUE)</formula>
    </cfRule>
    <cfRule type="expression" dxfId="94" priority="2076">
      <formula>IF(RIGHT(TEXT(AE36,"0.#"),1)=".",TRUE,FALSE)</formula>
    </cfRule>
  </conditionalFormatting>
  <conditionalFormatting sqref="AE37">
    <cfRule type="expression" dxfId="93" priority="2073">
      <formula>IF(RIGHT(TEXT(AE37,"0.#"),1)=".",FALSE,TRUE)</formula>
    </cfRule>
    <cfRule type="expression" dxfId="92" priority="2074">
      <formula>IF(RIGHT(TEXT(AE37,"0.#"),1)=".",TRUE,FALSE)</formula>
    </cfRule>
  </conditionalFormatting>
  <conditionalFormatting sqref="AI37">
    <cfRule type="expression" dxfId="91" priority="2071">
      <formula>IF(RIGHT(TEXT(AI37,"0.#"),1)=".",FALSE,TRUE)</formula>
    </cfRule>
    <cfRule type="expression" dxfId="90" priority="2072">
      <formula>IF(RIGHT(TEXT(AI37,"0.#"),1)=".",TRUE,FALSE)</formula>
    </cfRule>
  </conditionalFormatting>
  <conditionalFormatting sqref="AI36">
    <cfRule type="expression" dxfId="89" priority="2069">
      <formula>IF(RIGHT(TEXT(AI36,"0.#"),1)=".",FALSE,TRUE)</formula>
    </cfRule>
    <cfRule type="expression" dxfId="88" priority="2070">
      <formula>IF(RIGHT(TEXT(AI36,"0.#"),1)=".",TRUE,FALSE)</formula>
    </cfRule>
  </conditionalFormatting>
  <conditionalFormatting sqref="AI35">
    <cfRule type="expression" dxfId="87" priority="2067">
      <formula>IF(RIGHT(TEXT(AI35,"0.#"),1)=".",FALSE,TRUE)</formula>
    </cfRule>
    <cfRule type="expression" dxfId="86" priority="2068">
      <formula>IF(RIGHT(TEXT(AI35,"0.#"),1)=".",TRUE,FALSE)</formula>
    </cfRule>
  </conditionalFormatting>
  <conditionalFormatting sqref="AM35">
    <cfRule type="expression" dxfId="85" priority="2065">
      <formula>IF(RIGHT(TEXT(AM35,"0.#"),1)=".",FALSE,TRUE)</formula>
    </cfRule>
    <cfRule type="expression" dxfId="84" priority="2066">
      <formula>IF(RIGHT(TEXT(AM35,"0.#"),1)=".",TRUE,FALSE)</formula>
    </cfRule>
  </conditionalFormatting>
  <conditionalFormatting sqref="AM36">
    <cfRule type="expression" dxfId="83" priority="2063">
      <formula>IF(RIGHT(TEXT(AM36,"0.#"),1)=".",FALSE,TRUE)</formula>
    </cfRule>
    <cfRule type="expression" dxfId="82" priority="2064">
      <formula>IF(RIGHT(TEXT(AM36,"0.#"),1)=".",TRUE,FALSE)</formula>
    </cfRule>
  </conditionalFormatting>
  <conditionalFormatting sqref="AQ35:AQ37">
    <cfRule type="expression" dxfId="81" priority="2059">
      <formula>IF(RIGHT(TEXT(AQ35,"0.#"),1)=".",FALSE,TRUE)</formula>
    </cfRule>
    <cfRule type="expression" dxfId="80" priority="2060">
      <formula>IF(RIGHT(TEXT(AQ35,"0.#"),1)=".",TRUE,FALSE)</formula>
    </cfRule>
  </conditionalFormatting>
  <conditionalFormatting sqref="AU35:AU37">
    <cfRule type="expression" dxfId="79" priority="2057">
      <formula>IF(RIGHT(TEXT(AU35,"0.#"),1)=".",FALSE,TRUE)</formula>
    </cfRule>
    <cfRule type="expression" dxfId="78" priority="2058">
      <formula>IF(RIGHT(TEXT(AU35,"0.#"),1)=".",TRUE,FALSE)</formula>
    </cfRule>
  </conditionalFormatting>
  <conditionalFormatting sqref="AU41">
    <cfRule type="expression" dxfId="77" priority="545">
      <formula>IF(RIGHT(TEXT(AU41,"0.#"),1)=".",FALSE,TRUE)</formula>
    </cfRule>
    <cfRule type="expression" dxfId="76" priority="546">
      <formula>IF(RIGHT(TEXT(AU41,"0.#"),1)=".",TRUE,FALSE)</formula>
    </cfRule>
  </conditionalFormatting>
  <conditionalFormatting sqref="AU42">
    <cfRule type="expression" dxfId="75" priority="543">
      <formula>IF(RIGHT(TEXT(AU42,"0.#"),1)=".",FALSE,TRUE)</formula>
    </cfRule>
    <cfRule type="expression" dxfId="74" priority="544">
      <formula>IF(RIGHT(TEXT(AU42,"0.#"),1)=".",TRUE,FALSE)</formula>
    </cfRule>
  </conditionalFormatting>
  <conditionalFormatting sqref="AU44">
    <cfRule type="expression" dxfId="73" priority="539">
      <formula>IF(RIGHT(TEXT(AU44,"0.#"),1)=".",FALSE,TRUE)</formula>
    </cfRule>
    <cfRule type="expression" dxfId="72" priority="540">
      <formula>IF(RIGHT(TEXT(AU44,"0.#"),1)=".",TRUE,FALSE)</formula>
    </cfRule>
  </conditionalFormatting>
  <conditionalFormatting sqref="AU45">
    <cfRule type="expression" dxfId="71" priority="537">
      <formula>IF(RIGHT(TEXT(AU45,"0.#"),1)=".",FALSE,TRUE)</formula>
    </cfRule>
    <cfRule type="expression" dxfId="70" priority="538">
      <formula>IF(RIGHT(TEXT(AU45,"0.#"),1)=".",TRUE,FALSE)</formula>
    </cfRule>
  </conditionalFormatting>
  <conditionalFormatting sqref="P25:AC25">
    <cfRule type="expression" dxfId="69" priority="89">
      <formula>IF(RIGHT(TEXT(P25,"0.#"),1)=".",FALSE,TRUE)</formula>
    </cfRule>
    <cfRule type="expression" dxfId="68" priority="90">
      <formula>IF(RIGHT(TEXT(P25,"0.#"),1)=".",TRUE,FALSE)</formula>
    </cfRule>
  </conditionalFormatting>
  <conditionalFormatting sqref="AL239:AO239">
    <cfRule type="expression" dxfId="67" priority="85">
      <formula>IF(AND(AL239&gt;=0, RIGHT(TEXT(AL239,"0.#"),1)&lt;&gt;"."),TRUE,FALSE)</formula>
    </cfRule>
    <cfRule type="expression" dxfId="66" priority="86">
      <formula>IF(AND(AL239&gt;=0, RIGHT(TEXT(AL239,"0.#"),1)="."),TRUE,FALSE)</formula>
    </cfRule>
    <cfRule type="expression" dxfId="65" priority="87">
      <formula>IF(AND(AL239&lt;0, RIGHT(TEXT(AL239,"0.#"),1)&lt;&gt;"."),TRUE,FALSE)</formula>
    </cfRule>
    <cfRule type="expression" dxfId="64" priority="88">
      <formula>IF(AND(AL239&lt;0, RIGHT(TEXT(AL239,"0.#"),1)="."),TRUE,FALSE)</formula>
    </cfRule>
  </conditionalFormatting>
  <conditionalFormatting sqref="AL240:AO240">
    <cfRule type="expression" dxfId="63" priority="81">
      <formula>IF(AND(AL240&gt;=0, RIGHT(TEXT(AL240,"0.#"),1)&lt;&gt;"."),TRUE,FALSE)</formula>
    </cfRule>
    <cfRule type="expression" dxfId="62" priority="82">
      <formula>IF(AND(AL240&gt;=0, RIGHT(TEXT(AL240,"0.#"),1)="."),TRUE,FALSE)</formula>
    </cfRule>
    <cfRule type="expression" dxfId="61" priority="83">
      <formula>IF(AND(AL240&lt;0, RIGHT(TEXT(AL240,"0.#"),1)&lt;&gt;"."),TRUE,FALSE)</formula>
    </cfRule>
    <cfRule type="expression" dxfId="60" priority="84">
      <formula>IF(AND(AL240&lt;0, RIGHT(TEXT(AL240,"0.#"),1)="."),TRUE,FALSE)</formula>
    </cfRule>
  </conditionalFormatting>
  <conditionalFormatting sqref="Y241">
    <cfRule type="expression" dxfId="59" priority="79">
      <formula>IF(RIGHT(TEXT(Y241,"0.#"),1)=".",FALSE,TRUE)</formula>
    </cfRule>
    <cfRule type="expression" dxfId="58" priority="80">
      <formula>IF(RIGHT(TEXT(Y241,"0.#"),1)=".",TRUE,FALSE)</formula>
    </cfRule>
  </conditionalFormatting>
  <conditionalFormatting sqref="AL241:AO241">
    <cfRule type="expression" dxfId="57" priority="75">
      <formula>IF(AND(AL241&gt;=0, RIGHT(TEXT(AL241,"0.#"),1)&lt;&gt;"."),TRUE,FALSE)</formula>
    </cfRule>
    <cfRule type="expression" dxfId="56" priority="76">
      <formula>IF(AND(AL241&gt;=0, RIGHT(TEXT(AL241,"0.#"),1)="."),TRUE,FALSE)</formula>
    </cfRule>
    <cfRule type="expression" dxfId="55" priority="77">
      <formula>IF(AND(AL241&lt;0, RIGHT(TEXT(AL241,"0.#"),1)&lt;&gt;"."),TRUE,FALSE)</formula>
    </cfRule>
    <cfRule type="expression" dxfId="54" priority="78">
      <formula>IF(AND(AL241&lt;0, RIGHT(TEXT(AL241,"0.#"),1)="."),TRUE,FALSE)</formula>
    </cfRule>
  </conditionalFormatting>
  <conditionalFormatting sqref="AL242:AO242">
    <cfRule type="expression" dxfId="53" priority="71">
      <formula>IF(AND(AL242&gt;=0, RIGHT(TEXT(AL242,"0.#"),1)&lt;&gt;"."),TRUE,FALSE)</formula>
    </cfRule>
    <cfRule type="expression" dxfId="52" priority="72">
      <formula>IF(AND(AL242&gt;=0, RIGHT(TEXT(AL242,"0.#"),1)="."),TRUE,FALSE)</formula>
    </cfRule>
    <cfRule type="expression" dxfId="51" priority="73">
      <formula>IF(AND(AL242&lt;0, RIGHT(TEXT(AL242,"0.#"),1)&lt;&gt;"."),TRUE,FALSE)</formula>
    </cfRule>
    <cfRule type="expression" dxfId="50" priority="74">
      <formula>IF(AND(AL242&lt;0, RIGHT(TEXT(AL242,"0.#"),1)="."),TRUE,FALSE)</formula>
    </cfRule>
  </conditionalFormatting>
  <conditionalFormatting sqref="AL205:AO205">
    <cfRule type="expression" dxfId="49" priority="67">
      <formula>IF(AND(AL205&gt;=0, RIGHT(TEXT(AL205,"0.#"),1)&lt;&gt;"."),TRUE,FALSE)</formula>
    </cfRule>
    <cfRule type="expression" dxfId="48" priority="68">
      <formula>IF(AND(AL205&gt;=0, RIGHT(TEXT(AL205,"0.#"),1)="."),TRUE,FALSE)</formula>
    </cfRule>
    <cfRule type="expression" dxfId="47" priority="69">
      <formula>IF(AND(AL205&lt;0, RIGHT(TEXT(AL205,"0.#"),1)&lt;&gt;"."),TRUE,FALSE)</formula>
    </cfRule>
    <cfRule type="expression" dxfId="46" priority="70">
      <formula>IF(AND(AL205&lt;0, RIGHT(TEXT(AL205,"0.#"),1)="."),TRUE,FALSE)</formula>
    </cfRule>
  </conditionalFormatting>
  <conditionalFormatting sqref="Y205">
    <cfRule type="expression" dxfId="45" priority="65">
      <formula>IF(RIGHT(TEXT(Y205,"0.#"),1)=".",FALSE,TRUE)</formula>
    </cfRule>
    <cfRule type="expression" dxfId="44" priority="66">
      <formula>IF(RIGHT(TEXT(Y205,"0.#"),1)=".",TRUE,FALSE)</formula>
    </cfRule>
  </conditionalFormatting>
  <conditionalFormatting sqref="Y209">
    <cfRule type="expression" dxfId="43" priority="59">
      <formula>IF(RIGHT(TEXT(Y209,"0.#"),1)=".",FALSE,TRUE)</formula>
    </cfRule>
    <cfRule type="expression" dxfId="42" priority="60">
      <formula>IF(RIGHT(TEXT(Y209,"0.#"),1)=".",TRUE,FALSE)</formula>
    </cfRule>
  </conditionalFormatting>
  <conditionalFormatting sqref="Y210">
    <cfRule type="expression" dxfId="41" priority="57">
      <formula>IF(RIGHT(TEXT(Y210,"0.#"),1)=".",FALSE,TRUE)</formula>
    </cfRule>
    <cfRule type="expression" dxfId="40" priority="58">
      <formula>IF(RIGHT(TEXT(Y210,"0.#"),1)=".",TRUE,FALSE)</formula>
    </cfRule>
  </conditionalFormatting>
  <conditionalFormatting sqref="Y211">
    <cfRule type="expression" dxfId="39" priority="55">
      <formula>IF(RIGHT(TEXT(Y211,"0.#"),1)=".",FALSE,TRUE)</formula>
    </cfRule>
    <cfRule type="expression" dxfId="38" priority="56">
      <formula>IF(RIGHT(TEXT(Y211,"0.#"),1)=".",TRUE,FALSE)</formula>
    </cfRule>
  </conditionalFormatting>
  <conditionalFormatting sqref="Y212">
    <cfRule type="expression" dxfId="37" priority="53">
      <formula>IF(RIGHT(TEXT(Y212,"0.#"),1)=".",FALSE,TRUE)</formula>
    </cfRule>
    <cfRule type="expression" dxfId="36" priority="54">
      <formula>IF(RIGHT(TEXT(Y212,"0.#"),1)=".",TRUE,FALSE)</formula>
    </cfRule>
  </conditionalFormatting>
  <conditionalFormatting sqref="Y213">
    <cfRule type="expression" dxfId="35" priority="51">
      <formula>IF(RIGHT(TEXT(Y213,"0.#"),1)=".",FALSE,TRUE)</formula>
    </cfRule>
    <cfRule type="expression" dxfId="34" priority="52">
      <formula>IF(RIGHT(TEXT(Y213,"0.#"),1)=".",TRUE,FALSE)</formula>
    </cfRule>
  </conditionalFormatting>
  <conditionalFormatting sqref="Y222">
    <cfRule type="expression" dxfId="33" priority="37">
      <formula>IF(RIGHT(TEXT(Y222,"0.#"),1)=".",FALSE,TRUE)</formula>
    </cfRule>
    <cfRule type="expression" dxfId="32" priority="38">
      <formula>IF(RIGHT(TEXT(Y222,"0.#"),1)=".",TRUE,FALSE)</formula>
    </cfRule>
  </conditionalFormatting>
  <conditionalFormatting sqref="Y223">
    <cfRule type="expression" dxfId="31" priority="35">
      <formula>IF(RIGHT(TEXT(Y223,"0.#"),1)=".",FALSE,TRUE)</formula>
    </cfRule>
    <cfRule type="expression" dxfId="30" priority="36">
      <formula>IF(RIGHT(TEXT(Y223,"0.#"),1)=".",TRUE,FALSE)</formula>
    </cfRule>
  </conditionalFormatting>
  <conditionalFormatting sqref="Y224">
    <cfRule type="expression" dxfId="29" priority="33">
      <formula>IF(RIGHT(TEXT(Y224,"0.#"),1)=".",FALSE,TRUE)</formula>
    </cfRule>
    <cfRule type="expression" dxfId="28" priority="34">
      <formula>IF(RIGHT(TEXT(Y224,"0.#"),1)=".",TRUE,FALSE)</formula>
    </cfRule>
  </conditionalFormatting>
  <conditionalFormatting sqref="Y225">
    <cfRule type="expression" dxfId="27" priority="31">
      <formula>IF(RIGHT(TEXT(Y225,"0.#"),1)=".",FALSE,TRUE)</formula>
    </cfRule>
    <cfRule type="expression" dxfId="26" priority="32">
      <formula>IF(RIGHT(TEXT(Y225,"0.#"),1)=".",TRUE,FALSE)</formula>
    </cfRule>
  </conditionalFormatting>
  <conditionalFormatting sqref="AL222:AO225">
    <cfRule type="expression" dxfId="25" priority="27">
      <formula>IF(AND(AL222&gt;=0, RIGHT(TEXT(AL222,"0.#"),1)&lt;&gt;"."),TRUE,FALSE)</formula>
    </cfRule>
    <cfRule type="expression" dxfId="24" priority="28">
      <formula>IF(AND(AL222&gt;=0, RIGHT(TEXT(AL222,"0.#"),1)="."),TRUE,FALSE)</formula>
    </cfRule>
    <cfRule type="expression" dxfId="23" priority="29">
      <formula>IF(AND(AL222&lt;0, RIGHT(TEXT(AL222,"0.#"),1)&lt;&gt;"."),TRUE,FALSE)</formula>
    </cfRule>
    <cfRule type="expression" dxfId="22" priority="30">
      <formula>IF(AND(AL222&lt;0, RIGHT(TEXT(AL222,"0.#"),1)="."),TRUE,FALSE)</formula>
    </cfRule>
  </conditionalFormatting>
  <conditionalFormatting sqref="AL229:AO229">
    <cfRule type="expression" dxfId="21" priority="23">
      <formula>IF(AND(AL229&gt;=0, RIGHT(TEXT(AL229,"0.#"),1)&lt;&gt;"."),TRUE,FALSE)</formula>
    </cfRule>
    <cfRule type="expression" dxfId="20" priority="24">
      <formula>IF(AND(AL229&gt;=0, RIGHT(TEXT(AL229,"0.#"),1)="."),TRUE,FALSE)</formula>
    </cfRule>
    <cfRule type="expression" dxfId="19" priority="25">
      <formula>IF(AND(AL229&lt;0, RIGHT(TEXT(AL229,"0.#"),1)&lt;&gt;"."),TRUE,FALSE)</formula>
    </cfRule>
    <cfRule type="expression" dxfId="18" priority="26">
      <formula>IF(AND(AL229&lt;0, RIGHT(TEXT(AL229,"0.#"),1)="."),TRUE,FALSE)</formula>
    </cfRule>
  </conditionalFormatting>
  <conditionalFormatting sqref="AL209:AO213">
    <cfRule type="expression" dxfId="17" priority="15">
      <formula>IF(AND(AL209&gt;=0, RIGHT(TEXT(AL209,"0.#"),1)&lt;&gt;"."),TRUE,FALSE)</formula>
    </cfRule>
    <cfRule type="expression" dxfId="16" priority="16">
      <formula>IF(AND(AL209&gt;=0, RIGHT(TEXT(AL209,"0.#"),1)="."),TRUE,FALSE)</formula>
    </cfRule>
    <cfRule type="expression" dxfId="15" priority="17">
      <formula>IF(AND(AL209&lt;0, RIGHT(TEXT(AL209,"0.#"),1)&lt;&gt;"."),TRUE,FALSE)</formula>
    </cfRule>
    <cfRule type="expression" dxfId="14" priority="18">
      <formula>IF(AND(AL209&lt;0, RIGHT(TEXT(AL209,"0.#"),1)="."),TRUE,FALSE)</formula>
    </cfRule>
  </conditionalFormatting>
  <conditionalFormatting sqref="AL217:AO217">
    <cfRule type="expression" dxfId="13" priority="11">
      <formula>IF(AND(AL217&gt;=0, RIGHT(TEXT(AL217,"0.#"),1)&lt;&gt;"."),TRUE,FALSE)</formula>
    </cfRule>
    <cfRule type="expression" dxfId="12" priority="12">
      <formula>IF(AND(AL217&gt;=0, RIGHT(TEXT(AL217,"0.#"),1)="."),TRUE,FALSE)</formula>
    </cfRule>
    <cfRule type="expression" dxfId="11" priority="13">
      <formula>IF(AND(AL217&lt;0, RIGHT(TEXT(AL217,"0.#"),1)&lt;&gt;"."),TRUE,FALSE)</formula>
    </cfRule>
    <cfRule type="expression" dxfId="10" priority="14">
      <formula>IF(AND(AL217&lt;0, RIGHT(TEXT(AL217,"0.#"),1)="."),TRUE,FALSE)</formula>
    </cfRule>
  </conditionalFormatting>
  <conditionalFormatting sqref="AL233:AO233">
    <cfRule type="expression" dxfId="9" priority="7">
      <formula>IF(AND(AL233&gt;=0, RIGHT(TEXT(AL233,"0.#"),1)&lt;&gt;"."),TRUE,FALSE)</formula>
    </cfRule>
    <cfRule type="expression" dxfId="8" priority="8">
      <formula>IF(AND(AL233&gt;=0, RIGHT(TEXT(AL233,"0.#"),1)="."),TRUE,FALSE)</formula>
    </cfRule>
    <cfRule type="expression" dxfId="7" priority="9">
      <formula>IF(AND(AL233&lt;0, RIGHT(TEXT(AL233,"0.#"),1)&lt;&gt;"."),TRUE,FALSE)</formula>
    </cfRule>
    <cfRule type="expression" dxfId="6" priority="10">
      <formula>IF(AND(AL233&lt;0, RIGHT(TEXT(AL233,"0.#"),1)="."),TRUE,FALSE)</formula>
    </cfRule>
  </conditionalFormatting>
  <conditionalFormatting sqref="Y243">
    <cfRule type="expression" dxfId="5" priority="5">
      <formula>IF(RIGHT(TEXT(Y243,"0.#"),1)=".",FALSE,TRUE)</formula>
    </cfRule>
    <cfRule type="expression" dxfId="4" priority="6">
      <formula>IF(RIGHT(TEXT(Y243,"0.#"),1)=".",TRUE,FALSE)</formula>
    </cfRule>
  </conditionalFormatting>
  <conditionalFormatting sqref="AL243:AO243">
    <cfRule type="expression" dxfId="3" priority="1">
      <formula>IF(AND(AL243&gt;=0, RIGHT(TEXT(AL243,"0.#"),1)&lt;&gt;"."),TRUE,FALSE)</formula>
    </cfRule>
    <cfRule type="expression" dxfId="2" priority="2">
      <formula>IF(AND(AL243&gt;=0, RIGHT(TEXT(AL243,"0.#"),1)="."),TRUE,FALSE)</formula>
    </cfRule>
    <cfRule type="expression" dxfId="1" priority="3">
      <formula>IF(AND(AL243&lt;0, RIGHT(TEXT(AL243,"0.#"),1)&lt;&gt;"."),TRUE,FALSE)</formula>
    </cfRule>
    <cfRule type="expression" dxfId="0" priority="4">
      <formula>IF(AND(AL243&lt;0, RIGHT(TEXT(AL243,"0.#"),1)="."),TRUE,FALSE)</formula>
    </cfRule>
  </conditionalFormatting>
  <dataValidations count="17">
    <dataValidation type="custom" imeMode="disabled" allowBlank="1" showInputMessage="1" showErrorMessage="1" sqref="AY23 AY58:AY60 J85:K89 P13:AX13 AR15:AX15 P14:AQ18 AR18:AX18 P19:AJ19 AQ27:AR27 AU27:AX27 AE28:AX30 AQ34:AR34 AU34:AX34 AE35:AX37 AE41:AX42 AE44:AX45 AE47:AX47 AE50:AX50 AE53:AX53 AQ58:AR58 AU58:AX58 AE59:AX60 AY63 Y150:AB159 AU150:AX159 Y163:AB172 AU163:AX172 Y176:AB185 AU176:AX185 Y189:AB198 AU189:AX198 Y205:AB205 AL205:AO205 Y209:AB213 AL209:AO213 Y217:AB217 AL217:AO217 Y221:AB225 AL221:AO225 Y229:AB229 AL229:AO229 Y233:AB233 AL233:AO233 Y237:AB243 AL237:AO243 P23:AC25">
      <formula1>OR(ISNUMBER(J13), J13="-")</formula1>
    </dataValidation>
    <dataValidation type="list" allowBlank="1" showInputMessage="1" showErrorMessage="1" sqref="G85:H8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error="プルダウンリストから選択してください。" sqref="AD70:AF71">
      <formula1>"有,無"</formula1>
    </dataValidation>
    <dataValidation type="list" allowBlank="1" showInputMessage="1" showErrorMessage="1" sqref="A97:E97">
      <formula1>T所見を踏まえた改善点</formula1>
    </dataValidation>
    <dataValidation imeMode="disabled" allowBlank="1" showInputMessage="1" showErrorMessage="1" sqref="L85:L89"/>
    <dataValidation type="whole" imeMode="disabled" allowBlank="1" showInputMessage="1" showErrorMessage="1" sqref="M85:M89 AW2:AX2">
      <formula1>0</formula1>
      <formula2>99</formula2>
    </dataValidation>
    <dataValidation type="custom" imeMode="off" allowBlank="1" showInputMessage="1" showErrorMessage="1" sqref="J205:O205 J209:O213 J217:O217 J221:O225 J229:O229 J233:O233 J237:O243">
      <formula1>OR(ISNUMBER(J205), J205="-")</formula1>
    </dataValidation>
    <dataValidation type="custom" imeMode="disabled" allowBlank="1" showInputMessage="1" showErrorMessage="1" sqref="AH205:AK205 AH209:AK213 AH217:AK217 AH221:AK225 AH229:AK229 AH233:AK233 AH237:AK243">
      <formula1>OR(AND(MOD(IF(ISNUMBER(AH205), AH205, 0.5),1)=0, 0&lt;=AH205), AH205="-")</formula1>
    </dataValidation>
    <dataValidation type="list" allowBlank="1" showInputMessage="1" showErrorMessage="1" sqref="A95:E9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5:F89">
      <formula1>T省庁</formula1>
    </dataValidation>
    <dataValidation type="whole" imeMode="disabled" allowBlank="1" showInputMessage="1" showErrorMessage="1" sqref="AS2:AU2">
      <formula1>0</formula1>
      <formula2>9999</formula2>
    </dataValidation>
    <dataValidation type="whole" allowBlank="1" showInputMessage="1" showErrorMessage="1" sqref="L110:M111 X110:Y111 AJ110:AK111 AU110:AV111">
      <formula1>0</formula1>
      <formula2>9999</formula2>
    </dataValidation>
    <dataValidation type="whole" allowBlank="1" showInputMessage="1" showErrorMessage="1" sqref="O110:P111 AA110:AB111 AM110:AN111 AX110:AX11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9" max="49" man="1"/>
    <brk id="63" max="49" man="1"/>
    <brk id="91" max="49" man="1"/>
    <brk id="111" max="16383" man="1"/>
    <brk id="147" max="16383" man="1"/>
    <brk id="186" max="16383" man="1"/>
    <brk id="201"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AO111 E110:G111 Q110:S111 AC110:AE111 AO110:AP110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AC205:AG205 AC209:AG213 AC217:AG217 AC221:AG225 AC229:AG229 AC233:AG233 AC237:AG243</xm:sqref>
        </x14:dataValidation>
        <x14:dataValidation type="list" allowBlank="1" showInputMessage="1" showErrorMessage="1">
          <x14:formula1>
            <xm:f>入力規則等!$U$37:$U$39</xm:f>
          </x14:formula1>
          <xm:sqref>I110:J110 U110:V110 AG110:AH110 AR110:AS110</xm:sqref>
        </x14:dataValidation>
        <x14:dataValidation type="list" allowBlank="1" showInputMessage="1" showErrorMessage="1">
          <x14:formula1>
            <xm:f>入力規則等!$U$7:$U$9</xm:f>
          </x14:formula1>
          <xm:sqref>I111:J111 U111:V111 AG111:AH111 AR111:AS111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77</v>
      </c>
      <c r="B1" s="21" t="s">
        <v>78</v>
      </c>
      <c r="F1" s="22" t="s">
        <v>4</v>
      </c>
      <c r="G1" s="22" t="s">
        <v>67</v>
      </c>
      <c r="K1" s="23" t="s">
        <v>96</v>
      </c>
      <c r="L1" s="21" t="s">
        <v>78</v>
      </c>
      <c r="O1" s="11"/>
      <c r="P1" s="22" t="s">
        <v>5</v>
      </c>
      <c r="Q1" s="22" t="s">
        <v>67</v>
      </c>
      <c r="T1" s="11"/>
      <c r="U1" s="25" t="s">
        <v>159</v>
      </c>
      <c r="W1" s="25" t="s">
        <v>158</v>
      </c>
      <c r="Y1" s="25" t="s">
        <v>75</v>
      </c>
      <c r="Z1" s="25" t="s">
        <v>406</v>
      </c>
      <c r="AA1" s="25" t="s">
        <v>76</v>
      </c>
      <c r="AB1" s="25" t="s">
        <v>407</v>
      </c>
      <c r="AC1" s="25" t="s">
        <v>31</v>
      </c>
      <c r="AD1" s="24"/>
      <c r="AE1" s="25" t="s">
        <v>43</v>
      </c>
      <c r="AF1" s="26"/>
      <c r="AG1" s="38" t="s">
        <v>179</v>
      </c>
      <c r="AI1" s="38" t="s">
        <v>184</v>
      </c>
      <c r="AK1" s="38" t="s">
        <v>188</v>
      </c>
      <c r="AM1" s="57"/>
      <c r="AN1" s="57"/>
      <c r="AP1" s="24" t="s">
        <v>231</v>
      </c>
    </row>
    <row r="2" spans="1:42" ht="13.5" customHeight="1" x14ac:dyDescent="0.15">
      <c r="A2" s="12" t="s">
        <v>79</v>
      </c>
      <c r="B2" s="13"/>
      <c r="C2" s="11" t="str">
        <f>IF(B2="","",A2)</f>
        <v/>
      </c>
      <c r="D2" s="11" t="str">
        <f>IF(C2="","",IF(D1&lt;&gt;"",CONCATENATE(D1,"、",C2),C2))</f>
        <v/>
      </c>
      <c r="F2" s="10" t="s">
        <v>66</v>
      </c>
      <c r="G2" s="15" t="s">
        <v>589</v>
      </c>
      <c r="H2" s="11" t="str">
        <f>IF(G2="","",F2)</f>
        <v>一般会計</v>
      </c>
      <c r="I2" s="11" t="str">
        <f>IF(H2="","",IF(I1&lt;&gt;"",CONCATENATE(I1,"、",H2),H2))</f>
        <v>一般会計</v>
      </c>
      <c r="K2" s="12" t="s">
        <v>97</v>
      </c>
      <c r="L2" s="13"/>
      <c r="M2" s="11" t="str">
        <f>IF(L2="","",K2)</f>
        <v/>
      </c>
      <c r="N2" s="11" t="str">
        <f>IF(M2="","",IF(N1&lt;&gt;"",CONCATENATE(N1,"、",M2),M2))</f>
        <v/>
      </c>
      <c r="O2" s="11"/>
      <c r="P2" s="10" t="s">
        <v>68</v>
      </c>
      <c r="Q2" s="15"/>
      <c r="R2" s="11" t="str">
        <f>IF(Q2="","",P2)</f>
        <v/>
      </c>
      <c r="S2" s="11" t="str">
        <f>IF(R2="","",IF(S1&lt;&gt;"",CONCATENATE(S1,"、",R2),R2))</f>
        <v/>
      </c>
      <c r="T2" s="11"/>
      <c r="U2" s="74">
        <v>20</v>
      </c>
      <c r="W2" s="28" t="s">
        <v>164</v>
      </c>
      <c r="Y2" s="28" t="s">
        <v>62</v>
      </c>
      <c r="Z2" s="28" t="s">
        <v>62</v>
      </c>
      <c r="AA2" s="67" t="s">
        <v>273</v>
      </c>
      <c r="AB2" s="67" t="s">
        <v>501</v>
      </c>
      <c r="AC2" s="68" t="s">
        <v>129</v>
      </c>
      <c r="AD2" s="24"/>
      <c r="AE2" s="30" t="s">
        <v>160</v>
      </c>
      <c r="AF2" s="26"/>
      <c r="AG2" s="39" t="s">
        <v>240</v>
      </c>
      <c r="AI2" s="38" t="s">
        <v>270</v>
      </c>
      <c r="AK2" s="38" t="s">
        <v>189</v>
      </c>
      <c r="AM2" s="57"/>
      <c r="AN2" s="57"/>
      <c r="AP2" s="39" t="s">
        <v>240</v>
      </c>
    </row>
    <row r="3" spans="1:42" ht="13.5" customHeight="1" x14ac:dyDescent="0.15">
      <c r="A3" s="12" t="s">
        <v>80</v>
      </c>
      <c r="B3" s="13"/>
      <c r="C3" s="11" t="str">
        <f t="shared" ref="C3:C11" si="0">IF(B3="","",A3)</f>
        <v/>
      </c>
      <c r="D3" s="11" t="str">
        <f>IF(C3="",D2,IF(D2&lt;&gt;"",CONCATENATE(D2,"、",C3),C3))</f>
        <v/>
      </c>
      <c r="F3" s="16" t="s">
        <v>106</v>
      </c>
      <c r="G3" s="15"/>
      <c r="H3" s="11" t="str">
        <f t="shared" ref="H3:H37" si="1">IF(G3="","",F3)</f>
        <v/>
      </c>
      <c r="I3" s="11" t="str">
        <f>IF(H3="",I2,IF(I2&lt;&gt;"",CONCATENATE(I2,"、",H3),H3))</f>
        <v>一般会計</v>
      </c>
      <c r="K3" s="12" t="s">
        <v>98</v>
      </c>
      <c r="L3" s="13"/>
      <c r="M3" s="11" t="str">
        <f t="shared" ref="M3:M11" si="2">IF(L3="","",K3)</f>
        <v/>
      </c>
      <c r="N3" s="11" t="str">
        <f>IF(M3="",N2,IF(N2&lt;&gt;"",CONCATENATE(N2,"、",M3),M3))</f>
        <v/>
      </c>
      <c r="O3" s="11"/>
      <c r="P3" s="10" t="s">
        <v>69</v>
      </c>
      <c r="Q3" s="15" t="s">
        <v>589</v>
      </c>
      <c r="R3" s="11" t="str">
        <f t="shared" ref="R3:R8" si="3">IF(Q3="","",P3)</f>
        <v>委託・請負</v>
      </c>
      <c r="S3" s="11" t="str">
        <f t="shared" ref="S3:S8" si="4">IF(R3="",S2,IF(S2&lt;&gt;"",CONCATENATE(S2,"、",R3),R3))</f>
        <v>委託・請負</v>
      </c>
      <c r="T3" s="11"/>
      <c r="U3" s="28" t="s">
        <v>532</v>
      </c>
      <c r="W3" s="28" t="s">
        <v>139</v>
      </c>
      <c r="Y3" s="28" t="s">
        <v>63</v>
      </c>
      <c r="Z3" s="28" t="s">
        <v>408</v>
      </c>
      <c r="AA3" s="67" t="s">
        <v>373</v>
      </c>
      <c r="AB3" s="67" t="s">
        <v>502</v>
      </c>
      <c r="AC3" s="68" t="s">
        <v>130</v>
      </c>
      <c r="AD3" s="24"/>
      <c r="AE3" s="30" t="s">
        <v>161</v>
      </c>
      <c r="AF3" s="26"/>
      <c r="AG3" s="39" t="s">
        <v>241</v>
      </c>
      <c r="AI3" s="38" t="s">
        <v>183</v>
      </c>
      <c r="AK3" s="38" t="str">
        <f>CHAR(CODE(AK2)+1)</f>
        <v>B</v>
      </c>
      <c r="AM3" s="57"/>
      <c r="AN3" s="57"/>
      <c r="AP3" s="39" t="s">
        <v>241</v>
      </c>
    </row>
    <row r="4" spans="1:42" ht="13.5" customHeight="1" x14ac:dyDescent="0.15">
      <c r="A4" s="12" t="s">
        <v>81</v>
      </c>
      <c r="B4" s="13"/>
      <c r="C4" s="11" t="str">
        <f t="shared" si="0"/>
        <v/>
      </c>
      <c r="D4" s="11" t="str">
        <f>IF(C4="",D3,IF(D3&lt;&gt;"",CONCATENATE(D3,"、",C4),C4))</f>
        <v/>
      </c>
      <c r="F4" s="16" t="s">
        <v>107</v>
      </c>
      <c r="G4" s="15"/>
      <c r="H4" s="11" t="str">
        <f t="shared" si="1"/>
        <v/>
      </c>
      <c r="I4" s="11" t="str">
        <f t="shared" ref="I4:I37" si="5">IF(H4="",I3,IF(I3&lt;&gt;"",CONCATENATE(I3,"、",H4),H4))</f>
        <v>一般会計</v>
      </c>
      <c r="K4" s="12" t="s">
        <v>99</v>
      </c>
      <c r="L4" s="13"/>
      <c r="M4" s="11" t="str">
        <f t="shared" si="2"/>
        <v/>
      </c>
      <c r="N4" s="11" t="str">
        <f t="shared" ref="N4:N11" si="6">IF(M4="",N3,IF(N3&lt;&gt;"",CONCATENATE(N3,"、",M4),M4))</f>
        <v/>
      </c>
      <c r="O4" s="11"/>
      <c r="P4" s="10" t="s">
        <v>70</v>
      </c>
      <c r="Q4" s="15" t="s">
        <v>589</v>
      </c>
      <c r="R4" s="11" t="str">
        <f t="shared" si="3"/>
        <v>補助</v>
      </c>
      <c r="S4" s="11" t="str">
        <f t="shared" si="4"/>
        <v>委託・請負、補助</v>
      </c>
      <c r="T4" s="11"/>
      <c r="U4" s="28" t="s">
        <v>533</v>
      </c>
      <c r="W4" s="28" t="s">
        <v>140</v>
      </c>
      <c r="Y4" s="28" t="s">
        <v>280</v>
      </c>
      <c r="Z4" s="28" t="s">
        <v>409</v>
      </c>
      <c r="AA4" s="67" t="s">
        <v>374</v>
      </c>
      <c r="AB4" s="67" t="s">
        <v>503</v>
      </c>
      <c r="AC4" s="67" t="s">
        <v>131</v>
      </c>
      <c r="AD4" s="24"/>
      <c r="AE4" s="30" t="s">
        <v>162</v>
      </c>
      <c r="AF4" s="26"/>
      <c r="AG4" s="39" t="s">
        <v>242</v>
      </c>
      <c r="AI4" s="38" t="s">
        <v>185</v>
      </c>
      <c r="AK4" s="38" t="str">
        <f t="shared" ref="AK4:AK49" si="7">CHAR(CODE(AK3)+1)</f>
        <v>C</v>
      </c>
      <c r="AM4" s="57"/>
      <c r="AN4" s="57"/>
      <c r="AP4" s="39" t="s">
        <v>242</v>
      </c>
    </row>
    <row r="5" spans="1:42" ht="13.5" customHeight="1" x14ac:dyDescent="0.15">
      <c r="A5" s="12" t="s">
        <v>82</v>
      </c>
      <c r="B5" s="13"/>
      <c r="C5" s="11" t="str">
        <f t="shared" si="0"/>
        <v/>
      </c>
      <c r="D5" s="11" t="str">
        <f>IF(C5="",D4,IF(D4&lt;&gt;"",CONCATENATE(D4,"、",C5),C5))</f>
        <v/>
      </c>
      <c r="F5" s="16" t="s">
        <v>108</v>
      </c>
      <c r="G5" s="15"/>
      <c r="H5" s="11" t="str">
        <f t="shared" si="1"/>
        <v/>
      </c>
      <c r="I5" s="11" t="str">
        <f t="shared" si="5"/>
        <v>一般会計</v>
      </c>
      <c r="K5" s="12" t="s">
        <v>100</v>
      </c>
      <c r="L5" s="13"/>
      <c r="M5" s="11" t="str">
        <f t="shared" si="2"/>
        <v/>
      </c>
      <c r="N5" s="11" t="str">
        <f t="shared" si="6"/>
        <v/>
      </c>
      <c r="O5" s="11"/>
      <c r="P5" s="10" t="s">
        <v>71</v>
      </c>
      <c r="Q5" s="15"/>
      <c r="R5" s="11" t="str">
        <f t="shared" si="3"/>
        <v/>
      </c>
      <c r="S5" s="11" t="str">
        <f t="shared" si="4"/>
        <v>委託・請負、補助</v>
      </c>
      <c r="T5" s="11"/>
      <c r="W5" s="28" t="s">
        <v>557</v>
      </c>
      <c r="Y5" s="28" t="s">
        <v>281</v>
      </c>
      <c r="Z5" s="28" t="s">
        <v>410</v>
      </c>
      <c r="AA5" s="67" t="s">
        <v>375</v>
      </c>
      <c r="AB5" s="67" t="s">
        <v>504</v>
      </c>
      <c r="AC5" s="67" t="s">
        <v>163</v>
      </c>
      <c r="AD5" s="27"/>
      <c r="AE5" s="30" t="s">
        <v>252</v>
      </c>
      <c r="AF5" s="26"/>
      <c r="AG5" s="39" t="s">
        <v>243</v>
      </c>
      <c r="AI5" s="38" t="s">
        <v>277</v>
      </c>
      <c r="AK5" s="38" t="str">
        <f t="shared" si="7"/>
        <v>D</v>
      </c>
      <c r="AP5" s="39" t="s">
        <v>243</v>
      </c>
    </row>
    <row r="6" spans="1:42" ht="13.5" customHeight="1" x14ac:dyDescent="0.15">
      <c r="A6" s="12" t="s">
        <v>83</v>
      </c>
      <c r="B6" s="13"/>
      <c r="C6" s="11" t="str">
        <f t="shared" si="0"/>
        <v/>
      </c>
      <c r="D6" s="11" t="str">
        <f t="shared" ref="D6:D21" si="8">IF(C6="",D5,IF(D5&lt;&gt;"",CONCATENATE(D5,"、",C6),C6))</f>
        <v/>
      </c>
      <c r="F6" s="16" t="s">
        <v>109</v>
      </c>
      <c r="G6" s="15"/>
      <c r="H6" s="11" t="str">
        <f t="shared" si="1"/>
        <v/>
      </c>
      <c r="I6" s="11" t="str">
        <f t="shared" si="5"/>
        <v>一般会計</v>
      </c>
      <c r="K6" s="12" t="s">
        <v>101</v>
      </c>
      <c r="L6" s="13"/>
      <c r="M6" s="11" t="str">
        <f t="shared" si="2"/>
        <v/>
      </c>
      <c r="N6" s="11" t="str">
        <f t="shared" si="6"/>
        <v/>
      </c>
      <c r="O6" s="11"/>
      <c r="P6" s="10" t="s">
        <v>72</v>
      </c>
      <c r="Q6" s="15"/>
      <c r="R6" s="11" t="str">
        <f t="shared" si="3"/>
        <v/>
      </c>
      <c r="S6" s="11" t="str">
        <f t="shared" si="4"/>
        <v>委託・請負、補助</v>
      </c>
      <c r="T6" s="11"/>
      <c r="U6" s="28" t="s">
        <v>254</v>
      </c>
      <c r="W6" s="28" t="s">
        <v>141</v>
      </c>
      <c r="Y6" s="28" t="s">
        <v>282</v>
      </c>
      <c r="Z6" s="28" t="s">
        <v>411</v>
      </c>
      <c r="AA6" s="67" t="s">
        <v>376</v>
      </c>
      <c r="AB6" s="67" t="s">
        <v>505</v>
      </c>
      <c r="AC6" s="67" t="s">
        <v>132</v>
      </c>
      <c r="AD6" s="27"/>
      <c r="AE6" s="30" t="s">
        <v>250</v>
      </c>
      <c r="AF6" s="26"/>
      <c r="AG6" s="39" t="s">
        <v>244</v>
      </c>
      <c r="AI6" s="38" t="s">
        <v>278</v>
      </c>
      <c r="AK6" s="38" t="str">
        <f>CHAR(CODE(AK5)+1)</f>
        <v>E</v>
      </c>
      <c r="AP6" s="39" t="s">
        <v>244</v>
      </c>
    </row>
    <row r="7" spans="1:42" ht="13.5" customHeight="1" x14ac:dyDescent="0.15">
      <c r="A7" s="12" t="s">
        <v>84</v>
      </c>
      <c r="B7" s="13"/>
      <c r="C7" s="11" t="str">
        <f t="shared" si="0"/>
        <v/>
      </c>
      <c r="D7" s="11" t="str">
        <f t="shared" si="8"/>
        <v/>
      </c>
      <c r="F7" s="16" t="s">
        <v>197</v>
      </c>
      <c r="G7" s="15"/>
      <c r="H7" s="11" t="str">
        <f t="shared" si="1"/>
        <v/>
      </c>
      <c r="I7" s="11" t="str">
        <f t="shared" si="5"/>
        <v>一般会計</v>
      </c>
      <c r="K7" s="12" t="s">
        <v>102</v>
      </c>
      <c r="L7" s="13"/>
      <c r="M7" s="11" t="str">
        <f t="shared" si="2"/>
        <v/>
      </c>
      <c r="N7" s="11" t="str">
        <f t="shared" si="6"/>
        <v/>
      </c>
      <c r="O7" s="11"/>
      <c r="P7" s="10" t="s">
        <v>73</v>
      </c>
      <c r="Q7" s="15"/>
      <c r="R7" s="11" t="str">
        <f t="shared" si="3"/>
        <v/>
      </c>
      <c r="S7" s="11" t="str">
        <f t="shared" si="4"/>
        <v>委託・請負、補助</v>
      </c>
      <c r="T7" s="11"/>
      <c r="U7" s="28"/>
      <c r="W7" s="28" t="s">
        <v>142</v>
      </c>
      <c r="Y7" s="28" t="s">
        <v>283</v>
      </c>
      <c r="Z7" s="28" t="s">
        <v>412</v>
      </c>
      <c r="AA7" s="67" t="s">
        <v>377</v>
      </c>
      <c r="AB7" s="67" t="s">
        <v>506</v>
      </c>
      <c r="AC7" s="27"/>
      <c r="AD7" s="27"/>
      <c r="AE7" s="28" t="s">
        <v>132</v>
      </c>
      <c r="AF7" s="26"/>
      <c r="AG7" s="39" t="s">
        <v>245</v>
      </c>
      <c r="AH7" s="60"/>
      <c r="AI7" s="39" t="s">
        <v>266</v>
      </c>
      <c r="AK7" s="38" t="str">
        <f>CHAR(CODE(AK6)+1)</f>
        <v>F</v>
      </c>
      <c r="AP7" s="39" t="s">
        <v>245</v>
      </c>
    </row>
    <row r="8" spans="1:42" ht="13.5" customHeight="1" x14ac:dyDescent="0.15">
      <c r="A8" s="12" t="s">
        <v>85</v>
      </c>
      <c r="B8" s="13"/>
      <c r="C8" s="11" t="str">
        <f t="shared" si="0"/>
        <v/>
      </c>
      <c r="D8" s="11" t="str">
        <f t="shared" si="8"/>
        <v/>
      </c>
      <c r="F8" s="16" t="s">
        <v>110</v>
      </c>
      <c r="G8" s="15"/>
      <c r="H8" s="11" t="str">
        <f t="shared" si="1"/>
        <v/>
      </c>
      <c r="I8" s="11" t="str">
        <f t="shared" si="5"/>
        <v>一般会計</v>
      </c>
      <c r="K8" s="12" t="s">
        <v>103</v>
      </c>
      <c r="L8" s="13"/>
      <c r="M8" s="11" t="str">
        <f t="shared" si="2"/>
        <v/>
      </c>
      <c r="N8" s="11" t="str">
        <f t="shared" si="6"/>
        <v/>
      </c>
      <c r="O8" s="11"/>
      <c r="P8" s="10" t="s">
        <v>74</v>
      </c>
      <c r="Q8" s="15"/>
      <c r="R8" s="11" t="str">
        <f t="shared" si="3"/>
        <v/>
      </c>
      <c r="S8" s="11" t="str">
        <f t="shared" si="4"/>
        <v>委託・請負、補助</v>
      </c>
      <c r="T8" s="11"/>
      <c r="U8" s="28" t="s">
        <v>275</v>
      </c>
      <c r="W8" s="28" t="s">
        <v>143</v>
      </c>
      <c r="Y8" s="28" t="s">
        <v>284</v>
      </c>
      <c r="Z8" s="28" t="s">
        <v>413</v>
      </c>
      <c r="AA8" s="67" t="s">
        <v>378</v>
      </c>
      <c r="AB8" s="67" t="s">
        <v>507</v>
      </c>
      <c r="AC8" s="27"/>
      <c r="AD8" s="27"/>
      <c r="AE8" s="27"/>
      <c r="AF8" s="26"/>
      <c r="AG8" s="39" t="s">
        <v>246</v>
      </c>
      <c r="AI8" s="38" t="s">
        <v>267</v>
      </c>
      <c r="AK8" s="38" t="str">
        <f t="shared" si="7"/>
        <v>G</v>
      </c>
      <c r="AP8" s="39" t="s">
        <v>246</v>
      </c>
    </row>
    <row r="9" spans="1:42" ht="13.5" customHeight="1" x14ac:dyDescent="0.15">
      <c r="A9" s="12" t="s">
        <v>86</v>
      </c>
      <c r="B9" s="13"/>
      <c r="C9" s="11" t="str">
        <f t="shared" si="0"/>
        <v/>
      </c>
      <c r="D9" s="11" t="str">
        <f t="shared" si="8"/>
        <v/>
      </c>
      <c r="F9" s="16" t="s">
        <v>198</v>
      </c>
      <c r="G9" s="15"/>
      <c r="H9" s="11" t="str">
        <f t="shared" si="1"/>
        <v/>
      </c>
      <c r="I9" s="11" t="str">
        <f t="shared" si="5"/>
        <v>一般会計</v>
      </c>
      <c r="K9" s="12" t="s">
        <v>104</v>
      </c>
      <c r="L9" s="13"/>
      <c r="M9" s="11" t="str">
        <f t="shared" si="2"/>
        <v/>
      </c>
      <c r="N9" s="11" t="str">
        <f t="shared" si="6"/>
        <v/>
      </c>
      <c r="O9" s="11"/>
      <c r="P9" s="11"/>
      <c r="Q9" s="17"/>
      <c r="T9" s="11"/>
      <c r="U9" s="28" t="s">
        <v>276</v>
      </c>
      <c r="W9" s="28" t="s">
        <v>144</v>
      </c>
      <c r="Y9" s="28" t="s">
        <v>285</v>
      </c>
      <c r="Z9" s="28" t="s">
        <v>414</v>
      </c>
      <c r="AA9" s="67" t="s">
        <v>379</v>
      </c>
      <c r="AB9" s="67" t="s">
        <v>508</v>
      </c>
      <c r="AC9" s="27"/>
      <c r="AD9" s="27"/>
      <c r="AE9" s="27"/>
      <c r="AF9" s="26"/>
      <c r="AG9" s="39" t="s">
        <v>247</v>
      </c>
      <c r="AI9" s="56"/>
      <c r="AK9" s="38" t="str">
        <f t="shared" si="7"/>
        <v>H</v>
      </c>
      <c r="AP9" s="39" t="s">
        <v>247</v>
      </c>
    </row>
    <row r="10" spans="1:42" ht="13.5" customHeight="1" x14ac:dyDescent="0.15">
      <c r="A10" s="12" t="s">
        <v>216</v>
      </c>
      <c r="B10" s="13" t="s">
        <v>589</v>
      </c>
      <c r="C10" s="11" t="str">
        <f t="shared" si="0"/>
        <v>国土強靱化施策</v>
      </c>
      <c r="D10" s="11" t="str">
        <f t="shared" si="8"/>
        <v>国土強靱化施策</v>
      </c>
      <c r="F10" s="16" t="s">
        <v>111</v>
      </c>
      <c r="G10" s="15"/>
      <c r="H10" s="11" t="str">
        <f t="shared" si="1"/>
        <v/>
      </c>
      <c r="I10" s="11" t="str">
        <f t="shared" si="5"/>
        <v>一般会計</v>
      </c>
      <c r="K10" s="12" t="s">
        <v>217</v>
      </c>
      <c r="L10" s="13"/>
      <c r="M10" s="11" t="str">
        <f t="shared" si="2"/>
        <v/>
      </c>
      <c r="N10" s="11" t="str">
        <f t="shared" si="6"/>
        <v/>
      </c>
      <c r="O10" s="11"/>
      <c r="P10" s="11" t="str">
        <f>S8</f>
        <v>委託・請負、補助</v>
      </c>
      <c r="Q10" s="17"/>
      <c r="T10" s="11"/>
      <c r="W10" s="28" t="s">
        <v>145</v>
      </c>
      <c r="Y10" s="28" t="s">
        <v>286</v>
      </c>
      <c r="Z10" s="28" t="s">
        <v>415</v>
      </c>
      <c r="AA10" s="67" t="s">
        <v>380</v>
      </c>
      <c r="AB10" s="67" t="s">
        <v>509</v>
      </c>
      <c r="AC10" s="27"/>
      <c r="AD10" s="27"/>
      <c r="AE10" s="27"/>
      <c r="AF10" s="26"/>
      <c r="AG10" s="39" t="s">
        <v>235</v>
      </c>
      <c r="AK10" s="38" t="str">
        <f t="shared" si="7"/>
        <v>I</v>
      </c>
      <c r="AP10" s="38" t="s">
        <v>232</v>
      </c>
    </row>
    <row r="11" spans="1:42" ht="13.5" customHeight="1" x14ac:dyDescent="0.15">
      <c r="A11" s="12" t="s">
        <v>87</v>
      </c>
      <c r="B11" s="13"/>
      <c r="C11" s="11" t="str">
        <f t="shared" si="0"/>
        <v/>
      </c>
      <c r="D11" s="11" t="str">
        <f t="shared" si="8"/>
        <v>国土強靱化施策</v>
      </c>
      <c r="F11" s="16" t="s">
        <v>112</v>
      </c>
      <c r="G11" s="15"/>
      <c r="H11" s="11" t="str">
        <f t="shared" si="1"/>
        <v/>
      </c>
      <c r="I11" s="11" t="str">
        <f t="shared" si="5"/>
        <v>一般会計</v>
      </c>
      <c r="K11" s="12" t="s">
        <v>105</v>
      </c>
      <c r="L11" s="13" t="s">
        <v>589</v>
      </c>
      <c r="M11" s="11" t="str">
        <f t="shared" si="2"/>
        <v>その他の事項経費</v>
      </c>
      <c r="N11" s="11" t="str">
        <f t="shared" si="6"/>
        <v>その他の事項経費</v>
      </c>
      <c r="O11" s="11"/>
      <c r="P11" s="11"/>
      <c r="Q11" s="17"/>
      <c r="T11" s="11"/>
      <c r="W11" s="28" t="s">
        <v>146</v>
      </c>
      <c r="Y11" s="28" t="s">
        <v>287</v>
      </c>
      <c r="Z11" s="28" t="s">
        <v>416</v>
      </c>
      <c r="AA11" s="67" t="s">
        <v>381</v>
      </c>
      <c r="AB11" s="67" t="s">
        <v>510</v>
      </c>
      <c r="AC11" s="27"/>
      <c r="AD11" s="27"/>
      <c r="AE11" s="27"/>
      <c r="AF11" s="26"/>
      <c r="AG11" s="38" t="s">
        <v>238</v>
      </c>
      <c r="AK11" s="38" t="str">
        <f t="shared" si="7"/>
        <v>J</v>
      </c>
    </row>
    <row r="12" spans="1:42" ht="13.5" customHeight="1" x14ac:dyDescent="0.15">
      <c r="A12" s="12" t="s">
        <v>88</v>
      </c>
      <c r="B12" s="13"/>
      <c r="C12" s="11" t="str">
        <f t="shared" ref="C12:C24" si="9">IF(B12="","",A12)</f>
        <v/>
      </c>
      <c r="D12" s="11" t="str">
        <f t="shared" si="8"/>
        <v>国土強靱化施策</v>
      </c>
      <c r="F12" s="16" t="s">
        <v>113</v>
      </c>
      <c r="G12" s="15"/>
      <c r="H12" s="11" t="str">
        <f t="shared" si="1"/>
        <v/>
      </c>
      <c r="I12" s="11" t="str">
        <f t="shared" si="5"/>
        <v>一般会計</v>
      </c>
      <c r="K12" s="11"/>
      <c r="L12" s="11"/>
      <c r="O12" s="11"/>
      <c r="P12" s="11"/>
      <c r="Q12" s="17"/>
      <c r="T12" s="11"/>
      <c r="U12" s="25" t="s">
        <v>534</v>
      </c>
      <c r="W12" s="28" t="s">
        <v>147</v>
      </c>
      <c r="Y12" s="28" t="s">
        <v>288</v>
      </c>
      <c r="Z12" s="28" t="s">
        <v>417</v>
      </c>
      <c r="AA12" s="67" t="s">
        <v>382</v>
      </c>
      <c r="AB12" s="67" t="s">
        <v>511</v>
      </c>
      <c r="AC12" s="27"/>
      <c r="AD12" s="27"/>
      <c r="AE12" s="27"/>
      <c r="AF12" s="26"/>
      <c r="AG12" s="38" t="s">
        <v>236</v>
      </c>
      <c r="AK12" s="38" t="str">
        <f t="shared" si="7"/>
        <v>K</v>
      </c>
    </row>
    <row r="13" spans="1:42" ht="13.5" customHeight="1" x14ac:dyDescent="0.15">
      <c r="A13" s="12" t="s">
        <v>89</v>
      </c>
      <c r="B13" s="13"/>
      <c r="C13" s="11" t="str">
        <f t="shared" si="9"/>
        <v/>
      </c>
      <c r="D13" s="11" t="str">
        <f t="shared" si="8"/>
        <v>国土強靱化施策</v>
      </c>
      <c r="F13" s="16" t="s">
        <v>114</v>
      </c>
      <c r="G13" s="15"/>
      <c r="H13" s="11" t="str">
        <f t="shared" si="1"/>
        <v/>
      </c>
      <c r="I13" s="11" t="str">
        <f t="shared" si="5"/>
        <v>一般会計</v>
      </c>
      <c r="K13" s="11" t="str">
        <f>N11</f>
        <v>その他の事項経費</v>
      </c>
      <c r="L13" s="11"/>
      <c r="O13" s="11"/>
      <c r="P13" s="11"/>
      <c r="Q13" s="17"/>
      <c r="T13" s="11"/>
      <c r="U13" s="28" t="s">
        <v>164</v>
      </c>
      <c r="W13" s="28" t="s">
        <v>148</v>
      </c>
      <c r="Y13" s="28" t="s">
        <v>289</v>
      </c>
      <c r="Z13" s="28" t="s">
        <v>418</v>
      </c>
      <c r="AA13" s="67" t="s">
        <v>383</v>
      </c>
      <c r="AB13" s="67" t="s">
        <v>512</v>
      </c>
      <c r="AC13" s="27"/>
      <c r="AD13" s="27"/>
      <c r="AE13" s="27"/>
      <c r="AF13" s="26"/>
      <c r="AG13" s="38" t="s">
        <v>237</v>
      </c>
      <c r="AK13" s="38" t="str">
        <f t="shared" si="7"/>
        <v>L</v>
      </c>
    </row>
    <row r="14" spans="1:42" ht="13.5" customHeight="1" x14ac:dyDescent="0.15">
      <c r="A14" s="12" t="s">
        <v>90</v>
      </c>
      <c r="B14" s="13"/>
      <c r="C14" s="11" t="str">
        <f t="shared" si="9"/>
        <v/>
      </c>
      <c r="D14" s="11" t="str">
        <f t="shared" si="8"/>
        <v>国土強靱化施策</v>
      </c>
      <c r="F14" s="16" t="s">
        <v>115</v>
      </c>
      <c r="G14" s="15"/>
      <c r="H14" s="11" t="str">
        <f t="shared" si="1"/>
        <v/>
      </c>
      <c r="I14" s="11" t="str">
        <f t="shared" si="5"/>
        <v>一般会計</v>
      </c>
      <c r="K14" s="11"/>
      <c r="L14" s="11"/>
      <c r="O14" s="11"/>
      <c r="P14" s="11"/>
      <c r="Q14" s="17"/>
      <c r="T14" s="11"/>
      <c r="U14" s="28" t="s">
        <v>535</v>
      </c>
      <c r="W14" s="28" t="s">
        <v>149</v>
      </c>
      <c r="Y14" s="28" t="s">
        <v>290</v>
      </c>
      <c r="Z14" s="28" t="s">
        <v>419</v>
      </c>
      <c r="AA14" s="67" t="s">
        <v>384</v>
      </c>
      <c r="AB14" s="67" t="s">
        <v>513</v>
      </c>
      <c r="AC14" s="27"/>
      <c r="AD14" s="27"/>
      <c r="AE14" s="27"/>
      <c r="AF14" s="26"/>
      <c r="AG14" s="56"/>
      <c r="AK14" s="38" t="str">
        <f t="shared" si="7"/>
        <v>M</v>
      </c>
    </row>
    <row r="15" spans="1:42" ht="13.5" customHeight="1" x14ac:dyDescent="0.15">
      <c r="A15" s="12" t="s">
        <v>91</v>
      </c>
      <c r="B15" s="13"/>
      <c r="C15" s="11" t="str">
        <f t="shared" si="9"/>
        <v/>
      </c>
      <c r="D15" s="11" t="str">
        <f t="shared" si="8"/>
        <v>国土強靱化施策</v>
      </c>
      <c r="F15" s="16" t="s">
        <v>116</v>
      </c>
      <c r="G15" s="15"/>
      <c r="H15" s="11" t="str">
        <f t="shared" si="1"/>
        <v/>
      </c>
      <c r="I15" s="11" t="str">
        <f t="shared" si="5"/>
        <v>一般会計</v>
      </c>
      <c r="K15" s="11"/>
      <c r="L15" s="11"/>
      <c r="O15" s="11"/>
      <c r="P15" s="11"/>
      <c r="Q15" s="17"/>
      <c r="T15" s="11"/>
      <c r="U15" s="28" t="s">
        <v>536</v>
      </c>
      <c r="W15" s="28" t="s">
        <v>150</v>
      </c>
      <c r="Y15" s="28" t="s">
        <v>291</v>
      </c>
      <c r="Z15" s="28" t="s">
        <v>420</v>
      </c>
      <c r="AA15" s="67" t="s">
        <v>385</v>
      </c>
      <c r="AB15" s="67" t="s">
        <v>514</v>
      </c>
      <c r="AC15" s="27"/>
      <c r="AD15" s="27"/>
      <c r="AE15" s="27"/>
      <c r="AF15" s="26"/>
      <c r="AG15" s="57"/>
      <c r="AK15" s="38" t="str">
        <f t="shared" si="7"/>
        <v>N</v>
      </c>
    </row>
    <row r="16" spans="1:42" ht="13.5" customHeight="1" x14ac:dyDescent="0.15">
      <c r="A16" s="12" t="s">
        <v>92</v>
      </c>
      <c r="B16" s="13"/>
      <c r="C16" s="11" t="str">
        <f t="shared" si="9"/>
        <v/>
      </c>
      <c r="D16" s="11" t="str">
        <f t="shared" si="8"/>
        <v>国土強靱化施策</v>
      </c>
      <c r="F16" s="16" t="s">
        <v>117</v>
      </c>
      <c r="G16" s="15"/>
      <c r="H16" s="11" t="str">
        <f t="shared" si="1"/>
        <v/>
      </c>
      <c r="I16" s="11" t="str">
        <f t="shared" si="5"/>
        <v>一般会計</v>
      </c>
      <c r="K16" s="11"/>
      <c r="L16" s="11"/>
      <c r="O16" s="11"/>
      <c r="P16" s="11"/>
      <c r="Q16" s="17"/>
      <c r="T16" s="11"/>
      <c r="U16" s="28" t="s">
        <v>537</v>
      </c>
      <c r="W16" s="28" t="s">
        <v>151</v>
      </c>
      <c r="Y16" s="28" t="s">
        <v>292</v>
      </c>
      <c r="Z16" s="28" t="s">
        <v>421</v>
      </c>
      <c r="AA16" s="67" t="s">
        <v>386</v>
      </c>
      <c r="AB16" s="67" t="s">
        <v>515</v>
      </c>
      <c r="AC16" s="27"/>
      <c r="AD16" s="27"/>
      <c r="AE16" s="27"/>
      <c r="AF16" s="26"/>
      <c r="AG16" s="57"/>
      <c r="AK16" s="38" t="str">
        <f t="shared" si="7"/>
        <v>O</v>
      </c>
    </row>
    <row r="17" spans="1:37" ht="13.5" customHeight="1" x14ac:dyDescent="0.15">
      <c r="A17" s="12" t="s">
        <v>93</v>
      </c>
      <c r="B17" s="13"/>
      <c r="C17" s="11" t="str">
        <f t="shared" si="9"/>
        <v/>
      </c>
      <c r="D17" s="11" t="str">
        <f t="shared" si="8"/>
        <v>国土強靱化施策</v>
      </c>
      <c r="F17" s="16" t="s">
        <v>118</v>
      </c>
      <c r="G17" s="15"/>
      <c r="H17" s="11" t="str">
        <f t="shared" si="1"/>
        <v/>
      </c>
      <c r="I17" s="11" t="str">
        <f t="shared" si="5"/>
        <v>一般会計</v>
      </c>
      <c r="K17" s="11"/>
      <c r="L17" s="11"/>
      <c r="O17" s="11"/>
      <c r="P17" s="11"/>
      <c r="Q17" s="17"/>
      <c r="T17" s="11"/>
      <c r="U17" s="28" t="s">
        <v>538</v>
      </c>
      <c r="W17" s="28" t="s">
        <v>152</v>
      </c>
      <c r="Y17" s="28" t="s">
        <v>293</v>
      </c>
      <c r="Z17" s="28" t="s">
        <v>422</v>
      </c>
      <c r="AA17" s="67" t="s">
        <v>387</v>
      </c>
      <c r="AB17" s="67" t="s">
        <v>516</v>
      </c>
      <c r="AC17" s="27"/>
      <c r="AD17" s="27"/>
      <c r="AE17" s="27"/>
      <c r="AF17" s="26"/>
      <c r="AG17" s="57"/>
      <c r="AK17" s="38" t="str">
        <f t="shared" si="7"/>
        <v>P</v>
      </c>
    </row>
    <row r="18" spans="1:37" ht="13.5" customHeight="1" x14ac:dyDescent="0.15">
      <c r="A18" s="12" t="s">
        <v>94</v>
      </c>
      <c r="B18" s="13"/>
      <c r="C18" s="11" t="str">
        <f t="shared" si="9"/>
        <v/>
      </c>
      <c r="D18" s="11" t="str">
        <f t="shared" si="8"/>
        <v>国土強靱化施策</v>
      </c>
      <c r="F18" s="16" t="s">
        <v>119</v>
      </c>
      <c r="G18" s="15"/>
      <c r="H18" s="11" t="str">
        <f t="shared" si="1"/>
        <v/>
      </c>
      <c r="I18" s="11" t="str">
        <f t="shared" si="5"/>
        <v>一般会計</v>
      </c>
      <c r="K18" s="11"/>
      <c r="L18" s="11"/>
      <c r="O18" s="11"/>
      <c r="P18" s="11"/>
      <c r="Q18" s="17"/>
      <c r="T18" s="11"/>
      <c r="U18" s="28" t="s">
        <v>539</v>
      </c>
      <c r="W18" s="28" t="s">
        <v>153</v>
      </c>
      <c r="Y18" s="28" t="s">
        <v>294</v>
      </c>
      <c r="Z18" s="28" t="s">
        <v>423</v>
      </c>
      <c r="AA18" s="67" t="s">
        <v>388</v>
      </c>
      <c r="AB18" s="67" t="s">
        <v>517</v>
      </c>
      <c r="AC18" s="27"/>
      <c r="AD18" s="27"/>
      <c r="AE18" s="27"/>
      <c r="AF18" s="26"/>
      <c r="AK18" s="38" t="str">
        <f t="shared" si="7"/>
        <v>Q</v>
      </c>
    </row>
    <row r="19" spans="1:37" ht="13.5" customHeight="1" x14ac:dyDescent="0.15">
      <c r="A19" s="12" t="s">
        <v>95</v>
      </c>
      <c r="B19" s="13"/>
      <c r="C19" s="11" t="str">
        <f t="shared" si="9"/>
        <v/>
      </c>
      <c r="D19" s="11" t="str">
        <f t="shared" si="8"/>
        <v>国土強靱化施策</v>
      </c>
      <c r="F19" s="16" t="s">
        <v>120</v>
      </c>
      <c r="G19" s="15"/>
      <c r="H19" s="11" t="str">
        <f t="shared" si="1"/>
        <v/>
      </c>
      <c r="I19" s="11" t="str">
        <f t="shared" si="5"/>
        <v>一般会計</v>
      </c>
      <c r="K19" s="11"/>
      <c r="L19" s="11"/>
      <c r="O19" s="11"/>
      <c r="P19" s="11"/>
      <c r="Q19" s="17"/>
      <c r="T19" s="11"/>
      <c r="U19" s="28" t="s">
        <v>540</v>
      </c>
      <c r="W19" s="28" t="s">
        <v>154</v>
      </c>
      <c r="Y19" s="28" t="s">
        <v>295</v>
      </c>
      <c r="Z19" s="28" t="s">
        <v>424</v>
      </c>
      <c r="AA19" s="67" t="s">
        <v>389</v>
      </c>
      <c r="AB19" s="67" t="s">
        <v>518</v>
      </c>
      <c r="AC19" s="27"/>
      <c r="AD19" s="27"/>
      <c r="AE19" s="27"/>
      <c r="AF19" s="26"/>
      <c r="AK19" s="38" t="str">
        <f t="shared" si="7"/>
        <v>R</v>
      </c>
    </row>
    <row r="20" spans="1:37" ht="13.5" customHeight="1" x14ac:dyDescent="0.15">
      <c r="A20" s="12" t="s">
        <v>208</v>
      </c>
      <c r="B20" s="13"/>
      <c r="C20" s="11" t="str">
        <f t="shared" si="9"/>
        <v/>
      </c>
      <c r="D20" s="11" t="str">
        <f t="shared" si="8"/>
        <v>国土強靱化施策</v>
      </c>
      <c r="F20" s="16" t="s">
        <v>207</v>
      </c>
      <c r="G20" s="15"/>
      <c r="H20" s="11" t="str">
        <f t="shared" si="1"/>
        <v/>
      </c>
      <c r="I20" s="11" t="str">
        <f t="shared" si="5"/>
        <v>一般会計</v>
      </c>
      <c r="K20" s="11"/>
      <c r="L20" s="11"/>
      <c r="O20" s="11"/>
      <c r="P20" s="11"/>
      <c r="Q20" s="17"/>
      <c r="T20" s="11"/>
      <c r="U20" s="28" t="s">
        <v>541</v>
      </c>
      <c r="W20" s="28" t="s">
        <v>155</v>
      </c>
      <c r="Y20" s="28" t="s">
        <v>296</v>
      </c>
      <c r="Z20" s="28" t="s">
        <v>425</v>
      </c>
      <c r="AA20" s="67" t="s">
        <v>390</v>
      </c>
      <c r="AB20" s="67" t="s">
        <v>519</v>
      </c>
      <c r="AC20" s="27"/>
      <c r="AD20" s="27"/>
      <c r="AE20" s="27"/>
      <c r="AF20" s="26"/>
      <c r="AK20" s="38" t="str">
        <f t="shared" si="7"/>
        <v>S</v>
      </c>
    </row>
    <row r="21" spans="1:37" ht="13.5" customHeight="1" x14ac:dyDescent="0.15">
      <c r="A21" s="12" t="s">
        <v>209</v>
      </c>
      <c r="B21" s="13"/>
      <c r="C21" s="11" t="str">
        <f t="shared" si="9"/>
        <v/>
      </c>
      <c r="D21" s="11" t="str">
        <f t="shared" si="8"/>
        <v>国土強靱化施策</v>
      </c>
      <c r="F21" s="16" t="s">
        <v>121</v>
      </c>
      <c r="G21" s="15"/>
      <c r="H21" s="11" t="str">
        <f t="shared" si="1"/>
        <v/>
      </c>
      <c r="I21" s="11" t="str">
        <f t="shared" si="5"/>
        <v>一般会計</v>
      </c>
      <c r="K21" s="11"/>
      <c r="L21" s="11"/>
      <c r="O21" s="11"/>
      <c r="P21" s="11"/>
      <c r="Q21" s="17"/>
      <c r="T21" s="11"/>
      <c r="U21" s="28" t="s">
        <v>542</v>
      </c>
      <c r="W21" s="28" t="s">
        <v>156</v>
      </c>
      <c r="Y21" s="28" t="s">
        <v>297</v>
      </c>
      <c r="Z21" s="28" t="s">
        <v>426</v>
      </c>
      <c r="AA21" s="67" t="s">
        <v>391</v>
      </c>
      <c r="AB21" s="67" t="s">
        <v>520</v>
      </c>
      <c r="AC21" s="27"/>
      <c r="AD21" s="27"/>
      <c r="AE21" s="27"/>
      <c r="AF21" s="26"/>
      <c r="AK21" s="38" t="str">
        <f t="shared" si="7"/>
        <v>T</v>
      </c>
    </row>
    <row r="22" spans="1:37" ht="13.5" customHeight="1" x14ac:dyDescent="0.15">
      <c r="A22" s="12" t="s">
        <v>210</v>
      </c>
      <c r="B22" s="13"/>
      <c r="C22" s="11" t="str">
        <f t="shared" si="9"/>
        <v/>
      </c>
      <c r="D22" s="11" t="str">
        <f>IF(C22="",D21,IF(D21&lt;&gt;"",CONCATENATE(D21,"、",C22),C22))</f>
        <v>国土強靱化施策</v>
      </c>
      <c r="F22" s="16" t="s">
        <v>122</v>
      </c>
      <c r="G22" s="15"/>
      <c r="H22" s="11" t="str">
        <f t="shared" si="1"/>
        <v/>
      </c>
      <c r="I22" s="11" t="str">
        <f t="shared" si="5"/>
        <v>一般会計</v>
      </c>
      <c r="K22" s="11"/>
      <c r="L22" s="11"/>
      <c r="O22" s="11"/>
      <c r="P22" s="11"/>
      <c r="Q22" s="17"/>
      <c r="T22" s="11"/>
      <c r="U22" s="28" t="s">
        <v>543</v>
      </c>
      <c r="W22" s="28" t="s">
        <v>157</v>
      </c>
      <c r="Y22" s="28" t="s">
        <v>298</v>
      </c>
      <c r="Z22" s="28" t="s">
        <v>427</v>
      </c>
      <c r="AA22" s="67" t="s">
        <v>392</v>
      </c>
      <c r="AB22" s="67" t="s">
        <v>521</v>
      </c>
      <c r="AC22" s="27"/>
      <c r="AD22" s="27"/>
      <c r="AE22" s="27"/>
      <c r="AF22" s="26"/>
      <c r="AK22" s="38" t="str">
        <f t="shared" si="7"/>
        <v>U</v>
      </c>
    </row>
    <row r="23" spans="1:37" ht="13.5" customHeight="1" x14ac:dyDescent="0.15">
      <c r="A23" s="12" t="s">
        <v>211</v>
      </c>
      <c r="B23" s="13"/>
      <c r="C23" s="11" t="str">
        <f t="shared" si="9"/>
        <v/>
      </c>
      <c r="D23" s="11" t="str">
        <f>IF(C23="",D22,IF(D22&lt;&gt;"",CONCATENATE(D22,"、",C23),C23))</f>
        <v>国土強靱化施策</v>
      </c>
      <c r="F23" s="16" t="s">
        <v>123</v>
      </c>
      <c r="G23" s="15"/>
      <c r="H23" s="11" t="str">
        <f t="shared" si="1"/>
        <v/>
      </c>
      <c r="I23" s="11" t="str">
        <f t="shared" si="5"/>
        <v>一般会計</v>
      </c>
      <c r="K23" s="11"/>
      <c r="L23" s="11"/>
      <c r="O23" s="11"/>
      <c r="P23" s="11"/>
      <c r="Q23" s="17"/>
      <c r="T23" s="11"/>
      <c r="U23" s="28" t="s">
        <v>544</v>
      </c>
      <c r="W23" s="28" t="s">
        <v>559</v>
      </c>
      <c r="Y23" s="28" t="s">
        <v>299</v>
      </c>
      <c r="Z23" s="28" t="s">
        <v>428</v>
      </c>
      <c r="AA23" s="67" t="s">
        <v>393</v>
      </c>
      <c r="AB23" s="67" t="s">
        <v>522</v>
      </c>
      <c r="AC23" s="27"/>
      <c r="AD23" s="27"/>
      <c r="AE23" s="27"/>
      <c r="AF23" s="26"/>
      <c r="AK23" s="38" t="str">
        <f t="shared" si="7"/>
        <v>V</v>
      </c>
    </row>
    <row r="24" spans="1:37" ht="13.5" customHeight="1" x14ac:dyDescent="0.15">
      <c r="A24" s="63" t="s">
        <v>268</v>
      </c>
      <c r="B24" s="13"/>
      <c r="C24" s="11" t="str">
        <f t="shared" si="9"/>
        <v/>
      </c>
      <c r="D24" s="11" t="str">
        <f>IF(C24="",D23,IF(D23&lt;&gt;"",CONCATENATE(D23,"、",C24),C24))</f>
        <v>国土強靱化施策</v>
      </c>
      <c r="F24" s="16" t="s">
        <v>271</v>
      </c>
      <c r="G24" s="15"/>
      <c r="H24" s="11" t="str">
        <f t="shared" si="1"/>
        <v/>
      </c>
      <c r="I24" s="11" t="str">
        <f t="shared" si="5"/>
        <v>一般会計</v>
      </c>
      <c r="K24" s="11"/>
      <c r="L24" s="11"/>
      <c r="O24" s="11"/>
      <c r="P24" s="11"/>
      <c r="Q24" s="17"/>
      <c r="T24" s="11"/>
      <c r="U24" s="28" t="s">
        <v>545</v>
      </c>
      <c r="Y24" s="28" t="s">
        <v>300</v>
      </c>
      <c r="Z24" s="28" t="s">
        <v>429</v>
      </c>
      <c r="AA24" s="67" t="s">
        <v>394</v>
      </c>
      <c r="AB24" s="67" t="s">
        <v>523</v>
      </c>
      <c r="AC24" s="27"/>
      <c r="AD24" s="27"/>
      <c r="AE24" s="27"/>
      <c r="AF24" s="26"/>
      <c r="AK24" s="38" t="str">
        <f>CHAR(CODE(AK23)+1)</f>
        <v>W</v>
      </c>
    </row>
    <row r="25" spans="1:37" ht="13.5" customHeight="1" x14ac:dyDescent="0.15">
      <c r="A25" s="65"/>
      <c r="B25" s="64"/>
      <c r="F25" s="16" t="s">
        <v>124</v>
      </c>
      <c r="G25" s="15"/>
      <c r="H25" s="11" t="str">
        <f t="shared" si="1"/>
        <v/>
      </c>
      <c r="I25" s="11" t="str">
        <f t="shared" si="5"/>
        <v>一般会計</v>
      </c>
      <c r="K25" s="11"/>
      <c r="L25" s="11"/>
      <c r="O25" s="11"/>
      <c r="P25" s="11"/>
      <c r="Q25" s="17"/>
      <c r="T25" s="11"/>
      <c r="U25" s="28" t="s">
        <v>546</v>
      </c>
      <c r="Y25" s="28" t="s">
        <v>301</v>
      </c>
      <c r="Z25" s="28" t="s">
        <v>430</v>
      </c>
      <c r="AA25" s="67" t="s">
        <v>395</v>
      </c>
      <c r="AB25" s="67" t="s">
        <v>524</v>
      </c>
      <c r="AC25" s="27"/>
      <c r="AD25" s="27"/>
      <c r="AE25" s="27"/>
      <c r="AF25" s="26"/>
      <c r="AK25" s="38" t="str">
        <f t="shared" si="7"/>
        <v>X</v>
      </c>
    </row>
    <row r="26" spans="1:37" ht="13.5" customHeight="1" x14ac:dyDescent="0.15">
      <c r="A26" s="62"/>
      <c r="B26" s="61"/>
      <c r="F26" s="16" t="s">
        <v>125</v>
      </c>
      <c r="G26" s="15"/>
      <c r="H26" s="11" t="str">
        <f t="shared" si="1"/>
        <v/>
      </c>
      <c r="I26" s="11" t="str">
        <f t="shared" si="5"/>
        <v>一般会計</v>
      </c>
      <c r="K26" s="11"/>
      <c r="L26" s="11"/>
      <c r="O26" s="11"/>
      <c r="P26" s="11"/>
      <c r="Q26" s="17"/>
      <c r="T26" s="11"/>
      <c r="U26" s="28" t="s">
        <v>547</v>
      </c>
      <c r="Y26" s="28" t="s">
        <v>302</v>
      </c>
      <c r="Z26" s="28" t="s">
        <v>431</v>
      </c>
      <c r="AA26" s="67" t="s">
        <v>396</v>
      </c>
      <c r="AB26" s="67" t="s">
        <v>525</v>
      </c>
      <c r="AC26" s="27"/>
      <c r="AD26" s="27"/>
      <c r="AE26" s="27"/>
      <c r="AF26" s="26"/>
      <c r="AK26" s="38" t="str">
        <f t="shared" si="7"/>
        <v>Y</v>
      </c>
    </row>
    <row r="27" spans="1:37" ht="13.5" customHeight="1" x14ac:dyDescent="0.15">
      <c r="A27" s="11" t="str">
        <f>IF(D24="", "-", D24)</f>
        <v>国土強靱化施策</v>
      </c>
      <c r="B27" s="11"/>
      <c r="F27" s="16" t="s">
        <v>126</v>
      </c>
      <c r="G27" s="15"/>
      <c r="H27" s="11" t="str">
        <f t="shared" si="1"/>
        <v/>
      </c>
      <c r="I27" s="11" t="str">
        <f t="shared" si="5"/>
        <v>一般会計</v>
      </c>
      <c r="K27" s="11"/>
      <c r="L27" s="11"/>
      <c r="O27" s="11"/>
      <c r="P27" s="11"/>
      <c r="Q27" s="17"/>
      <c r="T27" s="11"/>
      <c r="U27" s="28" t="s">
        <v>548</v>
      </c>
      <c r="Y27" s="28" t="s">
        <v>303</v>
      </c>
      <c r="Z27" s="28" t="s">
        <v>432</v>
      </c>
      <c r="AA27" s="67" t="s">
        <v>397</v>
      </c>
      <c r="AB27" s="67" t="s">
        <v>526</v>
      </c>
      <c r="AC27" s="27"/>
      <c r="AD27" s="27"/>
      <c r="AE27" s="27"/>
      <c r="AF27" s="26"/>
      <c r="AK27" s="38" t="str">
        <f>CHAR(CODE(AK26)+1)</f>
        <v>Z</v>
      </c>
    </row>
    <row r="28" spans="1:37" ht="13.5" customHeight="1" x14ac:dyDescent="0.15">
      <c r="B28" s="11"/>
      <c r="F28" s="16" t="s">
        <v>127</v>
      </c>
      <c r="G28" s="15"/>
      <c r="H28" s="11" t="str">
        <f t="shared" si="1"/>
        <v/>
      </c>
      <c r="I28" s="11" t="str">
        <f t="shared" si="5"/>
        <v>一般会計</v>
      </c>
      <c r="K28" s="11"/>
      <c r="L28" s="11"/>
      <c r="O28" s="11"/>
      <c r="P28" s="11"/>
      <c r="Q28" s="17"/>
      <c r="T28" s="11"/>
      <c r="U28" s="28" t="s">
        <v>549</v>
      </c>
      <c r="Y28" s="28" t="s">
        <v>304</v>
      </c>
      <c r="Z28" s="28" t="s">
        <v>433</v>
      </c>
      <c r="AA28" s="67" t="s">
        <v>398</v>
      </c>
      <c r="AB28" s="67" t="s">
        <v>527</v>
      </c>
      <c r="AC28" s="27"/>
      <c r="AD28" s="27"/>
      <c r="AE28" s="27"/>
      <c r="AF28" s="26"/>
      <c r="AK28" s="38" t="s">
        <v>190</v>
      </c>
    </row>
    <row r="29" spans="1:37" ht="13.5" customHeight="1" x14ac:dyDescent="0.15">
      <c r="A29" s="11"/>
      <c r="B29" s="11"/>
      <c r="F29" s="16" t="s">
        <v>199</v>
      </c>
      <c r="G29" s="15"/>
      <c r="H29" s="11" t="str">
        <f t="shared" si="1"/>
        <v/>
      </c>
      <c r="I29" s="11" t="str">
        <f t="shared" si="5"/>
        <v>一般会計</v>
      </c>
      <c r="K29" s="11"/>
      <c r="L29" s="11"/>
      <c r="O29" s="11"/>
      <c r="P29" s="11"/>
      <c r="Q29" s="17"/>
      <c r="T29" s="11"/>
      <c r="U29" s="28" t="s">
        <v>550</v>
      </c>
      <c r="Y29" s="28" t="s">
        <v>305</v>
      </c>
      <c r="Z29" s="28" t="s">
        <v>434</v>
      </c>
      <c r="AA29" s="67" t="s">
        <v>399</v>
      </c>
      <c r="AB29" s="67" t="s">
        <v>528</v>
      </c>
      <c r="AC29" s="27"/>
      <c r="AD29" s="27"/>
      <c r="AE29" s="27"/>
      <c r="AF29" s="26"/>
      <c r="AK29" s="38" t="str">
        <f t="shared" si="7"/>
        <v>b</v>
      </c>
    </row>
    <row r="30" spans="1:37" ht="13.5" customHeight="1" x14ac:dyDescent="0.15">
      <c r="A30" s="11"/>
      <c r="B30" s="11"/>
      <c r="F30" s="16" t="s">
        <v>200</v>
      </c>
      <c r="G30" s="15"/>
      <c r="H30" s="11" t="str">
        <f t="shared" si="1"/>
        <v/>
      </c>
      <c r="I30" s="11" t="str">
        <f t="shared" si="5"/>
        <v>一般会計</v>
      </c>
      <c r="K30" s="11"/>
      <c r="L30" s="11"/>
      <c r="O30" s="11"/>
      <c r="P30" s="11"/>
      <c r="Q30" s="17"/>
      <c r="T30" s="11"/>
      <c r="U30" s="28" t="s">
        <v>551</v>
      </c>
      <c r="Y30" s="28" t="s">
        <v>306</v>
      </c>
      <c r="Z30" s="28" t="s">
        <v>435</v>
      </c>
      <c r="AA30" s="67" t="s">
        <v>400</v>
      </c>
      <c r="AB30" s="67" t="s">
        <v>529</v>
      </c>
      <c r="AC30" s="27"/>
      <c r="AD30" s="27"/>
      <c r="AE30" s="27"/>
      <c r="AF30" s="26"/>
      <c r="AK30" s="38" t="str">
        <f t="shared" si="7"/>
        <v>c</v>
      </c>
    </row>
    <row r="31" spans="1:37" ht="13.5" customHeight="1" x14ac:dyDescent="0.15">
      <c r="A31" s="11"/>
      <c r="B31" s="11"/>
      <c r="F31" s="16" t="s">
        <v>201</v>
      </c>
      <c r="G31" s="15"/>
      <c r="H31" s="11" t="str">
        <f t="shared" si="1"/>
        <v/>
      </c>
      <c r="I31" s="11" t="str">
        <f t="shared" si="5"/>
        <v>一般会計</v>
      </c>
      <c r="K31" s="11"/>
      <c r="L31" s="11"/>
      <c r="O31" s="11"/>
      <c r="P31" s="11"/>
      <c r="Q31" s="17"/>
      <c r="T31" s="11"/>
      <c r="U31" s="28" t="s">
        <v>552</v>
      </c>
      <c r="Y31" s="28" t="s">
        <v>307</v>
      </c>
      <c r="Z31" s="28" t="s">
        <v>436</v>
      </c>
      <c r="AA31" s="67" t="s">
        <v>401</v>
      </c>
      <c r="AB31" s="67" t="s">
        <v>530</v>
      </c>
      <c r="AC31" s="27"/>
      <c r="AD31" s="27"/>
      <c r="AE31" s="27"/>
      <c r="AF31" s="26"/>
      <c r="AK31" s="38" t="str">
        <f t="shared" si="7"/>
        <v>d</v>
      </c>
    </row>
    <row r="32" spans="1:37" ht="13.5" customHeight="1" x14ac:dyDescent="0.15">
      <c r="A32" s="11"/>
      <c r="B32" s="11"/>
      <c r="F32" s="16" t="s">
        <v>202</v>
      </c>
      <c r="G32" s="15"/>
      <c r="H32" s="11" t="str">
        <f t="shared" si="1"/>
        <v/>
      </c>
      <c r="I32" s="11" t="str">
        <f t="shared" si="5"/>
        <v>一般会計</v>
      </c>
      <c r="K32" s="11"/>
      <c r="L32" s="11"/>
      <c r="O32" s="11"/>
      <c r="P32" s="11"/>
      <c r="Q32" s="17"/>
      <c r="T32" s="11"/>
      <c r="U32" s="28" t="s">
        <v>553</v>
      </c>
      <c r="Y32" s="28" t="s">
        <v>308</v>
      </c>
      <c r="Z32" s="28" t="s">
        <v>437</v>
      </c>
      <c r="AA32" s="67" t="s">
        <v>64</v>
      </c>
      <c r="AB32" s="67" t="s">
        <v>64</v>
      </c>
      <c r="AC32" s="27"/>
      <c r="AD32" s="27"/>
      <c r="AE32" s="27"/>
      <c r="AF32" s="26"/>
      <c r="AK32" s="38" t="str">
        <f t="shared" si="7"/>
        <v>e</v>
      </c>
    </row>
    <row r="33" spans="1:37" ht="13.5" customHeight="1" x14ac:dyDescent="0.15">
      <c r="A33" s="11"/>
      <c r="B33" s="11"/>
      <c r="F33" s="16" t="s">
        <v>203</v>
      </c>
      <c r="G33" s="15"/>
      <c r="H33" s="11" t="str">
        <f t="shared" si="1"/>
        <v/>
      </c>
      <c r="I33" s="11" t="str">
        <f t="shared" si="5"/>
        <v>一般会計</v>
      </c>
      <c r="K33" s="11"/>
      <c r="L33" s="11"/>
      <c r="O33" s="11"/>
      <c r="P33" s="11"/>
      <c r="Q33" s="17"/>
      <c r="T33" s="11"/>
      <c r="U33" s="28" t="s">
        <v>554</v>
      </c>
      <c r="Y33" s="28" t="s">
        <v>309</v>
      </c>
      <c r="Z33" s="28" t="s">
        <v>438</v>
      </c>
      <c r="AA33" s="51"/>
      <c r="AB33" s="27"/>
      <c r="AC33" s="27"/>
      <c r="AD33" s="27"/>
      <c r="AE33" s="27"/>
      <c r="AF33" s="26"/>
      <c r="AK33" s="38" t="str">
        <f t="shared" si="7"/>
        <v>f</v>
      </c>
    </row>
    <row r="34" spans="1:37" ht="13.5" customHeight="1" x14ac:dyDescent="0.15">
      <c r="A34" s="11"/>
      <c r="B34" s="11"/>
      <c r="F34" s="16" t="s">
        <v>204</v>
      </c>
      <c r="G34" s="15"/>
      <c r="H34" s="11" t="str">
        <f t="shared" si="1"/>
        <v/>
      </c>
      <c r="I34" s="11" t="str">
        <f t="shared" si="5"/>
        <v>一般会計</v>
      </c>
      <c r="K34" s="11"/>
      <c r="L34" s="11"/>
      <c r="O34" s="11"/>
      <c r="P34" s="11"/>
      <c r="Q34" s="17"/>
      <c r="T34" s="11"/>
      <c r="U34" s="28" t="s">
        <v>555</v>
      </c>
      <c r="Y34" s="28" t="s">
        <v>310</v>
      </c>
      <c r="Z34" s="28" t="s">
        <v>439</v>
      </c>
      <c r="AB34" s="27"/>
      <c r="AC34" s="27"/>
      <c r="AD34" s="27"/>
      <c r="AE34" s="27"/>
      <c r="AF34" s="26"/>
      <c r="AK34" s="38" t="str">
        <f t="shared" si="7"/>
        <v>g</v>
      </c>
    </row>
    <row r="35" spans="1:37" ht="13.5" customHeight="1" x14ac:dyDescent="0.15">
      <c r="A35" s="11"/>
      <c r="B35" s="11"/>
      <c r="F35" s="16" t="s">
        <v>205</v>
      </c>
      <c r="G35" s="15"/>
      <c r="H35" s="11" t="str">
        <f t="shared" si="1"/>
        <v/>
      </c>
      <c r="I35" s="11" t="str">
        <f t="shared" si="5"/>
        <v>一般会計</v>
      </c>
      <c r="K35" s="11"/>
      <c r="L35" s="11"/>
      <c r="O35" s="11"/>
      <c r="P35" s="11"/>
      <c r="Q35" s="17"/>
      <c r="T35" s="11"/>
      <c r="Y35" s="28" t="s">
        <v>311</v>
      </c>
      <c r="Z35" s="28" t="s">
        <v>440</v>
      </c>
      <c r="AC35" s="27"/>
      <c r="AF35" s="26"/>
      <c r="AK35" s="38" t="str">
        <f t="shared" si="7"/>
        <v>h</v>
      </c>
    </row>
    <row r="36" spans="1:37" ht="13.5" customHeight="1" x14ac:dyDescent="0.15">
      <c r="A36" s="11"/>
      <c r="B36" s="11"/>
      <c r="F36" s="16" t="s">
        <v>206</v>
      </c>
      <c r="G36" s="15"/>
      <c r="H36" s="11" t="str">
        <f t="shared" si="1"/>
        <v/>
      </c>
      <c r="I36" s="11" t="str">
        <f t="shared" si="5"/>
        <v>一般会計</v>
      </c>
      <c r="K36" s="11"/>
      <c r="L36" s="11"/>
      <c r="O36" s="11"/>
      <c r="P36" s="11"/>
      <c r="Q36" s="17"/>
      <c r="T36" s="11"/>
      <c r="U36" s="28" t="s">
        <v>556</v>
      </c>
      <c r="Y36" s="28" t="s">
        <v>312</v>
      </c>
      <c r="Z36" s="28" t="s">
        <v>441</v>
      </c>
      <c r="AF36" s="26"/>
      <c r="AK36" s="38" t="str">
        <f t="shared" si="7"/>
        <v>i</v>
      </c>
    </row>
    <row r="37" spans="1:37" ht="13.5" customHeight="1" x14ac:dyDescent="0.15">
      <c r="A37" s="11"/>
      <c r="B37" s="11"/>
      <c r="F37" s="11"/>
      <c r="G37" s="17"/>
      <c r="H37" s="11" t="str">
        <f t="shared" si="1"/>
        <v/>
      </c>
      <c r="I37" s="11" t="str">
        <f t="shared" si="5"/>
        <v>一般会計</v>
      </c>
      <c r="K37" s="11"/>
      <c r="L37" s="11"/>
      <c r="O37" s="11"/>
      <c r="P37" s="11"/>
      <c r="Q37" s="17"/>
      <c r="T37" s="11"/>
      <c r="U37" s="28"/>
      <c r="Y37" s="28" t="s">
        <v>313</v>
      </c>
      <c r="Z37" s="28" t="s">
        <v>442</v>
      </c>
      <c r="AF37" s="26"/>
      <c r="AK37" s="38" t="str">
        <f t="shared" si="7"/>
        <v>j</v>
      </c>
    </row>
    <row r="38" spans="1:37" x14ac:dyDescent="0.15">
      <c r="A38" s="11"/>
      <c r="B38" s="11"/>
      <c r="F38" s="11"/>
      <c r="G38" s="17"/>
      <c r="K38" s="11"/>
      <c r="L38" s="11"/>
      <c r="O38" s="11"/>
      <c r="P38" s="11"/>
      <c r="Q38" s="17"/>
      <c r="T38" s="11"/>
      <c r="U38" s="28" t="s">
        <v>255</v>
      </c>
      <c r="Y38" s="28" t="s">
        <v>314</v>
      </c>
      <c r="Z38" s="28" t="s">
        <v>443</v>
      </c>
      <c r="AF38" s="26"/>
      <c r="AK38" s="38" t="str">
        <f t="shared" si="7"/>
        <v>k</v>
      </c>
    </row>
    <row r="39" spans="1:37" x14ac:dyDescent="0.15">
      <c r="A39" s="11"/>
      <c r="B39" s="11"/>
      <c r="F39" s="11" t="str">
        <f>I37</f>
        <v>一般会計</v>
      </c>
      <c r="G39" s="17"/>
      <c r="K39" s="11"/>
      <c r="L39" s="11"/>
      <c r="O39" s="11"/>
      <c r="P39" s="11"/>
      <c r="Q39" s="17"/>
      <c r="T39" s="11"/>
      <c r="U39" s="28" t="s">
        <v>265</v>
      </c>
      <c r="Y39" s="28" t="s">
        <v>315</v>
      </c>
      <c r="Z39" s="28" t="s">
        <v>444</v>
      </c>
      <c r="AF39" s="26"/>
      <c r="AK39" s="38" t="str">
        <f t="shared" si="7"/>
        <v>l</v>
      </c>
    </row>
    <row r="40" spans="1:37" x14ac:dyDescent="0.15">
      <c r="A40" s="11"/>
      <c r="B40" s="11"/>
      <c r="F40" s="11"/>
      <c r="G40" s="17"/>
      <c r="K40" s="11"/>
      <c r="L40" s="11"/>
      <c r="O40" s="11"/>
      <c r="P40" s="11"/>
      <c r="Q40" s="17"/>
      <c r="T40" s="11"/>
      <c r="Y40" s="28" t="s">
        <v>316</v>
      </c>
      <c r="Z40" s="28" t="s">
        <v>445</v>
      </c>
      <c r="AF40" s="26"/>
      <c r="AK40" s="38" t="str">
        <f t="shared" si="7"/>
        <v>m</v>
      </c>
    </row>
    <row r="41" spans="1:37" x14ac:dyDescent="0.15">
      <c r="A41" s="11"/>
      <c r="B41" s="11"/>
      <c r="F41" s="11"/>
      <c r="G41" s="17"/>
      <c r="K41" s="11"/>
      <c r="L41" s="11"/>
      <c r="O41" s="11"/>
      <c r="P41" s="11"/>
      <c r="Q41" s="17"/>
      <c r="T41" s="11"/>
      <c r="Y41" s="28" t="s">
        <v>317</v>
      </c>
      <c r="Z41" s="28" t="s">
        <v>446</v>
      </c>
      <c r="AF41" s="26"/>
      <c r="AK41" s="38" t="str">
        <f t="shared" si="7"/>
        <v>n</v>
      </c>
    </row>
    <row r="42" spans="1:37" x14ac:dyDescent="0.15">
      <c r="A42" s="11"/>
      <c r="B42" s="11"/>
      <c r="F42" s="11"/>
      <c r="G42" s="17"/>
      <c r="K42" s="11"/>
      <c r="L42" s="11"/>
      <c r="O42" s="11"/>
      <c r="P42" s="11"/>
      <c r="Q42" s="17"/>
      <c r="T42" s="11"/>
      <c r="Y42" s="28" t="s">
        <v>318</v>
      </c>
      <c r="Z42" s="28" t="s">
        <v>447</v>
      </c>
      <c r="AF42" s="26"/>
      <c r="AK42" s="38" t="str">
        <f t="shared" si="7"/>
        <v>o</v>
      </c>
    </row>
    <row r="43" spans="1:37" x14ac:dyDescent="0.15">
      <c r="A43" s="11"/>
      <c r="B43" s="11"/>
      <c r="F43" s="11"/>
      <c r="G43" s="17"/>
      <c r="K43" s="11"/>
      <c r="L43" s="11"/>
      <c r="O43" s="11"/>
      <c r="P43" s="11"/>
      <c r="Q43" s="17"/>
      <c r="T43" s="11"/>
      <c r="Y43" s="28" t="s">
        <v>319</v>
      </c>
      <c r="Z43" s="28" t="s">
        <v>448</v>
      </c>
      <c r="AF43" s="26"/>
      <c r="AK43" s="38" t="str">
        <f t="shared" si="7"/>
        <v>p</v>
      </c>
    </row>
    <row r="44" spans="1:37" x14ac:dyDescent="0.15">
      <c r="A44" s="11"/>
      <c r="B44" s="11"/>
      <c r="F44" s="11"/>
      <c r="G44" s="17"/>
      <c r="K44" s="11"/>
      <c r="L44" s="11"/>
      <c r="O44" s="11"/>
      <c r="P44" s="11"/>
      <c r="Q44" s="17"/>
      <c r="T44" s="11"/>
      <c r="Y44" s="28" t="s">
        <v>320</v>
      </c>
      <c r="Z44" s="28" t="s">
        <v>449</v>
      </c>
      <c r="AF44" s="26"/>
      <c r="AK44" s="38" t="str">
        <f t="shared" si="7"/>
        <v>q</v>
      </c>
    </row>
    <row r="45" spans="1:37" x14ac:dyDescent="0.15">
      <c r="A45" s="11"/>
      <c r="B45" s="11"/>
      <c r="F45" s="11"/>
      <c r="G45" s="17"/>
      <c r="K45" s="11"/>
      <c r="L45" s="11"/>
      <c r="O45" s="11"/>
      <c r="P45" s="11"/>
      <c r="Q45" s="17"/>
      <c r="T45" s="11"/>
      <c r="Y45" s="28" t="s">
        <v>321</v>
      </c>
      <c r="Z45" s="28" t="s">
        <v>450</v>
      </c>
      <c r="AF45" s="26"/>
      <c r="AK45" s="38" t="str">
        <f t="shared" si="7"/>
        <v>r</v>
      </c>
    </row>
    <row r="46" spans="1:37" x14ac:dyDescent="0.15">
      <c r="A46" s="11"/>
      <c r="B46" s="11"/>
      <c r="F46" s="11"/>
      <c r="G46" s="17"/>
      <c r="K46" s="11"/>
      <c r="L46" s="11"/>
      <c r="O46" s="11"/>
      <c r="P46" s="11"/>
      <c r="Q46" s="17"/>
      <c r="T46" s="11"/>
      <c r="Y46" s="28" t="s">
        <v>322</v>
      </c>
      <c r="Z46" s="28" t="s">
        <v>451</v>
      </c>
      <c r="AF46" s="26"/>
      <c r="AK46" s="38" t="str">
        <f t="shared" si="7"/>
        <v>s</v>
      </c>
    </row>
    <row r="47" spans="1:37" x14ac:dyDescent="0.15">
      <c r="A47" s="11"/>
      <c r="B47" s="11"/>
      <c r="F47" s="11"/>
      <c r="G47" s="17"/>
      <c r="K47" s="11"/>
      <c r="L47" s="11"/>
      <c r="O47" s="11"/>
      <c r="P47" s="11"/>
      <c r="Q47" s="17"/>
      <c r="T47" s="11"/>
      <c r="Y47" s="28" t="s">
        <v>323</v>
      </c>
      <c r="Z47" s="28" t="s">
        <v>452</v>
      </c>
      <c r="AF47" s="26"/>
      <c r="AK47" s="38" t="str">
        <f t="shared" si="7"/>
        <v>t</v>
      </c>
    </row>
    <row r="48" spans="1:37" x14ac:dyDescent="0.15">
      <c r="A48" s="11"/>
      <c r="B48" s="11"/>
      <c r="F48" s="11"/>
      <c r="G48" s="17"/>
      <c r="K48" s="11"/>
      <c r="L48" s="11"/>
      <c r="O48" s="11"/>
      <c r="P48" s="11"/>
      <c r="Q48" s="17"/>
      <c r="T48" s="11"/>
      <c r="Y48" s="28" t="s">
        <v>324</v>
      </c>
      <c r="Z48" s="28" t="s">
        <v>453</v>
      </c>
      <c r="AF48" s="26"/>
      <c r="AK48" s="38" t="str">
        <f t="shared" si="7"/>
        <v>u</v>
      </c>
    </row>
    <row r="49" spans="1:37" x14ac:dyDescent="0.15">
      <c r="A49" s="11"/>
      <c r="B49" s="11"/>
      <c r="F49" s="11"/>
      <c r="G49" s="17"/>
      <c r="K49" s="11"/>
      <c r="L49" s="11"/>
      <c r="O49" s="11"/>
      <c r="P49" s="11"/>
      <c r="Q49" s="17"/>
      <c r="T49" s="11"/>
      <c r="Y49" s="28" t="s">
        <v>325</v>
      </c>
      <c r="Z49" s="28" t="s">
        <v>454</v>
      </c>
      <c r="AF49" s="26"/>
      <c r="AK49" s="38" t="str">
        <f t="shared" si="7"/>
        <v>v</v>
      </c>
    </row>
    <row r="50" spans="1:37" x14ac:dyDescent="0.15">
      <c r="A50" s="11"/>
      <c r="B50" s="11"/>
      <c r="F50" s="11"/>
      <c r="G50" s="17"/>
      <c r="K50" s="11"/>
      <c r="L50" s="11"/>
      <c r="O50" s="11"/>
      <c r="P50" s="11"/>
      <c r="Q50" s="17"/>
      <c r="T50" s="11"/>
      <c r="Y50" s="28" t="s">
        <v>326</v>
      </c>
      <c r="Z50" s="28" t="s">
        <v>455</v>
      </c>
      <c r="AF50" s="26"/>
    </row>
    <row r="51" spans="1:37" x14ac:dyDescent="0.15">
      <c r="A51" s="11"/>
      <c r="B51" s="11"/>
      <c r="F51" s="11"/>
      <c r="G51" s="17"/>
      <c r="K51" s="11"/>
      <c r="L51" s="11"/>
      <c r="O51" s="11"/>
      <c r="P51" s="11"/>
      <c r="Q51" s="17"/>
      <c r="T51" s="11"/>
      <c r="Y51" s="28" t="s">
        <v>327</v>
      </c>
      <c r="Z51" s="28" t="s">
        <v>456</v>
      </c>
      <c r="AF51" s="26"/>
    </row>
    <row r="52" spans="1:37" x14ac:dyDescent="0.15">
      <c r="A52" s="11"/>
      <c r="B52" s="11"/>
      <c r="F52" s="11"/>
      <c r="G52" s="17"/>
      <c r="K52" s="11"/>
      <c r="L52" s="11"/>
      <c r="O52" s="11"/>
      <c r="P52" s="11"/>
      <c r="Q52" s="17"/>
      <c r="T52" s="11"/>
      <c r="Y52" s="28" t="s">
        <v>328</v>
      </c>
      <c r="Z52" s="28" t="s">
        <v>457</v>
      </c>
      <c r="AF52" s="26"/>
    </row>
    <row r="53" spans="1:37" x14ac:dyDescent="0.15">
      <c r="A53" s="11"/>
      <c r="B53" s="11"/>
      <c r="F53" s="11"/>
      <c r="G53" s="17"/>
      <c r="K53" s="11"/>
      <c r="L53" s="11"/>
      <c r="O53" s="11"/>
      <c r="P53" s="11"/>
      <c r="Q53" s="17"/>
      <c r="T53" s="11"/>
      <c r="Y53" s="28" t="s">
        <v>329</v>
      </c>
      <c r="Z53" s="28" t="s">
        <v>458</v>
      </c>
      <c r="AF53" s="26"/>
    </row>
    <row r="54" spans="1:37" x14ac:dyDescent="0.15">
      <c r="A54" s="11"/>
      <c r="B54" s="11"/>
      <c r="F54" s="11"/>
      <c r="G54" s="17"/>
      <c r="K54" s="11"/>
      <c r="L54" s="11"/>
      <c r="O54" s="11"/>
      <c r="P54" s="18"/>
      <c r="Q54" s="17"/>
      <c r="T54" s="11"/>
      <c r="Y54" s="28" t="s">
        <v>330</v>
      </c>
      <c r="Z54" s="28" t="s">
        <v>459</v>
      </c>
      <c r="AF54" s="26"/>
    </row>
    <row r="55" spans="1:37" x14ac:dyDescent="0.15">
      <c r="A55" s="11"/>
      <c r="B55" s="11"/>
      <c r="F55" s="11"/>
      <c r="G55" s="17"/>
      <c r="K55" s="11"/>
      <c r="L55" s="11"/>
      <c r="O55" s="11"/>
      <c r="P55" s="11"/>
      <c r="Q55" s="17"/>
      <c r="T55" s="11"/>
      <c r="Y55" s="28" t="s">
        <v>331</v>
      </c>
      <c r="Z55" s="28" t="s">
        <v>460</v>
      </c>
      <c r="AF55" s="26"/>
    </row>
    <row r="56" spans="1:37" x14ac:dyDescent="0.15">
      <c r="A56" s="11"/>
      <c r="B56" s="11"/>
      <c r="F56" s="11"/>
      <c r="G56" s="17"/>
      <c r="K56" s="11"/>
      <c r="L56" s="11"/>
      <c r="O56" s="11"/>
      <c r="P56" s="11"/>
      <c r="Q56" s="17"/>
      <c r="T56" s="11"/>
      <c r="Y56" s="28" t="s">
        <v>332</v>
      </c>
      <c r="Z56" s="28" t="s">
        <v>461</v>
      </c>
      <c r="AF56" s="26"/>
    </row>
    <row r="57" spans="1:37" x14ac:dyDescent="0.15">
      <c r="A57" s="11"/>
      <c r="B57" s="11"/>
      <c r="F57" s="11"/>
      <c r="G57" s="17"/>
      <c r="K57" s="11"/>
      <c r="L57" s="11"/>
      <c r="O57" s="11"/>
      <c r="P57" s="11"/>
      <c r="Q57" s="17"/>
      <c r="T57" s="11"/>
      <c r="Y57" s="28" t="s">
        <v>333</v>
      </c>
      <c r="Z57" s="28" t="s">
        <v>462</v>
      </c>
      <c r="AF57" s="26"/>
    </row>
    <row r="58" spans="1:37" x14ac:dyDescent="0.15">
      <c r="A58" s="11"/>
      <c r="B58" s="11"/>
      <c r="F58" s="11"/>
      <c r="G58" s="17"/>
      <c r="K58" s="11"/>
      <c r="L58" s="11"/>
      <c r="O58" s="11"/>
      <c r="P58" s="11"/>
      <c r="Q58" s="17"/>
      <c r="T58" s="11"/>
      <c r="Y58" s="28" t="s">
        <v>334</v>
      </c>
      <c r="Z58" s="28" t="s">
        <v>463</v>
      </c>
      <c r="AF58" s="26"/>
    </row>
    <row r="59" spans="1:37" x14ac:dyDescent="0.15">
      <c r="A59" s="11"/>
      <c r="B59" s="11"/>
      <c r="F59" s="11"/>
      <c r="G59" s="17"/>
      <c r="K59" s="11"/>
      <c r="L59" s="11"/>
      <c r="O59" s="11"/>
      <c r="P59" s="11"/>
      <c r="Q59" s="17"/>
      <c r="T59" s="11"/>
      <c r="Y59" s="28" t="s">
        <v>335</v>
      </c>
      <c r="Z59" s="28" t="s">
        <v>464</v>
      </c>
      <c r="AF59" s="26"/>
    </row>
    <row r="60" spans="1:37" x14ac:dyDescent="0.15">
      <c r="A60" s="11"/>
      <c r="B60" s="11"/>
      <c r="F60" s="11"/>
      <c r="G60" s="17"/>
      <c r="K60" s="11"/>
      <c r="L60" s="11"/>
      <c r="O60" s="11"/>
      <c r="P60" s="11"/>
      <c r="Q60" s="17"/>
      <c r="T60" s="11"/>
      <c r="Y60" s="28" t="s">
        <v>336</v>
      </c>
      <c r="Z60" s="28" t="s">
        <v>465</v>
      </c>
      <c r="AF60" s="26"/>
    </row>
    <row r="61" spans="1:37" x14ac:dyDescent="0.15">
      <c r="A61" s="11"/>
      <c r="B61" s="11"/>
      <c r="F61" s="11"/>
      <c r="G61" s="17"/>
      <c r="K61" s="11"/>
      <c r="L61" s="11"/>
      <c r="O61" s="11"/>
      <c r="P61" s="11"/>
      <c r="Q61" s="17"/>
      <c r="T61" s="11"/>
      <c r="Y61" s="28" t="s">
        <v>337</v>
      </c>
      <c r="Z61" s="28" t="s">
        <v>466</v>
      </c>
      <c r="AF61" s="26"/>
    </row>
    <row r="62" spans="1:37" x14ac:dyDescent="0.15">
      <c r="A62" s="11"/>
      <c r="B62" s="11"/>
      <c r="F62" s="11"/>
      <c r="G62" s="17"/>
      <c r="K62" s="11"/>
      <c r="L62" s="11"/>
      <c r="O62" s="11"/>
      <c r="P62" s="11"/>
      <c r="Q62" s="17"/>
      <c r="T62" s="11"/>
      <c r="Y62" s="28" t="s">
        <v>338</v>
      </c>
      <c r="Z62" s="28" t="s">
        <v>467</v>
      </c>
      <c r="AF62" s="26"/>
    </row>
    <row r="63" spans="1:37" x14ac:dyDescent="0.15">
      <c r="A63" s="11"/>
      <c r="B63" s="11"/>
      <c r="F63" s="11"/>
      <c r="G63" s="17"/>
      <c r="K63" s="11"/>
      <c r="L63" s="11"/>
      <c r="O63" s="11"/>
      <c r="P63" s="11"/>
      <c r="Q63" s="17"/>
      <c r="T63" s="11"/>
      <c r="Y63" s="28" t="s">
        <v>339</v>
      </c>
      <c r="Z63" s="28" t="s">
        <v>468</v>
      </c>
      <c r="AF63" s="26"/>
    </row>
    <row r="64" spans="1:37" x14ac:dyDescent="0.15">
      <c r="A64" s="11"/>
      <c r="B64" s="11"/>
      <c r="F64" s="11"/>
      <c r="G64" s="17"/>
      <c r="K64" s="11"/>
      <c r="L64" s="11"/>
      <c r="O64" s="11"/>
      <c r="P64" s="11"/>
      <c r="Q64" s="17"/>
      <c r="T64" s="11"/>
      <c r="Y64" s="28" t="s">
        <v>340</v>
      </c>
      <c r="Z64" s="28" t="s">
        <v>469</v>
      </c>
      <c r="AF64" s="26"/>
    </row>
    <row r="65" spans="1:32" x14ac:dyDescent="0.15">
      <c r="A65" s="11"/>
      <c r="B65" s="11"/>
      <c r="F65" s="11"/>
      <c r="G65" s="17"/>
      <c r="K65" s="11"/>
      <c r="L65" s="11"/>
      <c r="O65" s="11"/>
      <c r="P65" s="11"/>
      <c r="Q65" s="17"/>
      <c r="T65" s="11"/>
      <c r="Y65" s="28" t="s">
        <v>341</v>
      </c>
      <c r="Z65" s="28" t="s">
        <v>470</v>
      </c>
      <c r="AF65" s="26"/>
    </row>
    <row r="66" spans="1:32" x14ac:dyDescent="0.15">
      <c r="A66" s="11"/>
      <c r="B66" s="11"/>
      <c r="F66" s="11"/>
      <c r="G66" s="17"/>
      <c r="K66" s="11"/>
      <c r="L66" s="11"/>
      <c r="O66" s="11"/>
      <c r="P66" s="11"/>
      <c r="Q66" s="17"/>
      <c r="T66" s="11"/>
      <c r="Y66" s="28" t="s">
        <v>65</v>
      </c>
      <c r="Z66" s="28" t="s">
        <v>471</v>
      </c>
      <c r="AF66" s="26"/>
    </row>
    <row r="67" spans="1:32" x14ac:dyDescent="0.15">
      <c r="A67" s="11"/>
      <c r="B67" s="11"/>
      <c r="F67" s="11"/>
      <c r="G67" s="17"/>
      <c r="K67" s="11"/>
      <c r="L67" s="11"/>
      <c r="O67" s="11"/>
      <c r="P67" s="11"/>
      <c r="Q67" s="17"/>
      <c r="T67" s="11"/>
      <c r="Y67" s="28" t="s">
        <v>342</v>
      </c>
      <c r="Z67" s="28" t="s">
        <v>472</v>
      </c>
      <c r="AF67" s="26"/>
    </row>
    <row r="68" spans="1:32" x14ac:dyDescent="0.15">
      <c r="A68" s="11"/>
      <c r="B68" s="11"/>
      <c r="F68" s="11"/>
      <c r="G68" s="17"/>
      <c r="K68" s="11"/>
      <c r="L68" s="11"/>
      <c r="O68" s="11"/>
      <c r="P68" s="11"/>
      <c r="Q68" s="17"/>
      <c r="T68" s="11"/>
      <c r="Y68" s="28" t="s">
        <v>343</v>
      </c>
      <c r="Z68" s="28" t="s">
        <v>473</v>
      </c>
      <c r="AF68" s="26"/>
    </row>
    <row r="69" spans="1:32" x14ac:dyDescent="0.15">
      <c r="A69" s="11"/>
      <c r="B69" s="11"/>
      <c r="F69" s="11"/>
      <c r="G69" s="17"/>
      <c r="K69" s="11"/>
      <c r="L69" s="11"/>
      <c r="O69" s="11"/>
      <c r="P69" s="11"/>
      <c r="Q69" s="17"/>
      <c r="T69" s="11"/>
      <c r="Y69" s="28" t="s">
        <v>344</v>
      </c>
      <c r="Z69" s="28" t="s">
        <v>474</v>
      </c>
      <c r="AF69" s="26"/>
    </row>
    <row r="70" spans="1:32" x14ac:dyDescent="0.15">
      <c r="A70" s="11"/>
      <c r="B70" s="11"/>
      <c r="Y70" s="28" t="s">
        <v>345</v>
      </c>
      <c r="Z70" s="28" t="s">
        <v>475</v>
      </c>
    </row>
    <row r="71" spans="1:32" x14ac:dyDescent="0.15">
      <c r="Y71" s="28" t="s">
        <v>346</v>
      </c>
      <c r="Z71" s="28" t="s">
        <v>476</v>
      </c>
    </row>
    <row r="72" spans="1:32" x14ac:dyDescent="0.15">
      <c r="Y72" s="28" t="s">
        <v>347</v>
      </c>
      <c r="Z72" s="28" t="s">
        <v>477</v>
      </c>
    </row>
    <row r="73" spans="1:32" x14ac:dyDescent="0.15">
      <c r="Y73" s="28" t="s">
        <v>348</v>
      </c>
      <c r="Z73" s="28" t="s">
        <v>478</v>
      </c>
    </row>
    <row r="74" spans="1:32" x14ac:dyDescent="0.15">
      <c r="Y74" s="28" t="s">
        <v>349</v>
      </c>
      <c r="Z74" s="28" t="s">
        <v>479</v>
      </c>
    </row>
    <row r="75" spans="1:32" x14ac:dyDescent="0.15">
      <c r="Y75" s="28" t="s">
        <v>350</v>
      </c>
      <c r="Z75" s="28" t="s">
        <v>480</v>
      </c>
    </row>
    <row r="76" spans="1:32" x14ac:dyDescent="0.15">
      <c r="Y76" s="28" t="s">
        <v>351</v>
      </c>
      <c r="Z76" s="28" t="s">
        <v>481</v>
      </c>
    </row>
    <row r="77" spans="1:32" x14ac:dyDescent="0.15">
      <c r="Y77" s="28" t="s">
        <v>352</v>
      </c>
      <c r="Z77" s="28" t="s">
        <v>482</v>
      </c>
    </row>
    <row r="78" spans="1:32" x14ac:dyDescent="0.15">
      <c r="Y78" s="28" t="s">
        <v>353</v>
      </c>
      <c r="Z78" s="28" t="s">
        <v>483</v>
      </c>
    </row>
    <row r="79" spans="1:32" x14ac:dyDescent="0.15">
      <c r="Y79" s="28" t="s">
        <v>354</v>
      </c>
      <c r="Z79" s="28" t="s">
        <v>484</v>
      </c>
    </row>
    <row r="80" spans="1:32" x14ac:dyDescent="0.15">
      <c r="Y80" s="28" t="s">
        <v>355</v>
      </c>
      <c r="Z80" s="28" t="s">
        <v>485</v>
      </c>
    </row>
    <row r="81" spans="25:26" x14ac:dyDescent="0.15">
      <c r="Y81" s="28" t="s">
        <v>356</v>
      </c>
      <c r="Z81" s="28" t="s">
        <v>486</v>
      </c>
    </row>
    <row r="82" spans="25:26" x14ac:dyDescent="0.15">
      <c r="Y82" s="28" t="s">
        <v>357</v>
      </c>
      <c r="Z82" s="28" t="s">
        <v>487</v>
      </c>
    </row>
    <row r="83" spans="25:26" x14ac:dyDescent="0.15">
      <c r="Y83" s="28" t="s">
        <v>358</v>
      </c>
      <c r="Z83" s="28" t="s">
        <v>488</v>
      </c>
    </row>
    <row r="84" spans="25:26" x14ac:dyDescent="0.15">
      <c r="Y84" s="28" t="s">
        <v>359</v>
      </c>
      <c r="Z84" s="28" t="s">
        <v>489</v>
      </c>
    </row>
    <row r="85" spans="25:26" x14ac:dyDescent="0.15">
      <c r="Y85" s="28" t="s">
        <v>360</v>
      </c>
      <c r="Z85" s="28" t="s">
        <v>490</v>
      </c>
    </row>
    <row r="86" spans="25:26" x14ac:dyDescent="0.15">
      <c r="Y86" s="28" t="s">
        <v>361</v>
      </c>
      <c r="Z86" s="28" t="s">
        <v>491</v>
      </c>
    </row>
    <row r="87" spans="25:26" x14ac:dyDescent="0.15">
      <c r="Y87" s="28" t="s">
        <v>362</v>
      </c>
      <c r="Z87" s="28" t="s">
        <v>492</v>
      </c>
    </row>
    <row r="88" spans="25:26" x14ac:dyDescent="0.15">
      <c r="Y88" s="28" t="s">
        <v>363</v>
      </c>
      <c r="Z88" s="28" t="s">
        <v>493</v>
      </c>
    </row>
    <row r="89" spans="25:26" x14ac:dyDescent="0.15">
      <c r="Y89" s="28" t="s">
        <v>364</v>
      </c>
      <c r="Z89" s="28" t="s">
        <v>494</v>
      </c>
    </row>
    <row r="90" spans="25:26" x14ac:dyDescent="0.15">
      <c r="Y90" s="28" t="s">
        <v>365</v>
      </c>
      <c r="Z90" s="28" t="s">
        <v>495</v>
      </c>
    </row>
    <row r="91" spans="25:26" x14ac:dyDescent="0.15">
      <c r="Y91" s="28" t="s">
        <v>366</v>
      </c>
      <c r="Z91" s="28" t="s">
        <v>496</v>
      </c>
    </row>
    <row r="92" spans="25:26" x14ac:dyDescent="0.15">
      <c r="Y92" s="28" t="s">
        <v>367</v>
      </c>
      <c r="Z92" s="28" t="s">
        <v>497</v>
      </c>
    </row>
    <row r="93" spans="25:26" x14ac:dyDescent="0.15">
      <c r="Y93" s="28" t="s">
        <v>368</v>
      </c>
      <c r="Z93" s="28" t="s">
        <v>498</v>
      </c>
    </row>
    <row r="94" spans="25:26" x14ac:dyDescent="0.15">
      <c r="Y94" s="28" t="s">
        <v>369</v>
      </c>
      <c r="Z94" s="28" t="s">
        <v>499</v>
      </c>
    </row>
    <row r="95" spans="25:26" x14ac:dyDescent="0.15">
      <c r="Y95" s="28" t="s">
        <v>370</v>
      </c>
      <c r="Z95" s="28" t="s">
        <v>500</v>
      </c>
    </row>
    <row r="96" spans="25:26" x14ac:dyDescent="0.15">
      <c r="Y96" s="28" t="s">
        <v>272</v>
      </c>
      <c r="Z96" s="28" t="s">
        <v>501</v>
      </c>
    </row>
    <row r="97" spans="25:26" x14ac:dyDescent="0.15">
      <c r="Y97" s="28" t="s">
        <v>371</v>
      </c>
      <c r="Z97" s="28" t="s">
        <v>502</v>
      </c>
    </row>
    <row r="98" spans="25:26" x14ac:dyDescent="0.15">
      <c r="Y98" s="28" t="s">
        <v>372</v>
      </c>
      <c r="Z98" s="28" t="s">
        <v>503</v>
      </c>
    </row>
    <row r="99" spans="25:26" x14ac:dyDescent="0.15">
      <c r="Y99" s="28" t="s">
        <v>402</v>
      </c>
      <c r="Z99" s="28" t="s">
        <v>504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2021-09-01T08:52:45Z</dcterms:created>
  <dcterms:modified xsi:type="dcterms:W3CDTF">2021-09-01T09:03:33Z</dcterms:modified>
</cp:coreProperties>
</file>