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tabRatio="746"/>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別紙3!$AP$1:$AP$58</definedName>
    <definedName name="_xlnm.Print_Area" localSheetId="0">行政事業レビューシート!$A$1:$AX$246</definedName>
    <definedName name="_xlnm.Print_Area" localSheetId="2">別紙2!$A$1:$AX$36</definedName>
    <definedName name="_xlnm.Print_Area" localSheetId="3">別紙3!$A$1:$AX$58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M44" i="3" l="1"/>
  <c r="AI44" i="3"/>
  <c r="AE44" i="3"/>
  <c r="AM37" i="3"/>
  <c r="AI37" i="3"/>
  <c r="AM30" i="3"/>
  <c r="AI30" i="3"/>
  <c r="AE30" i="3"/>
  <c r="AY36" i="7" l="1"/>
  <c r="AY38" i="7" s="1"/>
  <c r="L101" i="3"/>
  <c r="I101" i="3"/>
  <c r="L100" i="3"/>
  <c r="I100" i="3"/>
  <c r="L99" i="3"/>
  <c r="I99" i="3"/>
  <c r="L98" i="3"/>
  <c r="I98" i="3"/>
  <c r="L97" i="3"/>
  <c r="I97" i="3"/>
  <c r="AY39" i="7" l="1"/>
  <c r="AY37" i="7"/>
  <c r="AY246" i="3"/>
  <c r="AY245" i="3"/>
  <c r="AY240" i="3"/>
  <c r="AY236" i="3"/>
  <c r="AY238" i="3" s="1"/>
  <c r="AY232" i="3"/>
  <c r="AY233" i="3" s="1"/>
  <c r="AY231" i="3"/>
  <c r="AY227" i="3"/>
  <c r="AY228" i="3" s="1"/>
  <c r="AY226" i="3"/>
  <c r="AY225" i="3"/>
  <c r="AY224" i="3"/>
  <c r="AY220" i="3"/>
  <c r="AY221" i="3" s="1"/>
  <c r="AY216" i="3"/>
  <c r="AY219" i="3" s="1"/>
  <c r="AY212" i="3"/>
  <c r="AY213" i="3" s="1"/>
  <c r="AY208" i="3"/>
  <c r="AY209" i="3" s="1"/>
  <c r="AY207" i="3"/>
  <c r="AY206" i="3"/>
  <c r="AY205" i="3"/>
  <c r="AY204" i="3"/>
  <c r="AY203" i="3"/>
  <c r="AY202" i="3"/>
  <c r="AY201" i="3"/>
  <c r="AY194" i="3"/>
  <c r="AY185" i="3"/>
  <c r="AY178" i="3"/>
  <c r="AY184" i="3" s="1"/>
  <c r="AY171" i="3"/>
  <c r="AY73" i="3"/>
  <c r="AY74" i="3" s="1"/>
  <c r="AY69" i="3"/>
  <c r="AY70" i="3" s="1"/>
  <c r="AY65" i="3"/>
  <c r="AY68" i="3" s="1"/>
  <c r="AY61" i="3"/>
  <c r="AY64" i="3" s="1"/>
  <c r="AY59" i="3"/>
  <c r="AY60" i="3" s="1"/>
  <c r="AY53" i="3"/>
  <c r="AY55" i="3" s="1"/>
  <c r="AY50" i="3"/>
  <c r="AY51" i="3" s="1"/>
  <c r="AY40" i="3"/>
  <c r="AY41" i="3" s="1"/>
  <c r="AY33" i="3"/>
  <c r="AY35" i="3" s="1"/>
  <c r="AY63" i="3" l="1"/>
  <c r="AY46" i="3"/>
  <c r="AY237" i="3"/>
  <c r="AY183" i="3"/>
  <c r="AY211" i="3"/>
  <c r="AY222" i="3"/>
  <c r="AY182" i="3"/>
  <c r="AY210" i="3"/>
  <c r="AY214" i="3"/>
  <c r="AY230" i="3"/>
  <c r="AY62" i="3"/>
  <c r="AY181" i="3"/>
  <c r="AY218" i="3"/>
  <c r="AY223" i="3"/>
  <c r="AY38" i="3"/>
  <c r="AY39" i="3"/>
  <c r="AY179" i="3"/>
  <c r="AY45" i="3"/>
  <c r="AY180" i="3"/>
  <c r="AY72" i="3"/>
  <c r="AY34" i="3"/>
  <c r="AY52" i="3"/>
  <c r="AY66" i="3"/>
  <c r="AY173" i="3"/>
  <c r="AY187" i="3"/>
  <c r="AY36" i="3"/>
  <c r="AY43" i="3"/>
  <c r="AY67" i="3"/>
  <c r="AY176" i="3"/>
  <c r="AY188" i="3"/>
  <c r="AY37" i="3"/>
  <c r="AY44" i="3"/>
  <c r="AY54" i="3"/>
  <c r="AY192" i="3"/>
  <c r="AY71" i="3"/>
  <c r="AY75" i="3"/>
  <c r="AY172" i="3"/>
  <c r="AY174" i="3"/>
  <c r="AY175" i="3"/>
  <c r="AY177" i="3"/>
  <c r="AY190" i="3"/>
  <c r="AY186" i="3"/>
  <c r="AY191" i="3"/>
  <c r="AY193" i="3"/>
  <c r="AY189" i="3"/>
  <c r="AY42" i="3"/>
  <c r="AY215" i="3"/>
  <c r="AY217" i="3"/>
  <c r="AY229" i="3"/>
  <c r="AY239" i="3"/>
  <c r="AY234" i="3"/>
  <c r="AY235" i="3"/>
  <c r="AW123" i="3"/>
  <c r="AT123" i="3"/>
  <c r="AQ123" i="3"/>
  <c r="AL123" i="3"/>
  <c r="AI123" i="3"/>
  <c r="AF123" i="3"/>
  <c r="Z123" i="3"/>
  <c r="W123" i="3"/>
  <c r="T123" i="3"/>
  <c r="N123" i="3"/>
  <c r="K123" i="3"/>
  <c r="H123" i="3"/>
  <c r="AW122" i="3"/>
  <c r="AT122" i="3"/>
  <c r="AQ122" i="3"/>
  <c r="AL122" i="3"/>
  <c r="AI122" i="3"/>
  <c r="AF122" i="3"/>
  <c r="Z122" i="3"/>
  <c r="W122" i="3"/>
  <c r="T122" i="3"/>
  <c r="N122" i="3"/>
  <c r="K122" i="3"/>
  <c r="H122" i="3"/>
  <c r="AV2" i="3" l="1"/>
  <c r="AY58" i="7" l="1"/>
  <c r="AY57" i="7"/>
  <c r="AY56" i="7"/>
  <c r="AY55" i="7"/>
  <c r="AY54" i="7"/>
  <c r="AY53" i="7"/>
  <c r="AY52" i="7"/>
  <c r="AY51" i="7"/>
  <c r="AY50" i="7"/>
  <c r="AY49" i="7"/>
  <c r="AY48" i="7"/>
  <c r="AY47" i="7"/>
  <c r="AY46" i="7"/>
  <c r="AY45" i="7"/>
  <c r="AY44" i="7"/>
  <c r="AY40" i="7"/>
  <c r="AY41" i="7" s="1"/>
  <c r="AY32" i="7"/>
  <c r="AY20" i="7"/>
  <c r="AY19" i="7"/>
  <c r="AY18" i="7"/>
  <c r="AY17" i="7"/>
  <c r="AY16" i="7"/>
  <c r="AY15" i="7"/>
  <c r="AY14" i="7"/>
  <c r="AY13" i="7"/>
  <c r="AY9" i="7"/>
  <c r="AY10" i="7" s="1"/>
  <c r="AY11" i="7" l="1"/>
  <c r="AY42" i="7" l="1"/>
  <c r="AY43" i="7"/>
  <c r="AY33" i="7"/>
  <c r="AY28" i="7"/>
  <c r="AY29" i="7" s="1"/>
  <c r="AY24" i="7"/>
  <c r="AY25" i="7" s="1"/>
  <c r="AY31" i="7" l="1"/>
  <c r="AY27" i="7"/>
  <c r="AY26" i="7"/>
  <c r="AY30" i="7"/>
  <c r="AY35" i="7"/>
  <c r="AY34" i="7"/>
  <c r="AY22" i="7" l="1"/>
  <c r="AY23" i="7"/>
  <c r="AY21" i="7"/>
  <c r="AY12" i="7"/>
  <c r="AY5" i="7"/>
  <c r="AY6" i="7" s="1"/>
  <c r="AY2" i="7"/>
  <c r="AY4" i="7" s="1"/>
  <c r="AY32" i="6"/>
  <c r="AY34" i="6" s="1"/>
  <c r="AY26" i="6"/>
  <c r="AY21" i="6"/>
  <c r="AY24" i="6" s="1"/>
  <c r="AY13" i="6"/>
  <c r="AY15" i="6" s="1"/>
  <c r="AY2" i="6"/>
  <c r="AY7" i="6" s="1"/>
  <c r="AY14" i="6" l="1"/>
  <c r="AY18" i="6"/>
  <c r="AY35" i="6"/>
  <c r="AY20" i="6"/>
  <c r="AY11" i="6"/>
  <c r="AY33" i="6"/>
  <c r="AY6" i="6"/>
  <c r="AY17" i="6"/>
  <c r="AY22" i="6"/>
  <c r="AY3" i="7"/>
  <c r="AY23" i="6"/>
  <c r="AY5" i="6"/>
  <c r="AY16" i="6"/>
  <c r="AY25" i="6"/>
  <c r="AY19" i="6"/>
  <c r="AY7" i="7"/>
  <c r="AY8" i="7"/>
  <c r="AY30" i="6"/>
  <c r="AY29" i="6"/>
  <c r="AY28" i="6"/>
  <c r="AY27" i="6"/>
  <c r="AY10" i="6"/>
  <c r="AY4" i="6"/>
  <c r="AY3" i="6"/>
  <c r="AY9" i="6"/>
  <c r="AY12" i="6"/>
  <c r="AY8" i="6"/>
  <c r="C12" i="4" l="1"/>
  <c r="W25" i="3" l="1"/>
  <c r="C23" i="4" l="1"/>
  <c r="C24" i="4"/>
  <c r="W21" i="3" l="1"/>
  <c r="AD21" i="3"/>
  <c r="P21" i="3"/>
  <c r="P18" i="3" l="1"/>
  <c r="P20" i="3" s="1"/>
  <c r="W18" i="3"/>
  <c r="W20" i="3" s="1"/>
  <c r="AU35" i="6"/>
  <c r="Y35" i="6"/>
  <c r="AU30" i="6"/>
  <c r="Y30" i="6"/>
  <c r="Y25" i="6"/>
  <c r="AU25" i="6"/>
  <c r="AU20" i="6"/>
  <c r="Y20" i="6"/>
  <c r="Y12" i="6"/>
  <c r="Y193" i="3"/>
  <c r="AU193" i="3"/>
  <c r="Y184" i="3"/>
  <c r="AU184" i="3"/>
  <c r="Y177" i="3"/>
  <c r="AU177" i="3"/>
  <c r="AU170" i="3"/>
  <c r="Y17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12"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<sst xmlns="http://schemas.openxmlformats.org/spreadsheetml/2006/main" count="1483" uniqueCount="826">
  <si>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</si>
  <si>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</si>
  <si>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</si>
  <si>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</si>
  <si>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</si>
  <si>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</si>
  <si>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</si>
  <si>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</si>
  <si>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</si>
  <si>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</si>
  <si>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</si>
  <si>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</si>
  <si>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</si>
  <si>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</si>
  <si>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</si>
  <si>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</si>
  <si>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</si>
  <si>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</si>
  <si>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</si>
  <si>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</si>
  <si>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</si>
  <si>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</si>
  <si>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</si>
  <si>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</si>
  <si>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</si>
  <si>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</si>
  <si>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</si>
  <si>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</si>
  <si>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</si>
  <si>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</si>
  <si>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</si>
  <si>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</si>
  <si>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</si>
  <si>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</si>
  <si>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</si>
  <si>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</si>
  <si>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</si>
  <si>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</si>
  <si>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</si>
  <si>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</si>
  <si>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</si>
  <si>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</si>
  <si>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</si>
  <si>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</si>
  <si>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</si>
  <si>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</si>
  <si>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</si>
  <si>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</si>
  <si>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</si>
  <si>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</si>
  <si>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</si>
  <si>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</si>
  <si>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</si>
  <si>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</si>
  <si>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</si>
  <si>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</si>
  <si>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</si>
  <si>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</si>
  <si>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</si>
  <si>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</si>
  <si>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</si>
  <si>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</si>
  <si>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</si>
  <si>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</si>
  <si>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</si>
  <si>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</si>
  <si>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</si>
  <si>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</si>
  <si>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</si>
  <si>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</si>
  <si>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</si>
  <si>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</si>
  <si>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</si>
  <si>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</si>
  <si>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</si>
  <si>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</si>
  <si>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</si>
  <si>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</si>
  <si>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</si>
  <si>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</si>
  <si>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</si>
  <si>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</si>
  <si>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</si>
  <si>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</si>
  <si>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</si>
  <si>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</si>
  <si>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</si>
  <si>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</si>
  <si>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</si>
  <si>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</si>
  <si>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</si>
  <si>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</si>
  <si>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</si>
  <si>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</si>
  <si>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</si>
  <si>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</si>
  <si>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</si>
  <si>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</si>
  <si>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</si>
  <si>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</si>
  <si>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</si>
  <si>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</si>
  <si>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</si>
  <si>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</si>
  <si>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</si>
  <si>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</si>
  <si>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</si>
  <si>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</si>
  <si>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</si>
  <si>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</si>
  <si>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</si>
  <si>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</si>
  <si>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</si>
  <si>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</si>
  <si>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</si>
  <si>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</si>
  <si>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</si>
  <si>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</si>
  <si>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</si>
  <si>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</si>
  <si>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</si>
  <si>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</si>
  <si>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</si>
  <si>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</si>
  <si>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</si>
  <si>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</si>
  <si>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</si>
  <si>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</si>
  <si>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</si>
  <si>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</si>
  <si>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</si>
  <si>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</si>
  <si>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</si>
  <si>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</si>
  <si>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</si>
  <si>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</si>
  <si>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</si>
  <si>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</si>
  <si>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</si>
  <si>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</si>
  <si>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</si>
  <si>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</si>
  <si>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</si>
  <si>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</si>
  <si>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</si>
  <si>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</si>
  <si>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</si>
  <si>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</si>
  <si>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</si>
  <si>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</si>
  <si>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</si>
  <si>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</si>
  <si>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</si>
  <si>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</si>
  <si>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</si>
  <si>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</si>
  <si>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</si>
  <si>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</si>
  <si>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</si>
  <si>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</si>
  <si>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</si>
  <si>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</si>
  <si>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</si>
  <si>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</si>
  <si>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</si>
  <si>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</si>
  <si>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</si>
  <si>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</si>
  <si>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</si>
  <si>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</si>
  <si>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</si>
  <si>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</si>
  <si>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</si>
  <si>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</si>
  <si>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</si>
  <si>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</si>
  <si>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</si>
  <si>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</si>
  <si>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</si>
  <si>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</si>
  <si>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</si>
  <si>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</si>
  <si>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</si>
  <si>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</si>
  <si>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</si>
  <si>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</si>
  <si>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</si>
  <si>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</si>
  <si>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</si>
  <si>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</si>
  <si>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</si>
  <si>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</si>
  <si>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</si>
  <si>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</si>
  <si>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</si>
  <si>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</si>
  <si>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</si>
  <si>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</si>
  <si>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</si>
  <si>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</si>
  <si>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</si>
  <si>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</si>
  <si>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</si>
  <si>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</si>
  <si>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R.</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</si>
  <si>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</si>
  <si>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</si>
  <si>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</si>
  <si>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</si>
  <si>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</si>
  <si>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</si>
  <si>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</si>
  <si>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</si>
  <si>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</si>
  <si>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</si>
  <si>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</si>
  <si>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</si>
  <si>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</si>
  <si>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</si>
  <si>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</si>
  <si>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</si>
  <si>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</si>
  <si>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</si>
  <si>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</si>
  <si>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</si>
  <si>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</si>
  <si>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</si>
  <si>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</si>
  <si>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</si>
  <si>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</si>
  <si>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</si>
  <si>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</si>
  <si>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</si>
  <si>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</si>
  <si>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</si>
  <si>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</si>
  <si>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</si>
  <si>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</si>
  <si>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</si>
  <si>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</si>
  <si>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</si>
  <si>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</si>
  <si>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</si>
  <si>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</si>
  <si>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</si>
  <si>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</si>
  <si>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</si>
  <si>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</si>
  <si>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</si>
  <si>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</si>
  <si>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</si>
  <si>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</si>
  <si>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</si>
  <si>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</si>
  <si>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</si>
  <si>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</si>
  <si>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</si>
  <si>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</si>
  <si>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</si>
  <si>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</si>
  <si>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</si>
  <si>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</si>
  <si>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</si>
  <si>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</si>
  <si>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</si>
  <si>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</si>
  <si>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</si>
  <si>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</si>
  <si>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</si>
  <si>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</si>
  <si>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</si>
  <si>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</si>
  <si>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</si>
  <si>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</si>
  <si>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</si>
  <si>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</si>
  <si>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</si>
  <si>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</si>
  <si>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</si>
  <si>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</si>
  <si>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</si>
  <si>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</si>
  <si>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</si>
  <si>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</si>
  <si>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</si>
  <si>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</si>
  <si>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</si>
  <si>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</si>
  <si>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</si>
  <si>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</si>
  <si>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</si>
  <si>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</si>
  <si>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</si>
  <si>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</si>
  <si>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</si>
  <si>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</si>
  <si>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</si>
  <si>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</si>
  <si>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</si>
  <si>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</si>
  <si>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</si>
  <si>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</si>
  <si>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</si>
  <si>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</si>
  <si>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</si>
  <si>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</si>
  <si>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</si>
  <si>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</si>
  <si>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</si>
  <si>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</si>
  <si>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</si>
  <si>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</si>
  <si>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</si>
  <si>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</si>
  <si>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</si>
  <si>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</si>
  <si>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</si>
  <si>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</si>
  <si>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</si>
  <si>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</si>
  <si>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</si>
  <si>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</si>
  <si>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</si>
  <si>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</si>
  <si>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</si>
  <si>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</si>
  <si>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</si>
  <si>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</si>
  <si>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</si>
  <si>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</si>
  <si>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</si>
  <si>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</si>
  <si>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</si>
  <si>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</si>
  <si>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</si>
  <si>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</si>
  <si>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</si>
  <si>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</si>
  <si>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</si>
  <si>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</si>
  <si>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</si>
  <si>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</si>
  <si>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</si>
  <si>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</si>
  <si>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</si>
  <si>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</si>
  <si>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</si>
  <si>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</si>
  <si>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</si>
  <si>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</si>
  <si>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</si>
  <si>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</si>
  <si>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</si>
  <si>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</si>
  <si>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</si>
  <si>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</si>
  <si>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</si>
  <si>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</si>
  <si>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</si>
  <si>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</si>
  <si>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</si>
  <si>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</si>
  <si>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</si>
  <si>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</si>
  <si>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</si>
  <si>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</si>
  <si>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</si>
  <si>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</si>
  <si>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</si>
  <si>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</si>
  <si>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</si>
  <si>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</si>
  <si>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</si>
  <si>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</si>
  <si>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</si>
  <si>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</si>
  <si>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</si>
  <si>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</si>
  <si>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</si>
  <si>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</si>
  <si>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</si>
  <si>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</si>
  <si>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</si>
  <si>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</si>
  <si>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</si>
  <si>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</si>
  <si>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</si>
  <si>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</si>
  <si>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</si>
  <si>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</si>
  <si>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</si>
  <si>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</si>
  <si>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</si>
  <si>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</si>
  <si>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</si>
  <si>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</si>
  <si>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</si>
  <si>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</si>
  <si>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</si>
  <si>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</si>
  <si>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</si>
  <si>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</si>
  <si>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</si>
  <si>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</si>
  <si>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</si>
  <si>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</si>
  <si>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</si>
  <si>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</si>
  <si>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</si>
  <si>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</si>
  <si>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</si>
  <si>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</si>
  <si>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</si>
  <si>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</si>
  <si>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</si>
  <si>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</si>
  <si>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</si>
  <si>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</si>
  <si>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</si>
  <si>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</si>
  <si>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</si>
  <si>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</si>
  <si>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</si>
  <si>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</si>
  <si>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</si>
  <si>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</si>
  <si>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</si>
  <si>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</si>
  <si>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</si>
  <si>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</si>
  <si>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</si>
  <si>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</si>
  <si>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</si>
  <si>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</si>
  <si>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</si>
  <si>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</si>
  <si>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</si>
  <si>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</si>
  <si>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</si>
  <si>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</si>
  <si>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</si>
  <si>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</si>
  <si>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</si>
  <si>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</si>
  <si>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</si>
  <si>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</si>
  <si>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</si>
  <si>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</si>
  <si>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</si>
  <si>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</si>
  <si>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</si>
  <si>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</si>
  <si>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</si>
  <si>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</si>
  <si>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</si>
  <si>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</si>
  <si>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</si>
  <si>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</si>
  <si>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</si>
  <si>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</si>
  <si>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</si>
  <si>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</si>
  <si>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</si>
  <si>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</si>
  <si>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</si>
  <si>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</si>
  <si>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</si>
  <si>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</si>
  <si>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</si>
  <si>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</si>
  <si>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</si>
  <si>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</si>
  <si>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</si>
  <si>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</si>
  <si>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</si>
  <si>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</si>
  <si>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</si>
  <si>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</si>
  <si>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</si>
  <si>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</si>
  <si>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</si>
  <si>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</si>
  <si>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</si>
  <si>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</si>
  <si>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</si>
  <si>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</si>
  <si>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</si>
  <si>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</si>
  <si>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</si>
  <si>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</si>
  <si>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</si>
  <si>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</si>
  <si>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</si>
  <si>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</si>
  <si>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</si>
  <si>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</si>
  <si>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</si>
  <si>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</si>
  <si>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</si>
  <si>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</si>
  <si>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</si>
  <si>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</si>
  <si>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</si>
  <si>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</si>
  <si>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</si>
  <si>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</si>
  <si>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</si>
  <si>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</si>
  <si>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</si>
  <si>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</si>
  <si>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</si>
  <si>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</si>
  <si>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</si>
  <si>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</si>
  <si>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</si>
  <si>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</si>
  <si>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</si>
  <si>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</si>
  <si>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</si>
  <si>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</si>
  <si>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</si>
  <si>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</si>
  <si>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</si>
  <si>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</si>
  <si>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</si>
  <si>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</si>
  <si>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</si>
  <si>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</si>
  <si>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</si>
  <si>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</si>
  <si>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</si>
  <si>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</si>
  <si>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</si>
  <si>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</si>
  <si>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</si>
  <si>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</si>
  <si>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</si>
  <si>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</si>
  <si>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</si>
  <si>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</si>
  <si>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</si>
  <si>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</si>
  <si>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</si>
  <si>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</si>
  <si>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</si>
  <si>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</si>
  <si>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</si>
  <si>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</si>
  <si>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</si>
  <si>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</si>
  <si>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</si>
  <si>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</si>
  <si>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</si>
  <si>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</si>
  <si>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</si>
  <si>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</si>
  <si>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</si>
  <si>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</si>
  <si>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</si>
  <si>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</si>
  <si>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</si>
  <si>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</si>
  <si>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</si>
  <si>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</si>
  <si>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</si>
  <si>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</si>
  <si>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</si>
  <si>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</si>
  <si>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</si>
  <si>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</si>
  <si>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</si>
  <si>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</si>
  <si>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</si>
  <si>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</si>
  <si>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</si>
  <si>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</si>
  <si>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</si>
  <si>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</si>
  <si>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</si>
  <si>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</si>
  <si>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</si>
  <si>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</si>
  <si>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</si>
  <si>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</si>
  <si>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</si>
  <si>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</si>
  <si>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</si>
  <si>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遺棄化学兵器廃棄処理事業経費</t>
  </si>
  <si>
    <t>政策統括官（政策調整担当）</t>
    <rPh sb="0" eb="2">
      <t>セイサク</t>
    </rPh>
    <rPh sb="2" eb="4">
      <t>トウカツ</t>
    </rPh>
    <rPh sb="4" eb="5">
      <t>カン</t>
    </rPh>
    <rPh sb="6" eb="8">
      <t>セイサク</t>
    </rPh>
    <rPh sb="8" eb="10">
      <t>チョウセイ</t>
    </rPh>
    <rPh sb="10" eb="12">
      <t>タントウ</t>
    </rPh>
    <phoneticPr fontId="5"/>
  </si>
  <si>
    <t>遺棄化学兵器処理担当室</t>
  </si>
  <si>
    <t>総務担当参事官
伊藤　一幸</t>
    <rPh sb="8" eb="10">
      <t>イトウ</t>
    </rPh>
    <rPh sb="11" eb="13">
      <t>カズユキ</t>
    </rPh>
    <phoneticPr fontId="6"/>
  </si>
  <si>
    <t>○</t>
  </si>
  <si>
    <t>・化学兵器の開発、生産、貯蔵及び使用の禁止並びに廃棄に関する条約（1995年批准、1997年発効、以下：化学兵器禁止条約）
・日本国政府及び中華人民共和国政府による中国における日本の遺棄化学兵器の廃棄に関する覚書（1999年署名、以下：1999年日中覚書）
・日本国政府及び中華人民共和国政府による中国における日本の遺棄化学兵器の2012年4月29日の後の廃棄に関する覚書（2012年署名、以下：2012年日中覚書）</t>
  </si>
  <si>
    <t>遺棄化学兵器問題に関する基本方針について
（平成27年3月24日閣議決定）</t>
  </si>
  <si>
    <t>化学兵器禁止条約及び日中覚書に基づき、中国における日本の遺棄化学兵器を廃棄する義務を履行するために必要な事業を実施する。</t>
    <rPh sb="49" eb="51">
      <t>ヒツヨウ</t>
    </rPh>
    <rPh sb="52" eb="54">
      <t>ジギョウ</t>
    </rPh>
    <rPh sb="55" eb="57">
      <t>ジッシ</t>
    </rPh>
    <phoneticPr fontId="6"/>
  </si>
  <si>
    <t>化学兵器禁止条約上の義務を履行するため、中国側と協議しながら、中国各地で発見されている旧日本軍の遺棄化学兵器について、環境と安全を最も優先しつつ、速やかに発掘・回収、廃棄処理を行う。</t>
  </si>
  <si>
    <t>-</t>
  </si>
  <si>
    <t>遺棄化学兵器廃棄処理業務等委託費</t>
    <rPh sb="0" eb="2">
      <t>イキ</t>
    </rPh>
    <rPh sb="2" eb="4">
      <t>カガク</t>
    </rPh>
    <rPh sb="4" eb="6">
      <t>ヘイキ</t>
    </rPh>
    <rPh sb="6" eb="8">
      <t>ハイキ</t>
    </rPh>
    <rPh sb="8" eb="10">
      <t>ショリ</t>
    </rPh>
    <rPh sb="10" eb="12">
      <t>ギョウム</t>
    </rPh>
    <rPh sb="12" eb="13">
      <t>トウ</t>
    </rPh>
    <rPh sb="13" eb="15">
      <t>イタク</t>
    </rPh>
    <rPh sb="15" eb="16">
      <t>ヒ</t>
    </rPh>
    <phoneticPr fontId="6"/>
  </si>
  <si>
    <t>遺棄化学兵器廃棄処理業務庁費</t>
  </si>
  <si>
    <t>ハルバ嶺（吉林省）における遺棄化学兵器の廃棄
（日本側は人員の安全確保及び環境の保護を最優先させるとの前提の下、ハルバ嶺に埋設されている遺棄化学兵器の廃棄を2022年中に完了することを目指して最善の努力を払う。また、この目標を達成することを目指して、廃棄に係る事項の実施を加速させる。）</t>
  </si>
  <si>
    <t>ハルバ嶺（吉林省）における遺棄化学兵器の廃棄数</t>
  </si>
  <si>
    <t>発</t>
    <rPh sb="0" eb="1">
      <t>ハツ</t>
    </rPh>
    <phoneticPr fontId="5"/>
  </si>
  <si>
    <t>-</t>
    <phoneticPr fontId="5"/>
  </si>
  <si>
    <t>中華人民共和国において日本が遺棄した化学兵器のハルバ嶺における廃棄計画（2017(平成29年）11月）</t>
    <rPh sb="26" eb="27">
      <t>レイ</t>
    </rPh>
    <phoneticPr fontId="6"/>
  </si>
  <si>
    <t>移動式廃棄処理設備による遺棄化学兵器の廃棄数</t>
  </si>
  <si>
    <t>中華人民共和国において日本が遺棄した化学兵器の2016年より後の廃棄計画(2017(平成29)年3月）</t>
  </si>
  <si>
    <t>日中協議による各地の発掘・回収の箇所数</t>
  </si>
  <si>
    <t>箇所</t>
    <rPh sb="0" eb="2">
      <t>カショ</t>
    </rPh>
    <phoneticPr fontId="5"/>
  </si>
  <si>
    <t>日中協議</t>
    <rPh sb="0" eb="2">
      <t>ニッチュウ</t>
    </rPh>
    <rPh sb="2" eb="4">
      <t>キョウギ</t>
    </rPh>
    <phoneticPr fontId="6"/>
  </si>
  <si>
    <t>ハルバ嶺（吉林省）における遺棄化学兵器の廃棄処理作業日数</t>
  </si>
  <si>
    <t>日</t>
    <rPh sb="0" eb="1">
      <t>ニチ</t>
    </rPh>
    <phoneticPr fontId="5"/>
  </si>
  <si>
    <t>移動式廃棄処理設備による遺棄化学兵器の廃棄処理作業日数</t>
  </si>
  <si>
    <t>日</t>
    <rPh sb="0" eb="1">
      <t>ニチ</t>
    </rPh>
    <phoneticPr fontId="6"/>
  </si>
  <si>
    <t>各地の発掘・回収の作業日数</t>
  </si>
  <si>
    <t>決算額累計（億円）／廃棄処理数累計（発）　　　　　　　　　</t>
  </si>
  <si>
    <t>百万円</t>
    <rPh sb="0" eb="3">
      <t>ヒャクマンエン</t>
    </rPh>
    <phoneticPr fontId="5"/>
  </si>
  <si>
    <t>2,750.9/52,622</t>
    <phoneticPr fontId="5"/>
  </si>
  <si>
    <t>3,093.6/57,701</t>
    <phoneticPr fontId="5"/>
  </si>
  <si>
    <t>各地の発掘・回収の箇所数</t>
  </si>
  <si>
    <t>化学兵器禁止条約及び日中覚書に基づき、中国各地で発見されている旧日本軍の遺棄化学兵器について、環境と安全を最も優先しつつ、速やかに発掘・回収、廃棄処理を行う。
令和3年度においても、吉林省ハルバ嶺における発掘・回収、廃棄処理事業のほか、中国各地で遺棄化学兵器の発掘・回収事業、廃棄処理場の整備等を行い、遺棄化学兵器の廃棄処理事業を着実に推進する。</t>
    <phoneticPr fontId="5"/>
  </si>
  <si>
    <t>有</t>
  </si>
  <si>
    <t>‐</t>
  </si>
  <si>
    <t>　本事業は、化学兵器禁止条約上の義務を誠実に履行するために実施している事業である。</t>
  </si>
  <si>
    <t>　本事業は、条約上の義務を国が負っていること、及び極めて危険な化学兵器を扱うという特殊性を有することから、国が責任をもって直接実施する必要がある。ただし、本事業を効果的・効率的に実施するため、民間企業の専門的な知見及び優れた技術力を活用している。</t>
  </si>
  <si>
    <t>　従来から、本事業に関する各種の調達にあたっては、調達の競争性及び透明性の確保を図るため、可能な限り一般競争入札により業者を選定することとしている。
　契約に当たっては、調達改善計画の取組を進めるとともに、遺棄化学兵器処理事業に関する有識者会議における議論を踏まえつつ、効率的かつ適正な事業の実施に努めている。</t>
  </si>
  <si>
    <t>　本事業の効果は中国に及ぶこととなる。他方、化学兵器禁止条約上、我が国は、遺棄締約国として、遺棄化学兵器の廃棄のため、すべての必要な資金、技術、専門家、施設その他の資源を領域締約国（中国）に提供することとなっている。我が国は、同条約に従い、すべての必要な資金等を負担しており、受益者との負担関係は妥当である。</t>
  </si>
  <si>
    <t>　契約の再委託を行う際に、再委託の必要性及び再委託先への支出内容を確認の上、単価等の精査を行い支出の合理性の確保に努めている。</t>
  </si>
  <si>
    <t>　事業の計画段階、契約の締結時及び締結後等、各段階において費用・使途を精査することにより、費用・使途が事業目的に即し真に必要なものに限定されるよう努めている。</t>
  </si>
  <si>
    <t>　中国政府から遺棄化学兵器の疑いがあるとの情報がもたらされた場合、まず外務省が現地調査を行い、砲弾等の探査、発掘、鑑定等を行う。その結果、化学兵器禁止条約上の廃棄義務の対象となる旧日本軍の遺棄化学兵器の存在が確認された場合、内閣府は、その発掘・回収及び廃棄処理を行うために本事業を実施する。
　以上のとおり、外務省と内閣府の間で適切な役割分担を行っている。</t>
  </si>
  <si>
    <t>　本事業は、化学兵器禁止条約上の義務を履行するという政策目的を達成するために、中国各地における発掘・回収及び廃棄処理を実施しているものであり、政策目的の達成手段として必要かつ適切である。
　本事業は、我が国として、条約上の義務を誠実に履行するために必要であり、優先度は高い。</t>
    <rPh sb="56" eb="58">
      <t>ショリ</t>
    </rPh>
    <phoneticPr fontId="6"/>
  </si>
  <si>
    <t>本事業は、前例のない事業であり、比較の対象がないことから、単位当たりコストの水準の妥当性について判断することは困難である。そうした中で、可能な限り一般競争入札により業者を選定し、また、一般競争入札にそぐわない場合には、単価等の精査、価格交渉等を行うことにより、総費用を可能な限り抑えるよう努めている。</t>
    <rPh sb="130" eb="133">
      <t>ソウヒヨウ</t>
    </rPh>
    <phoneticPr fontId="6"/>
  </si>
  <si>
    <t>外務省</t>
  </si>
  <si>
    <t>中国遺棄化学兵器問題への取組</t>
  </si>
  <si>
    <t>00012</t>
    <phoneticPr fontId="5"/>
  </si>
  <si>
    <t>0018</t>
    <phoneticPr fontId="5"/>
  </si>
  <si>
    <t>0017</t>
    <phoneticPr fontId="5"/>
  </si>
  <si>
    <t>0010</t>
    <phoneticPr fontId="5"/>
  </si>
  <si>
    <t>0013</t>
    <phoneticPr fontId="5"/>
  </si>
  <si>
    <t>0035</t>
    <phoneticPr fontId="5"/>
  </si>
  <si>
    <t>内閣府</t>
  </si>
  <si>
    <t>府</t>
  </si>
  <si>
    <t>A.株式会社日新</t>
    <rPh sb="2" eb="6">
      <t>カブシキガイシャ</t>
    </rPh>
    <rPh sb="6" eb="8">
      <t>ニッシン</t>
    </rPh>
    <phoneticPr fontId="5"/>
  </si>
  <si>
    <t>通信運搬費</t>
    <rPh sb="0" eb="2">
      <t>ツウシン</t>
    </rPh>
    <rPh sb="2" eb="4">
      <t>ウンパン</t>
    </rPh>
    <rPh sb="4" eb="5">
      <t>ヒ</t>
    </rPh>
    <phoneticPr fontId="5"/>
  </si>
  <si>
    <t>輸送費等</t>
    <rPh sb="0" eb="3">
      <t>ユソウヒ</t>
    </rPh>
    <rPh sb="3" eb="4">
      <t>トウ</t>
    </rPh>
    <phoneticPr fontId="5"/>
  </si>
  <si>
    <t>その他</t>
    <rPh sb="2" eb="3">
      <t>タ</t>
    </rPh>
    <phoneticPr fontId="5"/>
  </si>
  <si>
    <t>一般管理費、保険料、消費税等</t>
    <rPh sb="0" eb="2">
      <t>イッパン</t>
    </rPh>
    <rPh sb="2" eb="5">
      <t>カンリヒ</t>
    </rPh>
    <rPh sb="6" eb="9">
      <t>ホケンリョウ</t>
    </rPh>
    <rPh sb="10" eb="13">
      <t>ショウヒゼイ</t>
    </rPh>
    <rPh sb="13" eb="14">
      <t>トウ</t>
    </rPh>
    <phoneticPr fontId="5"/>
  </si>
  <si>
    <t>B.株式会社本間組</t>
    <rPh sb="2" eb="6">
      <t>カブシキガイシャ</t>
    </rPh>
    <rPh sb="6" eb="9">
      <t>ホンマグミ</t>
    </rPh>
    <phoneticPr fontId="5"/>
  </si>
  <si>
    <t>人件費</t>
    <rPh sb="0" eb="3">
      <t>ジンケンヒ</t>
    </rPh>
    <phoneticPr fontId="5"/>
  </si>
  <si>
    <t>旅費</t>
    <rPh sb="0" eb="2">
      <t>リョヒ</t>
    </rPh>
    <phoneticPr fontId="5"/>
  </si>
  <si>
    <t>借料</t>
    <rPh sb="0" eb="2">
      <t>シャクリョウ</t>
    </rPh>
    <phoneticPr fontId="5"/>
  </si>
  <si>
    <t>再委託</t>
    <rPh sb="0" eb="3">
      <t>サイイタク</t>
    </rPh>
    <phoneticPr fontId="5"/>
  </si>
  <si>
    <t>鉄道運賃等</t>
    <rPh sb="0" eb="2">
      <t>テツドウ</t>
    </rPh>
    <rPh sb="2" eb="4">
      <t>ウンチン</t>
    </rPh>
    <rPh sb="4" eb="5">
      <t>トウ</t>
    </rPh>
    <phoneticPr fontId="5"/>
  </si>
  <si>
    <t>資機材借料等</t>
    <rPh sb="0" eb="3">
      <t>シキザイ</t>
    </rPh>
    <rPh sb="3" eb="5">
      <t>シャクリョウ</t>
    </rPh>
    <rPh sb="5" eb="6">
      <t>ナド</t>
    </rPh>
    <phoneticPr fontId="5"/>
  </si>
  <si>
    <t>労務費等</t>
    <rPh sb="0" eb="3">
      <t>ロウムヒ</t>
    </rPh>
    <rPh sb="3" eb="4">
      <t>ナド</t>
    </rPh>
    <phoneticPr fontId="5"/>
  </si>
  <si>
    <t>一般管理費、消費税等</t>
    <rPh sb="0" eb="2">
      <t>イッパン</t>
    </rPh>
    <rPh sb="2" eb="5">
      <t>カンリヒ</t>
    </rPh>
    <rPh sb="6" eb="9">
      <t>ショウヒゼイ</t>
    </rPh>
    <rPh sb="9" eb="10">
      <t>ナド</t>
    </rPh>
    <phoneticPr fontId="5"/>
  </si>
  <si>
    <t>C.ユーロフィン日本環境株式会社</t>
    <rPh sb="8" eb="10">
      <t>ニホン</t>
    </rPh>
    <rPh sb="10" eb="12">
      <t>カンキョウ</t>
    </rPh>
    <rPh sb="12" eb="16">
      <t>カブシキガイシャ</t>
    </rPh>
    <phoneticPr fontId="5"/>
  </si>
  <si>
    <t>労務費等</t>
    <rPh sb="0" eb="4">
      <t>ロウムヒナド</t>
    </rPh>
    <phoneticPr fontId="5"/>
  </si>
  <si>
    <t>一般管理費、消費税等</t>
    <rPh sb="0" eb="2">
      <t>イッパン</t>
    </rPh>
    <rPh sb="2" eb="5">
      <t>カンリヒ</t>
    </rPh>
    <rPh sb="6" eb="10">
      <t>ショウヒゼイナド</t>
    </rPh>
    <phoneticPr fontId="5"/>
  </si>
  <si>
    <t>D.一般社団法人シーソック</t>
    <rPh sb="2" eb="4">
      <t>イッパン</t>
    </rPh>
    <rPh sb="4" eb="6">
      <t>シャダン</t>
    </rPh>
    <rPh sb="6" eb="8">
      <t>ホウジン</t>
    </rPh>
    <phoneticPr fontId="5"/>
  </si>
  <si>
    <t>備品等</t>
    <rPh sb="0" eb="3">
      <t>ビヒンナド</t>
    </rPh>
    <phoneticPr fontId="5"/>
  </si>
  <si>
    <t>備品等</t>
    <rPh sb="0" eb="2">
      <t>ビヒン</t>
    </rPh>
    <rPh sb="2" eb="3">
      <t>トウ</t>
    </rPh>
    <phoneticPr fontId="5"/>
  </si>
  <si>
    <t>車両借上等</t>
    <rPh sb="0" eb="2">
      <t>シャリョウ</t>
    </rPh>
    <rPh sb="2" eb="3">
      <t>カ</t>
    </rPh>
    <rPh sb="3" eb="4">
      <t>ア</t>
    </rPh>
    <rPh sb="4" eb="5">
      <t>トウ</t>
    </rPh>
    <phoneticPr fontId="5"/>
  </si>
  <si>
    <t>E.株式会社神戸製鋼所</t>
    <rPh sb="2" eb="6">
      <t>カブシキガイシャ</t>
    </rPh>
    <rPh sb="6" eb="8">
      <t>コウベ</t>
    </rPh>
    <rPh sb="8" eb="10">
      <t>セイコウ</t>
    </rPh>
    <rPh sb="10" eb="11">
      <t>ジョ</t>
    </rPh>
    <phoneticPr fontId="5"/>
  </si>
  <si>
    <t>運転資材等</t>
    <rPh sb="0" eb="2">
      <t>ウンテン</t>
    </rPh>
    <rPh sb="2" eb="4">
      <t>シザイ</t>
    </rPh>
    <rPh sb="4" eb="5">
      <t>トウ</t>
    </rPh>
    <phoneticPr fontId="5"/>
  </si>
  <si>
    <t>F. JFEエンジニアリング株式会社</t>
    <rPh sb="14" eb="18">
      <t>カブシキガイシャ</t>
    </rPh>
    <phoneticPr fontId="5"/>
  </si>
  <si>
    <t>航空運賃等</t>
    <rPh sb="0" eb="2">
      <t>コウクウ</t>
    </rPh>
    <rPh sb="2" eb="4">
      <t>ウンチン</t>
    </rPh>
    <rPh sb="4" eb="5">
      <t>トウ</t>
    </rPh>
    <phoneticPr fontId="5"/>
  </si>
  <si>
    <t>賃貸料</t>
    <rPh sb="0" eb="3">
      <t>チンタイリョウ</t>
    </rPh>
    <phoneticPr fontId="5"/>
  </si>
  <si>
    <t>G.株式会社神戸製鋼所</t>
    <rPh sb="2" eb="6">
      <t>カブシキガイシャ</t>
    </rPh>
    <rPh sb="6" eb="8">
      <t>コウベ</t>
    </rPh>
    <rPh sb="8" eb="10">
      <t>セイコウ</t>
    </rPh>
    <rPh sb="10" eb="11">
      <t>ジョ</t>
    </rPh>
    <phoneticPr fontId="5"/>
  </si>
  <si>
    <t>役務費</t>
    <rPh sb="0" eb="2">
      <t>エキム</t>
    </rPh>
    <rPh sb="2" eb="3">
      <t>ヒ</t>
    </rPh>
    <phoneticPr fontId="5"/>
  </si>
  <si>
    <t>航空運賃、宿泊費等</t>
    <rPh sb="0" eb="2">
      <t>コウクウ</t>
    </rPh>
    <rPh sb="2" eb="4">
      <t>ウンチン</t>
    </rPh>
    <rPh sb="5" eb="8">
      <t>シュクハクヒ</t>
    </rPh>
    <rPh sb="8" eb="9">
      <t>トウ</t>
    </rPh>
    <phoneticPr fontId="5"/>
  </si>
  <si>
    <t>通訳</t>
    <rPh sb="0" eb="2">
      <t>ツウヤク</t>
    </rPh>
    <phoneticPr fontId="5"/>
  </si>
  <si>
    <t>H.株式会社神戸製鋼所</t>
    <rPh sb="2" eb="6">
      <t>カブシキガイシャ</t>
    </rPh>
    <rPh sb="6" eb="8">
      <t>コウベ</t>
    </rPh>
    <rPh sb="8" eb="10">
      <t>セイコウ</t>
    </rPh>
    <rPh sb="10" eb="11">
      <t>ジョ</t>
    </rPh>
    <phoneticPr fontId="5"/>
  </si>
  <si>
    <t>据付組立、通訳等</t>
    <rPh sb="0" eb="2">
      <t>スエツケ</t>
    </rPh>
    <rPh sb="2" eb="3">
      <t>ク</t>
    </rPh>
    <rPh sb="3" eb="4">
      <t>タ</t>
    </rPh>
    <rPh sb="5" eb="7">
      <t>ツウヤク</t>
    </rPh>
    <rPh sb="7" eb="8">
      <t>トウ</t>
    </rPh>
    <phoneticPr fontId="5"/>
  </si>
  <si>
    <t>☑</t>
  </si>
  <si>
    <t>I.株式会社神戸製鋼所</t>
    <rPh sb="2" eb="6">
      <t>カブシキガイシャ</t>
    </rPh>
    <rPh sb="6" eb="8">
      <t>コウベ</t>
    </rPh>
    <rPh sb="8" eb="10">
      <t>セイコウ</t>
    </rPh>
    <rPh sb="10" eb="11">
      <t>ジョ</t>
    </rPh>
    <phoneticPr fontId="5"/>
  </si>
  <si>
    <t>運転資材</t>
    <rPh sb="0" eb="2">
      <t>ウンテン</t>
    </rPh>
    <rPh sb="2" eb="4">
      <t>シザイ</t>
    </rPh>
    <phoneticPr fontId="5"/>
  </si>
  <si>
    <t>賃貸料、車両借上等</t>
    <rPh sb="0" eb="3">
      <t>チンタイリョウ</t>
    </rPh>
    <rPh sb="4" eb="6">
      <t>シャリョウ</t>
    </rPh>
    <rPh sb="6" eb="8">
      <t>カリア</t>
    </rPh>
    <rPh sb="8" eb="9">
      <t>トウ</t>
    </rPh>
    <phoneticPr fontId="5"/>
  </si>
  <si>
    <t>通訳、雑工</t>
    <rPh sb="0" eb="2">
      <t>ツウヤク</t>
    </rPh>
    <rPh sb="3" eb="5">
      <t>ザッコウ</t>
    </rPh>
    <phoneticPr fontId="5"/>
  </si>
  <si>
    <t>労務費等</t>
    <rPh sb="0" eb="3">
      <t>ロウムヒ</t>
    </rPh>
    <rPh sb="3" eb="4">
      <t>トウ</t>
    </rPh>
    <phoneticPr fontId="5"/>
  </si>
  <si>
    <t>一般管理費、消費税等</t>
    <rPh sb="0" eb="2">
      <t>イッパン</t>
    </rPh>
    <rPh sb="2" eb="5">
      <t>カンリヒ</t>
    </rPh>
    <rPh sb="6" eb="9">
      <t>ショウヒゼイ</t>
    </rPh>
    <rPh sb="9" eb="10">
      <t>トウ</t>
    </rPh>
    <phoneticPr fontId="5"/>
  </si>
  <si>
    <t>J.川崎重工業株式会社</t>
    <rPh sb="2" eb="4">
      <t>カワサキ</t>
    </rPh>
    <rPh sb="4" eb="7">
      <t>ジュウコウギョウ</t>
    </rPh>
    <rPh sb="7" eb="11">
      <t>カブシキガイシャ</t>
    </rPh>
    <phoneticPr fontId="5"/>
  </si>
  <si>
    <t>車両借上</t>
    <rPh sb="0" eb="2">
      <t>シャリョウ</t>
    </rPh>
    <rPh sb="2" eb="4">
      <t>カリア</t>
    </rPh>
    <phoneticPr fontId="5"/>
  </si>
  <si>
    <t>調査・保守作業、通訳</t>
    <rPh sb="0" eb="2">
      <t>チョウサ</t>
    </rPh>
    <rPh sb="3" eb="5">
      <t>ホシュ</t>
    </rPh>
    <rPh sb="5" eb="7">
      <t>サギョウ</t>
    </rPh>
    <rPh sb="8" eb="10">
      <t>ツウヤク</t>
    </rPh>
    <phoneticPr fontId="5"/>
  </si>
  <si>
    <t>K.新潟建工株式会社</t>
    <rPh sb="2" eb="4">
      <t>ニイガタ</t>
    </rPh>
    <rPh sb="4" eb="6">
      <t>ケンコウ</t>
    </rPh>
    <rPh sb="6" eb="10">
      <t>カブシキガイシャ</t>
    </rPh>
    <phoneticPr fontId="5"/>
  </si>
  <si>
    <t>資機材費</t>
    <rPh sb="0" eb="3">
      <t>シキザイ</t>
    </rPh>
    <rPh sb="3" eb="4">
      <t>ヒ</t>
    </rPh>
    <phoneticPr fontId="5"/>
  </si>
  <si>
    <t>レンタル品</t>
    <rPh sb="4" eb="5">
      <t>シナ</t>
    </rPh>
    <phoneticPr fontId="5"/>
  </si>
  <si>
    <t>運搬費</t>
    <rPh sb="0" eb="2">
      <t>ウンパン</t>
    </rPh>
    <rPh sb="2" eb="3">
      <t>ヒ</t>
    </rPh>
    <phoneticPr fontId="5"/>
  </si>
  <si>
    <t>L.個人A</t>
    <rPh sb="2" eb="4">
      <t>コジン</t>
    </rPh>
    <phoneticPr fontId="5"/>
  </si>
  <si>
    <t>消費税</t>
    <rPh sb="0" eb="3">
      <t>ショウヒゼイ</t>
    </rPh>
    <phoneticPr fontId="5"/>
  </si>
  <si>
    <t>M.山九株式会社</t>
    <rPh sb="2" eb="3">
      <t>ヤマ</t>
    </rPh>
    <rPh sb="3" eb="4">
      <t>キュウ</t>
    </rPh>
    <rPh sb="4" eb="8">
      <t>カブシキガイシャ</t>
    </rPh>
    <phoneticPr fontId="5"/>
  </si>
  <si>
    <t>据付組立計画書作成</t>
    <rPh sb="0" eb="2">
      <t>スエツケ</t>
    </rPh>
    <rPh sb="2" eb="3">
      <t>ク</t>
    </rPh>
    <rPh sb="3" eb="4">
      <t>タ</t>
    </rPh>
    <rPh sb="4" eb="7">
      <t>ケイカクショ</t>
    </rPh>
    <rPh sb="7" eb="9">
      <t>サクセイ</t>
    </rPh>
    <phoneticPr fontId="5"/>
  </si>
  <si>
    <t>N.山九株式会社</t>
    <rPh sb="2" eb="3">
      <t>ヤマ</t>
    </rPh>
    <rPh sb="3" eb="4">
      <t>キュウ</t>
    </rPh>
    <rPh sb="4" eb="8">
      <t>カブシキガイシャ</t>
    </rPh>
    <phoneticPr fontId="5"/>
  </si>
  <si>
    <t>O.三井倉庫株式会社</t>
    <rPh sb="2" eb="4">
      <t>ミツイ</t>
    </rPh>
    <rPh sb="4" eb="6">
      <t>ソウコ</t>
    </rPh>
    <rPh sb="6" eb="10">
      <t>カブシキガイシャ</t>
    </rPh>
    <phoneticPr fontId="5"/>
  </si>
  <si>
    <t>輸送費</t>
    <rPh sb="0" eb="3">
      <t>ユソウヒ</t>
    </rPh>
    <phoneticPr fontId="5"/>
  </si>
  <si>
    <t>P.株式会社日新</t>
    <rPh sb="2" eb="6">
      <t>カブシキガイシャ</t>
    </rPh>
    <rPh sb="6" eb="8">
      <t>ニッシン</t>
    </rPh>
    <phoneticPr fontId="5"/>
  </si>
  <si>
    <t>株式会社日新</t>
    <phoneticPr fontId="5"/>
  </si>
  <si>
    <t>フジミコンサルタント株式会社</t>
  </si>
  <si>
    <t>フジミコンサルタント株式会社</t>
    <phoneticPr fontId="5"/>
  </si>
  <si>
    <t>マルフジエンジニアリング株式会社</t>
    <phoneticPr fontId="5"/>
  </si>
  <si>
    <t>株式会社ＪＰＭ</t>
  </si>
  <si>
    <t>株式会社ＪＰＭ</t>
    <phoneticPr fontId="5"/>
  </si>
  <si>
    <t>株式会社ウインディーネットワーク</t>
    <phoneticPr fontId="5"/>
  </si>
  <si>
    <t>株式会社メディトランセ</t>
    <phoneticPr fontId="5"/>
  </si>
  <si>
    <t>ハルバ嶺事業における化学兵器廃棄設備及び危険廃棄物処理設備の輸送等に関する業務</t>
    <phoneticPr fontId="5"/>
  </si>
  <si>
    <t>中国各地域における遺棄化学兵器移動式処理事業に係る監理支援等業務</t>
    <phoneticPr fontId="5"/>
  </si>
  <si>
    <t>中国吉林省敦化市ハルバ嶺における遺棄化学兵器に係る発掘・回収事業、廃棄処理事業並びに廃棄物の管理及び処理等に係る事業に関する支援等業務</t>
    <phoneticPr fontId="5"/>
  </si>
  <si>
    <t>中国吉林省敦化市ハルバ嶺における遺棄化学兵器廃棄処理事業の大型廃棄処理設備等導入及び施設建設等に関する技術的支援等業務</t>
    <phoneticPr fontId="5"/>
  </si>
  <si>
    <t>中国遺棄化学兵器の発掘・回収及び廃棄処理事業に関する施設等の運営・維持管理支援等業務</t>
    <phoneticPr fontId="5"/>
  </si>
  <si>
    <t>河川に水没した遺棄化学兵器の発掘・回収に関する技術的支援等業務</t>
    <phoneticPr fontId="5"/>
  </si>
  <si>
    <t>令和２年度松花江（佳木欺地区）発掘・回収事業のうち水中金属物探査に係る国内試験業務</t>
    <phoneticPr fontId="5"/>
  </si>
  <si>
    <t>中国遺棄化学兵器処理事業における医療関係業務に関する支援等業務</t>
    <phoneticPr fontId="5"/>
  </si>
  <si>
    <t>-</t>
    <phoneticPr fontId="5"/>
  </si>
  <si>
    <t>株式会社本間組</t>
    <rPh sb="0" eb="4">
      <t>カブシキガイシャ</t>
    </rPh>
    <rPh sb="4" eb="7">
      <t>ホンマグミ</t>
    </rPh>
    <phoneticPr fontId="5"/>
  </si>
  <si>
    <t>令和２年度松花江（佳木欺地区）発掘・回収事業のうち改良型潜水工法（覆土除去装置及びエジェクターポンプ）に係る国内試験業務</t>
    <phoneticPr fontId="5"/>
  </si>
  <si>
    <t>ユーロフィン日本環境株式会社</t>
    <phoneticPr fontId="5"/>
  </si>
  <si>
    <t>中国遺棄化学兵器のハルバ嶺事業及び移動式処理事業に伴う環境モニタリング・分析業務に関する支援等業務</t>
    <phoneticPr fontId="5"/>
  </si>
  <si>
    <t>一般社団法人シーソック</t>
    <rPh sb="0" eb="2">
      <t>イッパン</t>
    </rPh>
    <rPh sb="2" eb="4">
      <t>シャダン</t>
    </rPh>
    <rPh sb="4" eb="6">
      <t>ホウジン</t>
    </rPh>
    <phoneticPr fontId="5"/>
  </si>
  <si>
    <t>中国遺棄化学兵器の発掘・回収、廃棄処理等に関する業務</t>
    <phoneticPr fontId="5"/>
  </si>
  <si>
    <t>理由：公募を実施した結果、他に履行可能なものの申し出がなかったため。
改善策：契約を締結する際に事業者へのヒアリングを行い、価格交渉を実施した。</t>
    <phoneticPr fontId="5"/>
  </si>
  <si>
    <t>株式会社神戸製鋼所</t>
  </si>
  <si>
    <t>株式会社神戸製鋼所</t>
    <rPh sb="0" eb="4">
      <t>カブシキガイシャ</t>
    </rPh>
    <rPh sb="4" eb="6">
      <t>コウベ</t>
    </rPh>
    <rPh sb="6" eb="8">
      <t>セイコウ</t>
    </rPh>
    <rPh sb="8" eb="9">
      <t>ジョ</t>
    </rPh>
    <phoneticPr fontId="5"/>
  </si>
  <si>
    <t>ハルバ嶺における遺棄化学兵器廃棄処理事業の危険廃棄物処理設備に係る運転等業務</t>
    <phoneticPr fontId="5"/>
  </si>
  <si>
    <t>ハルバ嶺における遺棄化学兵器廃棄処理事業の化学兵器廃棄設備に係る運転等業務</t>
    <phoneticPr fontId="5"/>
  </si>
  <si>
    <t>ハルバ嶺事業における遺棄化学兵器のＸ線鑑定装置（１号機及び２号機）及び砲弾管理システムに関する業務</t>
    <phoneticPr fontId="5"/>
  </si>
  <si>
    <t>新成物産株式会社</t>
    <rPh sb="0" eb="2">
      <t>シンセイ</t>
    </rPh>
    <rPh sb="2" eb="4">
      <t>ブッサン</t>
    </rPh>
    <rPh sb="4" eb="8">
      <t>カブシキガイシャ</t>
    </rPh>
    <phoneticPr fontId="5"/>
  </si>
  <si>
    <t>中国遺棄化学兵器処理事業における定置式化学剤等自動検出警報装置の整備等に関する業務</t>
    <phoneticPr fontId="5"/>
  </si>
  <si>
    <t>JFEエンジニアリング株式会社</t>
    <phoneticPr fontId="5"/>
  </si>
  <si>
    <t>中国各地域の遺棄化学兵器移動式処理（高機動型）業務</t>
    <phoneticPr fontId="5"/>
  </si>
  <si>
    <t>中国各地域の遺棄化学兵器移動式処理業務</t>
    <phoneticPr fontId="5"/>
  </si>
  <si>
    <t>国庫債務負担行為等</t>
  </si>
  <si>
    <t>ハルバ嶺における遺棄化学兵器廃棄処理事業の化学兵器廃棄設備に係る業務</t>
    <phoneticPr fontId="5"/>
  </si>
  <si>
    <t>ハルバ嶺における遺棄化学兵器廃棄処理事業の危険廃棄物処理設備に係る業務</t>
    <phoneticPr fontId="5"/>
  </si>
  <si>
    <t>株式会社神戸製鋼所</t>
    <phoneticPr fontId="5"/>
  </si>
  <si>
    <t>ハルバ嶺の遺棄化学兵器廃棄処理（制御爆破方式）事業に関する業務</t>
    <phoneticPr fontId="5"/>
  </si>
  <si>
    <t>川崎重工業株式会社</t>
    <phoneticPr fontId="5"/>
  </si>
  <si>
    <t>ハルバ嶺の遺棄化学兵器廃棄処理（加熱爆破方式）事業に関する業務</t>
    <phoneticPr fontId="5"/>
  </si>
  <si>
    <t>新潟建工株式会社</t>
    <phoneticPr fontId="5"/>
  </si>
  <si>
    <t>資機材調達、装置組立解体等業務</t>
    <phoneticPr fontId="5"/>
  </si>
  <si>
    <t>新潟潜水興業株式会社</t>
    <phoneticPr fontId="5"/>
  </si>
  <si>
    <t>潜水作業等業務</t>
    <phoneticPr fontId="5"/>
  </si>
  <si>
    <t>有限会社宮澤建設工業</t>
    <phoneticPr fontId="5"/>
  </si>
  <si>
    <t>ヤード設置、河床材調達等業務</t>
    <phoneticPr fontId="5"/>
  </si>
  <si>
    <t>有限会社瑞穂重機</t>
    <phoneticPr fontId="5"/>
  </si>
  <si>
    <t>試験水槽設置・撤去、装置揚重等業務</t>
    <phoneticPr fontId="5"/>
  </si>
  <si>
    <t>株式会社池田工業</t>
    <phoneticPr fontId="5"/>
  </si>
  <si>
    <t>取水井戸等設置業務</t>
    <phoneticPr fontId="5"/>
  </si>
  <si>
    <t>日本物理探鑛株式会社</t>
    <phoneticPr fontId="5"/>
  </si>
  <si>
    <t>試験結果考察及びリスク発生源評価業務</t>
    <phoneticPr fontId="5"/>
  </si>
  <si>
    <t>株式会社地圏環境テクノロジー</t>
    <phoneticPr fontId="5"/>
  </si>
  <si>
    <t>化学剤の浸透シミュレーション解析業務</t>
    <phoneticPr fontId="5"/>
  </si>
  <si>
    <t>株式会社環境管理センター</t>
    <phoneticPr fontId="5"/>
  </si>
  <si>
    <t>化学剤の浸透確認試験業務</t>
    <phoneticPr fontId="5"/>
  </si>
  <si>
    <t>個人A</t>
    <rPh sb="0" eb="2">
      <t>コジン</t>
    </rPh>
    <phoneticPr fontId="5"/>
  </si>
  <si>
    <t>翻訳・通訳業務</t>
    <phoneticPr fontId="5"/>
  </si>
  <si>
    <t>山九株式会社</t>
    <rPh sb="0" eb="1">
      <t>ヤマ</t>
    </rPh>
    <rPh sb="1" eb="2">
      <t>キュウ</t>
    </rPh>
    <rPh sb="2" eb="6">
      <t>カブシキガイシャ</t>
    </rPh>
    <phoneticPr fontId="5"/>
  </si>
  <si>
    <t>処理設備の据付・組立業務</t>
    <phoneticPr fontId="5"/>
  </si>
  <si>
    <t>三井倉庫株式会社</t>
    <phoneticPr fontId="5"/>
  </si>
  <si>
    <t>機器類の輸送等業務</t>
    <phoneticPr fontId="5"/>
  </si>
  <si>
    <t>株式会社日新</t>
    <rPh sb="0" eb="4">
      <t>カブシキガイシャ</t>
    </rPh>
    <rPh sb="4" eb="6">
      <t>ニッシン</t>
    </rPh>
    <phoneticPr fontId="5"/>
  </si>
  <si>
    <t>Q.新成物産株式会社</t>
    <rPh sb="2" eb="4">
      <t>シンセイ</t>
    </rPh>
    <rPh sb="4" eb="6">
      <t>ブッサン</t>
    </rPh>
    <rPh sb="6" eb="10">
      <t>カブシキガイシャ</t>
    </rPh>
    <phoneticPr fontId="5"/>
  </si>
  <si>
    <t>役務費</t>
    <rPh sb="0" eb="2">
      <t>エキム</t>
    </rPh>
    <rPh sb="2" eb="3">
      <t>ヒ</t>
    </rPh>
    <phoneticPr fontId="5"/>
  </si>
  <si>
    <t>労務費等</t>
    <rPh sb="0" eb="3">
      <t>ロウムヒ</t>
    </rPh>
    <rPh sb="3" eb="4">
      <t>トウ</t>
    </rPh>
    <phoneticPr fontId="5"/>
  </si>
  <si>
    <t>新成物産株式会社</t>
    <rPh sb="0" eb="2">
      <t>シンセイ</t>
    </rPh>
    <rPh sb="2" eb="4">
      <t>ブッサン</t>
    </rPh>
    <rPh sb="4" eb="8">
      <t>カブシキガイシャ</t>
    </rPh>
    <phoneticPr fontId="5"/>
  </si>
  <si>
    <t>-</t>
    <phoneticPr fontId="5"/>
  </si>
  <si>
    <t>東洋紡株式会社</t>
    <rPh sb="0" eb="3">
      <t>トウヨウボウ</t>
    </rPh>
    <rPh sb="3" eb="7">
      <t>カブシキガイシャ</t>
    </rPh>
    <phoneticPr fontId="5"/>
  </si>
  <si>
    <t>遺棄化学兵器廃棄処理事業に必要な００式個人用防護衣等の購入</t>
    <phoneticPr fontId="5"/>
  </si>
  <si>
    <t>興研株式会社</t>
    <rPh sb="0" eb="2">
      <t>コウケン</t>
    </rPh>
    <rPh sb="2" eb="6">
      <t>カブシキガイシャ</t>
    </rPh>
    <phoneticPr fontId="5"/>
  </si>
  <si>
    <t>遺棄化学兵器廃棄処理事業に必要な特殊型防護マスク等の購入</t>
    <phoneticPr fontId="5"/>
  </si>
  <si>
    <t>一般財団法人　化学物質評価研究機構</t>
    <phoneticPr fontId="5"/>
  </si>
  <si>
    <t>遺棄化学兵器から採取した化学実剤（きい剤等）の保管</t>
    <rPh sb="12" eb="14">
      <t>カガク</t>
    </rPh>
    <rPh sb="19" eb="20">
      <t>ザイ</t>
    </rPh>
    <rPh sb="20" eb="21">
      <t>トウ</t>
    </rPh>
    <rPh sb="23" eb="25">
      <t>ホカン</t>
    </rPh>
    <phoneticPr fontId="5"/>
  </si>
  <si>
    <t>株式会社三洋堂</t>
    <rPh sb="0" eb="4">
      <t>カブシキガイシャ</t>
    </rPh>
    <rPh sb="4" eb="7">
      <t>サンヨウドウ</t>
    </rPh>
    <phoneticPr fontId="5"/>
  </si>
  <si>
    <t>政府資器材の輸送用アルミトランクケースの購入</t>
    <phoneticPr fontId="5"/>
  </si>
  <si>
    <t>遺棄化学兵器処理事業用防護衣の検査・整備等の実施</t>
    <phoneticPr fontId="5"/>
  </si>
  <si>
    <t>広友サービス株式会社</t>
    <rPh sb="0" eb="2">
      <t>コウユウ</t>
    </rPh>
    <rPh sb="6" eb="10">
      <t>カブシキガイシャ</t>
    </rPh>
    <phoneticPr fontId="5"/>
  </si>
  <si>
    <t>田中電気株式会社</t>
    <rPh sb="0" eb="2">
      <t>タナカ</t>
    </rPh>
    <rPh sb="2" eb="4">
      <t>デンキ</t>
    </rPh>
    <rPh sb="4" eb="8">
      <t>カブシキガイシャ</t>
    </rPh>
    <phoneticPr fontId="5"/>
  </si>
  <si>
    <t>遺棄化学兵器処理事業に必要な化学剤検知器（ＲＡＩＤ－Ｍ１００）の消耗品の購入</t>
    <rPh sb="8" eb="10">
      <t>ジギョウ</t>
    </rPh>
    <rPh sb="32" eb="34">
      <t>ショウモウ</t>
    </rPh>
    <rPh sb="34" eb="35">
      <t>ヒン</t>
    </rPh>
    <rPh sb="36" eb="38">
      <t>コウニュウ</t>
    </rPh>
    <phoneticPr fontId="5"/>
  </si>
  <si>
    <t>遺棄化学兵器処理事業に必要な化学剤検知器（ＲＡＩＤ－Ｍ１００）用校正用コンピューターの購入</t>
    <rPh sb="8" eb="10">
      <t>ジギョウ</t>
    </rPh>
    <rPh sb="31" eb="32">
      <t>ヨウ</t>
    </rPh>
    <rPh sb="32" eb="35">
      <t>コウセイヨウ</t>
    </rPh>
    <rPh sb="43" eb="45">
      <t>コウニュウ</t>
    </rPh>
    <phoneticPr fontId="5"/>
  </si>
  <si>
    <t>遺棄化学兵器処理事業に必要な化学剤検知器（ＲＡＩＤ－Ｍ１００）の作業環境用先端フィルターキットの購入</t>
    <rPh sb="8" eb="10">
      <t>ジギョウ</t>
    </rPh>
    <rPh sb="32" eb="34">
      <t>サギョウ</t>
    </rPh>
    <rPh sb="34" eb="37">
      <t>カンキョウヨウ</t>
    </rPh>
    <rPh sb="37" eb="39">
      <t>センタン</t>
    </rPh>
    <rPh sb="48" eb="50">
      <t>コウニュウ</t>
    </rPh>
    <phoneticPr fontId="5"/>
  </si>
  <si>
    <t>遺棄化学兵器処理事業に必要なＷＥＢ会議用機材の購入</t>
    <rPh sb="0" eb="2">
      <t>イキ</t>
    </rPh>
    <rPh sb="2" eb="4">
      <t>カガク</t>
    </rPh>
    <rPh sb="4" eb="6">
      <t>ヘイキ</t>
    </rPh>
    <rPh sb="6" eb="8">
      <t>ショリ</t>
    </rPh>
    <rPh sb="8" eb="10">
      <t>ジギョウ</t>
    </rPh>
    <rPh sb="11" eb="13">
      <t>ヒツヨウ</t>
    </rPh>
    <rPh sb="17" eb="20">
      <t>カイギヨウ</t>
    </rPh>
    <rPh sb="20" eb="22">
      <t>キザイ</t>
    </rPh>
    <rPh sb="23" eb="25">
      <t>コウニュウ</t>
    </rPh>
    <phoneticPr fontId="5"/>
  </si>
  <si>
    <t>遺棄化学兵器処理事業に必要な携帯電話の購入</t>
    <rPh sb="8" eb="10">
      <t>ジギョウ</t>
    </rPh>
    <rPh sb="14" eb="16">
      <t>ケイタイ</t>
    </rPh>
    <rPh sb="16" eb="18">
      <t>デンワ</t>
    </rPh>
    <rPh sb="19" eb="21">
      <t>コウニュウ</t>
    </rPh>
    <phoneticPr fontId="5"/>
  </si>
  <si>
    <t>遺棄化学兵器処理事業に必要なＷｉ－Ｆｉの購入</t>
    <rPh sb="8" eb="10">
      <t>ジギョウ</t>
    </rPh>
    <rPh sb="20" eb="22">
      <t>コウニュウ</t>
    </rPh>
    <phoneticPr fontId="5"/>
  </si>
  <si>
    <t>政府資器材の輸送用アルミトランクケースの修繕</t>
    <rPh sb="20" eb="22">
      <t>シュウゼン</t>
    </rPh>
    <phoneticPr fontId="5"/>
  </si>
  <si>
    <t>遺棄化学兵器処理事業に必要なチャイニーズライターの購入</t>
    <phoneticPr fontId="5"/>
  </si>
  <si>
    <t>朝日梱包株式会社</t>
    <rPh sb="0" eb="2">
      <t>アサヒ</t>
    </rPh>
    <rPh sb="2" eb="4">
      <t>コンポウ</t>
    </rPh>
    <rPh sb="4" eb="8">
      <t>カブシキガイシャ</t>
    </rPh>
    <phoneticPr fontId="5"/>
  </si>
  <si>
    <t>遺棄化学兵器事業用品の運送支援業務</t>
    <phoneticPr fontId="5"/>
  </si>
  <si>
    <t>株式会社ＪＡＬエービーシー</t>
    <rPh sb="0" eb="4">
      <t>カブシキガイシャ</t>
    </rPh>
    <phoneticPr fontId="5"/>
  </si>
  <si>
    <t>海外出張用国際携帯電話及び端末用Ｗｉ－Ｆｉルーターのレンタル</t>
    <rPh sb="4" eb="5">
      <t>ヨウ</t>
    </rPh>
    <rPh sb="5" eb="7">
      <t>コクサイ</t>
    </rPh>
    <rPh sb="7" eb="9">
      <t>ケイタイ</t>
    </rPh>
    <rPh sb="9" eb="11">
      <t>デンワ</t>
    </rPh>
    <rPh sb="11" eb="12">
      <t>オヨ</t>
    </rPh>
    <rPh sb="13" eb="16">
      <t>タンマツヨウ</t>
    </rPh>
    <phoneticPr fontId="5"/>
  </si>
  <si>
    <t>遺棄化学兵器処理事業に必要な化学剤検知器（ＲＡＩＤ－Ｍ１００）の修理</t>
    <rPh sb="0" eb="2">
      <t>イキ</t>
    </rPh>
    <rPh sb="2" eb="4">
      <t>カガク</t>
    </rPh>
    <rPh sb="4" eb="6">
      <t>ヘイキ</t>
    </rPh>
    <rPh sb="6" eb="8">
      <t>ショリ</t>
    </rPh>
    <rPh sb="8" eb="10">
      <t>ジギョウ</t>
    </rPh>
    <rPh sb="11" eb="13">
      <t>ヒツヨウ</t>
    </rPh>
    <rPh sb="14" eb="16">
      <t>カガク</t>
    </rPh>
    <rPh sb="16" eb="17">
      <t>ザイ</t>
    </rPh>
    <rPh sb="17" eb="20">
      <t>ケンチキ</t>
    </rPh>
    <rPh sb="32" eb="34">
      <t>シュウリ</t>
    </rPh>
    <phoneticPr fontId="5"/>
  </si>
  <si>
    <t>E</t>
  </si>
  <si>
    <t>ハルバ嶺における遺棄化学兵器廃棄処理事業の化学兵器廃棄設備に係る運転等業務</t>
  </si>
  <si>
    <t>ハルバ嶺事業における遺棄化学兵器のＸ線鑑定装置（１号機及び２号機）及び砲弾管理システムに関する業務</t>
  </si>
  <si>
    <t>理由：当該事業者が設計製作した設備の運転業務であり、引き続き当該事業者へ委託することが経済的かつ合理的であるため。
改善策：契約を締結する際に事業者へのヒアリングを行い、価格交渉を実施した。</t>
    <rPh sb="0" eb="2">
      <t>リユウ</t>
    </rPh>
    <rPh sb="3" eb="5">
      <t>トウガイ</t>
    </rPh>
    <rPh sb="5" eb="7">
      <t>ジギョウ</t>
    </rPh>
    <rPh sb="7" eb="8">
      <t>シャ</t>
    </rPh>
    <rPh sb="9" eb="11">
      <t>セッケイ</t>
    </rPh>
    <rPh sb="11" eb="13">
      <t>セイサク</t>
    </rPh>
    <rPh sb="15" eb="17">
      <t>セツビ</t>
    </rPh>
    <rPh sb="18" eb="20">
      <t>ウンテン</t>
    </rPh>
    <rPh sb="20" eb="22">
      <t>ギョウム</t>
    </rPh>
    <rPh sb="26" eb="27">
      <t>ヒ</t>
    </rPh>
    <rPh sb="28" eb="29">
      <t>ツヅ</t>
    </rPh>
    <rPh sb="30" eb="32">
      <t>トウガイ</t>
    </rPh>
    <rPh sb="32" eb="34">
      <t>ジギョウ</t>
    </rPh>
    <rPh sb="34" eb="35">
      <t>シャ</t>
    </rPh>
    <rPh sb="36" eb="38">
      <t>イタク</t>
    </rPh>
    <rPh sb="43" eb="46">
      <t>ケイザイテキ</t>
    </rPh>
    <rPh sb="48" eb="51">
      <t>ゴウリテキ</t>
    </rPh>
    <rPh sb="58" eb="61">
      <t>カイゼンサク</t>
    </rPh>
    <rPh sb="62" eb="64">
      <t>ケイヤク</t>
    </rPh>
    <rPh sb="65" eb="67">
      <t>テイケツ</t>
    </rPh>
    <rPh sb="69" eb="70">
      <t>サイ</t>
    </rPh>
    <rPh sb="71" eb="74">
      <t>ジギョウシャ</t>
    </rPh>
    <rPh sb="82" eb="83">
      <t>オコナ</t>
    </rPh>
    <rPh sb="85" eb="87">
      <t>カカク</t>
    </rPh>
    <rPh sb="87" eb="89">
      <t>コウショウ</t>
    </rPh>
    <rPh sb="90" eb="92">
      <t>ジッシ</t>
    </rPh>
    <phoneticPr fontId="5"/>
  </si>
  <si>
    <t>一般管理費、通関費、消費税等</t>
    <rPh sb="0" eb="2">
      <t>イッパン</t>
    </rPh>
    <rPh sb="2" eb="5">
      <t>カンリヒ</t>
    </rPh>
    <rPh sb="6" eb="8">
      <t>ツウカン</t>
    </rPh>
    <rPh sb="8" eb="9">
      <t>ヒ</t>
    </rPh>
    <rPh sb="10" eb="13">
      <t>ショウヒゼイ</t>
    </rPh>
    <rPh sb="13" eb="14">
      <t>トウ</t>
    </rPh>
    <phoneticPr fontId="5"/>
  </si>
  <si>
    <t>ハルバ嶺における遺棄化学兵器廃棄処理事業の危険廃棄物処理設備に係る運転等業務</t>
    <phoneticPr fontId="5"/>
  </si>
  <si>
    <t>3,406.2/57,701</t>
    <phoneticPr fontId="5"/>
  </si>
  <si>
    <t>　令和２年度に不用額が生じた主な理由は、新型コロナウイルスの感染拡大に伴い、中国における発掘・回収及び廃棄処理事業を実施できなかったためであり、事情やむを得ないものである。</t>
    <rPh sb="1" eb="3">
      <t>レイワ</t>
    </rPh>
    <rPh sb="4" eb="6">
      <t>ネンド</t>
    </rPh>
    <rPh sb="7" eb="9">
      <t>フヨウ</t>
    </rPh>
    <rPh sb="9" eb="10">
      <t>ガク</t>
    </rPh>
    <rPh sb="11" eb="12">
      <t>ショウ</t>
    </rPh>
    <rPh sb="14" eb="15">
      <t>オモ</t>
    </rPh>
    <rPh sb="16" eb="18">
      <t>リユウ</t>
    </rPh>
    <rPh sb="20" eb="22">
      <t>シンガタ</t>
    </rPh>
    <rPh sb="30" eb="32">
      <t>カンセン</t>
    </rPh>
    <rPh sb="32" eb="34">
      <t>カクダイ</t>
    </rPh>
    <rPh sb="35" eb="36">
      <t>トモナ</t>
    </rPh>
    <rPh sb="38" eb="40">
      <t>チュウゴク</t>
    </rPh>
    <rPh sb="44" eb="46">
      <t>ハックツ</t>
    </rPh>
    <rPh sb="47" eb="49">
      <t>カイシュウ</t>
    </rPh>
    <rPh sb="49" eb="50">
      <t>オヨ</t>
    </rPh>
    <rPh sb="51" eb="53">
      <t>ハイキ</t>
    </rPh>
    <rPh sb="53" eb="55">
      <t>ショリ</t>
    </rPh>
    <rPh sb="55" eb="57">
      <t>ジギョウ</t>
    </rPh>
    <rPh sb="58" eb="60">
      <t>ジッシ</t>
    </rPh>
    <rPh sb="72" eb="74">
      <t>ジジョウ</t>
    </rPh>
    <rPh sb="77" eb="78">
      <t>エ</t>
    </rPh>
    <phoneticPr fontId="5"/>
  </si>
  <si>
    <t>　本事業は、中国国内において極めて危険な遺棄化学兵器を扱う事業であることから、安全確保及び環境保全を最優先する必要があること、中国の法律を遵守する必要があること、中国側の協力がなければ事業を実施できないこと等の特殊性を有する。したがって、事業実施に当たっての手段・手法は限られている。そうした中で、コスト削減及び効率化の観点から、例えば、各事業の実施時期の検討を行うなど、可能な限りの工夫を行っている。</t>
    <phoneticPr fontId="5"/>
  </si>
  <si>
    <t xml:space="preserve"> 移動式廃棄処理設備を使用した遺棄化学兵器の廃棄
（日本国政府は、中華人民共和国の保管庫に保管され、2016年12月31日現在で既にＯＰＣＷに申告された遺棄化学兵器（ＡＣＷ）（56,147発のうち、ハルバ嶺（吉林省）に埋設され又は保管されているものを除く、44,090発）について、できる限り2022年中の廃棄完了の目標を達成することを目指して、最善の努力を払う。）</t>
    <rPh sb="104" eb="106">
      <t>キツリン</t>
    </rPh>
    <rPh sb="106" eb="107">
      <t>ショウ</t>
    </rPh>
    <phoneticPr fontId="5"/>
  </si>
  <si>
    <t>　新型コロナウイルスの感染拡大に伴い、中国における発掘・回収及び廃棄処理事業を実施できなかったことから、一部の活用に留まったものであり、事情やむを得ないものである。</t>
    <rPh sb="1" eb="3">
      <t>シンガタ</t>
    </rPh>
    <rPh sb="11" eb="13">
      <t>カンセン</t>
    </rPh>
    <rPh sb="13" eb="15">
      <t>カクダイ</t>
    </rPh>
    <rPh sb="16" eb="17">
      <t>トモナ</t>
    </rPh>
    <rPh sb="19" eb="21">
      <t>チュウゴク</t>
    </rPh>
    <rPh sb="25" eb="27">
      <t>ハックツ</t>
    </rPh>
    <rPh sb="28" eb="30">
      <t>カイシュウ</t>
    </rPh>
    <rPh sb="30" eb="31">
      <t>オヨ</t>
    </rPh>
    <rPh sb="32" eb="34">
      <t>ハイキ</t>
    </rPh>
    <rPh sb="34" eb="36">
      <t>ショリ</t>
    </rPh>
    <rPh sb="36" eb="38">
      <t>ジギョウ</t>
    </rPh>
    <rPh sb="39" eb="41">
      <t>ジッシ</t>
    </rPh>
    <rPh sb="52" eb="54">
      <t>イチブ</t>
    </rPh>
    <rPh sb="55" eb="57">
      <t>カツヨウ</t>
    </rPh>
    <rPh sb="58" eb="59">
      <t>トド</t>
    </rPh>
    <rPh sb="68" eb="70">
      <t>ジジョウ</t>
    </rPh>
    <rPh sb="73" eb="74">
      <t>エ</t>
    </rPh>
    <phoneticPr fontId="5"/>
  </si>
  <si>
    <t>　令和２年度に繰越額が生じた主な理由は、新型コロナウイルスの感染拡大に伴い、中国における発掘・回収及び廃棄処理事業の年度内完了が困難となったものであり、事情やむを得ないものである。</t>
    <rPh sb="1" eb="3">
      <t>レイワ</t>
    </rPh>
    <rPh sb="4" eb="6">
      <t>ネンド</t>
    </rPh>
    <rPh sb="7" eb="9">
      <t>クリコシ</t>
    </rPh>
    <rPh sb="20" eb="22">
      <t>シンガタ</t>
    </rPh>
    <rPh sb="30" eb="32">
      <t>カンセン</t>
    </rPh>
    <rPh sb="32" eb="34">
      <t>カクダイ</t>
    </rPh>
    <rPh sb="35" eb="36">
      <t>トモナ</t>
    </rPh>
    <rPh sb="58" eb="61">
      <t>ネンドナイ</t>
    </rPh>
    <rPh sb="61" eb="63">
      <t>カンリョウ</t>
    </rPh>
    <rPh sb="64" eb="66">
      <t>コンナン</t>
    </rPh>
    <rPh sb="76" eb="78">
      <t>ジジョウ</t>
    </rPh>
    <rPh sb="81" eb="82">
      <t>エ</t>
    </rPh>
    <phoneticPr fontId="6"/>
  </si>
  <si>
    <t>　令和２年度は新型コロナウイルスの感染拡大に伴い、中国における発掘・回収及び廃棄処理事業を実施できなかったものである。
　上述のとおり、本事業は、その特殊性により、事業実施に当たっての手段・方法は限られるが、そのような中で、各事業の実施時期を調整することなどにより、より効率的あるいは低コストで事業を実施するよう努めている。</t>
    <rPh sb="1" eb="3">
      <t>レイワ</t>
    </rPh>
    <rPh sb="4" eb="6">
      <t>ネンド</t>
    </rPh>
    <phoneticPr fontId="5"/>
  </si>
  <si>
    <t>・令和３年度はハルバ嶺（吉林省）において、発掘・回収及び廃棄処理事業を再開することとしている。
・本事業は、中国国内における遺棄化学兵器の発掘・回収及び廃棄処理という極めて特殊な事業であるが、中国政府と調整が必要な事項について、事業の実施に必要な手続き等を事前に把握し早期に調整を開始するなど、中国政府との間でより一層の緊密な連携を図り、経済性や効率性をより高めた事業計画の作成に努める等により経費の抑制に努める。</t>
    <rPh sb="1" eb="3">
      <t>レイワ</t>
    </rPh>
    <rPh sb="4" eb="6">
      <t>ネンド</t>
    </rPh>
    <rPh sb="10" eb="11">
      <t>レイ</t>
    </rPh>
    <rPh sb="12" eb="14">
      <t>キツリン</t>
    </rPh>
    <rPh sb="14" eb="15">
      <t>ショウ</t>
    </rPh>
    <rPh sb="21" eb="23">
      <t>ハックツ</t>
    </rPh>
    <rPh sb="24" eb="26">
      <t>カイシュウ</t>
    </rPh>
    <rPh sb="26" eb="27">
      <t>オヨ</t>
    </rPh>
    <rPh sb="28" eb="30">
      <t>ハイキ</t>
    </rPh>
    <rPh sb="30" eb="32">
      <t>ショリ</t>
    </rPh>
    <rPh sb="32" eb="34">
      <t>ジギョウ</t>
    </rPh>
    <rPh sb="35" eb="37">
      <t>サイカイ</t>
    </rPh>
    <rPh sb="160" eb="162">
      <t>キンミツ</t>
    </rPh>
    <phoneticPr fontId="6"/>
  </si>
  <si>
    <t>　令和２年度は新型コロナウイルスの感染拡大に伴い、中国における発掘・回収及び廃棄処理事業を実施できなかったことは、事情やむを得ないものである。</t>
    <rPh sb="1" eb="3">
      <t>レイワ</t>
    </rPh>
    <rPh sb="4" eb="6">
      <t>ネンド</t>
    </rPh>
    <rPh sb="7" eb="9">
      <t>シンガタ</t>
    </rPh>
    <rPh sb="17" eb="19">
      <t>カンセン</t>
    </rPh>
    <rPh sb="19" eb="21">
      <t>カクダイ</t>
    </rPh>
    <rPh sb="22" eb="23">
      <t>トモナ</t>
    </rPh>
    <rPh sb="25" eb="27">
      <t>チュウゴク</t>
    </rPh>
    <rPh sb="31" eb="33">
      <t>ハックツ</t>
    </rPh>
    <rPh sb="34" eb="36">
      <t>カイシュウ</t>
    </rPh>
    <rPh sb="36" eb="37">
      <t>オヨ</t>
    </rPh>
    <rPh sb="38" eb="40">
      <t>ハイキ</t>
    </rPh>
    <rPh sb="40" eb="42">
      <t>ショリ</t>
    </rPh>
    <rPh sb="42" eb="44">
      <t>ジギョウ</t>
    </rPh>
    <rPh sb="45" eb="47">
      <t>ジッシ</t>
    </rPh>
    <rPh sb="57" eb="59">
      <t>ジジョウ</t>
    </rPh>
    <rPh sb="62" eb="63">
      <t>エ</t>
    </rPh>
    <phoneticPr fontId="5"/>
  </si>
  <si>
    <t>　令和２年度は新型コロナウイルスの感染拡大に伴い、中国における発掘・回収及び廃棄処理事業を実施できなかったことは、事情やむを得ないものである</t>
    <rPh sb="1" eb="3">
      <t>レイワ</t>
    </rPh>
    <rPh sb="4" eb="6">
      <t>ネンド</t>
    </rPh>
    <rPh sb="7" eb="9">
      <t>シンガタ</t>
    </rPh>
    <rPh sb="17" eb="19">
      <t>カンセン</t>
    </rPh>
    <rPh sb="19" eb="21">
      <t>カクダイ</t>
    </rPh>
    <rPh sb="22" eb="23">
      <t>トモナ</t>
    </rPh>
    <rPh sb="25" eb="27">
      <t>チュウゴク</t>
    </rPh>
    <rPh sb="31" eb="33">
      <t>ハックツ</t>
    </rPh>
    <rPh sb="34" eb="36">
      <t>カイシュウ</t>
    </rPh>
    <rPh sb="36" eb="37">
      <t>オヨ</t>
    </rPh>
    <rPh sb="38" eb="40">
      <t>ハイキ</t>
    </rPh>
    <rPh sb="40" eb="42">
      <t>ショリ</t>
    </rPh>
    <rPh sb="42" eb="44">
      <t>ジギョウ</t>
    </rPh>
    <rPh sb="45" eb="47">
      <t>ジッシ</t>
    </rPh>
    <rPh sb="57" eb="59">
      <t>ジジョウ</t>
    </rPh>
    <rPh sb="62" eb="63">
      <t>エ</t>
    </rPh>
    <phoneticPr fontId="5"/>
  </si>
  <si>
    <t>・令和２年度は新型コロナウイルスの感染拡大に伴い、中国における発掘・回収及び廃棄処理事業を実施できなかったことは事情やむを得ないものであり、ハルバ嶺（吉林省）における大型廃棄処理設備の導入事業や砲弾輸送事業等は実施したところである。
・遺棄化学兵器廃棄処理事業は、化学兵器禁止条約及び日中覚書に基づき、中国における遺棄化学兵器を廃棄する日本の義務を履行するための過去前例のない事業であるが、当該事業の実施に当たっては、引き続き、環境と安全を最も優先しつつ、中国政府との協議に基づく事業の計画や進捗状況等を踏まえ、経済性や効率性も勘案しながら事業を実施する必要がある。</t>
    <rPh sb="1" eb="3">
      <t>レイワ</t>
    </rPh>
    <rPh sb="4" eb="6">
      <t>ネンド</t>
    </rPh>
    <rPh sb="56" eb="58">
      <t>ジジョウ</t>
    </rPh>
    <rPh sb="61" eb="62">
      <t>エ</t>
    </rPh>
    <rPh sb="73" eb="74">
      <t>レイ</t>
    </rPh>
    <rPh sb="75" eb="77">
      <t>キツリン</t>
    </rPh>
    <rPh sb="77" eb="78">
      <t>ショウ</t>
    </rPh>
    <rPh sb="83" eb="85">
      <t>オオガタ</t>
    </rPh>
    <rPh sb="85" eb="87">
      <t>ハイキ</t>
    </rPh>
    <rPh sb="87" eb="89">
      <t>ショリ</t>
    </rPh>
    <rPh sb="89" eb="91">
      <t>セツビ</t>
    </rPh>
    <rPh sb="92" eb="94">
      <t>ドウニュウ</t>
    </rPh>
    <rPh sb="94" eb="96">
      <t>ジギョウ</t>
    </rPh>
    <rPh sb="97" eb="99">
      <t>ホウダン</t>
    </rPh>
    <rPh sb="99" eb="101">
      <t>ユソウ</t>
    </rPh>
    <rPh sb="101" eb="103">
      <t>ジギョウ</t>
    </rPh>
    <rPh sb="103" eb="104">
      <t>トウ</t>
    </rPh>
    <rPh sb="105" eb="107">
      <t>ジッシ</t>
    </rPh>
    <rPh sb="164" eb="166">
      <t>ハイキ</t>
    </rPh>
    <rPh sb="214" eb="216">
      <t>カンキョウ</t>
    </rPh>
    <rPh sb="217" eb="219">
      <t>アンゼン</t>
    </rPh>
    <rPh sb="220" eb="221">
      <t>モット</t>
    </rPh>
    <rPh sb="222" eb="224">
      <t>ユウセン</t>
    </rPh>
    <phoneticPr fontId="6"/>
  </si>
  <si>
    <t>-</t>
    <phoneticPr fontId="5"/>
  </si>
  <si>
    <t>-</t>
    <phoneticPr fontId="5"/>
  </si>
  <si>
    <t>公開プロセス　・実施年：平成28年度　　・レビューシート番号・事業名：0035・遺棄化学兵器廃棄処理事業経費　　・評価結果：事業内容の一部改善
・取りまとめコメント：事業自体が特殊であることに加えて中国国内で行われているという点でも非常に特異な事業であるが、少なくとも現時点で日本企業が受注している部分については、市場での競争性を通じて効率性が追求できるように手立てを講じる必要がある。また、コストの中身についてもできる限り見直しを図る努力が必要である。
・対応状況の概要：
【一者応札が継続する事業の競争性を高めるための取組み】
仕様書を受領した業者等に対するアンケート結果を踏まえて、次のとおり新規業者が参入できるような取組を実施した。
・仕様書の標準化
・入札公告期間の延長
・グループ（共同体）参加の容認
・遺棄化学兵器処理事業の全体像が把握できる概要資料の配布
・入札日から履行開始までの期間延長
・仕様書上に業者間での引継ぎが行われるような記載の追加
・複数年度契約の試行
【再委託の見直しを含めた競争性の向上】
過去に再委託した業務について検討結果は次のとおり。
１．輸送業務
　予め規模及び時期が明示できることに加えて、事業全体の安定性・安全性確保の観点から本体業務受託者が履行監理を行う必要性が低いため、原則、当室で別途契約を実施することとした。
２．解体又は据付業務
　事業全体の安定性・安全性確保の観点から本体業務受託者の履行監理が必要なものについては、再委託を認めることが妥当と判断した。
３．専門家派遣業務
　事業全体の安定性・安全性確保の観点から本体業務受託者の履行監理が必要なものが多い。また、その必要がないものについても、再委託する人数は本体業務受託者の不足分を補う形で決まるため、当室が予め分割発注する場合に比べて安価になることがあり、再委託を認めることが妥当と判断した。
支出先上位10者リストの落札率については、他の契約の予定価格を類推される恐れがあるため公表していない。</t>
    <phoneticPr fontId="5"/>
  </si>
  <si>
    <t>遺棄化学兵器の廃棄処理の実施</t>
    <rPh sb="0" eb="2">
      <t>イキ</t>
    </rPh>
    <rPh sb="2" eb="4">
      <t>カガク</t>
    </rPh>
    <rPh sb="4" eb="6">
      <t>ヘイキ</t>
    </rPh>
    <rPh sb="7" eb="9">
      <t>ハイキ</t>
    </rPh>
    <rPh sb="9" eb="11">
      <t>ショリ</t>
    </rPh>
    <rPh sb="12" eb="14">
      <t>ジッシ</t>
    </rPh>
    <phoneticPr fontId="5"/>
  </si>
  <si>
    <t>遺棄化学兵器廃棄処理</t>
    <rPh sb="0" eb="2">
      <t>イキ</t>
    </rPh>
    <rPh sb="2" eb="4">
      <t>カガク</t>
    </rPh>
    <rPh sb="4" eb="6">
      <t>ヘイキ</t>
    </rPh>
    <rPh sb="6" eb="8">
      <t>ハイキ</t>
    </rPh>
    <rPh sb="8" eb="10">
      <t>ショリ</t>
    </rPh>
    <phoneticPr fontId="5"/>
  </si>
  <si>
    <t>ハルバ嶺の大型廃棄処理設備運転開始に伴う運転経費の増等によるもの。</t>
    <phoneticPr fontId="5"/>
  </si>
  <si>
    <t>前回の事業評価時同様に、事業のもつ特殊性に加えて、中国国内で行われる特殊性もあり、日本企業が受注する部分について、できる限り効率性を追求することが求められる。個別の契約について、国庫債務負担行為の活用、1者応札への対策などを検討して欲しい。</t>
    <phoneticPr fontId="5"/>
  </si>
  <si>
    <t>外部有識者の所見を踏まえて、より一層、効率的な経費の執行に努めるとともに、執行実績を概算要求に適切に反映させること。</t>
    <rPh sb="0" eb="2">
      <t>ガイブ</t>
    </rPh>
    <rPh sb="2" eb="5">
      <t>ユウシキシャ</t>
    </rPh>
    <rPh sb="6" eb="8">
      <t>ショケン</t>
    </rPh>
    <rPh sb="9" eb="10">
      <t>フ</t>
    </rPh>
    <rPh sb="16" eb="18">
      <t>イッソウ</t>
    </rPh>
    <phoneticPr fontId="5"/>
  </si>
  <si>
    <t>外部有識者及び行政事業レビュー推進チームの所見を踏まえ、より一層、効率的な経費の執行に努め、執行実績を概算要求に適切に反映させる。</t>
    <rPh sb="0" eb="2">
      <t>ガイブ</t>
    </rPh>
    <rPh sb="2" eb="5">
      <t>ユウシキシャ</t>
    </rPh>
    <rPh sb="5" eb="6">
      <t>オヨ</t>
    </rPh>
    <rPh sb="7" eb="9">
      <t>ギョウセイ</t>
    </rPh>
    <rPh sb="9" eb="11">
      <t>ジギョウ</t>
    </rPh>
    <rPh sb="15" eb="17">
      <t>スイシン</t>
    </rPh>
    <rPh sb="21" eb="23">
      <t>ショケン</t>
    </rPh>
    <rPh sb="24" eb="25">
      <t>フ</t>
    </rPh>
    <rPh sb="30" eb="32">
      <t>イッソウ</t>
    </rPh>
    <rPh sb="33" eb="36">
      <t>コウリツテキ</t>
    </rPh>
    <rPh sb="37" eb="39">
      <t>ケイヒ</t>
    </rPh>
    <rPh sb="40" eb="42">
      <t>シッコウ</t>
    </rPh>
    <rPh sb="43" eb="44">
      <t>ツト</t>
    </rPh>
    <rPh sb="46" eb="48">
      <t>シッコウ</t>
    </rPh>
    <rPh sb="48" eb="50">
      <t>ジッセキ</t>
    </rPh>
    <rPh sb="51" eb="53">
      <t>ガイサン</t>
    </rPh>
    <rPh sb="53" eb="55">
      <t>ヨウキュウ</t>
    </rPh>
    <rPh sb="56" eb="58">
      <t>テキセツ</t>
    </rPh>
    <rPh sb="59" eb="61">
      <t>ハンエイ</t>
    </rPh>
    <phoneticPr fontId="5"/>
  </si>
  <si>
    <t>令和２年度松花江（佳木欺地区）発掘・回収事業のうち改良型潜水工法（覆土除去装置及びエジェクターポンプ）に係る国内試験業務</t>
    <rPh sb="0" eb="2">
      <t>レイワ</t>
    </rPh>
    <rPh sb="3" eb="5">
      <t>ネンド</t>
    </rPh>
    <rPh sb="5" eb="8">
      <t>ショウカコウ</t>
    </rPh>
    <rPh sb="9" eb="10">
      <t>ケイ</t>
    </rPh>
    <rPh sb="10" eb="11">
      <t>キ</t>
    </rPh>
    <rPh sb="11" eb="12">
      <t>ギ</t>
    </rPh>
    <rPh sb="12" eb="14">
      <t>チク</t>
    </rPh>
    <rPh sb="15" eb="17">
      <t>ハックツ</t>
    </rPh>
    <rPh sb="18" eb="20">
      <t>カイシュウ</t>
    </rPh>
    <rPh sb="20" eb="22">
      <t>ジギョウ</t>
    </rPh>
    <rPh sb="25" eb="28">
      <t>カイリョウガタ</t>
    </rPh>
    <rPh sb="28" eb="30">
      <t>センスイ</t>
    </rPh>
    <rPh sb="30" eb="32">
      <t>コウホウ</t>
    </rPh>
    <rPh sb="33" eb="35">
      <t>フクド</t>
    </rPh>
    <rPh sb="35" eb="37">
      <t>ジョキョ</t>
    </rPh>
    <rPh sb="37" eb="39">
      <t>ソウチ</t>
    </rPh>
    <rPh sb="39" eb="40">
      <t>オヨ</t>
    </rPh>
    <rPh sb="52" eb="53">
      <t>カカ</t>
    </rPh>
    <rPh sb="54" eb="56">
      <t>コクナイ</t>
    </rPh>
    <rPh sb="56" eb="58">
      <t>シケン</t>
    </rPh>
    <rPh sb="58" eb="60">
      <t>ギョウム</t>
    </rPh>
    <phoneticPr fontId="5"/>
  </si>
  <si>
    <t>中国遺棄化学兵器のハルバ嶺事業及び移動式処理事業に伴う環境モニタリング・分析業務に関する支援等業務</t>
    <rPh sb="0" eb="2">
      <t>チュウゴク</t>
    </rPh>
    <rPh sb="2" eb="4">
      <t>イキ</t>
    </rPh>
    <rPh sb="4" eb="6">
      <t>カガク</t>
    </rPh>
    <rPh sb="6" eb="8">
      <t>ヘイキ</t>
    </rPh>
    <rPh sb="12" eb="13">
      <t>レイ</t>
    </rPh>
    <rPh sb="13" eb="15">
      <t>ジギョウ</t>
    </rPh>
    <rPh sb="15" eb="16">
      <t>オヨ</t>
    </rPh>
    <rPh sb="17" eb="19">
      <t>イドウ</t>
    </rPh>
    <rPh sb="19" eb="20">
      <t>シキ</t>
    </rPh>
    <rPh sb="20" eb="22">
      <t>ショリ</t>
    </rPh>
    <rPh sb="22" eb="24">
      <t>ジギョウ</t>
    </rPh>
    <rPh sb="25" eb="26">
      <t>トモナ</t>
    </rPh>
    <rPh sb="27" eb="29">
      <t>カンキョウ</t>
    </rPh>
    <rPh sb="36" eb="38">
      <t>ブンセキ</t>
    </rPh>
    <rPh sb="38" eb="40">
      <t>ギョウム</t>
    </rPh>
    <rPh sb="41" eb="42">
      <t>カン</t>
    </rPh>
    <rPh sb="44" eb="46">
      <t>シエン</t>
    </rPh>
    <rPh sb="46" eb="47">
      <t>トウ</t>
    </rPh>
    <rPh sb="47" eb="49">
      <t>ギョウム</t>
    </rPh>
    <phoneticPr fontId="5"/>
  </si>
  <si>
    <t>中国遺棄化学兵器の発掘・回収、廃棄処理等に関する業務</t>
    <rPh sb="0" eb="2">
      <t>チュウゴク</t>
    </rPh>
    <rPh sb="2" eb="4">
      <t>イキ</t>
    </rPh>
    <rPh sb="4" eb="6">
      <t>カガク</t>
    </rPh>
    <rPh sb="6" eb="8">
      <t>ヘイキ</t>
    </rPh>
    <rPh sb="9" eb="11">
      <t>ハックツ</t>
    </rPh>
    <rPh sb="12" eb="14">
      <t>カイシュウ</t>
    </rPh>
    <rPh sb="15" eb="17">
      <t>ハイキ</t>
    </rPh>
    <rPh sb="17" eb="19">
      <t>ショリ</t>
    </rPh>
    <rPh sb="19" eb="20">
      <t>トウ</t>
    </rPh>
    <rPh sb="21" eb="22">
      <t>カン</t>
    </rPh>
    <rPh sb="24" eb="26">
      <t>ギョウム</t>
    </rPh>
    <phoneticPr fontId="5"/>
  </si>
  <si>
    <t>ハルバ嶺における遺棄化学兵器廃棄処理事業の危険廃棄物処理設備に係る運転等業務　等</t>
    <rPh sb="3" eb="4">
      <t>レイ</t>
    </rPh>
    <rPh sb="8" eb="10">
      <t>イキ</t>
    </rPh>
    <rPh sb="10" eb="12">
      <t>カガク</t>
    </rPh>
    <rPh sb="12" eb="14">
      <t>ヘイキ</t>
    </rPh>
    <rPh sb="14" eb="16">
      <t>ハイキ</t>
    </rPh>
    <rPh sb="16" eb="18">
      <t>ショリ</t>
    </rPh>
    <rPh sb="18" eb="20">
      <t>ジギョウ</t>
    </rPh>
    <rPh sb="21" eb="23">
      <t>キケン</t>
    </rPh>
    <rPh sb="23" eb="26">
      <t>ハイキブツ</t>
    </rPh>
    <rPh sb="26" eb="28">
      <t>ショリ</t>
    </rPh>
    <rPh sb="28" eb="30">
      <t>セツビ</t>
    </rPh>
    <rPh sb="31" eb="32">
      <t>カカ</t>
    </rPh>
    <rPh sb="33" eb="35">
      <t>ウンテン</t>
    </rPh>
    <rPh sb="35" eb="36">
      <t>トウ</t>
    </rPh>
    <rPh sb="36" eb="38">
      <t>ギョウム</t>
    </rPh>
    <rPh sb="39" eb="40">
      <t>トウ</t>
    </rPh>
    <phoneticPr fontId="5"/>
  </si>
  <si>
    <t>中国各地域の遺棄化学兵器移動式処理（高機動型）業務　等</t>
    <rPh sb="0" eb="2">
      <t>チュウゴク</t>
    </rPh>
    <rPh sb="2" eb="4">
      <t>カクチ</t>
    </rPh>
    <rPh sb="4" eb="5">
      <t>イキ</t>
    </rPh>
    <rPh sb="6" eb="8">
      <t>イキ</t>
    </rPh>
    <rPh sb="8" eb="10">
      <t>カガク</t>
    </rPh>
    <rPh sb="10" eb="12">
      <t>ヘイキ</t>
    </rPh>
    <rPh sb="12" eb="14">
      <t>イドウ</t>
    </rPh>
    <rPh sb="14" eb="15">
      <t>シキ</t>
    </rPh>
    <rPh sb="15" eb="17">
      <t>ショリ</t>
    </rPh>
    <rPh sb="18" eb="21">
      <t>コウキドウ</t>
    </rPh>
    <rPh sb="21" eb="22">
      <t>ガタ</t>
    </rPh>
    <rPh sb="23" eb="25">
      <t>ギョウム</t>
    </rPh>
    <rPh sb="26" eb="27">
      <t>トウ</t>
    </rPh>
    <phoneticPr fontId="5"/>
  </si>
  <si>
    <t>ハルバ嶺における遺棄化学兵器廃棄処理事業の化学兵器廃棄設備に係る業務</t>
    <rPh sb="3" eb="4">
      <t>レイ</t>
    </rPh>
    <rPh sb="8" eb="10">
      <t>イキ</t>
    </rPh>
    <rPh sb="10" eb="12">
      <t>カガク</t>
    </rPh>
    <rPh sb="12" eb="14">
      <t>ヘイキ</t>
    </rPh>
    <rPh sb="14" eb="16">
      <t>ハイキ</t>
    </rPh>
    <rPh sb="16" eb="18">
      <t>ショリ</t>
    </rPh>
    <rPh sb="18" eb="20">
      <t>ジギョウ</t>
    </rPh>
    <rPh sb="21" eb="23">
      <t>カガク</t>
    </rPh>
    <rPh sb="23" eb="25">
      <t>ヘイキ</t>
    </rPh>
    <rPh sb="25" eb="27">
      <t>ハイキ</t>
    </rPh>
    <rPh sb="27" eb="29">
      <t>セツビ</t>
    </rPh>
    <rPh sb="30" eb="31">
      <t>カカ</t>
    </rPh>
    <rPh sb="32" eb="34">
      <t>ギョウム</t>
    </rPh>
    <phoneticPr fontId="5"/>
  </si>
  <si>
    <t>ハルバ嶺における遺棄化学兵器廃棄処理事業の危険廃棄物処理設備に係る業務</t>
    <rPh sb="3" eb="4">
      <t>レイ</t>
    </rPh>
    <rPh sb="8" eb="10">
      <t>イキ</t>
    </rPh>
    <rPh sb="10" eb="12">
      <t>カガク</t>
    </rPh>
    <rPh sb="12" eb="14">
      <t>ヘイキ</t>
    </rPh>
    <rPh sb="14" eb="16">
      <t>ハイキ</t>
    </rPh>
    <rPh sb="16" eb="18">
      <t>ショリ</t>
    </rPh>
    <rPh sb="18" eb="20">
      <t>ジギョウ</t>
    </rPh>
    <rPh sb="21" eb="23">
      <t>キケン</t>
    </rPh>
    <rPh sb="23" eb="26">
      <t>ハイキブツ</t>
    </rPh>
    <rPh sb="26" eb="28">
      <t>ショリ</t>
    </rPh>
    <rPh sb="28" eb="30">
      <t>セツビ</t>
    </rPh>
    <rPh sb="31" eb="32">
      <t>カカ</t>
    </rPh>
    <rPh sb="33" eb="35">
      <t>ギョウム</t>
    </rPh>
    <phoneticPr fontId="5"/>
  </si>
  <si>
    <t>ハルバ嶺の遺棄化学兵器廃棄処理（加熱爆破方式）事業に関する業務</t>
    <rPh sb="3" eb="4">
      <t>レイ</t>
    </rPh>
    <rPh sb="5" eb="7">
      <t>イキ</t>
    </rPh>
    <rPh sb="7" eb="9">
      <t>カガク</t>
    </rPh>
    <rPh sb="9" eb="11">
      <t>ヘイキ</t>
    </rPh>
    <rPh sb="11" eb="13">
      <t>ハイキ</t>
    </rPh>
    <rPh sb="13" eb="15">
      <t>ショリ</t>
    </rPh>
    <rPh sb="16" eb="18">
      <t>カネツ</t>
    </rPh>
    <rPh sb="18" eb="20">
      <t>バクハ</t>
    </rPh>
    <rPh sb="20" eb="22">
      <t>ホウシキ</t>
    </rPh>
    <rPh sb="23" eb="25">
      <t>ジギョウ</t>
    </rPh>
    <rPh sb="26" eb="27">
      <t>カン</t>
    </rPh>
    <rPh sb="29" eb="31">
      <t>ギョウム</t>
    </rPh>
    <phoneticPr fontId="5"/>
  </si>
  <si>
    <t>資機材調達、装置組立解体等業務　等</t>
    <rPh sb="0" eb="3">
      <t>シキザイ</t>
    </rPh>
    <rPh sb="3" eb="5">
      <t>チョウタツ</t>
    </rPh>
    <rPh sb="6" eb="8">
      <t>ソウチ</t>
    </rPh>
    <rPh sb="8" eb="10">
      <t>クミタテ</t>
    </rPh>
    <rPh sb="10" eb="12">
      <t>カイタイ</t>
    </rPh>
    <rPh sb="12" eb="13">
      <t>トウ</t>
    </rPh>
    <rPh sb="13" eb="15">
      <t>ギョウム</t>
    </rPh>
    <rPh sb="16" eb="17">
      <t>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</si>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</sst>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11"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4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44" xfId="0" applyFont="1" applyFill="1" applyBorder="1" applyAlignment="1">
      <alignment horizontal="center" vertical="center" textRotation="255" wrapText="1"/>
    </xf>
    <xf numFmtId="0" fontId="15" fillId="3" borderId="14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100"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3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31" xfId="0" applyNumberFormat="1" applyFont="1" applyFill="1" applyBorder="1" applyAlignment="1" applyProtection="1">
      <alignment horizontal="center" vertical="center" shrinkToFit="1"/>
      <protection locked="0"/>
    </xf>
    <xf numFmtId="0" fontId="20" fillId="5" borderId="112"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1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12"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0" fontId="3" fillId="5" borderId="11"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0" borderId="53" xfId="0" applyFont="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8"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9"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31"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24"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0" fillId="0" borderId="103"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3" xfId="0" applyFont="1" applyFill="1" applyBorder="1" applyAlignment="1" applyProtection="1">
      <alignment horizontal="left" vertical="center" wrapText="1"/>
      <protection locked="0"/>
    </xf>
    <xf numFmtId="0" fontId="0" fillId="5" borderId="11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8" xfId="0" applyFont="1" applyFill="1" applyBorder="1" applyAlignment="1">
      <alignment horizontal="center" vertical="center"/>
    </xf>
    <xf numFmtId="0" fontId="0" fillId="6" borderId="14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8" xfId="0" applyFont="1" applyFill="1" applyBorder="1" applyAlignment="1" applyProtection="1">
      <alignment horizontal="center" vertical="center"/>
      <protection locked="0"/>
    </xf>
    <xf numFmtId="0" fontId="0" fillId="5" borderId="109"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5"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2" xfId="0" applyFont="1" applyFill="1" applyBorder="1" applyAlignment="1">
      <alignment vertical="center" wrapText="1"/>
    </xf>
    <xf numFmtId="0" fontId="0" fillId="5" borderId="109" xfId="0" applyFont="1" applyFill="1" applyBorder="1" applyAlignment="1">
      <alignment vertical="center" wrapText="1"/>
    </xf>
    <xf numFmtId="0" fontId="0" fillId="5" borderId="13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6" borderId="144"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13" fillId="2" borderId="136" xfId="0" applyFont="1" applyFill="1" applyBorder="1" applyAlignment="1">
      <alignment horizontal="center" vertical="center" wrapText="1"/>
    </xf>
    <xf numFmtId="0" fontId="13" fillId="2" borderId="137" xfId="0" applyFont="1" applyFill="1" applyBorder="1" applyAlignment="1">
      <alignment horizontal="center" vertical="center"/>
    </xf>
    <xf numFmtId="0" fontId="13" fillId="2" borderId="149" xfId="0" applyFont="1" applyFill="1" applyBorder="1" applyAlignment="1">
      <alignment horizontal="center" vertical="center"/>
    </xf>
    <xf numFmtId="0" fontId="8" fillId="2" borderId="110"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4" xfId="0" applyFont="1" applyFill="1" applyBorder="1" applyAlignment="1">
      <alignment horizontal="center" vertical="center" textRotation="255" wrapText="1"/>
    </xf>
    <xf numFmtId="0" fontId="0" fillId="0" borderId="10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1"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50" xfId="0" applyFont="1" applyFill="1" applyBorder="1" applyAlignment="1">
      <alignment horizontal="center" vertical="center"/>
    </xf>
    <xf numFmtId="0" fontId="0" fillId="2" borderId="130" xfId="0" applyFont="1" applyFill="1" applyBorder="1" applyAlignment="1">
      <alignment horizontal="center" vertical="center"/>
    </xf>
    <xf numFmtId="0" fontId="0" fillId="6" borderId="147" xfId="0" applyFont="1" applyFill="1" applyBorder="1" applyAlignment="1">
      <alignment horizontal="center" vertical="center"/>
    </xf>
    <xf numFmtId="177" fontId="0" fillId="0" borderId="125" xfId="0" applyNumberFormat="1" applyFont="1" applyFill="1" applyBorder="1" applyAlignment="1">
      <alignment horizontal="right" vertical="center"/>
    </xf>
    <xf numFmtId="177" fontId="0" fillId="0" borderId="126"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3" fillId="0" borderId="128" xfId="0" applyFont="1" applyBorder="1" applyAlignment="1">
      <alignment horizontal="center" vertical="center"/>
    </xf>
    <xf numFmtId="0" fontId="3" fillId="0" borderId="76" xfId="0" applyFont="1" applyBorder="1" applyAlignment="1">
      <alignment horizontal="center" vertical="center"/>
    </xf>
    <xf numFmtId="0" fontId="11" fillId="0" borderId="97" xfId="0" applyFont="1" applyBorder="1" applyAlignment="1">
      <alignment horizontal="center" vertical="center" wrapText="1"/>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42"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0" fillId="5" borderId="10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2" borderId="11" xfId="0" applyFont="1" applyFill="1" applyBorder="1" applyAlignment="1">
      <alignment vertical="center" wrapText="1"/>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11" xfId="0" applyFont="1" applyBorder="1" applyAlignment="1">
      <alignment vertical="center" wrapText="1"/>
    </xf>
    <xf numFmtId="0" fontId="0" fillId="5"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3" borderId="11" xfId="0" applyFont="1" applyFill="1" applyBorder="1" applyAlignment="1">
      <alignment horizontal="center" vertical="center"/>
    </xf>
    <xf numFmtId="177" fontId="3" fillId="0" borderId="24" xfId="0" applyNumberFormat="1" applyFont="1" applyFill="1" applyBorder="1" applyAlignment="1" applyProtection="1">
      <alignment horizontal="right" vertical="center"/>
      <protection locked="0"/>
    </xf>
    <xf numFmtId="177" fontId="3" fillId="0" borderId="25" xfId="0" applyNumberFormat="1" applyFont="1" applyFill="1" applyBorder="1" applyAlignment="1" applyProtection="1">
      <alignment horizontal="right" vertical="center"/>
      <protection locked="0"/>
    </xf>
    <xf numFmtId="177" fontId="3" fillId="0" borderId="26" xfId="0" applyNumberFormat="1" applyFont="1" applyFill="1" applyBorder="1" applyAlignment="1" applyProtection="1">
      <alignment horizontal="right" vertical="center"/>
      <protection locked="0"/>
    </xf>
    <xf numFmtId="49" fontId="3" fillId="5" borderId="11" xfId="0" applyNumberFormat="1" applyFont="1" applyFill="1" applyBorder="1" applyAlignment="1" applyProtection="1">
      <alignment horizontal="center" vertical="center" wrapText="1"/>
      <protection locked="0"/>
    </xf>
    <xf numFmtId="177" fontId="3" fillId="0" borderId="24" xfId="0" applyNumberFormat="1" applyFont="1" applyFill="1" applyBorder="1" applyAlignment="1" applyProtection="1">
      <alignment horizontal="right" vertical="center" wrapText="1"/>
      <protection locked="0"/>
    </xf>
    <xf numFmtId="177" fontId="3" fillId="0" borderId="25" xfId="0" applyNumberFormat="1" applyFont="1" applyFill="1" applyBorder="1" applyAlignment="1" applyProtection="1">
      <alignment horizontal="right" vertical="center" wrapText="1"/>
      <protection locked="0"/>
    </xf>
    <xf numFmtId="177" fontId="3" fillId="0" borderId="26" xfId="0" applyNumberFormat="1" applyFont="1" applyFill="1" applyBorder="1" applyAlignment="1" applyProtection="1">
      <alignment horizontal="right" vertical="center" wrapText="1"/>
      <protection locked="0"/>
    </xf>
    <xf numFmtId="0" fontId="3" fillId="0" borderId="7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0" xfId="0" applyFont="1" applyBorder="1" applyAlignment="1" applyProtection="1">
      <alignment horizontal="left" vertical="center" wrapText="1"/>
      <protection locked="0"/>
    </xf>
    <xf numFmtId="177" fontId="3" fillId="0" borderId="70" xfId="0" applyNumberFormat="1" applyFont="1" applyFill="1" applyBorder="1" applyAlignment="1" applyProtection="1">
      <alignment horizontal="right" vertical="center"/>
      <protection locked="0"/>
    </xf>
    <xf numFmtId="177" fontId="3" fillId="0" borderId="71" xfId="0" applyNumberFormat="1" applyFont="1" applyFill="1" applyBorder="1" applyAlignment="1" applyProtection="1">
      <alignment horizontal="right" vertical="center"/>
      <protection locked="0"/>
    </xf>
    <xf numFmtId="177" fontId="3" fillId="0" borderId="127" xfId="0" applyNumberFormat="1" applyFont="1" applyFill="1" applyBorder="1" applyAlignment="1" applyProtection="1">
      <alignment horizontal="right" vertical="center"/>
      <protection locked="0"/>
    </xf>
    <xf numFmtId="177" fontId="3" fillId="0" borderId="96" xfId="0" applyNumberFormat="1" applyFont="1" applyFill="1" applyBorder="1" applyAlignment="1" applyProtection="1">
      <alignment horizontal="right" vertical="center"/>
      <protection locked="0"/>
    </xf>
    <xf numFmtId="0" fontId="3" fillId="0" borderId="72" xfId="0" applyFont="1" applyBorder="1" applyAlignment="1" applyProtection="1">
      <alignment horizontal="left" vertical="center" wrapText="1"/>
      <protection locked="0"/>
    </xf>
    <xf numFmtId="177" fontId="3" fillId="0" borderId="13" xfId="0" applyNumberFormat="1" applyFont="1" applyFill="1" applyBorder="1" applyAlignment="1" applyProtection="1">
      <alignment horizontal="right" vertical="center"/>
      <protection locked="0"/>
    </xf>
    <xf numFmtId="177" fontId="3" fillId="0" borderId="14" xfId="0" applyNumberFormat="1" applyFont="1" applyFill="1" applyBorder="1" applyAlignment="1" applyProtection="1">
      <alignment horizontal="right" vertical="center"/>
      <protection locked="0"/>
    </xf>
    <xf numFmtId="177" fontId="3" fillId="0" borderId="124" xfId="0" applyNumberFormat="1" applyFont="1" applyFill="1" applyBorder="1" applyAlignment="1" applyProtection="1">
      <alignment horizontal="right" vertical="center"/>
      <protection locked="0"/>
    </xf>
    <xf numFmtId="177" fontId="3" fillId="0" borderId="30" xfId="0" applyNumberFormat="1" applyFont="1" applyFill="1" applyBorder="1" applyAlignment="1" applyProtection="1">
      <alignment horizontal="right" vertical="center"/>
      <protection locked="0"/>
    </xf>
    <xf numFmtId="177" fontId="3" fillId="0" borderId="24" xfId="0" applyNumberFormat="1" applyFont="1" applyFill="1" applyBorder="1" applyAlignment="1" applyProtection="1">
      <alignment horizontal="right" vertical="center"/>
    </xf>
    <xf numFmtId="177" fontId="3" fillId="0" borderId="25" xfId="0" applyNumberFormat="1" applyFont="1" applyFill="1" applyBorder="1" applyAlignment="1" applyProtection="1">
      <alignment horizontal="right" vertical="center"/>
    </xf>
    <xf numFmtId="177" fontId="3" fillId="0" borderId="43" xfId="0" applyNumberFormat="1" applyFont="1" applyFill="1" applyBorder="1" applyAlignment="1" applyProtection="1">
      <alignment horizontal="right" vertical="center"/>
    </xf>
    <xf numFmtId="177" fontId="3" fillId="0" borderId="34" xfId="0" applyNumberFormat="1" applyFont="1" applyFill="1" applyBorder="1" applyAlignment="1" applyProtection="1">
      <alignment horizontal="right" vertical="center"/>
    </xf>
    <xf numFmtId="177" fontId="3" fillId="0" borderId="100" xfId="0" applyNumberFormat="1" applyFont="1" applyFill="1" applyBorder="1" applyAlignment="1" applyProtection="1">
      <alignment horizontal="right" vertical="center"/>
    </xf>
    <xf numFmtId="177" fontId="3" fillId="0" borderId="76" xfId="0" applyNumberFormat="1" applyFont="1" applyFill="1" applyBorder="1" applyAlignment="1" applyProtection="1">
      <alignment horizontal="right" vertical="center"/>
    </xf>
    <xf numFmtId="177" fontId="3" fillId="0" borderId="129" xfId="0" applyNumberFormat="1" applyFont="1" applyFill="1" applyBorder="1" applyAlignment="1" applyProtection="1">
      <alignment horizontal="right" vertical="center"/>
    </xf>
    <xf numFmtId="177" fontId="3" fillId="0" borderId="102" xfId="0" applyNumberFormat="1" applyFont="1" applyFill="1" applyBorder="1" applyAlignment="1" applyProtection="1">
      <alignment horizontal="right" vertical="center"/>
    </xf>
    <xf numFmtId="0" fontId="30" fillId="0" borderId="0" xfId="5" applyFo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4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40821</xdr:colOff>
      <xdr:row>123</xdr:row>
      <xdr:rowOff>231321</xdr:rowOff>
    </xdr:from>
    <xdr:to>
      <xdr:col>50</xdr:col>
      <xdr:colOff>0</xdr:colOff>
      <xdr:row>161</xdr:row>
      <xdr:rowOff>258535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5464" y="65232642"/>
          <a:ext cx="9225643" cy="13865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4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9"/>
      <c r="AQ1" s="9"/>
      <c r="AR1" s="9"/>
      <c r="AS1" s="9"/>
      <c r="AT1" s="9"/>
      <c r="AU1" s="9"/>
      <c r="AV1" s="9"/>
      <c r="AW1" s="2"/>
      <c r="AX1" s="49"/>
    </row>
    <row r="2" spans="1:50" ht="21.75" customHeight="1" thickBot="1" x14ac:dyDescent="0.2">
      <c r="A2" s="69"/>
      <c r="B2" s="69"/>
      <c r="C2" s="69"/>
      <c r="D2" s="69"/>
      <c r="E2" s="69"/>
      <c r="F2" s="69"/>
      <c r="G2" s="69"/>
      <c r="H2" s="69"/>
      <c r="I2" s="69"/>
      <c r="J2" s="69"/>
      <c r="K2" s="69"/>
      <c r="L2" s="69"/>
      <c r="M2" s="69"/>
      <c r="N2" s="69"/>
      <c r="O2" s="69"/>
      <c r="P2" s="69"/>
      <c r="Q2" s="69"/>
      <c r="R2" s="69"/>
      <c r="S2" s="69"/>
      <c r="T2" s="69"/>
      <c r="U2" s="69"/>
      <c r="V2" s="69"/>
      <c r="W2" s="69"/>
      <c r="X2" s="79" t="s">
        <v>0</v>
      </c>
      <c r="Y2" s="69"/>
      <c r="Z2" s="49"/>
      <c r="AA2" s="49"/>
      <c r="AB2" s="49"/>
      <c r="AC2" s="49"/>
      <c r="AD2" s="688">
        <v>2021</v>
      </c>
      <c r="AE2" s="688"/>
      <c r="AF2" s="688"/>
      <c r="AG2" s="688"/>
      <c r="AH2" s="688"/>
      <c r="AI2" s="81" t="s">
        <v>289</v>
      </c>
      <c r="AJ2" s="688" t="s">
        <v>640</v>
      </c>
      <c r="AK2" s="688"/>
      <c r="AL2" s="688"/>
      <c r="AM2" s="688"/>
      <c r="AN2" s="81" t="s">
        <v>289</v>
      </c>
      <c r="AO2" s="688">
        <v>20</v>
      </c>
      <c r="AP2" s="688"/>
      <c r="AQ2" s="688"/>
      <c r="AR2" s="82" t="s">
        <v>586</v>
      </c>
      <c r="AS2" s="694">
        <v>53</v>
      </c>
      <c r="AT2" s="694"/>
      <c r="AU2" s="694"/>
      <c r="AV2" s="81" t="str">
        <f>IF(AW2="","","-")</f>
        <v/>
      </c>
      <c r="AW2" s="666"/>
      <c r="AX2" s="666"/>
    </row>
    <row r="3" spans="1:50" ht="21" customHeight="1" thickBot="1" x14ac:dyDescent="0.2">
      <c r="A3" s="644" t="s">
        <v>579</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19" t="s">
        <v>59</v>
      </c>
      <c r="AJ3" s="646" t="s">
        <v>639</v>
      </c>
      <c r="AK3" s="646"/>
      <c r="AL3" s="646"/>
      <c r="AM3" s="646"/>
      <c r="AN3" s="646"/>
      <c r="AO3" s="646"/>
      <c r="AP3" s="646"/>
      <c r="AQ3" s="646"/>
      <c r="AR3" s="646"/>
      <c r="AS3" s="646"/>
      <c r="AT3" s="646"/>
      <c r="AU3" s="646"/>
      <c r="AV3" s="646"/>
      <c r="AW3" s="646"/>
      <c r="AX3" s="20" t="s">
        <v>60</v>
      </c>
    </row>
    <row r="4" spans="1:50" ht="24.75" customHeight="1" x14ac:dyDescent="0.15">
      <c r="A4" s="487" t="s">
        <v>24</v>
      </c>
      <c r="B4" s="488"/>
      <c r="C4" s="488"/>
      <c r="D4" s="488"/>
      <c r="E4" s="488"/>
      <c r="F4" s="488"/>
      <c r="G4" s="465" t="s">
        <v>587</v>
      </c>
      <c r="H4" s="466"/>
      <c r="I4" s="466"/>
      <c r="J4" s="466"/>
      <c r="K4" s="466"/>
      <c r="L4" s="466"/>
      <c r="M4" s="466"/>
      <c r="N4" s="466"/>
      <c r="O4" s="466"/>
      <c r="P4" s="466"/>
      <c r="Q4" s="466"/>
      <c r="R4" s="466"/>
      <c r="S4" s="466"/>
      <c r="T4" s="466"/>
      <c r="U4" s="466"/>
      <c r="V4" s="466"/>
      <c r="W4" s="466"/>
      <c r="X4" s="466"/>
      <c r="Y4" s="467" t="s">
        <v>1</v>
      </c>
      <c r="Z4" s="468"/>
      <c r="AA4" s="468"/>
      <c r="AB4" s="468"/>
      <c r="AC4" s="468"/>
      <c r="AD4" s="469"/>
      <c r="AE4" s="470" t="s">
        <v>588</v>
      </c>
      <c r="AF4" s="471"/>
      <c r="AG4" s="471"/>
      <c r="AH4" s="471"/>
      <c r="AI4" s="471"/>
      <c r="AJ4" s="471"/>
      <c r="AK4" s="471"/>
      <c r="AL4" s="471"/>
      <c r="AM4" s="471"/>
      <c r="AN4" s="471"/>
      <c r="AO4" s="471"/>
      <c r="AP4" s="472"/>
      <c r="AQ4" s="473" t="s">
        <v>2</v>
      </c>
      <c r="AR4" s="468"/>
      <c r="AS4" s="468"/>
      <c r="AT4" s="468"/>
      <c r="AU4" s="468"/>
      <c r="AV4" s="468"/>
      <c r="AW4" s="468"/>
      <c r="AX4" s="474"/>
    </row>
    <row r="5" spans="1:50" ht="30" customHeight="1" x14ac:dyDescent="0.15">
      <c r="A5" s="475" t="s">
        <v>62</v>
      </c>
      <c r="B5" s="476"/>
      <c r="C5" s="476"/>
      <c r="D5" s="476"/>
      <c r="E5" s="476"/>
      <c r="F5" s="477"/>
      <c r="G5" s="619" t="s">
        <v>370</v>
      </c>
      <c r="H5" s="620"/>
      <c r="I5" s="620"/>
      <c r="J5" s="620"/>
      <c r="K5" s="620"/>
      <c r="L5" s="620"/>
      <c r="M5" s="621" t="s">
        <v>61</v>
      </c>
      <c r="N5" s="622"/>
      <c r="O5" s="622"/>
      <c r="P5" s="622"/>
      <c r="Q5" s="622"/>
      <c r="R5" s="623"/>
      <c r="S5" s="624" t="s">
        <v>65</v>
      </c>
      <c r="T5" s="620"/>
      <c r="U5" s="620"/>
      <c r="V5" s="620"/>
      <c r="W5" s="620"/>
      <c r="X5" s="625"/>
      <c r="Y5" s="481" t="s">
        <v>3</v>
      </c>
      <c r="Z5" s="363"/>
      <c r="AA5" s="363"/>
      <c r="AB5" s="363"/>
      <c r="AC5" s="363"/>
      <c r="AD5" s="364"/>
      <c r="AE5" s="482" t="s">
        <v>589</v>
      </c>
      <c r="AF5" s="482"/>
      <c r="AG5" s="482"/>
      <c r="AH5" s="482"/>
      <c r="AI5" s="482"/>
      <c r="AJ5" s="482"/>
      <c r="AK5" s="482"/>
      <c r="AL5" s="482"/>
      <c r="AM5" s="482"/>
      <c r="AN5" s="482"/>
      <c r="AO5" s="482"/>
      <c r="AP5" s="483"/>
      <c r="AQ5" s="484" t="s">
        <v>590</v>
      </c>
      <c r="AR5" s="485"/>
      <c r="AS5" s="485"/>
      <c r="AT5" s="485"/>
      <c r="AU5" s="485"/>
      <c r="AV5" s="485"/>
      <c r="AW5" s="485"/>
      <c r="AX5" s="486"/>
    </row>
    <row r="6" spans="1:50" ht="39" customHeight="1" x14ac:dyDescent="0.15">
      <c r="A6" s="489" t="s">
        <v>4</v>
      </c>
      <c r="B6" s="490"/>
      <c r="C6" s="490"/>
      <c r="D6" s="490"/>
      <c r="E6" s="490"/>
      <c r="F6" s="490"/>
      <c r="G6" s="267" t="str">
        <f>入力規則等!F39</f>
        <v>一般会計</v>
      </c>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9"/>
    </row>
    <row r="7" spans="1:50" ht="146.25" customHeight="1" x14ac:dyDescent="0.15">
      <c r="A7" s="345" t="s">
        <v>21</v>
      </c>
      <c r="B7" s="346"/>
      <c r="C7" s="346"/>
      <c r="D7" s="346"/>
      <c r="E7" s="346"/>
      <c r="F7" s="347"/>
      <c r="G7" s="348" t="s">
        <v>592</v>
      </c>
      <c r="H7" s="349"/>
      <c r="I7" s="349"/>
      <c r="J7" s="349"/>
      <c r="K7" s="349"/>
      <c r="L7" s="349"/>
      <c r="M7" s="349"/>
      <c r="N7" s="349"/>
      <c r="O7" s="349"/>
      <c r="P7" s="349"/>
      <c r="Q7" s="349"/>
      <c r="R7" s="349"/>
      <c r="S7" s="349"/>
      <c r="T7" s="349"/>
      <c r="U7" s="349"/>
      <c r="V7" s="349"/>
      <c r="W7" s="349"/>
      <c r="X7" s="350"/>
      <c r="Y7" s="678" t="s">
        <v>275</v>
      </c>
      <c r="Z7" s="310"/>
      <c r="AA7" s="310"/>
      <c r="AB7" s="310"/>
      <c r="AC7" s="310"/>
      <c r="AD7" s="679"/>
      <c r="AE7" s="667" t="s">
        <v>593</v>
      </c>
      <c r="AF7" s="668"/>
      <c r="AG7" s="668"/>
      <c r="AH7" s="668"/>
      <c r="AI7" s="668"/>
      <c r="AJ7" s="668"/>
      <c r="AK7" s="668"/>
      <c r="AL7" s="668"/>
      <c r="AM7" s="668"/>
      <c r="AN7" s="668"/>
      <c r="AO7" s="668"/>
      <c r="AP7" s="668"/>
      <c r="AQ7" s="668"/>
      <c r="AR7" s="668"/>
      <c r="AS7" s="668"/>
      <c r="AT7" s="668"/>
      <c r="AU7" s="668"/>
      <c r="AV7" s="668"/>
      <c r="AW7" s="668"/>
      <c r="AX7" s="669"/>
    </row>
    <row r="8" spans="1:50" ht="53.25" customHeight="1" x14ac:dyDescent="0.15">
      <c r="A8" s="345" t="s">
        <v>195</v>
      </c>
      <c r="B8" s="346"/>
      <c r="C8" s="346"/>
      <c r="D8" s="346"/>
      <c r="E8" s="346"/>
      <c r="F8" s="347"/>
      <c r="G8" s="689" t="str">
        <f>入力規則等!A27</f>
        <v>-</v>
      </c>
      <c r="H8" s="503"/>
      <c r="I8" s="503"/>
      <c r="J8" s="503"/>
      <c r="K8" s="503"/>
      <c r="L8" s="503"/>
      <c r="M8" s="503"/>
      <c r="N8" s="503"/>
      <c r="O8" s="503"/>
      <c r="P8" s="503"/>
      <c r="Q8" s="503"/>
      <c r="R8" s="503"/>
      <c r="S8" s="503"/>
      <c r="T8" s="503"/>
      <c r="U8" s="503"/>
      <c r="V8" s="503"/>
      <c r="W8" s="503"/>
      <c r="X8" s="690"/>
      <c r="Y8" s="626" t="s">
        <v>196</v>
      </c>
      <c r="Z8" s="627"/>
      <c r="AA8" s="627"/>
      <c r="AB8" s="627"/>
      <c r="AC8" s="627"/>
      <c r="AD8" s="628"/>
      <c r="AE8" s="502" t="str">
        <f>入力規則等!K13</f>
        <v>その他の事項経費</v>
      </c>
      <c r="AF8" s="503"/>
      <c r="AG8" s="503"/>
      <c r="AH8" s="503"/>
      <c r="AI8" s="503"/>
      <c r="AJ8" s="503"/>
      <c r="AK8" s="503"/>
      <c r="AL8" s="503"/>
      <c r="AM8" s="503"/>
      <c r="AN8" s="503"/>
      <c r="AO8" s="503"/>
      <c r="AP8" s="503"/>
      <c r="AQ8" s="503"/>
      <c r="AR8" s="503"/>
      <c r="AS8" s="503"/>
      <c r="AT8" s="503"/>
      <c r="AU8" s="503"/>
      <c r="AV8" s="503"/>
      <c r="AW8" s="503"/>
      <c r="AX8" s="504"/>
    </row>
    <row r="9" spans="1:50" ht="58.5" customHeight="1" x14ac:dyDescent="0.15">
      <c r="A9" s="629" t="s">
        <v>22</v>
      </c>
      <c r="B9" s="630"/>
      <c r="C9" s="630"/>
      <c r="D9" s="630"/>
      <c r="E9" s="630"/>
      <c r="F9" s="630"/>
      <c r="G9" s="631" t="s">
        <v>594</v>
      </c>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3"/>
    </row>
    <row r="10" spans="1:50" ht="80.25" customHeight="1" x14ac:dyDescent="0.15">
      <c r="A10" s="449" t="s">
        <v>28</v>
      </c>
      <c r="B10" s="450"/>
      <c r="C10" s="450"/>
      <c r="D10" s="450"/>
      <c r="E10" s="450"/>
      <c r="F10" s="450"/>
      <c r="G10" s="537" t="s">
        <v>595</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9"/>
    </row>
    <row r="11" spans="1:50" ht="42" customHeight="1" x14ac:dyDescent="0.15">
      <c r="A11" s="449" t="s">
        <v>5</v>
      </c>
      <c r="B11" s="450"/>
      <c r="C11" s="450"/>
      <c r="D11" s="450"/>
      <c r="E11" s="450"/>
      <c r="F11" s="451"/>
      <c r="G11" s="478" t="str">
        <f>入力規則等!P10</f>
        <v>直接実施、委託・請負</v>
      </c>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80"/>
    </row>
    <row r="12" spans="1:50" ht="21" customHeight="1" x14ac:dyDescent="0.15">
      <c r="A12" s="707" t="s">
        <v>23</v>
      </c>
      <c r="B12" s="708"/>
      <c r="C12" s="708"/>
      <c r="D12" s="708"/>
      <c r="E12" s="708"/>
      <c r="F12" s="709"/>
      <c r="G12" s="543"/>
      <c r="H12" s="544"/>
      <c r="I12" s="544"/>
      <c r="J12" s="544"/>
      <c r="K12" s="544"/>
      <c r="L12" s="544"/>
      <c r="M12" s="544"/>
      <c r="N12" s="544"/>
      <c r="O12" s="544"/>
      <c r="P12" s="317" t="s">
        <v>276</v>
      </c>
      <c r="Q12" s="312"/>
      <c r="R12" s="312"/>
      <c r="S12" s="312"/>
      <c r="T12" s="312"/>
      <c r="U12" s="312"/>
      <c r="V12" s="313"/>
      <c r="W12" s="317" t="s">
        <v>293</v>
      </c>
      <c r="X12" s="312"/>
      <c r="Y12" s="312"/>
      <c r="Z12" s="312"/>
      <c r="AA12" s="312"/>
      <c r="AB12" s="312"/>
      <c r="AC12" s="313"/>
      <c r="AD12" s="317" t="s">
        <v>577</v>
      </c>
      <c r="AE12" s="312"/>
      <c r="AF12" s="312"/>
      <c r="AG12" s="312"/>
      <c r="AH12" s="312"/>
      <c r="AI12" s="312"/>
      <c r="AJ12" s="313"/>
      <c r="AK12" s="317" t="s">
        <v>580</v>
      </c>
      <c r="AL12" s="312"/>
      <c r="AM12" s="312"/>
      <c r="AN12" s="312"/>
      <c r="AO12" s="312"/>
      <c r="AP12" s="312"/>
      <c r="AQ12" s="313"/>
      <c r="AR12" s="317" t="s">
        <v>581</v>
      </c>
      <c r="AS12" s="312"/>
      <c r="AT12" s="312"/>
      <c r="AU12" s="312"/>
      <c r="AV12" s="312"/>
      <c r="AW12" s="312"/>
      <c r="AX12" s="505"/>
    </row>
    <row r="13" spans="1:50" ht="21" customHeight="1" x14ac:dyDescent="0.15">
      <c r="A13" s="408"/>
      <c r="B13" s="409"/>
      <c r="C13" s="409"/>
      <c r="D13" s="409"/>
      <c r="E13" s="409"/>
      <c r="F13" s="410"/>
      <c r="G13" s="506" t="s">
        <v>6</v>
      </c>
      <c r="H13" s="507"/>
      <c r="I13" s="547" t="s">
        <v>7</v>
      </c>
      <c r="J13" s="548"/>
      <c r="K13" s="548"/>
      <c r="L13" s="548"/>
      <c r="M13" s="548"/>
      <c r="N13" s="548"/>
      <c r="O13" s="549"/>
      <c r="P13" s="446">
        <v>39067</v>
      </c>
      <c r="Q13" s="447"/>
      <c r="R13" s="447"/>
      <c r="S13" s="447"/>
      <c r="T13" s="447"/>
      <c r="U13" s="447"/>
      <c r="V13" s="448"/>
      <c r="W13" s="446">
        <v>33942</v>
      </c>
      <c r="X13" s="447"/>
      <c r="Y13" s="447"/>
      <c r="Z13" s="447"/>
      <c r="AA13" s="447"/>
      <c r="AB13" s="447"/>
      <c r="AC13" s="448"/>
      <c r="AD13" s="446">
        <v>53974</v>
      </c>
      <c r="AE13" s="447"/>
      <c r="AF13" s="447"/>
      <c r="AG13" s="447"/>
      <c r="AH13" s="447"/>
      <c r="AI13" s="447"/>
      <c r="AJ13" s="448"/>
      <c r="AK13" s="446">
        <v>50085</v>
      </c>
      <c r="AL13" s="447"/>
      <c r="AM13" s="447"/>
      <c r="AN13" s="447"/>
      <c r="AO13" s="447"/>
      <c r="AP13" s="447"/>
      <c r="AQ13" s="448"/>
      <c r="AR13" s="675">
        <v>62976</v>
      </c>
      <c r="AS13" s="676"/>
      <c r="AT13" s="676"/>
      <c r="AU13" s="676"/>
      <c r="AV13" s="676"/>
      <c r="AW13" s="676"/>
      <c r="AX13" s="677"/>
    </row>
    <row r="14" spans="1:50" ht="21" customHeight="1" x14ac:dyDescent="0.15">
      <c r="A14" s="408"/>
      <c r="B14" s="409"/>
      <c r="C14" s="409"/>
      <c r="D14" s="409"/>
      <c r="E14" s="409"/>
      <c r="F14" s="410"/>
      <c r="G14" s="508"/>
      <c r="H14" s="509"/>
      <c r="I14" s="494" t="s">
        <v>8</v>
      </c>
      <c r="J14" s="545"/>
      <c r="K14" s="545"/>
      <c r="L14" s="545"/>
      <c r="M14" s="545"/>
      <c r="N14" s="545"/>
      <c r="O14" s="546"/>
      <c r="P14" s="446" t="s">
        <v>596</v>
      </c>
      <c r="Q14" s="447"/>
      <c r="R14" s="447"/>
      <c r="S14" s="447"/>
      <c r="T14" s="447"/>
      <c r="U14" s="447"/>
      <c r="V14" s="448"/>
      <c r="W14" s="446" t="s">
        <v>596</v>
      </c>
      <c r="X14" s="447"/>
      <c r="Y14" s="447"/>
      <c r="Z14" s="447"/>
      <c r="AA14" s="447"/>
      <c r="AB14" s="447"/>
      <c r="AC14" s="448"/>
      <c r="AD14" s="446" t="s">
        <v>596</v>
      </c>
      <c r="AE14" s="447"/>
      <c r="AF14" s="447"/>
      <c r="AG14" s="447"/>
      <c r="AH14" s="447"/>
      <c r="AI14" s="447"/>
      <c r="AJ14" s="448"/>
      <c r="AK14" s="446" t="s">
        <v>596</v>
      </c>
      <c r="AL14" s="447"/>
      <c r="AM14" s="447"/>
      <c r="AN14" s="447"/>
      <c r="AO14" s="447"/>
      <c r="AP14" s="447"/>
      <c r="AQ14" s="448"/>
      <c r="AR14" s="571"/>
      <c r="AS14" s="571"/>
      <c r="AT14" s="571"/>
      <c r="AU14" s="571"/>
      <c r="AV14" s="571"/>
      <c r="AW14" s="571"/>
      <c r="AX14" s="572"/>
    </row>
    <row r="15" spans="1:50" ht="21" customHeight="1" x14ac:dyDescent="0.15">
      <c r="A15" s="408"/>
      <c r="B15" s="409"/>
      <c r="C15" s="409"/>
      <c r="D15" s="409"/>
      <c r="E15" s="409"/>
      <c r="F15" s="410"/>
      <c r="G15" s="508"/>
      <c r="H15" s="509"/>
      <c r="I15" s="494" t="s">
        <v>49</v>
      </c>
      <c r="J15" s="495"/>
      <c r="K15" s="495"/>
      <c r="L15" s="495"/>
      <c r="M15" s="495"/>
      <c r="N15" s="495"/>
      <c r="O15" s="496"/>
      <c r="P15" s="446">
        <v>8857</v>
      </c>
      <c r="Q15" s="447"/>
      <c r="R15" s="447"/>
      <c r="S15" s="447"/>
      <c r="T15" s="447"/>
      <c r="U15" s="447"/>
      <c r="V15" s="448"/>
      <c r="W15" s="446">
        <v>10193</v>
      </c>
      <c r="X15" s="447"/>
      <c r="Y15" s="447"/>
      <c r="Z15" s="447"/>
      <c r="AA15" s="447"/>
      <c r="AB15" s="447"/>
      <c r="AC15" s="448"/>
      <c r="AD15" s="446">
        <v>7952</v>
      </c>
      <c r="AE15" s="447"/>
      <c r="AF15" s="447"/>
      <c r="AG15" s="447"/>
      <c r="AH15" s="447"/>
      <c r="AI15" s="447"/>
      <c r="AJ15" s="448"/>
      <c r="AK15" s="446">
        <v>19861</v>
      </c>
      <c r="AL15" s="447"/>
      <c r="AM15" s="447"/>
      <c r="AN15" s="447"/>
      <c r="AO15" s="447"/>
      <c r="AP15" s="447"/>
      <c r="AQ15" s="448"/>
      <c r="AR15" s="446"/>
      <c r="AS15" s="447"/>
      <c r="AT15" s="447"/>
      <c r="AU15" s="447"/>
      <c r="AV15" s="447"/>
      <c r="AW15" s="447"/>
      <c r="AX15" s="586"/>
    </row>
    <row r="16" spans="1:50" ht="21" customHeight="1" x14ac:dyDescent="0.15">
      <c r="A16" s="408"/>
      <c r="B16" s="409"/>
      <c r="C16" s="409"/>
      <c r="D16" s="409"/>
      <c r="E16" s="409"/>
      <c r="F16" s="410"/>
      <c r="G16" s="508"/>
      <c r="H16" s="509"/>
      <c r="I16" s="494" t="s">
        <v>50</v>
      </c>
      <c r="J16" s="495"/>
      <c r="K16" s="495"/>
      <c r="L16" s="495"/>
      <c r="M16" s="495"/>
      <c r="N16" s="495"/>
      <c r="O16" s="496"/>
      <c r="P16" s="446">
        <v>-10193</v>
      </c>
      <c r="Q16" s="447"/>
      <c r="R16" s="447"/>
      <c r="S16" s="447"/>
      <c r="T16" s="447"/>
      <c r="U16" s="447"/>
      <c r="V16" s="448"/>
      <c r="W16" s="446">
        <v>-7952</v>
      </c>
      <c r="X16" s="447"/>
      <c r="Y16" s="447"/>
      <c r="Z16" s="447"/>
      <c r="AA16" s="447"/>
      <c r="AB16" s="447"/>
      <c r="AC16" s="448"/>
      <c r="AD16" s="446">
        <v>-19861</v>
      </c>
      <c r="AE16" s="447"/>
      <c r="AF16" s="447"/>
      <c r="AG16" s="447"/>
      <c r="AH16" s="447"/>
      <c r="AI16" s="447"/>
      <c r="AJ16" s="448"/>
      <c r="AK16" s="446" t="s">
        <v>596</v>
      </c>
      <c r="AL16" s="447"/>
      <c r="AM16" s="447"/>
      <c r="AN16" s="447"/>
      <c r="AO16" s="447"/>
      <c r="AP16" s="447"/>
      <c r="AQ16" s="448"/>
      <c r="AR16" s="540"/>
      <c r="AS16" s="541"/>
      <c r="AT16" s="541"/>
      <c r="AU16" s="541"/>
      <c r="AV16" s="541"/>
      <c r="AW16" s="541"/>
      <c r="AX16" s="542"/>
    </row>
    <row r="17" spans="1:50" ht="24.75" customHeight="1" x14ac:dyDescent="0.15">
      <c r="A17" s="408"/>
      <c r="B17" s="409"/>
      <c r="C17" s="409"/>
      <c r="D17" s="409"/>
      <c r="E17" s="409"/>
      <c r="F17" s="410"/>
      <c r="G17" s="508"/>
      <c r="H17" s="509"/>
      <c r="I17" s="494" t="s">
        <v>48</v>
      </c>
      <c r="J17" s="545"/>
      <c r="K17" s="545"/>
      <c r="L17" s="545"/>
      <c r="M17" s="545"/>
      <c r="N17" s="545"/>
      <c r="O17" s="546"/>
      <c r="P17" s="446" t="s">
        <v>596</v>
      </c>
      <c r="Q17" s="447"/>
      <c r="R17" s="447"/>
      <c r="S17" s="447"/>
      <c r="T17" s="447"/>
      <c r="U17" s="447"/>
      <c r="V17" s="448"/>
      <c r="W17" s="446" t="s">
        <v>596</v>
      </c>
      <c r="X17" s="447"/>
      <c r="Y17" s="447"/>
      <c r="Z17" s="447"/>
      <c r="AA17" s="447"/>
      <c r="AB17" s="447"/>
      <c r="AC17" s="448"/>
      <c r="AD17" s="446" t="s">
        <v>596</v>
      </c>
      <c r="AE17" s="447"/>
      <c r="AF17" s="447"/>
      <c r="AG17" s="447"/>
      <c r="AH17" s="447"/>
      <c r="AI17" s="447"/>
      <c r="AJ17" s="448"/>
      <c r="AK17" s="446" t="s">
        <v>596</v>
      </c>
      <c r="AL17" s="447"/>
      <c r="AM17" s="447"/>
      <c r="AN17" s="447"/>
      <c r="AO17" s="447"/>
      <c r="AP17" s="447"/>
      <c r="AQ17" s="448"/>
      <c r="AR17" s="673"/>
      <c r="AS17" s="673"/>
      <c r="AT17" s="673"/>
      <c r="AU17" s="673"/>
      <c r="AV17" s="673"/>
      <c r="AW17" s="673"/>
      <c r="AX17" s="674"/>
    </row>
    <row r="18" spans="1:50" ht="24.75" customHeight="1" x14ac:dyDescent="0.15">
      <c r="A18" s="408"/>
      <c r="B18" s="409"/>
      <c r="C18" s="409"/>
      <c r="D18" s="409"/>
      <c r="E18" s="409"/>
      <c r="F18" s="410"/>
      <c r="G18" s="510"/>
      <c r="H18" s="511"/>
      <c r="I18" s="499" t="s">
        <v>19</v>
      </c>
      <c r="J18" s="500"/>
      <c r="K18" s="500"/>
      <c r="L18" s="500"/>
      <c r="M18" s="500"/>
      <c r="N18" s="500"/>
      <c r="O18" s="501"/>
      <c r="P18" s="655">
        <f>SUM(P13:V17)</f>
        <v>37731</v>
      </c>
      <c r="Q18" s="656"/>
      <c r="R18" s="656"/>
      <c r="S18" s="656"/>
      <c r="T18" s="656"/>
      <c r="U18" s="656"/>
      <c r="V18" s="657"/>
      <c r="W18" s="655">
        <f>SUM(W13:AC17)</f>
        <v>36183</v>
      </c>
      <c r="X18" s="656"/>
      <c r="Y18" s="656"/>
      <c r="Z18" s="656"/>
      <c r="AA18" s="656"/>
      <c r="AB18" s="656"/>
      <c r="AC18" s="657"/>
      <c r="AD18" s="655">
        <f>SUM(AD13:AJ17)</f>
        <v>42065</v>
      </c>
      <c r="AE18" s="656"/>
      <c r="AF18" s="656"/>
      <c r="AG18" s="656"/>
      <c r="AH18" s="656"/>
      <c r="AI18" s="656"/>
      <c r="AJ18" s="657"/>
      <c r="AK18" s="655">
        <f>SUM(AK13:AQ17)</f>
        <v>69946</v>
      </c>
      <c r="AL18" s="656"/>
      <c r="AM18" s="656"/>
      <c r="AN18" s="656"/>
      <c r="AO18" s="656"/>
      <c r="AP18" s="656"/>
      <c r="AQ18" s="657"/>
      <c r="AR18" s="655">
        <f>SUM(AR13:AX17)</f>
        <v>62976</v>
      </c>
      <c r="AS18" s="656"/>
      <c r="AT18" s="656"/>
      <c r="AU18" s="656"/>
      <c r="AV18" s="656"/>
      <c r="AW18" s="656"/>
      <c r="AX18" s="658"/>
    </row>
    <row r="19" spans="1:50" ht="24.75" customHeight="1" x14ac:dyDescent="0.15">
      <c r="A19" s="408"/>
      <c r="B19" s="409"/>
      <c r="C19" s="409"/>
      <c r="D19" s="409"/>
      <c r="E19" s="409"/>
      <c r="F19" s="410"/>
      <c r="G19" s="653" t="s">
        <v>9</v>
      </c>
      <c r="H19" s="654"/>
      <c r="I19" s="654"/>
      <c r="J19" s="654"/>
      <c r="K19" s="654"/>
      <c r="L19" s="654"/>
      <c r="M19" s="654"/>
      <c r="N19" s="654"/>
      <c r="O19" s="654"/>
      <c r="P19" s="446">
        <v>32716</v>
      </c>
      <c r="Q19" s="447"/>
      <c r="R19" s="447"/>
      <c r="S19" s="447"/>
      <c r="T19" s="447"/>
      <c r="U19" s="447"/>
      <c r="V19" s="448"/>
      <c r="W19" s="446">
        <v>34035</v>
      </c>
      <c r="X19" s="447"/>
      <c r="Y19" s="447"/>
      <c r="Z19" s="447"/>
      <c r="AA19" s="447"/>
      <c r="AB19" s="447"/>
      <c r="AC19" s="448"/>
      <c r="AD19" s="446">
        <v>31101</v>
      </c>
      <c r="AE19" s="447"/>
      <c r="AF19" s="447"/>
      <c r="AG19" s="447"/>
      <c r="AH19" s="447"/>
      <c r="AI19" s="447"/>
      <c r="AJ19" s="448"/>
      <c r="AK19" s="220"/>
      <c r="AL19" s="220"/>
      <c r="AM19" s="220"/>
      <c r="AN19" s="220"/>
      <c r="AO19" s="220"/>
      <c r="AP19" s="220"/>
      <c r="AQ19" s="220"/>
      <c r="AR19" s="220"/>
      <c r="AS19" s="220"/>
      <c r="AT19" s="220"/>
      <c r="AU19" s="220"/>
      <c r="AV19" s="220"/>
      <c r="AW19" s="220"/>
      <c r="AX19" s="222"/>
    </row>
    <row r="20" spans="1:50" ht="24.75" customHeight="1" x14ac:dyDescent="0.15">
      <c r="A20" s="408"/>
      <c r="B20" s="409"/>
      <c r="C20" s="409"/>
      <c r="D20" s="409"/>
      <c r="E20" s="409"/>
      <c r="F20" s="410"/>
      <c r="G20" s="653" t="s">
        <v>10</v>
      </c>
      <c r="H20" s="654"/>
      <c r="I20" s="654"/>
      <c r="J20" s="654"/>
      <c r="K20" s="654"/>
      <c r="L20" s="654"/>
      <c r="M20" s="654"/>
      <c r="N20" s="654"/>
      <c r="O20" s="654"/>
      <c r="P20" s="212">
        <f>IF(P18=0, "-", SUM(P19)/P18)</f>
        <v>0.86708542047653125</v>
      </c>
      <c r="Q20" s="212"/>
      <c r="R20" s="212"/>
      <c r="S20" s="212"/>
      <c r="T20" s="212"/>
      <c r="U20" s="212"/>
      <c r="V20" s="212"/>
      <c r="W20" s="212">
        <f t="shared" ref="W20" si="0">IF(W18=0, "-", SUM(W19)/W18)</f>
        <v>0.94063510488350888</v>
      </c>
      <c r="X20" s="212"/>
      <c r="Y20" s="212"/>
      <c r="Z20" s="212"/>
      <c r="AA20" s="212"/>
      <c r="AB20" s="212"/>
      <c r="AC20" s="212"/>
      <c r="AD20" s="212">
        <f t="shared" ref="AD20" si="1">IF(AD18=0, "-", SUM(AD19)/AD18)</f>
        <v>0.73935575894449068</v>
      </c>
      <c r="AE20" s="212"/>
      <c r="AF20" s="212"/>
      <c r="AG20" s="212"/>
      <c r="AH20" s="212"/>
      <c r="AI20" s="212"/>
      <c r="AJ20" s="212"/>
      <c r="AK20" s="220"/>
      <c r="AL20" s="220"/>
      <c r="AM20" s="220"/>
      <c r="AN20" s="220"/>
      <c r="AO20" s="220"/>
      <c r="AP20" s="220"/>
      <c r="AQ20" s="221"/>
      <c r="AR20" s="221"/>
      <c r="AS20" s="221"/>
      <c r="AT20" s="221"/>
      <c r="AU20" s="220"/>
      <c r="AV20" s="220"/>
      <c r="AW20" s="220"/>
      <c r="AX20" s="222"/>
    </row>
    <row r="21" spans="1:50" ht="25.5" customHeight="1" x14ac:dyDescent="0.15">
      <c r="A21" s="629"/>
      <c r="B21" s="630"/>
      <c r="C21" s="630"/>
      <c r="D21" s="630"/>
      <c r="E21" s="630"/>
      <c r="F21" s="710"/>
      <c r="G21" s="210" t="s">
        <v>250</v>
      </c>
      <c r="H21" s="211"/>
      <c r="I21" s="211"/>
      <c r="J21" s="211"/>
      <c r="K21" s="211"/>
      <c r="L21" s="211"/>
      <c r="M21" s="211"/>
      <c r="N21" s="211"/>
      <c r="O21" s="211"/>
      <c r="P21" s="212">
        <f>IF(P19=0, "-", SUM(P19)/SUM(P13,P14))</f>
        <v>0.8374331277036885</v>
      </c>
      <c r="Q21" s="212"/>
      <c r="R21" s="212"/>
      <c r="S21" s="212"/>
      <c r="T21" s="212"/>
      <c r="U21" s="212"/>
      <c r="V21" s="212"/>
      <c r="W21" s="212">
        <f t="shared" ref="W21" si="2">IF(W19=0, "-", SUM(W19)/SUM(W13,W14))</f>
        <v>1.0027399681810147</v>
      </c>
      <c r="X21" s="212"/>
      <c r="Y21" s="212"/>
      <c r="Z21" s="212"/>
      <c r="AA21" s="212"/>
      <c r="AB21" s="212"/>
      <c r="AC21" s="212"/>
      <c r="AD21" s="212">
        <f t="shared" ref="AD21" si="3">IF(AD19=0, "-", SUM(AD19)/SUM(AD13,AD14))</f>
        <v>0.57622188461110901</v>
      </c>
      <c r="AE21" s="212"/>
      <c r="AF21" s="212"/>
      <c r="AG21" s="212"/>
      <c r="AH21" s="212"/>
      <c r="AI21" s="212"/>
      <c r="AJ21" s="212"/>
      <c r="AK21" s="220"/>
      <c r="AL21" s="220"/>
      <c r="AM21" s="220"/>
      <c r="AN21" s="220"/>
      <c r="AO21" s="220"/>
      <c r="AP21" s="220"/>
      <c r="AQ21" s="221"/>
      <c r="AR21" s="221"/>
      <c r="AS21" s="221"/>
      <c r="AT21" s="221"/>
      <c r="AU21" s="220"/>
      <c r="AV21" s="220"/>
      <c r="AW21" s="220"/>
      <c r="AX21" s="222"/>
    </row>
    <row r="22" spans="1:50" ht="18.75" customHeight="1" x14ac:dyDescent="0.15">
      <c r="A22" s="715" t="s">
        <v>584</v>
      </c>
      <c r="B22" s="716"/>
      <c r="C22" s="716"/>
      <c r="D22" s="716"/>
      <c r="E22" s="716"/>
      <c r="F22" s="717"/>
      <c r="G22" s="711" t="s">
        <v>237</v>
      </c>
      <c r="H22" s="169"/>
      <c r="I22" s="169"/>
      <c r="J22" s="169"/>
      <c r="K22" s="169"/>
      <c r="L22" s="169"/>
      <c r="M22" s="169"/>
      <c r="N22" s="169"/>
      <c r="O22" s="170"/>
      <c r="P22" s="680" t="s">
        <v>582</v>
      </c>
      <c r="Q22" s="169"/>
      <c r="R22" s="169"/>
      <c r="S22" s="169"/>
      <c r="T22" s="169"/>
      <c r="U22" s="169"/>
      <c r="V22" s="170"/>
      <c r="W22" s="680" t="s">
        <v>583</v>
      </c>
      <c r="X22" s="169"/>
      <c r="Y22" s="169"/>
      <c r="Z22" s="169"/>
      <c r="AA22" s="169"/>
      <c r="AB22" s="169"/>
      <c r="AC22" s="170"/>
      <c r="AD22" s="680" t="s">
        <v>236</v>
      </c>
      <c r="AE22" s="169"/>
      <c r="AF22" s="169"/>
      <c r="AG22" s="169"/>
      <c r="AH22" s="169"/>
      <c r="AI22" s="169"/>
      <c r="AJ22" s="169"/>
      <c r="AK22" s="169"/>
      <c r="AL22" s="169"/>
      <c r="AM22" s="169"/>
      <c r="AN22" s="169"/>
      <c r="AO22" s="169"/>
      <c r="AP22" s="169"/>
      <c r="AQ22" s="169"/>
      <c r="AR22" s="169"/>
      <c r="AS22" s="169"/>
      <c r="AT22" s="169"/>
      <c r="AU22" s="169"/>
      <c r="AV22" s="169"/>
      <c r="AW22" s="169"/>
      <c r="AX22" s="724"/>
    </row>
    <row r="23" spans="1:50" ht="25.5" customHeight="1" x14ac:dyDescent="0.15">
      <c r="A23" s="718"/>
      <c r="B23" s="719"/>
      <c r="C23" s="719"/>
      <c r="D23" s="719"/>
      <c r="E23" s="719"/>
      <c r="F23" s="720"/>
      <c r="G23" s="712" t="s">
        <v>597</v>
      </c>
      <c r="H23" s="713"/>
      <c r="I23" s="713"/>
      <c r="J23" s="713"/>
      <c r="K23" s="713"/>
      <c r="L23" s="713"/>
      <c r="M23" s="713"/>
      <c r="N23" s="713"/>
      <c r="O23" s="714"/>
      <c r="P23" s="675">
        <v>49822</v>
      </c>
      <c r="Q23" s="676"/>
      <c r="R23" s="676"/>
      <c r="S23" s="676"/>
      <c r="T23" s="676"/>
      <c r="U23" s="676"/>
      <c r="V23" s="681"/>
      <c r="W23" s="675">
        <v>62716</v>
      </c>
      <c r="X23" s="676"/>
      <c r="Y23" s="676"/>
      <c r="Z23" s="676"/>
      <c r="AA23" s="676"/>
      <c r="AB23" s="676"/>
      <c r="AC23" s="681"/>
      <c r="AD23" s="725" t="s">
        <v>810</v>
      </c>
      <c r="AE23" s="726"/>
      <c r="AF23" s="726"/>
      <c r="AG23" s="726"/>
      <c r="AH23" s="726"/>
      <c r="AI23" s="726"/>
      <c r="AJ23" s="726"/>
      <c r="AK23" s="726"/>
      <c r="AL23" s="726"/>
      <c r="AM23" s="726"/>
      <c r="AN23" s="726"/>
      <c r="AO23" s="726"/>
      <c r="AP23" s="726"/>
      <c r="AQ23" s="726"/>
      <c r="AR23" s="726"/>
      <c r="AS23" s="726"/>
      <c r="AT23" s="726"/>
      <c r="AU23" s="726"/>
      <c r="AV23" s="726"/>
      <c r="AW23" s="726"/>
      <c r="AX23" s="727"/>
    </row>
    <row r="24" spans="1:50" ht="25.5" customHeight="1" x14ac:dyDescent="0.15">
      <c r="A24" s="718"/>
      <c r="B24" s="719"/>
      <c r="C24" s="719"/>
      <c r="D24" s="719"/>
      <c r="E24" s="719"/>
      <c r="F24" s="720"/>
      <c r="G24" s="682" t="s">
        <v>598</v>
      </c>
      <c r="H24" s="683"/>
      <c r="I24" s="683"/>
      <c r="J24" s="683"/>
      <c r="K24" s="683"/>
      <c r="L24" s="683"/>
      <c r="M24" s="683"/>
      <c r="N24" s="683"/>
      <c r="O24" s="684"/>
      <c r="P24" s="446">
        <v>263</v>
      </c>
      <c r="Q24" s="447"/>
      <c r="R24" s="447"/>
      <c r="S24" s="447"/>
      <c r="T24" s="447"/>
      <c r="U24" s="447"/>
      <c r="V24" s="448"/>
      <c r="W24" s="446">
        <v>260</v>
      </c>
      <c r="X24" s="447"/>
      <c r="Y24" s="447"/>
      <c r="Z24" s="447"/>
      <c r="AA24" s="447"/>
      <c r="AB24" s="447"/>
      <c r="AC24" s="448"/>
      <c r="AD24" s="728"/>
      <c r="AE24" s="729"/>
      <c r="AF24" s="729"/>
      <c r="AG24" s="729"/>
      <c r="AH24" s="729"/>
      <c r="AI24" s="729"/>
      <c r="AJ24" s="729"/>
      <c r="AK24" s="729"/>
      <c r="AL24" s="729"/>
      <c r="AM24" s="729"/>
      <c r="AN24" s="729"/>
      <c r="AO24" s="729"/>
      <c r="AP24" s="729"/>
      <c r="AQ24" s="729"/>
      <c r="AR24" s="729"/>
      <c r="AS24" s="729"/>
      <c r="AT24" s="729"/>
      <c r="AU24" s="729"/>
      <c r="AV24" s="729"/>
      <c r="AW24" s="729"/>
      <c r="AX24" s="730"/>
    </row>
    <row r="25" spans="1:50" ht="25.5" customHeight="1" thickBot="1" x14ac:dyDescent="0.2">
      <c r="A25" s="721"/>
      <c r="B25" s="722"/>
      <c r="C25" s="722"/>
      <c r="D25" s="722"/>
      <c r="E25" s="722"/>
      <c r="F25" s="723"/>
      <c r="G25" s="685" t="s">
        <v>238</v>
      </c>
      <c r="H25" s="686"/>
      <c r="I25" s="686"/>
      <c r="J25" s="686"/>
      <c r="K25" s="686"/>
      <c r="L25" s="686"/>
      <c r="M25" s="686"/>
      <c r="N25" s="686"/>
      <c r="O25" s="687"/>
      <c r="P25" s="695">
        <f>AK13</f>
        <v>50085</v>
      </c>
      <c r="Q25" s="696"/>
      <c r="R25" s="696"/>
      <c r="S25" s="696"/>
      <c r="T25" s="696"/>
      <c r="U25" s="696"/>
      <c r="V25" s="697"/>
      <c r="W25" s="695">
        <f>AR13</f>
        <v>62976</v>
      </c>
      <c r="X25" s="696"/>
      <c r="Y25" s="696"/>
      <c r="Z25" s="696"/>
      <c r="AA25" s="696"/>
      <c r="AB25" s="696"/>
      <c r="AC25" s="697"/>
      <c r="AD25" s="731"/>
      <c r="AE25" s="731"/>
      <c r="AF25" s="731"/>
      <c r="AG25" s="731"/>
      <c r="AH25" s="731"/>
      <c r="AI25" s="731"/>
      <c r="AJ25" s="731"/>
      <c r="AK25" s="731"/>
      <c r="AL25" s="731"/>
      <c r="AM25" s="731"/>
      <c r="AN25" s="731"/>
      <c r="AO25" s="731"/>
      <c r="AP25" s="731"/>
      <c r="AQ25" s="731"/>
      <c r="AR25" s="731"/>
      <c r="AS25" s="731"/>
      <c r="AT25" s="731"/>
      <c r="AU25" s="731"/>
      <c r="AV25" s="731"/>
      <c r="AW25" s="731"/>
      <c r="AX25" s="732"/>
    </row>
    <row r="26" spans="1:50" ht="18.75" customHeight="1" x14ac:dyDescent="0.15">
      <c r="A26" s="641" t="s">
        <v>246</v>
      </c>
      <c r="B26" s="642"/>
      <c r="C26" s="642"/>
      <c r="D26" s="642"/>
      <c r="E26" s="642"/>
      <c r="F26" s="643"/>
      <c r="G26" s="556" t="s">
        <v>139</v>
      </c>
      <c r="H26" s="557"/>
      <c r="I26" s="557"/>
      <c r="J26" s="557"/>
      <c r="K26" s="557"/>
      <c r="L26" s="557"/>
      <c r="M26" s="557"/>
      <c r="N26" s="557"/>
      <c r="O26" s="558"/>
      <c r="P26" s="637" t="s">
        <v>57</v>
      </c>
      <c r="Q26" s="557"/>
      <c r="R26" s="557"/>
      <c r="S26" s="557"/>
      <c r="T26" s="557"/>
      <c r="U26" s="557"/>
      <c r="V26" s="557"/>
      <c r="W26" s="557"/>
      <c r="X26" s="558"/>
      <c r="Y26" s="634"/>
      <c r="Z26" s="635"/>
      <c r="AA26" s="636"/>
      <c r="AB26" s="638" t="s">
        <v>11</v>
      </c>
      <c r="AC26" s="639"/>
      <c r="AD26" s="640"/>
      <c r="AE26" s="638" t="s">
        <v>276</v>
      </c>
      <c r="AF26" s="639"/>
      <c r="AG26" s="639"/>
      <c r="AH26" s="640"/>
      <c r="AI26" s="670" t="s">
        <v>293</v>
      </c>
      <c r="AJ26" s="670"/>
      <c r="AK26" s="670"/>
      <c r="AL26" s="638"/>
      <c r="AM26" s="670" t="s">
        <v>390</v>
      </c>
      <c r="AN26" s="670"/>
      <c r="AO26" s="670"/>
      <c r="AP26" s="638"/>
      <c r="AQ26" s="550" t="s">
        <v>182</v>
      </c>
      <c r="AR26" s="551"/>
      <c r="AS26" s="551"/>
      <c r="AT26" s="552"/>
      <c r="AU26" s="557" t="s">
        <v>129</v>
      </c>
      <c r="AV26" s="557"/>
      <c r="AW26" s="557"/>
      <c r="AX26" s="672"/>
    </row>
    <row r="27" spans="1:50" ht="18.75" customHeight="1" x14ac:dyDescent="0.15">
      <c r="A27" s="272"/>
      <c r="B27" s="273"/>
      <c r="C27" s="273"/>
      <c r="D27" s="273"/>
      <c r="E27" s="273"/>
      <c r="F27" s="274"/>
      <c r="G27" s="291"/>
      <c r="H27" s="270"/>
      <c r="I27" s="270"/>
      <c r="J27" s="270"/>
      <c r="K27" s="270"/>
      <c r="L27" s="270"/>
      <c r="M27" s="270"/>
      <c r="N27" s="270"/>
      <c r="O27" s="292"/>
      <c r="P27" s="302"/>
      <c r="Q27" s="270"/>
      <c r="R27" s="270"/>
      <c r="S27" s="270"/>
      <c r="T27" s="270"/>
      <c r="U27" s="270"/>
      <c r="V27" s="270"/>
      <c r="W27" s="270"/>
      <c r="X27" s="292"/>
      <c r="Y27" s="322"/>
      <c r="Z27" s="323"/>
      <c r="AA27" s="324"/>
      <c r="AB27" s="285"/>
      <c r="AC27" s="286"/>
      <c r="AD27" s="287"/>
      <c r="AE27" s="285"/>
      <c r="AF27" s="286"/>
      <c r="AG27" s="286"/>
      <c r="AH27" s="287"/>
      <c r="AI27" s="671"/>
      <c r="AJ27" s="671"/>
      <c r="AK27" s="671"/>
      <c r="AL27" s="285"/>
      <c r="AM27" s="671"/>
      <c r="AN27" s="671"/>
      <c r="AO27" s="671"/>
      <c r="AP27" s="285"/>
      <c r="AQ27" s="180" t="s">
        <v>602</v>
      </c>
      <c r="AR27" s="152"/>
      <c r="AS27" s="110" t="s">
        <v>183</v>
      </c>
      <c r="AT27" s="111"/>
      <c r="AU27" s="151">
        <v>4</v>
      </c>
      <c r="AV27" s="151"/>
      <c r="AW27" s="270" t="s">
        <v>167</v>
      </c>
      <c r="AX27" s="271"/>
    </row>
    <row r="28" spans="1:50" ht="64.5" customHeight="1" x14ac:dyDescent="0.15">
      <c r="A28" s="275"/>
      <c r="B28" s="273"/>
      <c r="C28" s="273"/>
      <c r="D28" s="273"/>
      <c r="E28" s="273"/>
      <c r="F28" s="274"/>
      <c r="G28" s="376" t="s">
        <v>599</v>
      </c>
      <c r="H28" s="377"/>
      <c r="I28" s="377"/>
      <c r="J28" s="377"/>
      <c r="K28" s="377"/>
      <c r="L28" s="377"/>
      <c r="M28" s="377"/>
      <c r="N28" s="377"/>
      <c r="O28" s="378"/>
      <c r="P28" s="94" t="s">
        <v>600</v>
      </c>
      <c r="Q28" s="94"/>
      <c r="R28" s="94"/>
      <c r="S28" s="94"/>
      <c r="T28" s="94"/>
      <c r="U28" s="94"/>
      <c r="V28" s="94"/>
      <c r="W28" s="94"/>
      <c r="X28" s="95"/>
      <c r="Y28" s="340" t="s">
        <v>12</v>
      </c>
      <c r="Z28" s="357"/>
      <c r="AA28" s="358"/>
      <c r="AB28" s="330" t="s">
        <v>601</v>
      </c>
      <c r="AC28" s="330"/>
      <c r="AD28" s="330"/>
      <c r="AE28" s="166">
        <v>3015</v>
      </c>
      <c r="AF28" s="167"/>
      <c r="AG28" s="167"/>
      <c r="AH28" s="167"/>
      <c r="AI28" s="166">
        <v>3251</v>
      </c>
      <c r="AJ28" s="167"/>
      <c r="AK28" s="167"/>
      <c r="AL28" s="167"/>
      <c r="AM28" s="166">
        <v>0</v>
      </c>
      <c r="AN28" s="167"/>
      <c r="AO28" s="167"/>
      <c r="AP28" s="167"/>
      <c r="AQ28" s="223" t="s">
        <v>602</v>
      </c>
      <c r="AR28" s="159"/>
      <c r="AS28" s="159"/>
      <c r="AT28" s="224"/>
      <c r="AU28" s="167" t="s">
        <v>602</v>
      </c>
      <c r="AV28" s="167"/>
      <c r="AW28" s="167"/>
      <c r="AX28" s="168"/>
    </row>
    <row r="29" spans="1:50" ht="64.5" customHeight="1" x14ac:dyDescent="0.15">
      <c r="A29" s="276"/>
      <c r="B29" s="277"/>
      <c r="C29" s="277"/>
      <c r="D29" s="277"/>
      <c r="E29" s="277"/>
      <c r="F29" s="278"/>
      <c r="G29" s="379"/>
      <c r="H29" s="380"/>
      <c r="I29" s="380"/>
      <c r="J29" s="380"/>
      <c r="K29" s="380"/>
      <c r="L29" s="380"/>
      <c r="M29" s="380"/>
      <c r="N29" s="380"/>
      <c r="O29" s="381"/>
      <c r="P29" s="96"/>
      <c r="Q29" s="96"/>
      <c r="R29" s="96"/>
      <c r="S29" s="96"/>
      <c r="T29" s="96"/>
      <c r="U29" s="96"/>
      <c r="V29" s="96"/>
      <c r="W29" s="96"/>
      <c r="X29" s="97"/>
      <c r="Y29" s="317" t="s">
        <v>52</v>
      </c>
      <c r="Z29" s="312"/>
      <c r="AA29" s="313"/>
      <c r="AB29" s="356" t="s">
        <v>601</v>
      </c>
      <c r="AC29" s="356"/>
      <c r="AD29" s="356"/>
      <c r="AE29" s="166">
        <v>3406</v>
      </c>
      <c r="AF29" s="167"/>
      <c r="AG29" s="167"/>
      <c r="AH29" s="167"/>
      <c r="AI29" s="166">
        <v>3532</v>
      </c>
      <c r="AJ29" s="167"/>
      <c r="AK29" s="167"/>
      <c r="AL29" s="167"/>
      <c r="AM29" s="166">
        <v>4455</v>
      </c>
      <c r="AN29" s="167"/>
      <c r="AO29" s="167"/>
      <c r="AP29" s="167"/>
      <c r="AQ29" s="223" t="s">
        <v>602</v>
      </c>
      <c r="AR29" s="159"/>
      <c r="AS29" s="159"/>
      <c r="AT29" s="224"/>
      <c r="AU29" s="167" t="s">
        <v>602</v>
      </c>
      <c r="AV29" s="167"/>
      <c r="AW29" s="167"/>
      <c r="AX29" s="168"/>
    </row>
    <row r="30" spans="1:50" ht="64.5" customHeight="1" x14ac:dyDescent="0.15">
      <c r="A30" s="275"/>
      <c r="B30" s="273"/>
      <c r="C30" s="273"/>
      <c r="D30" s="273"/>
      <c r="E30" s="273"/>
      <c r="F30" s="274"/>
      <c r="G30" s="382"/>
      <c r="H30" s="383"/>
      <c r="I30" s="383"/>
      <c r="J30" s="383"/>
      <c r="K30" s="383"/>
      <c r="L30" s="383"/>
      <c r="M30" s="383"/>
      <c r="N30" s="383"/>
      <c r="O30" s="384"/>
      <c r="P30" s="99"/>
      <c r="Q30" s="99"/>
      <c r="R30" s="99"/>
      <c r="S30" s="99"/>
      <c r="T30" s="99"/>
      <c r="U30" s="99"/>
      <c r="V30" s="99"/>
      <c r="W30" s="99"/>
      <c r="X30" s="100"/>
      <c r="Y30" s="317" t="s">
        <v>13</v>
      </c>
      <c r="Z30" s="312"/>
      <c r="AA30" s="313"/>
      <c r="AB30" s="375" t="s">
        <v>168</v>
      </c>
      <c r="AC30" s="375"/>
      <c r="AD30" s="375"/>
      <c r="AE30" s="166">
        <f>AE28/AE29*100</f>
        <v>88.520258367586607</v>
      </c>
      <c r="AF30" s="167"/>
      <c r="AG30" s="167"/>
      <c r="AH30" s="167"/>
      <c r="AI30" s="166">
        <f>AI28/AI29*100</f>
        <v>92.044167610419024</v>
      </c>
      <c r="AJ30" s="167"/>
      <c r="AK30" s="167"/>
      <c r="AL30" s="167"/>
      <c r="AM30" s="166">
        <f>AM28/AM29*100</f>
        <v>0</v>
      </c>
      <c r="AN30" s="167"/>
      <c r="AO30" s="167"/>
      <c r="AP30" s="167"/>
      <c r="AQ30" s="223" t="s">
        <v>602</v>
      </c>
      <c r="AR30" s="159"/>
      <c r="AS30" s="159"/>
      <c r="AT30" s="224"/>
      <c r="AU30" s="167" t="s">
        <v>602</v>
      </c>
      <c r="AV30" s="167"/>
      <c r="AW30" s="167"/>
      <c r="AX30" s="168"/>
    </row>
    <row r="31" spans="1:50" ht="23.25" customHeight="1" x14ac:dyDescent="0.15">
      <c r="A31" s="173" t="s">
        <v>268</v>
      </c>
      <c r="B31" s="174"/>
      <c r="C31" s="174"/>
      <c r="D31" s="174"/>
      <c r="E31" s="174"/>
      <c r="F31" s="175"/>
      <c r="G31" s="376" t="s">
        <v>603</v>
      </c>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756"/>
    </row>
    <row r="32" spans="1:50" ht="23.25" customHeight="1" x14ac:dyDescent="0.15">
      <c r="A32" s="176"/>
      <c r="B32" s="177"/>
      <c r="C32" s="177"/>
      <c r="D32" s="177"/>
      <c r="E32" s="177"/>
      <c r="F32" s="178"/>
      <c r="G32" s="382"/>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0"/>
      <c r="AF32" s="380"/>
      <c r="AG32" s="380"/>
      <c r="AH32" s="380"/>
      <c r="AI32" s="380"/>
      <c r="AJ32" s="380"/>
      <c r="AK32" s="380"/>
      <c r="AL32" s="380"/>
      <c r="AM32" s="380"/>
      <c r="AN32" s="380"/>
      <c r="AO32" s="380"/>
      <c r="AP32" s="380"/>
      <c r="AQ32" s="383"/>
      <c r="AR32" s="383"/>
      <c r="AS32" s="383"/>
      <c r="AT32" s="383"/>
      <c r="AU32" s="383"/>
      <c r="AV32" s="383"/>
      <c r="AW32" s="383"/>
      <c r="AX32" s="757"/>
    </row>
    <row r="33" spans="1:51" ht="18.75" customHeight="1" x14ac:dyDescent="0.15">
      <c r="A33" s="553" t="s">
        <v>246</v>
      </c>
      <c r="B33" s="554"/>
      <c r="C33" s="554"/>
      <c r="D33" s="554"/>
      <c r="E33" s="554"/>
      <c r="F33" s="555"/>
      <c r="G33" s="288" t="s">
        <v>139</v>
      </c>
      <c r="H33" s="289"/>
      <c r="I33" s="289"/>
      <c r="J33" s="289"/>
      <c r="K33" s="289"/>
      <c r="L33" s="289"/>
      <c r="M33" s="289"/>
      <c r="N33" s="289"/>
      <c r="O33" s="290"/>
      <c r="P33" s="318" t="s">
        <v>57</v>
      </c>
      <c r="Q33" s="289"/>
      <c r="R33" s="289"/>
      <c r="S33" s="289"/>
      <c r="T33" s="289"/>
      <c r="U33" s="289"/>
      <c r="V33" s="289"/>
      <c r="W33" s="289"/>
      <c r="X33" s="290"/>
      <c r="Y33" s="319"/>
      <c r="Z33" s="320"/>
      <c r="AA33" s="321"/>
      <c r="AB33" s="282" t="s">
        <v>11</v>
      </c>
      <c r="AC33" s="283"/>
      <c r="AD33" s="284"/>
      <c r="AE33" s="179" t="s">
        <v>276</v>
      </c>
      <c r="AF33" s="179"/>
      <c r="AG33" s="179"/>
      <c r="AH33" s="179"/>
      <c r="AI33" s="179" t="s">
        <v>293</v>
      </c>
      <c r="AJ33" s="179"/>
      <c r="AK33" s="179"/>
      <c r="AL33" s="179"/>
      <c r="AM33" s="179" t="s">
        <v>390</v>
      </c>
      <c r="AN33" s="179"/>
      <c r="AO33" s="179"/>
      <c r="AP33" s="179"/>
      <c r="AQ33" s="114" t="s">
        <v>182</v>
      </c>
      <c r="AR33" s="115"/>
      <c r="AS33" s="115"/>
      <c r="AT33" s="116"/>
      <c r="AU33" s="289" t="s">
        <v>129</v>
      </c>
      <c r="AV33" s="289"/>
      <c r="AW33" s="289"/>
      <c r="AX33" s="665"/>
      <c r="AY33">
        <f>COUNTA($G$35)</f>
        <v>1</v>
      </c>
    </row>
    <row r="34" spans="1:51" ht="18.75" customHeight="1" x14ac:dyDescent="0.15">
      <c r="A34" s="272"/>
      <c r="B34" s="273"/>
      <c r="C34" s="273"/>
      <c r="D34" s="273"/>
      <c r="E34" s="273"/>
      <c r="F34" s="274"/>
      <c r="G34" s="291"/>
      <c r="H34" s="270"/>
      <c r="I34" s="270"/>
      <c r="J34" s="270"/>
      <c r="K34" s="270"/>
      <c r="L34" s="270"/>
      <c r="M34" s="270"/>
      <c r="N34" s="270"/>
      <c r="O34" s="292"/>
      <c r="P34" s="302"/>
      <c r="Q34" s="270"/>
      <c r="R34" s="270"/>
      <c r="S34" s="270"/>
      <c r="T34" s="270"/>
      <c r="U34" s="270"/>
      <c r="V34" s="270"/>
      <c r="W34" s="270"/>
      <c r="X34" s="292"/>
      <c r="Y34" s="322"/>
      <c r="Z34" s="323"/>
      <c r="AA34" s="324"/>
      <c r="AB34" s="285"/>
      <c r="AC34" s="286"/>
      <c r="AD34" s="287"/>
      <c r="AE34" s="179"/>
      <c r="AF34" s="179"/>
      <c r="AG34" s="179"/>
      <c r="AH34" s="179"/>
      <c r="AI34" s="179"/>
      <c r="AJ34" s="179"/>
      <c r="AK34" s="179"/>
      <c r="AL34" s="179"/>
      <c r="AM34" s="179"/>
      <c r="AN34" s="179"/>
      <c r="AO34" s="179"/>
      <c r="AP34" s="179"/>
      <c r="AQ34" s="180" t="s">
        <v>602</v>
      </c>
      <c r="AR34" s="152"/>
      <c r="AS34" s="110" t="s">
        <v>183</v>
      </c>
      <c r="AT34" s="111"/>
      <c r="AU34" s="151">
        <v>4</v>
      </c>
      <c r="AV34" s="151"/>
      <c r="AW34" s="270" t="s">
        <v>167</v>
      </c>
      <c r="AX34" s="271"/>
      <c r="AY34">
        <f>$AY$33</f>
        <v>1</v>
      </c>
    </row>
    <row r="35" spans="1:51" ht="75" customHeight="1" x14ac:dyDescent="0.15">
      <c r="A35" s="275"/>
      <c r="B35" s="273"/>
      <c r="C35" s="273"/>
      <c r="D35" s="273"/>
      <c r="E35" s="273"/>
      <c r="F35" s="274"/>
      <c r="G35" s="376" t="s">
        <v>797</v>
      </c>
      <c r="H35" s="377"/>
      <c r="I35" s="377"/>
      <c r="J35" s="377"/>
      <c r="K35" s="377"/>
      <c r="L35" s="377"/>
      <c r="M35" s="377"/>
      <c r="N35" s="377"/>
      <c r="O35" s="378"/>
      <c r="P35" s="94" t="s">
        <v>604</v>
      </c>
      <c r="Q35" s="94"/>
      <c r="R35" s="94"/>
      <c r="S35" s="94"/>
      <c r="T35" s="94"/>
      <c r="U35" s="94"/>
      <c r="V35" s="94"/>
      <c r="W35" s="94"/>
      <c r="X35" s="95"/>
      <c r="Y35" s="340" t="s">
        <v>12</v>
      </c>
      <c r="Z35" s="357"/>
      <c r="AA35" s="358"/>
      <c r="AB35" s="330" t="s">
        <v>601</v>
      </c>
      <c r="AC35" s="330"/>
      <c r="AD35" s="330"/>
      <c r="AE35" s="166">
        <v>0</v>
      </c>
      <c r="AF35" s="167"/>
      <c r="AG35" s="167"/>
      <c r="AH35" s="167"/>
      <c r="AI35" s="166">
        <v>1828</v>
      </c>
      <c r="AJ35" s="167"/>
      <c r="AK35" s="167"/>
      <c r="AL35" s="167"/>
      <c r="AM35" s="166">
        <v>0</v>
      </c>
      <c r="AN35" s="167"/>
      <c r="AO35" s="167"/>
      <c r="AP35" s="167"/>
      <c r="AQ35" s="223" t="s">
        <v>602</v>
      </c>
      <c r="AR35" s="159"/>
      <c r="AS35" s="159"/>
      <c r="AT35" s="224"/>
      <c r="AU35" s="167" t="s">
        <v>602</v>
      </c>
      <c r="AV35" s="167"/>
      <c r="AW35" s="167"/>
      <c r="AX35" s="168"/>
      <c r="AY35">
        <f t="shared" ref="AY35:AY39" si="4">$AY$33</f>
        <v>1</v>
      </c>
    </row>
    <row r="36" spans="1:51" ht="75" customHeight="1" x14ac:dyDescent="0.15">
      <c r="A36" s="276"/>
      <c r="B36" s="277"/>
      <c r="C36" s="277"/>
      <c r="D36" s="277"/>
      <c r="E36" s="277"/>
      <c r="F36" s="278"/>
      <c r="G36" s="379"/>
      <c r="H36" s="380"/>
      <c r="I36" s="380"/>
      <c r="J36" s="380"/>
      <c r="K36" s="380"/>
      <c r="L36" s="380"/>
      <c r="M36" s="380"/>
      <c r="N36" s="380"/>
      <c r="O36" s="381"/>
      <c r="P36" s="96"/>
      <c r="Q36" s="96"/>
      <c r="R36" s="96"/>
      <c r="S36" s="96"/>
      <c r="T36" s="96"/>
      <c r="U36" s="96"/>
      <c r="V36" s="96"/>
      <c r="W36" s="96"/>
      <c r="X36" s="97"/>
      <c r="Y36" s="317" t="s">
        <v>52</v>
      </c>
      <c r="Z36" s="312"/>
      <c r="AA36" s="313"/>
      <c r="AB36" s="356" t="s">
        <v>601</v>
      </c>
      <c r="AC36" s="356"/>
      <c r="AD36" s="356"/>
      <c r="AE36" s="166">
        <v>0</v>
      </c>
      <c r="AF36" s="167"/>
      <c r="AG36" s="167"/>
      <c r="AH36" s="167"/>
      <c r="AI36" s="166">
        <v>1772</v>
      </c>
      <c r="AJ36" s="167"/>
      <c r="AK36" s="167"/>
      <c r="AL36" s="167"/>
      <c r="AM36" s="166">
        <v>1804</v>
      </c>
      <c r="AN36" s="167"/>
      <c r="AO36" s="167"/>
      <c r="AP36" s="167"/>
      <c r="AQ36" s="223" t="s">
        <v>602</v>
      </c>
      <c r="AR36" s="159"/>
      <c r="AS36" s="159"/>
      <c r="AT36" s="224"/>
      <c r="AU36" s="167">
        <v>44090</v>
      </c>
      <c r="AV36" s="167"/>
      <c r="AW36" s="167"/>
      <c r="AX36" s="168"/>
      <c r="AY36">
        <f t="shared" si="4"/>
        <v>1</v>
      </c>
    </row>
    <row r="37" spans="1:51" ht="75" customHeight="1" x14ac:dyDescent="0.15">
      <c r="A37" s="279"/>
      <c r="B37" s="280"/>
      <c r="C37" s="280"/>
      <c r="D37" s="280"/>
      <c r="E37" s="280"/>
      <c r="F37" s="281"/>
      <c r="G37" s="382"/>
      <c r="H37" s="383"/>
      <c r="I37" s="383"/>
      <c r="J37" s="383"/>
      <c r="K37" s="383"/>
      <c r="L37" s="383"/>
      <c r="M37" s="383"/>
      <c r="N37" s="383"/>
      <c r="O37" s="384"/>
      <c r="P37" s="99"/>
      <c r="Q37" s="99"/>
      <c r="R37" s="99"/>
      <c r="S37" s="99"/>
      <c r="T37" s="99"/>
      <c r="U37" s="99"/>
      <c r="V37" s="99"/>
      <c r="W37" s="99"/>
      <c r="X37" s="100"/>
      <c r="Y37" s="317" t="s">
        <v>13</v>
      </c>
      <c r="Z37" s="312"/>
      <c r="AA37" s="313"/>
      <c r="AB37" s="375" t="s">
        <v>168</v>
      </c>
      <c r="AC37" s="375"/>
      <c r="AD37" s="375"/>
      <c r="AE37" s="166">
        <v>0</v>
      </c>
      <c r="AF37" s="167"/>
      <c r="AG37" s="167"/>
      <c r="AH37" s="167"/>
      <c r="AI37" s="166">
        <f t="shared" ref="AI37" si="5">AI35/AI36*100</f>
        <v>103.16027088036117</v>
      </c>
      <c r="AJ37" s="167"/>
      <c r="AK37" s="167"/>
      <c r="AL37" s="167"/>
      <c r="AM37" s="166">
        <f t="shared" ref="AM37" si="6">AM35/AM36*100</f>
        <v>0</v>
      </c>
      <c r="AN37" s="167"/>
      <c r="AO37" s="167"/>
      <c r="AP37" s="167"/>
      <c r="AQ37" s="223" t="s">
        <v>602</v>
      </c>
      <c r="AR37" s="159"/>
      <c r="AS37" s="159"/>
      <c r="AT37" s="224"/>
      <c r="AU37" s="167" t="s">
        <v>602</v>
      </c>
      <c r="AV37" s="167"/>
      <c r="AW37" s="167"/>
      <c r="AX37" s="168"/>
      <c r="AY37">
        <f t="shared" si="4"/>
        <v>1</v>
      </c>
    </row>
    <row r="38" spans="1:51" ht="23.25" customHeight="1" x14ac:dyDescent="0.15">
      <c r="A38" s="173" t="s">
        <v>268</v>
      </c>
      <c r="B38" s="174"/>
      <c r="C38" s="174"/>
      <c r="D38" s="174"/>
      <c r="E38" s="174"/>
      <c r="F38" s="175"/>
      <c r="G38" s="376" t="s">
        <v>605</v>
      </c>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756"/>
      <c r="AY38">
        <f t="shared" si="4"/>
        <v>1</v>
      </c>
    </row>
    <row r="39" spans="1:51" ht="23.25" customHeight="1" x14ac:dyDescent="0.15">
      <c r="A39" s="176"/>
      <c r="B39" s="177"/>
      <c r="C39" s="177"/>
      <c r="D39" s="177"/>
      <c r="E39" s="177"/>
      <c r="F39" s="178"/>
      <c r="G39" s="382"/>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0"/>
      <c r="AF39" s="380"/>
      <c r="AG39" s="380"/>
      <c r="AH39" s="380"/>
      <c r="AI39" s="380"/>
      <c r="AJ39" s="380"/>
      <c r="AK39" s="380"/>
      <c r="AL39" s="380"/>
      <c r="AM39" s="380"/>
      <c r="AN39" s="380"/>
      <c r="AO39" s="380"/>
      <c r="AP39" s="380"/>
      <c r="AQ39" s="383"/>
      <c r="AR39" s="383"/>
      <c r="AS39" s="383"/>
      <c r="AT39" s="383"/>
      <c r="AU39" s="383"/>
      <c r="AV39" s="383"/>
      <c r="AW39" s="383"/>
      <c r="AX39" s="757"/>
      <c r="AY39">
        <f t="shared" si="4"/>
        <v>1</v>
      </c>
    </row>
    <row r="40" spans="1:51" ht="18.75" customHeight="1" x14ac:dyDescent="0.15">
      <c r="A40" s="553" t="s">
        <v>246</v>
      </c>
      <c r="B40" s="554"/>
      <c r="C40" s="554"/>
      <c r="D40" s="554"/>
      <c r="E40" s="554"/>
      <c r="F40" s="555"/>
      <c r="G40" s="288" t="s">
        <v>139</v>
      </c>
      <c r="H40" s="289"/>
      <c r="I40" s="289"/>
      <c r="J40" s="289"/>
      <c r="K40" s="289"/>
      <c r="L40" s="289"/>
      <c r="M40" s="289"/>
      <c r="N40" s="289"/>
      <c r="O40" s="290"/>
      <c r="P40" s="318" t="s">
        <v>57</v>
      </c>
      <c r="Q40" s="289"/>
      <c r="R40" s="289"/>
      <c r="S40" s="289"/>
      <c r="T40" s="289"/>
      <c r="U40" s="289"/>
      <c r="V40" s="289"/>
      <c r="W40" s="289"/>
      <c r="X40" s="290"/>
      <c r="Y40" s="319"/>
      <c r="Z40" s="320"/>
      <c r="AA40" s="321"/>
      <c r="AB40" s="282" t="s">
        <v>11</v>
      </c>
      <c r="AC40" s="283"/>
      <c r="AD40" s="284"/>
      <c r="AE40" s="179" t="s">
        <v>276</v>
      </c>
      <c r="AF40" s="179"/>
      <c r="AG40" s="179"/>
      <c r="AH40" s="179"/>
      <c r="AI40" s="179" t="s">
        <v>293</v>
      </c>
      <c r="AJ40" s="179"/>
      <c r="AK40" s="179"/>
      <c r="AL40" s="179"/>
      <c r="AM40" s="179" t="s">
        <v>390</v>
      </c>
      <c r="AN40" s="179"/>
      <c r="AO40" s="179"/>
      <c r="AP40" s="179"/>
      <c r="AQ40" s="114" t="s">
        <v>182</v>
      </c>
      <c r="AR40" s="115"/>
      <c r="AS40" s="115"/>
      <c r="AT40" s="116"/>
      <c r="AU40" s="289" t="s">
        <v>129</v>
      </c>
      <c r="AV40" s="289"/>
      <c r="AW40" s="289"/>
      <c r="AX40" s="665"/>
      <c r="AY40">
        <f>COUNTA($G$42)</f>
        <v>1</v>
      </c>
    </row>
    <row r="41" spans="1:51" ht="18.75" customHeight="1" x14ac:dyDescent="0.15">
      <c r="A41" s="272"/>
      <c r="B41" s="273"/>
      <c r="C41" s="273"/>
      <c r="D41" s="273"/>
      <c r="E41" s="273"/>
      <c r="F41" s="274"/>
      <c r="G41" s="291"/>
      <c r="H41" s="270"/>
      <c r="I41" s="270"/>
      <c r="J41" s="270"/>
      <c r="K41" s="270"/>
      <c r="L41" s="270"/>
      <c r="M41" s="270"/>
      <c r="N41" s="270"/>
      <c r="O41" s="292"/>
      <c r="P41" s="302"/>
      <c r="Q41" s="270"/>
      <c r="R41" s="270"/>
      <c r="S41" s="270"/>
      <c r="T41" s="270"/>
      <c r="U41" s="270"/>
      <c r="V41" s="270"/>
      <c r="W41" s="270"/>
      <c r="X41" s="292"/>
      <c r="Y41" s="322"/>
      <c r="Z41" s="323"/>
      <c r="AA41" s="324"/>
      <c r="AB41" s="285"/>
      <c r="AC41" s="286"/>
      <c r="AD41" s="287"/>
      <c r="AE41" s="179"/>
      <c r="AF41" s="179"/>
      <c r="AG41" s="179"/>
      <c r="AH41" s="179"/>
      <c r="AI41" s="179"/>
      <c r="AJ41" s="179"/>
      <c r="AK41" s="179"/>
      <c r="AL41" s="179"/>
      <c r="AM41" s="179"/>
      <c r="AN41" s="179"/>
      <c r="AO41" s="179"/>
      <c r="AP41" s="179"/>
      <c r="AQ41" s="180" t="s">
        <v>602</v>
      </c>
      <c r="AR41" s="152"/>
      <c r="AS41" s="110" t="s">
        <v>183</v>
      </c>
      <c r="AT41" s="111"/>
      <c r="AU41" s="151" t="s">
        <v>602</v>
      </c>
      <c r="AV41" s="151"/>
      <c r="AW41" s="270" t="s">
        <v>167</v>
      </c>
      <c r="AX41" s="271"/>
      <c r="AY41">
        <f>$AY$40</f>
        <v>1</v>
      </c>
    </row>
    <row r="42" spans="1:51" ht="23.25" customHeight="1" x14ac:dyDescent="0.15">
      <c r="A42" s="275"/>
      <c r="B42" s="273"/>
      <c r="C42" s="273"/>
      <c r="D42" s="273"/>
      <c r="E42" s="273"/>
      <c r="F42" s="274"/>
      <c r="G42" s="376" t="s">
        <v>602</v>
      </c>
      <c r="H42" s="377"/>
      <c r="I42" s="377"/>
      <c r="J42" s="377"/>
      <c r="K42" s="377"/>
      <c r="L42" s="377"/>
      <c r="M42" s="377"/>
      <c r="N42" s="377"/>
      <c r="O42" s="378"/>
      <c r="P42" s="94" t="s">
        <v>606</v>
      </c>
      <c r="Q42" s="94"/>
      <c r="R42" s="94"/>
      <c r="S42" s="94"/>
      <c r="T42" s="94"/>
      <c r="U42" s="94"/>
      <c r="V42" s="94"/>
      <c r="W42" s="94"/>
      <c r="X42" s="95"/>
      <c r="Y42" s="340" t="s">
        <v>12</v>
      </c>
      <c r="Z42" s="357"/>
      <c r="AA42" s="358"/>
      <c r="AB42" s="330" t="s">
        <v>607</v>
      </c>
      <c r="AC42" s="330"/>
      <c r="AD42" s="330"/>
      <c r="AE42" s="191">
        <v>8</v>
      </c>
      <c r="AF42" s="191"/>
      <c r="AG42" s="191"/>
      <c r="AH42" s="191"/>
      <c r="AI42" s="191">
        <v>6</v>
      </c>
      <c r="AJ42" s="191"/>
      <c r="AK42" s="191"/>
      <c r="AL42" s="191"/>
      <c r="AM42" s="191">
        <v>0</v>
      </c>
      <c r="AN42" s="191"/>
      <c r="AO42" s="191"/>
      <c r="AP42" s="191"/>
      <c r="AQ42" s="223" t="s">
        <v>602</v>
      </c>
      <c r="AR42" s="159"/>
      <c r="AS42" s="159"/>
      <c r="AT42" s="224"/>
      <c r="AU42" s="167" t="s">
        <v>602</v>
      </c>
      <c r="AV42" s="167"/>
      <c r="AW42" s="167"/>
      <c r="AX42" s="168"/>
      <c r="AY42">
        <f t="shared" ref="AY42:AY46" si="7">$AY$40</f>
        <v>1</v>
      </c>
    </row>
    <row r="43" spans="1:51" ht="23.25" customHeight="1" x14ac:dyDescent="0.15">
      <c r="A43" s="276"/>
      <c r="B43" s="277"/>
      <c r="C43" s="277"/>
      <c r="D43" s="277"/>
      <c r="E43" s="277"/>
      <c r="F43" s="278"/>
      <c r="G43" s="379"/>
      <c r="H43" s="380"/>
      <c r="I43" s="380"/>
      <c r="J43" s="380"/>
      <c r="K43" s="380"/>
      <c r="L43" s="380"/>
      <c r="M43" s="380"/>
      <c r="N43" s="380"/>
      <c r="O43" s="381"/>
      <c r="P43" s="96"/>
      <c r="Q43" s="96"/>
      <c r="R43" s="96"/>
      <c r="S43" s="96"/>
      <c r="T43" s="96"/>
      <c r="U43" s="96"/>
      <c r="V43" s="96"/>
      <c r="W43" s="96"/>
      <c r="X43" s="97"/>
      <c r="Y43" s="317" t="s">
        <v>52</v>
      </c>
      <c r="Z43" s="312"/>
      <c r="AA43" s="313"/>
      <c r="AB43" s="356" t="s">
        <v>607</v>
      </c>
      <c r="AC43" s="356"/>
      <c r="AD43" s="356"/>
      <c r="AE43" s="166">
        <v>8</v>
      </c>
      <c r="AF43" s="167"/>
      <c r="AG43" s="167"/>
      <c r="AH43" s="167"/>
      <c r="AI43" s="166">
        <v>5</v>
      </c>
      <c r="AJ43" s="167"/>
      <c r="AK43" s="167"/>
      <c r="AL43" s="167"/>
      <c r="AM43" s="166">
        <v>2</v>
      </c>
      <c r="AN43" s="167"/>
      <c r="AO43" s="167"/>
      <c r="AP43" s="167"/>
      <c r="AQ43" s="223" t="s">
        <v>602</v>
      </c>
      <c r="AR43" s="159"/>
      <c r="AS43" s="159"/>
      <c r="AT43" s="224"/>
      <c r="AU43" s="167" t="s">
        <v>602</v>
      </c>
      <c r="AV43" s="167"/>
      <c r="AW43" s="167"/>
      <c r="AX43" s="168"/>
      <c r="AY43">
        <f t="shared" si="7"/>
        <v>1</v>
      </c>
    </row>
    <row r="44" spans="1:51" ht="23.25" customHeight="1" x14ac:dyDescent="0.15">
      <c r="A44" s="279"/>
      <c r="B44" s="280"/>
      <c r="C44" s="280"/>
      <c r="D44" s="280"/>
      <c r="E44" s="280"/>
      <c r="F44" s="281"/>
      <c r="G44" s="382"/>
      <c r="H44" s="383"/>
      <c r="I44" s="383"/>
      <c r="J44" s="383"/>
      <c r="K44" s="383"/>
      <c r="L44" s="383"/>
      <c r="M44" s="383"/>
      <c r="N44" s="383"/>
      <c r="O44" s="384"/>
      <c r="P44" s="99"/>
      <c r="Q44" s="99"/>
      <c r="R44" s="99"/>
      <c r="S44" s="99"/>
      <c r="T44" s="99"/>
      <c r="U44" s="99"/>
      <c r="V44" s="99"/>
      <c r="W44" s="99"/>
      <c r="X44" s="100"/>
      <c r="Y44" s="317" t="s">
        <v>13</v>
      </c>
      <c r="Z44" s="312"/>
      <c r="AA44" s="313"/>
      <c r="AB44" s="375" t="s">
        <v>168</v>
      </c>
      <c r="AC44" s="375"/>
      <c r="AD44" s="375"/>
      <c r="AE44" s="166">
        <f t="shared" ref="AE44" si="8">AE42/AE43*100</f>
        <v>100</v>
      </c>
      <c r="AF44" s="167"/>
      <c r="AG44" s="167"/>
      <c r="AH44" s="167"/>
      <c r="AI44" s="166">
        <f t="shared" ref="AI44" si="9">AI42/AI43*100</f>
        <v>120</v>
      </c>
      <c r="AJ44" s="167"/>
      <c r="AK44" s="167"/>
      <c r="AL44" s="167"/>
      <c r="AM44" s="166">
        <f t="shared" ref="AM44" si="10">AM42/AM43*100</f>
        <v>0</v>
      </c>
      <c r="AN44" s="167"/>
      <c r="AO44" s="167"/>
      <c r="AP44" s="167"/>
      <c r="AQ44" s="223" t="s">
        <v>602</v>
      </c>
      <c r="AR44" s="159"/>
      <c r="AS44" s="159"/>
      <c r="AT44" s="224"/>
      <c r="AU44" s="167" t="s">
        <v>602</v>
      </c>
      <c r="AV44" s="167"/>
      <c r="AW44" s="167"/>
      <c r="AX44" s="168"/>
      <c r="AY44">
        <f t="shared" si="7"/>
        <v>1</v>
      </c>
    </row>
    <row r="45" spans="1:51" ht="23.25" customHeight="1" x14ac:dyDescent="0.15">
      <c r="A45" s="173" t="s">
        <v>268</v>
      </c>
      <c r="B45" s="174"/>
      <c r="C45" s="174"/>
      <c r="D45" s="174"/>
      <c r="E45" s="174"/>
      <c r="F45" s="175"/>
      <c r="G45" s="376" t="s">
        <v>608</v>
      </c>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756"/>
      <c r="AY45">
        <f t="shared" si="7"/>
        <v>1</v>
      </c>
    </row>
    <row r="46" spans="1:51" ht="23.25" customHeight="1" thickBot="1" x14ac:dyDescent="0.2">
      <c r="A46" s="176"/>
      <c r="B46" s="177"/>
      <c r="C46" s="177"/>
      <c r="D46" s="177"/>
      <c r="E46" s="177"/>
      <c r="F46" s="178"/>
      <c r="G46" s="382"/>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0"/>
      <c r="AF46" s="380"/>
      <c r="AG46" s="380"/>
      <c r="AH46" s="380"/>
      <c r="AI46" s="380"/>
      <c r="AJ46" s="380"/>
      <c r="AK46" s="380"/>
      <c r="AL46" s="380"/>
      <c r="AM46" s="380"/>
      <c r="AN46" s="380"/>
      <c r="AO46" s="380"/>
      <c r="AP46" s="380"/>
      <c r="AQ46" s="383"/>
      <c r="AR46" s="383"/>
      <c r="AS46" s="383"/>
      <c r="AT46" s="383"/>
      <c r="AU46" s="383"/>
      <c r="AV46" s="383"/>
      <c r="AW46" s="383"/>
      <c r="AX46" s="757"/>
      <c r="AY46">
        <f t="shared" si="7"/>
        <v>1</v>
      </c>
    </row>
    <row r="47" spans="1:51" ht="31.5" customHeight="1" x14ac:dyDescent="0.15">
      <c r="A47" s="351" t="s">
        <v>247</v>
      </c>
      <c r="B47" s="352"/>
      <c r="C47" s="352"/>
      <c r="D47" s="352"/>
      <c r="E47" s="352"/>
      <c r="F47" s="353"/>
      <c r="G47" s="354" t="s">
        <v>58</v>
      </c>
      <c r="H47" s="354"/>
      <c r="I47" s="354"/>
      <c r="J47" s="354"/>
      <c r="K47" s="354"/>
      <c r="L47" s="354"/>
      <c r="M47" s="354"/>
      <c r="N47" s="354"/>
      <c r="O47" s="354"/>
      <c r="P47" s="354"/>
      <c r="Q47" s="354"/>
      <c r="R47" s="354"/>
      <c r="S47" s="354"/>
      <c r="T47" s="354"/>
      <c r="U47" s="354"/>
      <c r="V47" s="354"/>
      <c r="W47" s="354"/>
      <c r="X47" s="355"/>
      <c r="Y47" s="634"/>
      <c r="Z47" s="635"/>
      <c r="AA47" s="636"/>
      <c r="AB47" s="344" t="s">
        <v>11</v>
      </c>
      <c r="AC47" s="344"/>
      <c r="AD47" s="344"/>
      <c r="AE47" s="359" t="s">
        <v>276</v>
      </c>
      <c r="AF47" s="360"/>
      <c r="AG47" s="360"/>
      <c r="AH47" s="361"/>
      <c r="AI47" s="359" t="s">
        <v>293</v>
      </c>
      <c r="AJ47" s="360"/>
      <c r="AK47" s="360"/>
      <c r="AL47" s="361"/>
      <c r="AM47" s="359" t="s">
        <v>390</v>
      </c>
      <c r="AN47" s="360"/>
      <c r="AO47" s="360"/>
      <c r="AP47" s="361"/>
      <c r="AQ47" s="213" t="s">
        <v>298</v>
      </c>
      <c r="AR47" s="214"/>
      <c r="AS47" s="214"/>
      <c r="AT47" s="215"/>
      <c r="AU47" s="213" t="s">
        <v>422</v>
      </c>
      <c r="AV47" s="214"/>
      <c r="AW47" s="214"/>
      <c r="AX47" s="216"/>
    </row>
    <row r="48" spans="1:51" ht="23.25" customHeight="1" x14ac:dyDescent="0.15">
      <c r="A48" s="296"/>
      <c r="B48" s="297"/>
      <c r="C48" s="297"/>
      <c r="D48" s="297"/>
      <c r="E48" s="297"/>
      <c r="F48" s="298"/>
      <c r="G48" s="94" t="s">
        <v>609</v>
      </c>
      <c r="H48" s="94"/>
      <c r="I48" s="94"/>
      <c r="J48" s="94"/>
      <c r="K48" s="94"/>
      <c r="L48" s="94"/>
      <c r="M48" s="94"/>
      <c r="N48" s="94"/>
      <c r="O48" s="94"/>
      <c r="P48" s="94"/>
      <c r="Q48" s="94"/>
      <c r="R48" s="94"/>
      <c r="S48" s="94"/>
      <c r="T48" s="94"/>
      <c r="U48" s="94"/>
      <c r="V48" s="94"/>
      <c r="W48" s="94"/>
      <c r="X48" s="95"/>
      <c r="Y48" s="362" t="s">
        <v>53</v>
      </c>
      <c r="Z48" s="363"/>
      <c r="AA48" s="364"/>
      <c r="AB48" s="330" t="s">
        <v>610</v>
      </c>
      <c r="AC48" s="330"/>
      <c r="AD48" s="330"/>
      <c r="AE48" s="191">
        <v>170</v>
      </c>
      <c r="AF48" s="191"/>
      <c r="AG48" s="191"/>
      <c r="AH48" s="191"/>
      <c r="AI48" s="191">
        <v>204</v>
      </c>
      <c r="AJ48" s="191"/>
      <c r="AK48" s="191"/>
      <c r="AL48" s="191"/>
      <c r="AM48" s="191">
        <v>0</v>
      </c>
      <c r="AN48" s="191"/>
      <c r="AO48" s="191"/>
      <c r="AP48" s="191"/>
      <c r="AQ48" s="191" t="s">
        <v>602</v>
      </c>
      <c r="AR48" s="191"/>
      <c r="AS48" s="191"/>
      <c r="AT48" s="191"/>
      <c r="AU48" s="166" t="s">
        <v>602</v>
      </c>
      <c r="AV48" s="167"/>
      <c r="AW48" s="167"/>
      <c r="AX48" s="168"/>
    </row>
    <row r="49" spans="1:51" ht="23.25" customHeight="1" x14ac:dyDescent="0.15">
      <c r="A49" s="299"/>
      <c r="B49" s="300"/>
      <c r="C49" s="300"/>
      <c r="D49" s="300"/>
      <c r="E49" s="300"/>
      <c r="F49" s="301"/>
      <c r="G49" s="99"/>
      <c r="H49" s="99"/>
      <c r="I49" s="99"/>
      <c r="J49" s="99"/>
      <c r="K49" s="99"/>
      <c r="L49" s="99"/>
      <c r="M49" s="99"/>
      <c r="N49" s="99"/>
      <c r="O49" s="99"/>
      <c r="P49" s="99"/>
      <c r="Q49" s="99"/>
      <c r="R49" s="99"/>
      <c r="S49" s="99"/>
      <c r="T49" s="99"/>
      <c r="U49" s="99"/>
      <c r="V49" s="99"/>
      <c r="W49" s="99"/>
      <c r="X49" s="100"/>
      <c r="Y49" s="314" t="s">
        <v>54</v>
      </c>
      <c r="Z49" s="315"/>
      <c r="AA49" s="316"/>
      <c r="AB49" s="330" t="s">
        <v>610</v>
      </c>
      <c r="AC49" s="330"/>
      <c r="AD49" s="330"/>
      <c r="AE49" s="191">
        <v>173</v>
      </c>
      <c r="AF49" s="191"/>
      <c r="AG49" s="191"/>
      <c r="AH49" s="191"/>
      <c r="AI49" s="191">
        <v>204</v>
      </c>
      <c r="AJ49" s="191"/>
      <c r="AK49" s="191"/>
      <c r="AL49" s="191"/>
      <c r="AM49" s="191">
        <v>233</v>
      </c>
      <c r="AN49" s="191"/>
      <c r="AO49" s="191"/>
      <c r="AP49" s="191"/>
      <c r="AQ49" s="191">
        <v>200</v>
      </c>
      <c r="AR49" s="191"/>
      <c r="AS49" s="191"/>
      <c r="AT49" s="191"/>
      <c r="AU49" s="171">
        <v>248</v>
      </c>
      <c r="AV49" s="172"/>
      <c r="AW49" s="172"/>
      <c r="AX49" s="217"/>
    </row>
    <row r="50" spans="1:51" ht="31.5" customHeight="1" x14ac:dyDescent="0.15">
      <c r="A50" s="293" t="s">
        <v>247</v>
      </c>
      <c r="B50" s="294"/>
      <c r="C50" s="294"/>
      <c r="D50" s="294"/>
      <c r="E50" s="294"/>
      <c r="F50" s="295"/>
      <c r="G50" s="328" t="s">
        <v>58</v>
      </c>
      <c r="H50" s="328"/>
      <c r="I50" s="328"/>
      <c r="J50" s="328"/>
      <c r="K50" s="328"/>
      <c r="L50" s="328"/>
      <c r="M50" s="328"/>
      <c r="N50" s="328"/>
      <c r="O50" s="328"/>
      <c r="P50" s="328"/>
      <c r="Q50" s="328"/>
      <c r="R50" s="328"/>
      <c r="S50" s="328"/>
      <c r="T50" s="328"/>
      <c r="U50" s="328"/>
      <c r="V50" s="328"/>
      <c r="W50" s="328"/>
      <c r="X50" s="329"/>
      <c r="Y50" s="322"/>
      <c r="Z50" s="323"/>
      <c r="AA50" s="324"/>
      <c r="AB50" s="317" t="s">
        <v>11</v>
      </c>
      <c r="AC50" s="312"/>
      <c r="AD50" s="313"/>
      <c r="AE50" s="179" t="s">
        <v>276</v>
      </c>
      <c r="AF50" s="179"/>
      <c r="AG50" s="179"/>
      <c r="AH50" s="179"/>
      <c r="AI50" s="179" t="s">
        <v>293</v>
      </c>
      <c r="AJ50" s="179"/>
      <c r="AK50" s="179"/>
      <c r="AL50" s="179"/>
      <c r="AM50" s="179" t="s">
        <v>390</v>
      </c>
      <c r="AN50" s="179"/>
      <c r="AO50" s="179"/>
      <c r="AP50" s="179"/>
      <c r="AQ50" s="188" t="s">
        <v>298</v>
      </c>
      <c r="AR50" s="189"/>
      <c r="AS50" s="189"/>
      <c r="AT50" s="189"/>
      <c r="AU50" s="188" t="s">
        <v>422</v>
      </c>
      <c r="AV50" s="189"/>
      <c r="AW50" s="189"/>
      <c r="AX50" s="190"/>
      <c r="AY50">
        <f>COUNTA($G$51)</f>
        <v>1</v>
      </c>
    </row>
    <row r="51" spans="1:51" ht="23.25" customHeight="1" x14ac:dyDescent="0.15">
      <c r="A51" s="296"/>
      <c r="B51" s="297"/>
      <c r="C51" s="297"/>
      <c r="D51" s="297"/>
      <c r="E51" s="297"/>
      <c r="F51" s="298"/>
      <c r="G51" s="94" t="s">
        <v>611</v>
      </c>
      <c r="H51" s="94"/>
      <c r="I51" s="94"/>
      <c r="J51" s="94"/>
      <c r="K51" s="94"/>
      <c r="L51" s="94"/>
      <c r="M51" s="94"/>
      <c r="N51" s="94"/>
      <c r="O51" s="94"/>
      <c r="P51" s="94"/>
      <c r="Q51" s="94"/>
      <c r="R51" s="94"/>
      <c r="S51" s="94"/>
      <c r="T51" s="94"/>
      <c r="U51" s="94"/>
      <c r="V51" s="94"/>
      <c r="W51" s="94"/>
      <c r="X51" s="95"/>
      <c r="Y51" s="334" t="s">
        <v>53</v>
      </c>
      <c r="Z51" s="335"/>
      <c r="AA51" s="336"/>
      <c r="AB51" s="365" t="s">
        <v>612</v>
      </c>
      <c r="AC51" s="366"/>
      <c r="AD51" s="367"/>
      <c r="AE51" s="191">
        <v>0</v>
      </c>
      <c r="AF51" s="191"/>
      <c r="AG51" s="191"/>
      <c r="AH51" s="191"/>
      <c r="AI51" s="191">
        <v>100</v>
      </c>
      <c r="AJ51" s="191"/>
      <c r="AK51" s="191"/>
      <c r="AL51" s="191"/>
      <c r="AM51" s="191">
        <v>0</v>
      </c>
      <c r="AN51" s="191"/>
      <c r="AO51" s="191"/>
      <c r="AP51" s="191"/>
      <c r="AQ51" s="191" t="s">
        <v>602</v>
      </c>
      <c r="AR51" s="191"/>
      <c r="AS51" s="191"/>
      <c r="AT51" s="191"/>
      <c r="AU51" s="191" t="s">
        <v>602</v>
      </c>
      <c r="AV51" s="191"/>
      <c r="AW51" s="191"/>
      <c r="AX51" s="192"/>
      <c r="AY51">
        <f>$AY$50</f>
        <v>1</v>
      </c>
    </row>
    <row r="52" spans="1:51" ht="23.25" customHeight="1" x14ac:dyDescent="0.15">
      <c r="A52" s="299"/>
      <c r="B52" s="300"/>
      <c r="C52" s="300"/>
      <c r="D52" s="300"/>
      <c r="E52" s="300"/>
      <c r="F52" s="301"/>
      <c r="G52" s="99"/>
      <c r="H52" s="99"/>
      <c r="I52" s="99"/>
      <c r="J52" s="99"/>
      <c r="K52" s="99"/>
      <c r="L52" s="99"/>
      <c r="M52" s="99"/>
      <c r="N52" s="99"/>
      <c r="O52" s="99"/>
      <c r="P52" s="99"/>
      <c r="Q52" s="99"/>
      <c r="R52" s="99"/>
      <c r="S52" s="99"/>
      <c r="T52" s="99"/>
      <c r="U52" s="99"/>
      <c r="V52" s="99"/>
      <c r="W52" s="99"/>
      <c r="X52" s="100"/>
      <c r="Y52" s="314" t="s">
        <v>54</v>
      </c>
      <c r="Z52" s="368"/>
      <c r="AA52" s="369"/>
      <c r="AB52" s="337" t="s">
        <v>612</v>
      </c>
      <c r="AC52" s="338"/>
      <c r="AD52" s="339"/>
      <c r="AE52" s="191">
        <v>0</v>
      </c>
      <c r="AF52" s="191"/>
      <c r="AG52" s="191"/>
      <c r="AH52" s="191"/>
      <c r="AI52" s="191">
        <v>100</v>
      </c>
      <c r="AJ52" s="191"/>
      <c r="AK52" s="191"/>
      <c r="AL52" s="191"/>
      <c r="AM52" s="191">
        <v>100</v>
      </c>
      <c r="AN52" s="191"/>
      <c r="AO52" s="191"/>
      <c r="AP52" s="191"/>
      <c r="AQ52" s="191">
        <v>140</v>
      </c>
      <c r="AR52" s="191"/>
      <c r="AS52" s="191"/>
      <c r="AT52" s="191"/>
      <c r="AU52" s="191">
        <v>140</v>
      </c>
      <c r="AV52" s="191"/>
      <c r="AW52" s="191"/>
      <c r="AX52" s="192"/>
      <c r="AY52">
        <f>$AY$50</f>
        <v>1</v>
      </c>
    </row>
    <row r="53" spans="1:51" ht="31.5" customHeight="1" x14ac:dyDescent="0.15">
      <c r="A53" s="293" t="s">
        <v>247</v>
      </c>
      <c r="B53" s="294"/>
      <c r="C53" s="294"/>
      <c r="D53" s="294"/>
      <c r="E53" s="294"/>
      <c r="F53" s="295"/>
      <c r="G53" s="328" t="s">
        <v>58</v>
      </c>
      <c r="H53" s="328"/>
      <c r="I53" s="328"/>
      <c r="J53" s="328"/>
      <c r="K53" s="328"/>
      <c r="L53" s="328"/>
      <c r="M53" s="328"/>
      <c r="N53" s="328"/>
      <c r="O53" s="328"/>
      <c r="P53" s="328"/>
      <c r="Q53" s="328"/>
      <c r="R53" s="328"/>
      <c r="S53" s="328"/>
      <c r="T53" s="328"/>
      <c r="U53" s="328"/>
      <c r="V53" s="328"/>
      <c r="W53" s="328"/>
      <c r="X53" s="329"/>
      <c r="Y53" s="322"/>
      <c r="Z53" s="323"/>
      <c r="AA53" s="324"/>
      <c r="AB53" s="317" t="s">
        <v>11</v>
      </c>
      <c r="AC53" s="312"/>
      <c r="AD53" s="313"/>
      <c r="AE53" s="179" t="s">
        <v>276</v>
      </c>
      <c r="AF53" s="179"/>
      <c r="AG53" s="179"/>
      <c r="AH53" s="179"/>
      <c r="AI53" s="179" t="s">
        <v>293</v>
      </c>
      <c r="AJ53" s="179"/>
      <c r="AK53" s="179"/>
      <c r="AL53" s="179"/>
      <c r="AM53" s="179" t="s">
        <v>390</v>
      </c>
      <c r="AN53" s="179"/>
      <c r="AO53" s="179"/>
      <c r="AP53" s="179"/>
      <c r="AQ53" s="188" t="s">
        <v>298</v>
      </c>
      <c r="AR53" s="189"/>
      <c r="AS53" s="189"/>
      <c r="AT53" s="189"/>
      <c r="AU53" s="188" t="s">
        <v>422</v>
      </c>
      <c r="AV53" s="189"/>
      <c r="AW53" s="189"/>
      <c r="AX53" s="190"/>
      <c r="AY53">
        <f>COUNTA($G$54)</f>
        <v>1</v>
      </c>
    </row>
    <row r="54" spans="1:51" ht="23.25" customHeight="1" x14ac:dyDescent="0.15">
      <c r="A54" s="296"/>
      <c r="B54" s="297"/>
      <c r="C54" s="297"/>
      <c r="D54" s="297"/>
      <c r="E54" s="297"/>
      <c r="F54" s="298"/>
      <c r="G54" s="94" t="s">
        <v>613</v>
      </c>
      <c r="H54" s="94"/>
      <c r="I54" s="94"/>
      <c r="J54" s="94"/>
      <c r="K54" s="94"/>
      <c r="L54" s="94"/>
      <c r="M54" s="94"/>
      <c r="N54" s="94"/>
      <c r="O54" s="94"/>
      <c r="P54" s="94"/>
      <c r="Q54" s="94"/>
      <c r="R54" s="94"/>
      <c r="S54" s="94"/>
      <c r="T54" s="94"/>
      <c r="U54" s="94"/>
      <c r="V54" s="94"/>
      <c r="W54" s="94"/>
      <c r="X54" s="95"/>
      <c r="Y54" s="334" t="s">
        <v>53</v>
      </c>
      <c r="Z54" s="335"/>
      <c r="AA54" s="336"/>
      <c r="AB54" s="365" t="s">
        <v>612</v>
      </c>
      <c r="AC54" s="366"/>
      <c r="AD54" s="367"/>
      <c r="AE54" s="191">
        <v>252</v>
      </c>
      <c r="AF54" s="191"/>
      <c r="AG54" s="191"/>
      <c r="AH54" s="191"/>
      <c r="AI54" s="191">
        <v>262</v>
      </c>
      <c r="AJ54" s="191"/>
      <c r="AK54" s="191"/>
      <c r="AL54" s="191"/>
      <c r="AM54" s="191">
        <v>0</v>
      </c>
      <c r="AN54" s="191"/>
      <c r="AO54" s="191"/>
      <c r="AP54" s="191"/>
      <c r="AQ54" s="191" t="s">
        <v>602</v>
      </c>
      <c r="AR54" s="191"/>
      <c r="AS54" s="191"/>
      <c r="AT54" s="191"/>
      <c r="AU54" s="191" t="s">
        <v>602</v>
      </c>
      <c r="AV54" s="191"/>
      <c r="AW54" s="191"/>
      <c r="AX54" s="192"/>
      <c r="AY54">
        <f>$AY$53</f>
        <v>1</v>
      </c>
    </row>
    <row r="55" spans="1:51" ht="23.25" customHeight="1" x14ac:dyDescent="0.15">
      <c r="A55" s="299"/>
      <c r="B55" s="300"/>
      <c r="C55" s="300"/>
      <c r="D55" s="300"/>
      <c r="E55" s="300"/>
      <c r="F55" s="301"/>
      <c r="G55" s="99"/>
      <c r="H55" s="99"/>
      <c r="I55" s="99"/>
      <c r="J55" s="99"/>
      <c r="K55" s="99"/>
      <c r="L55" s="99"/>
      <c r="M55" s="99"/>
      <c r="N55" s="99"/>
      <c r="O55" s="99"/>
      <c r="P55" s="99"/>
      <c r="Q55" s="99"/>
      <c r="R55" s="99"/>
      <c r="S55" s="99"/>
      <c r="T55" s="99"/>
      <c r="U55" s="99"/>
      <c r="V55" s="99"/>
      <c r="W55" s="99"/>
      <c r="X55" s="100"/>
      <c r="Y55" s="314" t="s">
        <v>54</v>
      </c>
      <c r="Z55" s="368"/>
      <c r="AA55" s="369"/>
      <c r="AB55" s="337" t="s">
        <v>612</v>
      </c>
      <c r="AC55" s="338"/>
      <c r="AD55" s="339"/>
      <c r="AE55" s="191">
        <v>218</v>
      </c>
      <c r="AF55" s="191"/>
      <c r="AG55" s="191"/>
      <c r="AH55" s="191"/>
      <c r="AI55" s="191">
        <v>217</v>
      </c>
      <c r="AJ55" s="191"/>
      <c r="AK55" s="191"/>
      <c r="AL55" s="191"/>
      <c r="AM55" s="191">
        <v>66</v>
      </c>
      <c r="AN55" s="191"/>
      <c r="AO55" s="191"/>
      <c r="AP55" s="191"/>
      <c r="AQ55" s="191">
        <v>216</v>
      </c>
      <c r="AR55" s="191"/>
      <c r="AS55" s="191"/>
      <c r="AT55" s="191"/>
      <c r="AU55" s="191">
        <v>289</v>
      </c>
      <c r="AV55" s="191"/>
      <c r="AW55" s="191"/>
      <c r="AX55" s="192"/>
      <c r="AY55">
        <f>$AY$53</f>
        <v>1</v>
      </c>
    </row>
    <row r="56" spans="1:51" ht="23.25" customHeight="1" x14ac:dyDescent="0.15">
      <c r="A56" s="303" t="s">
        <v>14</v>
      </c>
      <c r="B56" s="304"/>
      <c r="C56" s="304"/>
      <c r="D56" s="304"/>
      <c r="E56" s="304"/>
      <c r="F56" s="305"/>
      <c r="G56" s="312" t="s">
        <v>15</v>
      </c>
      <c r="H56" s="312"/>
      <c r="I56" s="312"/>
      <c r="J56" s="312"/>
      <c r="K56" s="312"/>
      <c r="L56" s="312"/>
      <c r="M56" s="312"/>
      <c r="N56" s="312"/>
      <c r="O56" s="312"/>
      <c r="P56" s="312"/>
      <c r="Q56" s="312"/>
      <c r="R56" s="312"/>
      <c r="S56" s="312"/>
      <c r="T56" s="312"/>
      <c r="U56" s="312"/>
      <c r="V56" s="312"/>
      <c r="W56" s="312"/>
      <c r="X56" s="313"/>
      <c r="Y56" s="372"/>
      <c r="Z56" s="373"/>
      <c r="AA56" s="374"/>
      <c r="AB56" s="317" t="s">
        <v>11</v>
      </c>
      <c r="AC56" s="312"/>
      <c r="AD56" s="313"/>
      <c r="AE56" s="179" t="s">
        <v>276</v>
      </c>
      <c r="AF56" s="179"/>
      <c r="AG56" s="179"/>
      <c r="AH56" s="179"/>
      <c r="AI56" s="179" t="s">
        <v>293</v>
      </c>
      <c r="AJ56" s="179"/>
      <c r="AK56" s="179"/>
      <c r="AL56" s="179"/>
      <c r="AM56" s="179" t="s">
        <v>390</v>
      </c>
      <c r="AN56" s="179"/>
      <c r="AO56" s="179"/>
      <c r="AP56" s="179"/>
      <c r="AQ56" s="389" t="s">
        <v>423</v>
      </c>
      <c r="AR56" s="390"/>
      <c r="AS56" s="390"/>
      <c r="AT56" s="390"/>
      <c r="AU56" s="390"/>
      <c r="AV56" s="390"/>
      <c r="AW56" s="390"/>
      <c r="AX56" s="391"/>
    </row>
    <row r="57" spans="1:51" ht="23.25" customHeight="1" x14ac:dyDescent="0.15">
      <c r="A57" s="306"/>
      <c r="B57" s="307"/>
      <c r="C57" s="307"/>
      <c r="D57" s="307"/>
      <c r="E57" s="307"/>
      <c r="F57" s="308"/>
      <c r="G57" s="265" t="s">
        <v>614</v>
      </c>
      <c r="H57" s="265"/>
      <c r="I57" s="265"/>
      <c r="J57" s="265"/>
      <c r="K57" s="265"/>
      <c r="L57" s="265"/>
      <c r="M57" s="265"/>
      <c r="N57" s="265"/>
      <c r="O57" s="265"/>
      <c r="P57" s="265"/>
      <c r="Q57" s="265"/>
      <c r="R57" s="265"/>
      <c r="S57" s="265"/>
      <c r="T57" s="265"/>
      <c r="U57" s="265"/>
      <c r="V57" s="265"/>
      <c r="W57" s="265"/>
      <c r="X57" s="265"/>
      <c r="Y57" s="325" t="s">
        <v>14</v>
      </c>
      <c r="Z57" s="326"/>
      <c r="AA57" s="327"/>
      <c r="AB57" s="331" t="s">
        <v>615</v>
      </c>
      <c r="AC57" s="332"/>
      <c r="AD57" s="333"/>
      <c r="AE57" s="191">
        <v>5.2</v>
      </c>
      <c r="AF57" s="191"/>
      <c r="AG57" s="191"/>
      <c r="AH57" s="191"/>
      <c r="AI57" s="191">
        <v>5.4</v>
      </c>
      <c r="AJ57" s="191"/>
      <c r="AK57" s="191"/>
      <c r="AL57" s="191"/>
      <c r="AM57" s="191">
        <v>5.9</v>
      </c>
      <c r="AN57" s="191"/>
      <c r="AO57" s="191"/>
      <c r="AP57" s="191"/>
      <c r="AQ57" s="166" t="s">
        <v>602</v>
      </c>
      <c r="AR57" s="167"/>
      <c r="AS57" s="167"/>
      <c r="AT57" s="167"/>
      <c r="AU57" s="167"/>
      <c r="AV57" s="167"/>
      <c r="AW57" s="167"/>
      <c r="AX57" s="168"/>
    </row>
    <row r="58" spans="1:51" ht="46.5" customHeight="1" thickBot="1" x14ac:dyDescent="0.2">
      <c r="A58" s="309"/>
      <c r="B58" s="310"/>
      <c r="C58" s="310"/>
      <c r="D58" s="310"/>
      <c r="E58" s="310"/>
      <c r="F58" s="311"/>
      <c r="G58" s="266"/>
      <c r="H58" s="266"/>
      <c r="I58" s="266"/>
      <c r="J58" s="266"/>
      <c r="K58" s="266"/>
      <c r="L58" s="266"/>
      <c r="M58" s="266"/>
      <c r="N58" s="266"/>
      <c r="O58" s="266"/>
      <c r="P58" s="266"/>
      <c r="Q58" s="266"/>
      <c r="R58" s="266"/>
      <c r="S58" s="266"/>
      <c r="T58" s="266"/>
      <c r="U58" s="266"/>
      <c r="V58" s="266"/>
      <c r="W58" s="266"/>
      <c r="X58" s="266"/>
      <c r="Y58" s="340" t="s">
        <v>47</v>
      </c>
      <c r="Z58" s="315"/>
      <c r="AA58" s="316"/>
      <c r="AB58" s="341" t="s">
        <v>253</v>
      </c>
      <c r="AC58" s="342"/>
      <c r="AD58" s="343"/>
      <c r="AE58" s="370" t="s">
        <v>616</v>
      </c>
      <c r="AF58" s="370"/>
      <c r="AG58" s="370"/>
      <c r="AH58" s="370"/>
      <c r="AI58" s="370" t="s">
        <v>617</v>
      </c>
      <c r="AJ58" s="370"/>
      <c r="AK58" s="370"/>
      <c r="AL58" s="370"/>
      <c r="AM58" s="370" t="s">
        <v>794</v>
      </c>
      <c r="AN58" s="370"/>
      <c r="AO58" s="370"/>
      <c r="AP58" s="370"/>
      <c r="AQ58" s="370" t="s">
        <v>602</v>
      </c>
      <c r="AR58" s="370"/>
      <c r="AS58" s="370"/>
      <c r="AT58" s="370"/>
      <c r="AU58" s="370"/>
      <c r="AV58" s="370"/>
      <c r="AW58" s="370"/>
      <c r="AX58" s="371"/>
    </row>
    <row r="59" spans="1:51" ht="45" customHeight="1" x14ac:dyDescent="0.15">
      <c r="A59" s="145" t="s">
        <v>288</v>
      </c>
      <c r="B59" s="143"/>
      <c r="C59" s="142" t="s">
        <v>184</v>
      </c>
      <c r="D59" s="143"/>
      <c r="E59" s="129" t="s">
        <v>203</v>
      </c>
      <c r="F59" s="130"/>
      <c r="G59" s="131" t="s">
        <v>809</v>
      </c>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3"/>
      <c r="AY59">
        <f>COUNTA($G$59)</f>
        <v>1</v>
      </c>
    </row>
    <row r="60" spans="1:51" ht="45" customHeight="1" x14ac:dyDescent="0.15">
      <c r="A60" s="146"/>
      <c r="B60" s="144"/>
      <c r="C60" s="140"/>
      <c r="D60" s="144"/>
      <c r="E60" s="134" t="s">
        <v>202</v>
      </c>
      <c r="F60" s="135"/>
      <c r="G60" s="98" t="s">
        <v>808</v>
      </c>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7"/>
      <c r="AY60">
        <f>$AY$59</f>
        <v>1</v>
      </c>
    </row>
    <row r="61" spans="1:51" ht="18.75" customHeight="1" x14ac:dyDescent="0.15">
      <c r="A61" s="146"/>
      <c r="B61" s="144"/>
      <c r="C61" s="140"/>
      <c r="D61" s="144"/>
      <c r="E61" s="138" t="s">
        <v>185</v>
      </c>
      <c r="F61" s="139"/>
      <c r="G61" s="120" t="s">
        <v>189</v>
      </c>
      <c r="H61" s="115"/>
      <c r="I61" s="115"/>
      <c r="J61" s="115"/>
      <c r="K61" s="115"/>
      <c r="L61" s="115"/>
      <c r="M61" s="115"/>
      <c r="N61" s="115"/>
      <c r="O61" s="115"/>
      <c r="P61" s="115"/>
      <c r="Q61" s="115"/>
      <c r="R61" s="115"/>
      <c r="S61" s="115"/>
      <c r="T61" s="115"/>
      <c r="U61" s="115"/>
      <c r="V61" s="115"/>
      <c r="W61" s="115"/>
      <c r="X61" s="116"/>
      <c r="Y61" s="121"/>
      <c r="Z61" s="122"/>
      <c r="AA61" s="123"/>
      <c r="AB61" s="114" t="s">
        <v>11</v>
      </c>
      <c r="AC61" s="115"/>
      <c r="AD61" s="116"/>
      <c r="AE61" s="118" t="s">
        <v>276</v>
      </c>
      <c r="AF61" s="108"/>
      <c r="AG61" s="108"/>
      <c r="AH61" s="109"/>
      <c r="AI61" s="118" t="s">
        <v>293</v>
      </c>
      <c r="AJ61" s="108"/>
      <c r="AK61" s="108"/>
      <c r="AL61" s="109"/>
      <c r="AM61" s="118" t="s">
        <v>577</v>
      </c>
      <c r="AN61" s="108"/>
      <c r="AO61" s="108"/>
      <c r="AP61" s="109"/>
      <c r="AQ61" s="114" t="s">
        <v>182</v>
      </c>
      <c r="AR61" s="115"/>
      <c r="AS61" s="115"/>
      <c r="AT61" s="116"/>
      <c r="AU61" s="148" t="s">
        <v>191</v>
      </c>
      <c r="AV61" s="148"/>
      <c r="AW61" s="148"/>
      <c r="AX61" s="149"/>
      <c r="AY61">
        <f>COUNTA($G$63)</f>
        <v>1</v>
      </c>
    </row>
    <row r="62" spans="1:51" ht="18.75" customHeight="1" x14ac:dyDescent="0.15">
      <c r="A62" s="146"/>
      <c r="B62" s="144"/>
      <c r="C62" s="140"/>
      <c r="D62" s="144"/>
      <c r="E62" s="140"/>
      <c r="F62" s="141"/>
      <c r="G62" s="119"/>
      <c r="H62" s="110"/>
      <c r="I62" s="110"/>
      <c r="J62" s="110"/>
      <c r="K62" s="110"/>
      <c r="L62" s="110"/>
      <c r="M62" s="110"/>
      <c r="N62" s="110"/>
      <c r="O62" s="110"/>
      <c r="P62" s="110"/>
      <c r="Q62" s="110"/>
      <c r="R62" s="110"/>
      <c r="S62" s="110"/>
      <c r="T62" s="110"/>
      <c r="U62" s="110"/>
      <c r="V62" s="110"/>
      <c r="W62" s="110"/>
      <c r="X62" s="111"/>
      <c r="Y62" s="124"/>
      <c r="Z62" s="125"/>
      <c r="AA62" s="126"/>
      <c r="AB62" s="117"/>
      <c r="AC62" s="110"/>
      <c r="AD62" s="111"/>
      <c r="AE62" s="117"/>
      <c r="AF62" s="110"/>
      <c r="AG62" s="110"/>
      <c r="AH62" s="111"/>
      <c r="AI62" s="117"/>
      <c r="AJ62" s="110"/>
      <c r="AK62" s="110"/>
      <c r="AL62" s="111"/>
      <c r="AM62" s="117"/>
      <c r="AN62" s="110"/>
      <c r="AO62" s="110"/>
      <c r="AP62" s="111"/>
      <c r="AQ62" s="150" t="s">
        <v>602</v>
      </c>
      <c r="AR62" s="151"/>
      <c r="AS62" s="110" t="s">
        <v>183</v>
      </c>
      <c r="AT62" s="111"/>
      <c r="AU62" s="152">
        <v>4</v>
      </c>
      <c r="AV62" s="152"/>
      <c r="AW62" s="110" t="s">
        <v>167</v>
      </c>
      <c r="AX62" s="147"/>
      <c r="AY62">
        <f>$AY$61</f>
        <v>1</v>
      </c>
    </row>
    <row r="63" spans="1:51" ht="39.75" customHeight="1" x14ac:dyDescent="0.15">
      <c r="A63" s="146"/>
      <c r="B63" s="144"/>
      <c r="C63" s="140"/>
      <c r="D63" s="144"/>
      <c r="E63" s="140"/>
      <c r="F63" s="141"/>
      <c r="G63" s="93" t="s">
        <v>600</v>
      </c>
      <c r="H63" s="94"/>
      <c r="I63" s="94"/>
      <c r="J63" s="94"/>
      <c r="K63" s="94"/>
      <c r="L63" s="94"/>
      <c r="M63" s="94"/>
      <c r="N63" s="94"/>
      <c r="O63" s="94"/>
      <c r="P63" s="94"/>
      <c r="Q63" s="94"/>
      <c r="R63" s="94"/>
      <c r="S63" s="94"/>
      <c r="T63" s="94"/>
      <c r="U63" s="94"/>
      <c r="V63" s="94"/>
      <c r="W63" s="94"/>
      <c r="X63" s="95"/>
      <c r="Y63" s="153" t="s">
        <v>190</v>
      </c>
      <c r="Z63" s="154"/>
      <c r="AA63" s="155"/>
      <c r="AB63" s="156" t="s">
        <v>601</v>
      </c>
      <c r="AC63" s="157"/>
      <c r="AD63" s="157"/>
      <c r="AE63" s="158">
        <v>3015</v>
      </c>
      <c r="AF63" s="159"/>
      <c r="AG63" s="159"/>
      <c r="AH63" s="159"/>
      <c r="AI63" s="158">
        <v>3251</v>
      </c>
      <c r="AJ63" s="159"/>
      <c r="AK63" s="159"/>
      <c r="AL63" s="159"/>
      <c r="AM63" s="158">
        <v>0</v>
      </c>
      <c r="AN63" s="159"/>
      <c r="AO63" s="159"/>
      <c r="AP63" s="159"/>
      <c r="AQ63" s="158" t="s">
        <v>602</v>
      </c>
      <c r="AR63" s="159"/>
      <c r="AS63" s="159"/>
      <c r="AT63" s="159"/>
      <c r="AU63" s="158" t="s">
        <v>602</v>
      </c>
      <c r="AV63" s="159"/>
      <c r="AW63" s="159"/>
      <c r="AX63" s="160"/>
      <c r="AY63">
        <f t="shared" ref="AY63:AY64" si="11">$AY$61</f>
        <v>1</v>
      </c>
    </row>
    <row r="64" spans="1:51" ht="39.75" customHeight="1" x14ac:dyDescent="0.15">
      <c r="A64" s="146"/>
      <c r="B64" s="144"/>
      <c r="C64" s="140"/>
      <c r="D64" s="144"/>
      <c r="E64" s="140"/>
      <c r="F64" s="141"/>
      <c r="G64" s="98"/>
      <c r="H64" s="99"/>
      <c r="I64" s="99"/>
      <c r="J64" s="99"/>
      <c r="K64" s="99"/>
      <c r="L64" s="99"/>
      <c r="M64" s="99"/>
      <c r="N64" s="99"/>
      <c r="O64" s="99"/>
      <c r="P64" s="99"/>
      <c r="Q64" s="99"/>
      <c r="R64" s="99"/>
      <c r="S64" s="99"/>
      <c r="T64" s="99"/>
      <c r="U64" s="99"/>
      <c r="V64" s="99"/>
      <c r="W64" s="99"/>
      <c r="X64" s="100"/>
      <c r="Y64" s="161" t="s">
        <v>52</v>
      </c>
      <c r="Z64" s="162"/>
      <c r="AA64" s="163"/>
      <c r="AB64" s="164" t="s">
        <v>601</v>
      </c>
      <c r="AC64" s="165"/>
      <c r="AD64" s="165"/>
      <c r="AE64" s="158">
        <v>3406</v>
      </c>
      <c r="AF64" s="159"/>
      <c r="AG64" s="159"/>
      <c r="AH64" s="159"/>
      <c r="AI64" s="158">
        <v>3532</v>
      </c>
      <c r="AJ64" s="159"/>
      <c r="AK64" s="159"/>
      <c r="AL64" s="159"/>
      <c r="AM64" s="158">
        <v>4455</v>
      </c>
      <c r="AN64" s="159"/>
      <c r="AO64" s="159"/>
      <c r="AP64" s="159"/>
      <c r="AQ64" s="158" t="s">
        <v>602</v>
      </c>
      <c r="AR64" s="159"/>
      <c r="AS64" s="159"/>
      <c r="AT64" s="159"/>
      <c r="AU64" s="158" t="s">
        <v>602</v>
      </c>
      <c r="AV64" s="159"/>
      <c r="AW64" s="159"/>
      <c r="AX64" s="160"/>
      <c r="AY64">
        <f t="shared" si="11"/>
        <v>1</v>
      </c>
    </row>
    <row r="65" spans="1:51" ht="18.75" customHeight="1" x14ac:dyDescent="0.15">
      <c r="A65" s="146"/>
      <c r="B65" s="144"/>
      <c r="C65" s="140"/>
      <c r="D65" s="144"/>
      <c r="E65" s="140"/>
      <c r="F65" s="141"/>
      <c r="G65" s="120" t="s">
        <v>189</v>
      </c>
      <c r="H65" s="115"/>
      <c r="I65" s="115"/>
      <c r="J65" s="115"/>
      <c r="K65" s="115"/>
      <c r="L65" s="115"/>
      <c r="M65" s="115"/>
      <c r="N65" s="115"/>
      <c r="O65" s="115"/>
      <c r="P65" s="115"/>
      <c r="Q65" s="115"/>
      <c r="R65" s="115"/>
      <c r="S65" s="115"/>
      <c r="T65" s="115"/>
      <c r="U65" s="115"/>
      <c r="V65" s="115"/>
      <c r="W65" s="115"/>
      <c r="X65" s="116"/>
      <c r="Y65" s="121"/>
      <c r="Z65" s="122"/>
      <c r="AA65" s="123"/>
      <c r="AB65" s="114" t="s">
        <v>11</v>
      </c>
      <c r="AC65" s="115"/>
      <c r="AD65" s="116"/>
      <c r="AE65" s="118" t="s">
        <v>276</v>
      </c>
      <c r="AF65" s="108"/>
      <c r="AG65" s="108"/>
      <c r="AH65" s="109"/>
      <c r="AI65" s="118" t="s">
        <v>293</v>
      </c>
      <c r="AJ65" s="108"/>
      <c r="AK65" s="108"/>
      <c r="AL65" s="109"/>
      <c r="AM65" s="118" t="s">
        <v>577</v>
      </c>
      <c r="AN65" s="108"/>
      <c r="AO65" s="108"/>
      <c r="AP65" s="109"/>
      <c r="AQ65" s="114" t="s">
        <v>182</v>
      </c>
      <c r="AR65" s="115"/>
      <c r="AS65" s="115"/>
      <c r="AT65" s="116"/>
      <c r="AU65" s="148" t="s">
        <v>191</v>
      </c>
      <c r="AV65" s="148"/>
      <c r="AW65" s="148"/>
      <c r="AX65" s="149"/>
      <c r="AY65">
        <f>COUNTA($G$67)</f>
        <v>1</v>
      </c>
    </row>
    <row r="66" spans="1:51" ht="18.75" customHeight="1" x14ac:dyDescent="0.15">
      <c r="A66" s="146"/>
      <c r="B66" s="144"/>
      <c r="C66" s="140"/>
      <c r="D66" s="144"/>
      <c r="E66" s="140"/>
      <c r="F66" s="141"/>
      <c r="G66" s="119"/>
      <c r="H66" s="110"/>
      <c r="I66" s="110"/>
      <c r="J66" s="110"/>
      <c r="K66" s="110"/>
      <c r="L66" s="110"/>
      <c r="M66" s="110"/>
      <c r="N66" s="110"/>
      <c r="O66" s="110"/>
      <c r="P66" s="110"/>
      <c r="Q66" s="110"/>
      <c r="R66" s="110"/>
      <c r="S66" s="110"/>
      <c r="T66" s="110"/>
      <c r="U66" s="110"/>
      <c r="V66" s="110"/>
      <c r="W66" s="110"/>
      <c r="X66" s="111"/>
      <c r="Y66" s="124"/>
      <c r="Z66" s="125"/>
      <c r="AA66" s="126"/>
      <c r="AB66" s="117"/>
      <c r="AC66" s="110"/>
      <c r="AD66" s="111"/>
      <c r="AE66" s="117"/>
      <c r="AF66" s="110"/>
      <c r="AG66" s="110"/>
      <c r="AH66" s="111"/>
      <c r="AI66" s="117"/>
      <c r="AJ66" s="110"/>
      <c r="AK66" s="110"/>
      <c r="AL66" s="111"/>
      <c r="AM66" s="117"/>
      <c r="AN66" s="110"/>
      <c r="AO66" s="110"/>
      <c r="AP66" s="111"/>
      <c r="AQ66" s="150" t="s">
        <v>602</v>
      </c>
      <c r="AR66" s="151"/>
      <c r="AS66" s="110" t="s">
        <v>183</v>
      </c>
      <c r="AT66" s="111"/>
      <c r="AU66" s="152">
        <v>4</v>
      </c>
      <c r="AV66" s="152"/>
      <c r="AW66" s="110" t="s">
        <v>167</v>
      </c>
      <c r="AX66" s="147"/>
      <c r="AY66">
        <f>$AY$65</f>
        <v>1</v>
      </c>
    </row>
    <row r="67" spans="1:51" ht="39.75" customHeight="1" x14ac:dyDescent="0.15">
      <c r="A67" s="146"/>
      <c r="B67" s="144"/>
      <c r="C67" s="140"/>
      <c r="D67" s="144"/>
      <c r="E67" s="140"/>
      <c r="F67" s="141"/>
      <c r="G67" s="93" t="s">
        <v>604</v>
      </c>
      <c r="H67" s="94"/>
      <c r="I67" s="94"/>
      <c r="J67" s="94"/>
      <c r="K67" s="94"/>
      <c r="L67" s="94"/>
      <c r="M67" s="94"/>
      <c r="N67" s="94"/>
      <c r="O67" s="94"/>
      <c r="P67" s="94"/>
      <c r="Q67" s="94"/>
      <c r="R67" s="94"/>
      <c r="S67" s="94"/>
      <c r="T67" s="94"/>
      <c r="U67" s="94"/>
      <c r="V67" s="94"/>
      <c r="W67" s="94"/>
      <c r="X67" s="95"/>
      <c r="Y67" s="153" t="s">
        <v>190</v>
      </c>
      <c r="Z67" s="154"/>
      <c r="AA67" s="155"/>
      <c r="AB67" s="156" t="s">
        <v>601</v>
      </c>
      <c r="AC67" s="157"/>
      <c r="AD67" s="157"/>
      <c r="AE67" s="158">
        <v>0</v>
      </c>
      <c r="AF67" s="159"/>
      <c r="AG67" s="159"/>
      <c r="AH67" s="159"/>
      <c r="AI67" s="158">
        <v>1828</v>
      </c>
      <c r="AJ67" s="159"/>
      <c r="AK67" s="159"/>
      <c r="AL67" s="159"/>
      <c r="AM67" s="158">
        <v>0</v>
      </c>
      <c r="AN67" s="159"/>
      <c r="AO67" s="159"/>
      <c r="AP67" s="159"/>
      <c r="AQ67" s="158" t="s">
        <v>602</v>
      </c>
      <c r="AR67" s="159"/>
      <c r="AS67" s="159"/>
      <c r="AT67" s="159"/>
      <c r="AU67" s="158" t="s">
        <v>602</v>
      </c>
      <c r="AV67" s="159"/>
      <c r="AW67" s="159"/>
      <c r="AX67" s="160"/>
      <c r="AY67">
        <f t="shared" ref="AY67:AY68" si="12">$AY$65</f>
        <v>1</v>
      </c>
    </row>
    <row r="68" spans="1:51" ht="39.75" customHeight="1" x14ac:dyDescent="0.15">
      <c r="A68" s="146"/>
      <c r="B68" s="144"/>
      <c r="C68" s="140"/>
      <c r="D68" s="144"/>
      <c r="E68" s="140"/>
      <c r="F68" s="141"/>
      <c r="G68" s="98"/>
      <c r="H68" s="99"/>
      <c r="I68" s="99"/>
      <c r="J68" s="99"/>
      <c r="K68" s="99"/>
      <c r="L68" s="99"/>
      <c r="M68" s="99"/>
      <c r="N68" s="99"/>
      <c r="O68" s="99"/>
      <c r="P68" s="99"/>
      <c r="Q68" s="99"/>
      <c r="R68" s="99"/>
      <c r="S68" s="99"/>
      <c r="T68" s="99"/>
      <c r="U68" s="99"/>
      <c r="V68" s="99"/>
      <c r="W68" s="99"/>
      <c r="X68" s="100"/>
      <c r="Y68" s="161" t="s">
        <v>52</v>
      </c>
      <c r="Z68" s="162"/>
      <c r="AA68" s="163"/>
      <c r="AB68" s="164" t="s">
        <v>601</v>
      </c>
      <c r="AC68" s="165"/>
      <c r="AD68" s="165"/>
      <c r="AE68" s="158">
        <v>0</v>
      </c>
      <c r="AF68" s="159"/>
      <c r="AG68" s="159"/>
      <c r="AH68" s="159"/>
      <c r="AI68" s="158">
        <v>1772</v>
      </c>
      <c r="AJ68" s="159"/>
      <c r="AK68" s="159"/>
      <c r="AL68" s="159"/>
      <c r="AM68" s="158">
        <v>1804</v>
      </c>
      <c r="AN68" s="159"/>
      <c r="AO68" s="159"/>
      <c r="AP68" s="159"/>
      <c r="AQ68" s="158" t="s">
        <v>602</v>
      </c>
      <c r="AR68" s="159"/>
      <c r="AS68" s="159"/>
      <c r="AT68" s="159"/>
      <c r="AU68" s="158">
        <v>44090</v>
      </c>
      <c r="AV68" s="159"/>
      <c r="AW68" s="159"/>
      <c r="AX68" s="160"/>
      <c r="AY68">
        <f t="shared" si="12"/>
        <v>1</v>
      </c>
    </row>
    <row r="69" spans="1:51" ht="18.75" customHeight="1" x14ac:dyDescent="0.15">
      <c r="A69" s="146"/>
      <c r="B69" s="144"/>
      <c r="C69" s="140"/>
      <c r="D69" s="144"/>
      <c r="E69" s="140"/>
      <c r="F69" s="141"/>
      <c r="G69" s="120" t="s">
        <v>189</v>
      </c>
      <c r="H69" s="115"/>
      <c r="I69" s="115"/>
      <c r="J69" s="115"/>
      <c r="K69" s="115"/>
      <c r="L69" s="115"/>
      <c r="M69" s="115"/>
      <c r="N69" s="115"/>
      <c r="O69" s="115"/>
      <c r="P69" s="115"/>
      <c r="Q69" s="115"/>
      <c r="R69" s="115"/>
      <c r="S69" s="115"/>
      <c r="T69" s="115"/>
      <c r="U69" s="115"/>
      <c r="V69" s="115"/>
      <c r="W69" s="115"/>
      <c r="X69" s="116"/>
      <c r="Y69" s="121"/>
      <c r="Z69" s="122"/>
      <c r="AA69" s="123"/>
      <c r="AB69" s="114" t="s">
        <v>11</v>
      </c>
      <c r="AC69" s="115"/>
      <c r="AD69" s="116"/>
      <c r="AE69" s="118" t="s">
        <v>276</v>
      </c>
      <c r="AF69" s="108"/>
      <c r="AG69" s="108"/>
      <c r="AH69" s="109"/>
      <c r="AI69" s="118" t="s">
        <v>293</v>
      </c>
      <c r="AJ69" s="108"/>
      <c r="AK69" s="108"/>
      <c r="AL69" s="109"/>
      <c r="AM69" s="118" t="s">
        <v>577</v>
      </c>
      <c r="AN69" s="108"/>
      <c r="AO69" s="108"/>
      <c r="AP69" s="109"/>
      <c r="AQ69" s="114" t="s">
        <v>182</v>
      </c>
      <c r="AR69" s="115"/>
      <c r="AS69" s="115"/>
      <c r="AT69" s="116"/>
      <c r="AU69" s="148" t="s">
        <v>191</v>
      </c>
      <c r="AV69" s="148"/>
      <c r="AW69" s="148"/>
      <c r="AX69" s="149"/>
      <c r="AY69">
        <f>COUNTA($G$71)</f>
        <v>1</v>
      </c>
    </row>
    <row r="70" spans="1:51" ht="18.75" customHeight="1" x14ac:dyDescent="0.15">
      <c r="A70" s="146"/>
      <c r="B70" s="144"/>
      <c r="C70" s="140"/>
      <c r="D70" s="144"/>
      <c r="E70" s="140"/>
      <c r="F70" s="141"/>
      <c r="G70" s="119"/>
      <c r="H70" s="110"/>
      <c r="I70" s="110"/>
      <c r="J70" s="110"/>
      <c r="K70" s="110"/>
      <c r="L70" s="110"/>
      <c r="M70" s="110"/>
      <c r="N70" s="110"/>
      <c r="O70" s="110"/>
      <c r="P70" s="110"/>
      <c r="Q70" s="110"/>
      <c r="R70" s="110"/>
      <c r="S70" s="110"/>
      <c r="T70" s="110"/>
      <c r="U70" s="110"/>
      <c r="V70" s="110"/>
      <c r="W70" s="110"/>
      <c r="X70" s="111"/>
      <c r="Y70" s="124"/>
      <c r="Z70" s="125"/>
      <c r="AA70" s="126"/>
      <c r="AB70" s="117"/>
      <c r="AC70" s="110"/>
      <c r="AD70" s="111"/>
      <c r="AE70" s="117"/>
      <c r="AF70" s="110"/>
      <c r="AG70" s="110"/>
      <c r="AH70" s="111"/>
      <c r="AI70" s="117"/>
      <c r="AJ70" s="110"/>
      <c r="AK70" s="110"/>
      <c r="AL70" s="111"/>
      <c r="AM70" s="117"/>
      <c r="AN70" s="110"/>
      <c r="AO70" s="110"/>
      <c r="AP70" s="111"/>
      <c r="AQ70" s="150" t="s">
        <v>602</v>
      </c>
      <c r="AR70" s="151"/>
      <c r="AS70" s="110" t="s">
        <v>183</v>
      </c>
      <c r="AT70" s="111"/>
      <c r="AU70" s="152" t="s">
        <v>602</v>
      </c>
      <c r="AV70" s="152"/>
      <c r="AW70" s="110" t="s">
        <v>167</v>
      </c>
      <c r="AX70" s="147"/>
      <c r="AY70">
        <f>$AY$69</f>
        <v>1</v>
      </c>
    </row>
    <row r="71" spans="1:51" ht="39.75" customHeight="1" x14ac:dyDescent="0.15">
      <c r="A71" s="146"/>
      <c r="B71" s="144"/>
      <c r="C71" s="140"/>
      <c r="D71" s="144"/>
      <c r="E71" s="140"/>
      <c r="F71" s="141"/>
      <c r="G71" s="93" t="s">
        <v>618</v>
      </c>
      <c r="H71" s="94"/>
      <c r="I71" s="94"/>
      <c r="J71" s="94"/>
      <c r="K71" s="94"/>
      <c r="L71" s="94"/>
      <c r="M71" s="94"/>
      <c r="N71" s="94"/>
      <c r="O71" s="94"/>
      <c r="P71" s="94"/>
      <c r="Q71" s="94"/>
      <c r="R71" s="94"/>
      <c r="S71" s="94"/>
      <c r="T71" s="94"/>
      <c r="U71" s="94"/>
      <c r="V71" s="94"/>
      <c r="W71" s="94"/>
      <c r="X71" s="95"/>
      <c r="Y71" s="153" t="s">
        <v>190</v>
      </c>
      <c r="Z71" s="154"/>
      <c r="AA71" s="155"/>
      <c r="AB71" s="156" t="s">
        <v>607</v>
      </c>
      <c r="AC71" s="157"/>
      <c r="AD71" s="157"/>
      <c r="AE71" s="158">
        <v>8</v>
      </c>
      <c r="AF71" s="159"/>
      <c r="AG71" s="159"/>
      <c r="AH71" s="159"/>
      <c r="AI71" s="158">
        <v>6</v>
      </c>
      <c r="AJ71" s="159"/>
      <c r="AK71" s="159"/>
      <c r="AL71" s="159"/>
      <c r="AM71" s="158">
        <v>0</v>
      </c>
      <c r="AN71" s="159"/>
      <c r="AO71" s="159"/>
      <c r="AP71" s="159"/>
      <c r="AQ71" s="158" t="s">
        <v>602</v>
      </c>
      <c r="AR71" s="159"/>
      <c r="AS71" s="159"/>
      <c r="AT71" s="159"/>
      <c r="AU71" s="158" t="s">
        <v>602</v>
      </c>
      <c r="AV71" s="159"/>
      <c r="AW71" s="159"/>
      <c r="AX71" s="160"/>
      <c r="AY71">
        <f t="shared" ref="AY71:AY72" si="13">$AY$69</f>
        <v>1</v>
      </c>
    </row>
    <row r="72" spans="1:51" ht="39.75" customHeight="1" x14ac:dyDescent="0.15">
      <c r="A72" s="146"/>
      <c r="B72" s="144"/>
      <c r="C72" s="140"/>
      <c r="D72" s="144"/>
      <c r="E72" s="140"/>
      <c r="F72" s="141"/>
      <c r="G72" s="98"/>
      <c r="H72" s="99"/>
      <c r="I72" s="99"/>
      <c r="J72" s="99"/>
      <c r="K72" s="99"/>
      <c r="L72" s="99"/>
      <c r="M72" s="99"/>
      <c r="N72" s="99"/>
      <c r="O72" s="99"/>
      <c r="P72" s="99"/>
      <c r="Q72" s="99"/>
      <c r="R72" s="99"/>
      <c r="S72" s="99"/>
      <c r="T72" s="99"/>
      <c r="U72" s="99"/>
      <c r="V72" s="99"/>
      <c r="W72" s="99"/>
      <c r="X72" s="100"/>
      <c r="Y72" s="161" t="s">
        <v>52</v>
      </c>
      <c r="Z72" s="162"/>
      <c r="AA72" s="163"/>
      <c r="AB72" s="164" t="s">
        <v>607</v>
      </c>
      <c r="AC72" s="165"/>
      <c r="AD72" s="165"/>
      <c r="AE72" s="158">
        <v>8</v>
      </c>
      <c r="AF72" s="159"/>
      <c r="AG72" s="159"/>
      <c r="AH72" s="159"/>
      <c r="AI72" s="158">
        <v>5</v>
      </c>
      <c r="AJ72" s="159"/>
      <c r="AK72" s="159"/>
      <c r="AL72" s="159"/>
      <c r="AM72" s="158">
        <v>2</v>
      </c>
      <c r="AN72" s="159"/>
      <c r="AO72" s="159"/>
      <c r="AP72" s="159"/>
      <c r="AQ72" s="158" t="s">
        <v>602</v>
      </c>
      <c r="AR72" s="159"/>
      <c r="AS72" s="159"/>
      <c r="AT72" s="159"/>
      <c r="AU72" s="158" t="s">
        <v>602</v>
      </c>
      <c r="AV72" s="159"/>
      <c r="AW72" s="159"/>
      <c r="AX72" s="160"/>
      <c r="AY72">
        <f t="shared" si="13"/>
        <v>1</v>
      </c>
    </row>
    <row r="73" spans="1:51" ht="23.25" customHeight="1" x14ac:dyDescent="0.15">
      <c r="A73" s="146"/>
      <c r="B73" s="144"/>
      <c r="C73" s="140"/>
      <c r="D73" s="144"/>
      <c r="E73" s="101" t="s">
        <v>206</v>
      </c>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3"/>
      <c r="AY73">
        <f>COUNTA($E$74)</f>
        <v>1</v>
      </c>
    </row>
    <row r="74" spans="1:51" ht="34.5" customHeight="1" x14ac:dyDescent="0.15">
      <c r="A74" s="146"/>
      <c r="B74" s="144"/>
      <c r="C74" s="140"/>
      <c r="D74" s="144"/>
      <c r="E74" s="104" t="s">
        <v>619</v>
      </c>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105"/>
      <c r="AY74">
        <f>$AY$73</f>
        <v>1</v>
      </c>
    </row>
    <row r="75" spans="1:51" ht="34.5" customHeight="1" thickBot="1" x14ac:dyDescent="0.2">
      <c r="A75" s="146"/>
      <c r="B75" s="144"/>
      <c r="C75" s="140"/>
      <c r="D75" s="144"/>
      <c r="E75" s="127"/>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128"/>
      <c r="AY75">
        <f>$AY$73</f>
        <v>1</v>
      </c>
    </row>
    <row r="76" spans="1:51" ht="27" customHeight="1" x14ac:dyDescent="0.15">
      <c r="A76" s="662" t="s">
        <v>45</v>
      </c>
      <c r="B76" s="663"/>
      <c r="C76" s="663"/>
      <c r="D76" s="663"/>
      <c r="E76" s="663"/>
      <c r="F76" s="663"/>
      <c r="G76" s="663"/>
      <c r="H76" s="663"/>
      <c r="I76" s="663"/>
      <c r="J76" s="663"/>
      <c r="K76" s="663"/>
      <c r="L76" s="663"/>
      <c r="M76" s="663"/>
      <c r="N76" s="663"/>
      <c r="O76" s="663"/>
      <c r="P76" s="663"/>
      <c r="Q76" s="663"/>
      <c r="R76" s="663"/>
      <c r="S76" s="663"/>
      <c r="T76" s="663"/>
      <c r="U76" s="663"/>
      <c r="V76" s="663"/>
      <c r="W76" s="663"/>
      <c r="X76" s="663"/>
      <c r="Y76" s="663"/>
      <c r="Z76" s="663"/>
      <c r="AA76" s="663"/>
      <c r="AB76" s="663"/>
      <c r="AC76" s="663"/>
      <c r="AD76" s="663"/>
      <c r="AE76" s="663"/>
      <c r="AF76" s="663"/>
      <c r="AG76" s="663"/>
      <c r="AH76" s="663"/>
      <c r="AI76" s="663"/>
      <c r="AJ76" s="663"/>
      <c r="AK76" s="663"/>
      <c r="AL76" s="663"/>
      <c r="AM76" s="663"/>
      <c r="AN76" s="663"/>
      <c r="AO76" s="663"/>
      <c r="AP76" s="663"/>
      <c r="AQ76" s="663"/>
      <c r="AR76" s="663"/>
      <c r="AS76" s="663"/>
      <c r="AT76" s="663"/>
      <c r="AU76" s="663"/>
      <c r="AV76" s="663"/>
      <c r="AW76" s="663"/>
      <c r="AX76" s="664"/>
    </row>
    <row r="77" spans="1:51" ht="27" customHeight="1" x14ac:dyDescent="0.15">
      <c r="A77" s="5"/>
      <c r="B77" s="6"/>
      <c r="C77" s="255" t="s">
        <v>30</v>
      </c>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6"/>
      <c r="AD77" s="254" t="s">
        <v>34</v>
      </c>
      <c r="AE77" s="254"/>
      <c r="AF77" s="254"/>
      <c r="AG77" s="604" t="s">
        <v>29</v>
      </c>
      <c r="AH77" s="254"/>
      <c r="AI77" s="254"/>
      <c r="AJ77" s="254"/>
      <c r="AK77" s="254"/>
      <c r="AL77" s="254"/>
      <c r="AM77" s="254"/>
      <c r="AN77" s="254"/>
      <c r="AO77" s="254"/>
      <c r="AP77" s="254"/>
      <c r="AQ77" s="254"/>
      <c r="AR77" s="254"/>
      <c r="AS77" s="254"/>
      <c r="AT77" s="254"/>
      <c r="AU77" s="254"/>
      <c r="AV77" s="254"/>
      <c r="AW77" s="254"/>
      <c r="AX77" s="605"/>
    </row>
    <row r="78" spans="1:51" ht="34.5" customHeight="1" x14ac:dyDescent="0.15">
      <c r="A78" s="647" t="s">
        <v>134</v>
      </c>
      <c r="B78" s="648"/>
      <c r="C78" s="491" t="s">
        <v>135</v>
      </c>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3"/>
      <c r="AD78" s="225" t="s">
        <v>591</v>
      </c>
      <c r="AE78" s="226"/>
      <c r="AF78" s="226"/>
      <c r="AG78" s="257" t="s">
        <v>622</v>
      </c>
      <c r="AH78" s="258"/>
      <c r="AI78" s="258"/>
      <c r="AJ78" s="258"/>
      <c r="AK78" s="258"/>
      <c r="AL78" s="258"/>
      <c r="AM78" s="258"/>
      <c r="AN78" s="258"/>
      <c r="AO78" s="258"/>
      <c r="AP78" s="258"/>
      <c r="AQ78" s="258"/>
      <c r="AR78" s="258"/>
      <c r="AS78" s="258"/>
      <c r="AT78" s="258"/>
      <c r="AU78" s="258"/>
      <c r="AV78" s="258"/>
      <c r="AW78" s="258"/>
      <c r="AX78" s="259"/>
    </row>
    <row r="79" spans="1:51" ht="75" customHeight="1" x14ac:dyDescent="0.15">
      <c r="A79" s="649"/>
      <c r="B79" s="650"/>
      <c r="C79" s="596" t="s">
        <v>35</v>
      </c>
      <c r="D79" s="597"/>
      <c r="E79" s="597"/>
      <c r="F79" s="597"/>
      <c r="G79" s="597"/>
      <c r="H79" s="597"/>
      <c r="I79" s="597"/>
      <c r="J79" s="597"/>
      <c r="K79" s="597"/>
      <c r="L79" s="597"/>
      <c r="M79" s="597"/>
      <c r="N79" s="597"/>
      <c r="O79" s="597"/>
      <c r="P79" s="597"/>
      <c r="Q79" s="597"/>
      <c r="R79" s="597"/>
      <c r="S79" s="597"/>
      <c r="T79" s="597"/>
      <c r="U79" s="597"/>
      <c r="V79" s="597"/>
      <c r="W79" s="597"/>
      <c r="X79" s="597"/>
      <c r="Y79" s="597"/>
      <c r="Z79" s="597"/>
      <c r="AA79" s="597"/>
      <c r="AB79" s="597"/>
      <c r="AC79" s="264"/>
      <c r="AD79" s="218" t="s">
        <v>591</v>
      </c>
      <c r="AE79" s="219"/>
      <c r="AF79" s="219"/>
      <c r="AG79" s="90" t="s">
        <v>623</v>
      </c>
      <c r="AH79" s="91"/>
      <c r="AI79" s="91"/>
      <c r="AJ79" s="91"/>
      <c r="AK79" s="91"/>
      <c r="AL79" s="91"/>
      <c r="AM79" s="91"/>
      <c r="AN79" s="91"/>
      <c r="AO79" s="91"/>
      <c r="AP79" s="91"/>
      <c r="AQ79" s="91"/>
      <c r="AR79" s="91"/>
      <c r="AS79" s="91"/>
      <c r="AT79" s="91"/>
      <c r="AU79" s="91"/>
      <c r="AV79" s="91"/>
      <c r="AW79" s="91"/>
      <c r="AX79" s="92"/>
    </row>
    <row r="80" spans="1:51" ht="90" customHeight="1" x14ac:dyDescent="0.15">
      <c r="A80" s="651"/>
      <c r="B80" s="652"/>
      <c r="C80" s="598" t="s">
        <v>136</v>
      </c>
      <c r="D80" s="599"/>
      <c r="E80" s="599"/>
      <c r="F80" s="599"/>
      <c r="G80" s="599"/>
      <c r="H80" s="599"/>
      <c r="I80" s="599"/>
      <c r="J80" s="599"/>
      <c r="K80" s="599"/>
      <c r="L80" s="599"/>
      <c r="M80" s="599"/>
      <c r="N80" s="599"/>
      <c r="O80" s="599"/>
      <c r="P80" s="599"/>
      <c r="Q80" s="599"/>
      <c r="R80" s="599"/>
      <c r="S80" s="599"/>
      <c r="T80" s="599"/>
      <c r="U80" s="599"/>
      <c r="V80" s="599"/>
      <c r="W80" s="599"/>
      <c r="X80" s="599"/>
      <c r="Y80" s="599"/>
      <c r="Z80" s="599"/>
      <c r="AA80" s="599"/>
      <c r="AB80" s="599"/>
      <c r="AC80" s="600"/>
      <c r="AD80" s="565" t="s">
        <v>591</v>
      </c>
      <c r="AE80" s="566"/>
      <c r="AF80" s="566"/>
      <c r="AG80" s="127" t="s">
        <v>629</v>
      </c>
      <c r="AH80" s="96"/>
      <c r="AI80" s="96"/>
      <c r="AJ80" s="96"/>
      <c r="AK80" s="96"/>
      <c r="AL80" s="96"/>
      <c r="AM80" s="96"/>
      <c r="AN80" s="96"/>
      <c r="AO80" s="96"/>
      <c r="AP80" s="96"/>
      <c r="AQ80" s="96"/>
      <c r="AR80" s="96"/>
      <c r="AS80" s="96"/>
      <c r="AT80" s="96"/>
      <c r="AU80" s="96"/>
      <c r="AV80" s="96"/>
      <c r="AW80" s="96"/>
      <c r="AX80" s="128"/>
    </row>
    <row r="81" spans="1:50" ht="34.5" customHeight="1" x14ac:dyDescent="0.15">
      <c r="A81" s="429" t="s">
        <v>37</v>
      </c>
      <c r="B81" s="430"/>
      <c r="C81" s="601" t="s">
        <v>39</v>
      </c>
      <c r="D81" s="602"/>
      <c r="E81" s="416"/>
      <c r="F81" s="416"/>
      <c r="G81" s="416"/>
      <c r="H81" s="416"/>
      <c r="I81" s="416"/>
      <c r="J81" s="416"/>
      <c r="K81" s="416"/>
      <c r="L81" s="416"/>
      <c r="M81" s="416"/>
      <c r="N81" s="416"/>
      <c r="O81" s="416"/>
      <c r="P81" s="416"/>
      <c r="Q81" s="416"/>
      <c r="R81" s="416"/>
      <c r="S81" s="416"/>
      <c r="T81" s="416"/>
      <c r="U81" s="416"/>
      <c r="V81" s="416"/>
      <c r="W81" s="416"/>
      <c r="X81" s="416"/>
      <c r="Y81" s="416"/>
      <c r="Z81" s="416"/>
      <c r="AA81" s="416"/>
      <c r="AB81" s="416"/>
      <c r="AC81" s="603"/>
      <c r="AD81" s="497" t="s">
        <v>591</v>
      </c>
      <c r="AE81" s="498"/>
      <c r="AF81" s="498"/>
      <c r="AG81" s="104" t="s">
        <v>624</v>
      </c>
      <c r="AH81" s="94"/>
      <c r="AI81" s="94"/>
      <c r="AJ81" s="94"/>
      <c r="AK81" s="94"/>
      <c r="AL81" s="94"/>
      <c r="AM81" s="94"/>
      <c r="AN81" s="94"/>
      <c r="AO81" s="94"/>
      <c r="AP81" s="94"/>
      <c r="AQ81" s="94"/>
      <c r="AR81" s="94"/>
      <c r="AS81" s="94"/>
      <c r="AT81" s="94"/>
      <c r="AU81" s="94"/>
      <c r="AV81" s="94"/>
      <c r="AW81" s="94"/>
      <c r="AX81" s="105"/>
    </row>
    <row r="82" spans="1:50" ht="34.5" customHeight="1" x14ac:dyDescent="0.15">
      <c r="A82" s="431"/>
      <c r="B82" s="432"/>
      <c r="C82" s="577"/>
      <c r="D82" s="578"/>
      <c r="E82" s="513" t="s">
        <v>269</v>
      </c>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5"/>
      <c r="AD82" s="218" t="s">
        <v>620</v>
      </c>
      <c r="AE82" s="219"/>
      <c r="AF82" s="452"/>
      <c r="AG82" s="127"/>
      <c r="AH82" s="96"/>
      <c r="AI82" s="96"/>
      <c r="AJ82" s="96"/>
      <c r="AK82" s="96"/>
      <c r="AL82" s="96"/>
      <c r="AM82" s="96"/>
      <c r="AN82" s="96"/>
      <c r="AO82" s="96"/>
      <c r="AP82" s="96"/>
      <c r="AQ82" s="96"/>
      <c r="AR82" s="96"/>
      <c r="AS82" s="96"/>
      <c r="AT82" s="96"/>
      <c r="AU82" s="96"/>
      <c r="AV82" s="96"/>
      <c r="AW82" s="96"/>
      <c r="AX82" s="128"/>
    </row>
    <row r="83" spans="1:50" ht="34.5" customHeight="1" x14ac:dyDescent="0.15">
      <c r="A83" s="431"/>
      <c r="B83" s="432"/>
      <c r="C83" s="579"/>
      <c r="D83" s="580"/>
      <c r="E83" s="516" t="s">
        <v>225</v>
      </c>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8"/>
      <c r="AD83" s="615" t="s">
        <v>620</v>
      </c>
      <c r="AE83" s="616"/>
      <c r="AF83" s="616"/>
      <c r="AG83" s="127"/>
      <c r="AH83" s="96"/>
      <c r="AI83" s="96"/>
      <c r="AJ83" s="96"/>
      <c r="AK83" s="96"/>
      <c r="AL83" s="96"/>
      <c r="AM83" s="96"/>
      <c r="AN83" s="96"/>
      <c r="AO83" s="96"/>
      <c r="AP83" s="96"/>
      <c r="AQ83" s="96"/>
      <c r="AR83" s="96"/>
      <c r="AS83" s="96"/>
      <c r="AT83" s="96"/>
      <c r="AU83" s="96"/>
      <c r="AV83" s="96"/>
      <c r="AW83" s="96"/>
      <c r="AX83" s="128"/>
    </row>
    <row r="84" spans="1:50" ht="94.5" customHeight="1" x14ac:dyDescent="0.15">
      <c r="A84" s="431"/>
      <c r="B84" s="433"/>
      <c r="C84" s="593" t="s">
        <v>40</v>
      </c>
      <c r="D84" s="594"/>
      <c r="E84" s="594"/>
      <c r="F84" s="594"/>
      <c r="G84" s="594"/>
      <c r="H84" s="594"/>
      <c r="I84" s="594"/>
      <c r="J84" s="594"/>
      <c r="K84" s="594"/>
      <c r="L84" s="594"/>
      <c r="M84" s="594"/>
      <c r="N84" s="594"/>
      <c r="O84" s="594"/>
      <c r="P84" s="594"/>
      <c r="Q84" s="594"/>
      <c r="R84" s="594"/>
      <c r="S84" s="594"/>
      <c r="T84" s="594"/>
      <c r="U84" s="594"/>
      <c r="V84" s="594"/>
      <c r="W84" s="594"/>
      <c r="X84" s="594"/>
      <c r="Y84" s="594"/>
      <c r="Z84" s="594"/>
      <c r="AA84" s="594"/>
      <c r="AB84" s="594"/>
      <c r="AC84" s="594"/>
      <c r="AD84" s="401" t="s">
        <v>591</v>
      </c>
      <c r="AE84" s="402"/>
      <c r="AF84" s="402"/>
      <c r="AG84" s="525" t="s">
        <v>625</v>
      </c>
      <c r="AH84" s="526"/>
      <c r="AI84" s="526"/>
      <c r="AJ84" s="526"/>
      <c r="AK84" s="526"/>
      <c r="AL84" s="526"/>
      <c r="AM84" s="526"/>
      <c r="AN84" s="526"/>
      <c r="AO84" s="526"/>
      <c r="AP84" s="526"/>
      <c r="AQ84" s="526"/>
      <c r="AR84" s="526"/>
      <c r="AS84" s="526"/>
      <c r="AT84" s="526"/>
      <c r="AU84" s="526"/>
      <c r="AV84" s="526"/>
      <c r="AW84" s="526"/>
      <c r="AX84" s="527"/>
    </row>
    <row r="85" spans="1:50" ht="94.5" customHeight="1" x14ac:dyDescent="0.15">
      <c r="A85" s="431"/>
      <c r="B85" s="433"/>
      <c r="C85" s="263" t="s">
        <v>137</v>
      </c>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18" t="s">
        <v>591</v>
      </c>
      <c r="AE85" s="219"/>
      <c r="AF85" s="219"/>
      <c r="AG85" s="90" t="s">
        <v>630</v>
      </c>
      <c r="AH85" s="91"/>
      <c r="AI85" s="91"/>
      <c r="AJ85" s="91"/>
      <c r="AK85" s="91"/>
      <c r="AL85" s="91"/>
      <c r="AM85" s="91"/>
      <c r="AN85" s="91"/>
      <c r="AO85" s="91"/>
      <c r="AP85" s="91"/>
      <c r="AQ85" s="91"/>
      <c r="AR85" s="91"/>
      <c r="AS85" s="91"/>
      <c r="AT85" s="91"/>
      <c r="AU85" s="91"/>
      <c r="AV85" s="91"/>
      <c r="AW85" s="91"/>
      <c r="AX85" s="92"/>
    </row>
    <row r="86" spans="1:50" ht="60" customHeight="1" x14ac:dyDescent="0.15">
      <c r="A86" s="431"/>
      <c r="B86" s="433"/>
      <c r="C86" s="263" t="s">
        <v>36</v>
      </c>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18" t="s">
        <v>591</v>
      </c>
      <c r="AE86" s="219"/>
      <c r="AF86" s="219"/>
      <c r="AG86" s="90" t="s">
        <v>626</v>
      </c>
      <c r="AH86" s="91"/>
      <c r="AI86" s="91"/>
      <c r="AJ86" s="91"/>
      <c r="AK86" s="91"/>
      <c r="AL86" s="91"/>
      <c r="AM86" s="91"/>
      <c r="AN86" s="91"/>
      <c r="AO86" s="91"/>
      <c r="AP86" s="91"/>
      <c r="AQ86" s="91"/>
      <c r="AR86" s="91"/>
      <c r="AS86" s="91"/>
      <c r="AT86" s="91"/>
      <c r="AU86" s="91"/>
      <c r="AV86" s="91"/>
      <c r="AW86" s="91"/>
      <c r="AX86" s="92"/>
    </row>
    <row r="87" spans="1:50" ht="60" customHeight="1" x14ac:dyDescent="0.15">
      <c r="A87" s="431"/>
      <c r="B87" s="433"/>
      <c r="C87" s="263" t="s">
        <v>41</v>
      </c>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407"/>
      <c r="AD87" s="218" t="s">
        <v>591</v>
      </c>
      <c r="AE87" s="219"/>
      <c r="AF87" s="219"/>
      <c r="AG87" s="90" t="s">
        <v>627</v>
      </c>
      <c r="AH87" s="91"/>
      <c r="AI87" s="91"/>
      <c r="AJ87" s="91"/>
      <c r="AK87" s="91"/>
      <c r="AL87" s="91"/>
      <c r="AM87" s="91"/>
      <c r="AN87" s="91"/>
      <c r="AO87" s="91"/>
      <c r="AP87" s="91"/>
      <c r="AQ87" s="91"/>
      <c r="AR87" s="91"/>
      <c r="AS87" s="91"/>
      <c r="AT87" s="91"/>
      <c r="AU87" s="91"/>
      <c r="AV87" s="91"/>
      <c r="AW87" s="91"/>
      <c r="AX87" s="92"/>
    </row>
    <row r="88" spans="1:50" ht="65.099999999999994" customHeight="1" x14ac:dyDescent="0.15">
      <c r="A88" s="431"/>
      <c r="B88" s="433"/>
      <c r="C88" s="263" t="s">
        <v>244</v>
      </c>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407"/>
      <c r="AD88" s="565" t="s">
        <v>591</v>
      </c>
      <c r="AE88" s="566"/>
      <c r="AF88" s="566"/>
      <c r="AG88" s="590" t="s">
        <v>795</v>
      </c>
      <c r="AH88" s="591"/>
      <c r="AI88" s="591"/>
      <c r="AJ88" s="591"/>
      <c r="AK88" s="591"/>
      <c r="AL88" s="591"/>
      <c r="AM88" s="591"/>
      <c r="AN88" s="591"/>
      <c r="AO88" s="591"/>
      <c r="AP88" s="591"/>
      <c r="AQ88" s="591"/>
      <c r="AR88" s="591"/>
      <c r="AS88" s="591"/>
      <c r="AT88" s="591"/>
      <c r="AU88" s="591"/>
      <c r="AV88" s="591"/>
      <c r="AW88" s="591"/>
      <c r="AX88" s="592"/>
    </row>
    <row r="89" spans="1:50" ht="65.099999999999994" customHeight="1" x14ac:dyDescent="0.15">
      <c r="A89" s="431"/>
      <c r="B89" s="433"/>
      <c r="C89" s="691" t="s">
        <v>245</v>
      </c>
      <c r="D89" s="692"/>
      <c r="E89" s="692"/>
      <c r="F89" s="692"/>
      <c r="G89" s="692"/>
      <c r="H89" s="692"/>
      <c r="I89" s="692"/>
      <c r="J89" s="692"/>
      <c r="K89" s="692"/>
      <c r="L89" s="692"/>
      <c r="M89" s="692"/>
      <c r="N89" s="692"/>
      <c r="O89" s="692"/>
      <c r="P89" s="692"/>
      <c r="Q89" s="692"/>
      <c r="R89" s="692"/>
      <c r="S89" s="692"/>
      <c r="T89" s="692"/>
      <c r="U89" s="692"/>
      <c r="V89" s="692"/>
      <c r="W89" s="692"/>
      <c r="X89" s="692"/>
      <c r="Y89" s="692"/>
      <c r="Z89" s="692"/>
      <c r="AA89" s="692"/>
      <c r="AB89" s="692"/>
      <c r="AC89" s="693"/>
      <c r="AD89" s="218" t="s">
        <v>591</v>
      </c>
      <c r="AE89" s="219"/>
      <c r="AF89" s="452"/>
      <c r="AG89" s="90" t="s">
        <v>799</v>
      </c>
      <c r="AH89" s="91"/>
      <c r="AI89" s="91"/>
      <c r="AJ89" s="91"/>
      <c r="AK89" s="91"/>
      <c r="AL89" s="91"/>
      <c r="AM89" s="91"/>
      <c r="AN89" s="91"/>
      <c r="AO89" s="91"/>
      <c r="AP89" s="91"/>
      <c r="AQ89" s="91"/>
      <c r="AR89" s="91"/>
      <c r="AS89" s="91"/>
      <c r="AT89" s="91"/>
      <c r="AU89" s="91"/>
      <c r="AV89" s="91"/>
      <c r="AW89" s="91"/>
      <c r="AX89" s="92"/>
    </row>
    <row r="90" spans="1:50" ht="114.75" customHeight="1" x14ac:dyDescent="0.15">
      <c r="A90" s="434"/>
      <c r="B90" s="435"/>
      <c r="C90" s="436" t="s">
        <v>230</v>
      </c>
      <c r="D90" s="437"/>
      <c r="E90" s="437"/>
      <c r="F90" s="437"/>
      <c r="G90" s="437"/>
      <c r="H90" s="437"/>
      <c r="I90" s="437"/>
      <c r="J90" s="437"/>
      <c r="K90" s="437"/>
      <c r="L90" s="437"/>
      <c r="M90" s="437"/>
      <c r="N90" s="437"/>
      <c r="O90" s="437"/>
      <c r="P90" s="437"/>
      <c r="Q90" s="437"/>
      <c r="R90" s="437"/>
      <c r="S90" s="437"/>
      <c r="T90" s="437"/>
      <c r="U90" s="437"/>
      <c r="V90" s="437"/>
      <c r="W90" s="437"/>
      <c r="X90" s="437"/>
      <c r="Y90" s="437"/>
      <c r="Z90" s="437"/>
      <c r="AA90" s="437"/>
      <c r="AB90" s="437"/>
      <c r="AC90" s="438"/>
      <c r="AD90" s="587" t="s">
        <v>591</v>
      </c>
      <c r="AE90" s="588"/>
      <c r="AF90" s="589"/>
      <c r="AG90" s="519" t="s">
        <v>796</v>
      </c>
      <c r="AH90" s="520"/>
      <c r="AI90" s="520"/>
      <c r="AJ90" s="520"/>
      <c r="AK90" s="520"/>
      <c r="AL90" s="520"/>
      <c r="AM90" s="520"/>
      <c r="AN90" s="520"/>
      <c r="AO90" s="520"/>
      <c r="AP90" s="520"/>
      <c r="AQ90" s="520"/>
      <c r="AR90" s="520"/>
      <c r="AS90" s="520"/>
      <c r="AT90" s="520"/>
      <c r="AU90" s="520"/>
      <c r="AV90" s="520"/>
      <c r="AW90" s="520"/>
      <c r="AX90" s="521"/>
    </row>
    <row r="91" spans="1:50" ht="60" customHeight="1" x14ac:dyDescent="0.15">
      <c r="A91" s="429" t="s">
        <v>38</v>
      </c>
      <c r="B91" s="567"/>
      <c r="C91" s="568" t="s">
        <v>231</v>
      </c>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569"/>
      <c r="AC91" s="570"/>
      <c r="AD91" s="401" t="s">
        <v>621</v>
      </c>
      <c r="AE91" s="402"/>
      <c r="AF91" s="445"/>
      <c r="AG91" s="525" t="s">
        <v>802</v>
      </c>
      <c r="AH91" s="526"/>
      <c r="AI91" s="526"/>
      <c r="AJ91" s="526"/>
      <c r="AK91" s="526"/>
      <c r="AL91" s="526"/>
      <c r="AM91" s="526"/>
      <c r="AN91" s="526"/>
      <c r="AO91" s="526"/>
      <c r="AP91" s="526"/>
      <c r="AQ91" s="526"/>
      <c r="AR91" s="526"/>
      <c r="AS91" s="526"/>
      <c r="AT91" s="526"/>
      <c r="AU91" s="526"/>
      <c r="AV91" s="526"/>
      <c r="AW91" s="526"/>
      <c r="AX91" s="527"/>
    </row>
    <row r="92" spans="1:50" ht="100.5" customHeight="1" x14ac:dyDescent="0.15">
      <c r="A92" s="431"/>
      <c r="B92" s="433"/>
      <c r="C92" s="411" t="s">
        <v>43</v>
      </c>
      <c r="D92" s="412"/>
      <c r="E92" s="412"/>
      <c r="F92" s="412"/>
      <c r="G92" s="412"/>
      <c r="H92" s="412"/>
      <c r="I92" s="412"/>
      <c r="J92" s="412"/>
      <c r="K92" s="412"/>
      <c r="L92" s="412"/>
      <c r="M92" s="412"/>
      <c r="N92" s="412"/>
      <c r="O92" s="412"/>
      <c r="P92" s="412"/>
      <c r="Q92" s="412"/>
      <c r="R92" s="412"/>
      <c r="S92" s="412"/>
      <c r="T92" s="412"/>
      <c r="U92" s="412"/>
      <c r="V92" s="412"/>
      <c r="W92" s="412"/>
      <c r="X92" s="412"/>
      <c r="Y92" s="412"/>
      <c r="Z92" s="412"/>
      <c r="AA92" s="412"/>
      <c r="AB92" s="412"/>
      <c r="AC92" s="413"/>
      <c r="AD92" s="417" t="s">
        <v>621</v>
      </c>
      <c r="AE92" s="418"/>
      <c r="AF92" s="418"/>
      <c r="AG92" s="90" t="s">
        <v>800</v>
      </c>
      <c r="AH92" s="91"/>
      <c r="AI92" s="91"/>
      <c r="AJ92" s="91"/>
      <c r="AK92" s="91"/>
      <c r="AL92" s="91"/>
      <c r="AM92" s="91"/>
      <c r="AN92" s="91"/>
      <c r="AO92" s="91"/>
      <c r="AP92" s="91"/>
      <c r="AQ92" s="91"/>
      <c r="AR92" s="91"/>
      <c r="AS92" s="91"/>
      <c r="AT92" s="91"/>
      <c r="AU92" s="91"/>
      <c r="AV92" s="91"/>
      <c r="AW92" s="91"/>
      <c r="AX92" s="92"/>
    </row>
    <row r="93" spans="1:50" ht="60" customHeight="1" x14ac:dyDescent="0.15">
      <c r="A93" s="431"/>
      <c r="B93" s="433"/>
      <c r="C93" s="263" t="s">
        <v>186</v>
      </c>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18" t="s">
        <v>621</v>
      </c>
      <c r="AE93" s="219"/>
      <c r="AF93" s="219"/>
      <c r="AG93" s="90" t="s">
        <v>803</v>
      </c>
      <c r="AH93" s="91"/>
      <c r="AI93" s="91"/>
      <c r="AJ93" s="91"/>
      <c r="AK93" s="91"/>
      <c r="AL93" s="91"/>
      <c r="AM93" s="91"/>
      <c r="AN93" s="91"/>
      <c r="AO93" s="91"/>
      <c r="AP93" s="91"/>
      <c r="AQ93" s="91"/>
      <c r="AR93" s="91"/>
      <c r="AS93" s="91"/>
      <c r="AT93" s="91"/>
      <c r="AU93" s="91"/>
      <c r="AV93" s="91"/>
      <c r="AW93" s="91"/>
      <c r="AX93" s="92"/>
    </row>
    <row r="94" spans="1:50" ht="65.099999999999994" customHeight="1" x14ac:dyDescent="0.15">
      <c r="A94" s="434"/>
      <c r="B94" s="435"/>
      <c r="C94" s="263" t="s">
        <v>42</v>
      </c>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18" t="s">
        <v>621</v>
      </c>
      <c r="AE94" s="219"/>
      <c r="AF94" s="219"/>
      <c r="AG94" s="106" t="s">
        <v>798</v>
      </c>
      <c r="AH94" s="99"/>
      <c r="AI94" s="99"/>
      <c r="AJ94" s="99"/>
      <c r="AK94" s="99"/>
      <c r="AL94" s="99"/>
      <c r="AM94" s="99"/>
      <c r="AN94" s="99"/>
      <c r="AO94" s="99"/>
      <c r="AP94" s="99"/>
      <c r="AQ94" s="99"/>
      <c r="AR94" s="99"/>
      <c r="AS94" s="99"/>
      <c r="AT94" s="99"/>
      <c r="AU94" s="99"/>
      <c r="AV94" s="99"/>
      <c r="AW94" s="99"/>
      <c r="AX94" s="107"/>
    </row>
    <row r="95" spans="1:50" ht="41.25" customHeight="1" x14ac:dyDescent="0.15">
      <c r="A95" s="559" t="s">
        <v>56</v>
      </c>
      <c r="B95" s="560"/>
      <c r="C95" s="414" t="s">
        <v>138</v>
      </c>
      <c r="D95" s="415"/>
      <c r="E95" s="415"/>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6"/>
      <c r="AD95" s="401" t="s">
        <v>591</v>
      </c>
      <c r="AE95" s="402"/>
      <c r="AF95" s="402"/>
      <c r="AG95" s="104" t="s">
        <v>628</v>
      </c>
      <c r="AH95" s="94"/>
      <c r="AI95" s="94"/>
      <c r="AJ95" s="94"/>
      <c r="AK95" s="94"/>
      <c r="AL95" s="94"/>
      <c r="AM95" s="94"/>
      <c r="AN95" s="94"/>
      <c r="AO95" s="94"/>
      <c r="AP95" s="94"/>
      <c r="AQ95" s="94"/>
      <c r="AR95" s="94"/>
      <c r="AS95" s="94"/>
      <c r="AT95" s="94"/>
      <c r="AU95" s="94"/>
      <c r="AV95" s="94"/>
      <c r="AW95" s="94"/>
      <c r="AX95" s="105"/>
    </row>
    <row r="96" spans="1:50" ht="19.7" customHeight="1" x14ac:dyDescent="0.15">
      <c r="A96" s="561"/>
      <c r="B96" s="562"/>
      <c r="C96" s="205" t="s">
        <v>240</v>
      </c>
      <c r="D96" s="203"/>
      <c r="E96" s="203"/>
      <c r="F96" s="206"/>
      <c r="G96" s="202" t="s">
        <v>241</v>
      </c>
      <c r="H96" s="203"/>
      <c r="I96" s="203"/>
      <c r="J96" s="203"/>
      <c r="K96" s="203"/>
      <c r="L96" s="203"/>
      <c r="M96" s="203"/>
      <c r="N96" s="202" t="s">
        <v>242</v>
      </c>
      <c r="O96" s="203"/>
      <c r="P96" s="203"/>
      <c r="Q96" s="203"/>
      <c r="R96" s="203"/>
      <c r="S96" s="203"/>
      <c r="T96" s="203"/>
      <c r="U96" s="203"/>
      <c r="V96" s="203"/>
      <c r="W96" s="203"/>
      <c r="X96" s="203"/>
      <c r="Y96" s="203"/>
      <c r="Z96" s="203"/>
      <c r="AA96" s="203"/>
      <c r="AB96" s="203"/>
      <c r="AC96" s="203"/>
      <c r="AD96" s="203"/>
      <c r="AE96" s="203"/>
      <c r="AF96" s="204"/>
      <c r="AG96" s="127"/>
      <c r="AH96" s="96"/>
      <c r="AI96" s="96"/>
      <c r="AJ96" s="96"/>
      <c r="AK96" s="96"/>
      <c r="AL96" s="96"/>
      <c r="AM96" s="96"/>
      <c r="AN96" s="96"/>
      <c r="AO96" s="96"/>
      <c r="AP96" s="96"/>
      <c r="AQ96" s="96"/>
      <c r="AR96" s="96"/>
      <c r="AS96" s="96"/>
      <c r="AT96" s="96"/>
      <c r="AU96" s="96"/>
      <c r="AV96" s="96"/>
      <c r="AW96" s="96"/>
      <c r="AX96" s="128"/>
    </row>
    <row r="97" spans="1:52" ht="24.75" customHeight="1" x14ac:dyDescent="0.15">
      <c r="A97" s="561"/>
      <c r="B97" s="562"/>
      <c r="C97" s="199" t="s">
        <v>631</v>
      </c>
      <c r="D97" s="200"/>
      <c r="E97" s="200"/>
      <c r="F97" s="201"/>
      <c r="G97" s="193"/>
      <c r="H97" s="194"/>
      <c r="I97" s="62" t="str">
        <f>IF(OR(G97="　", G97=""), "", "-")</f>
        <v/>
      </c>
      <c r="J97" s="197">
        <v>8</v>
      </c>
      <c r="K97" s="197"/>
      <c r="L97" s="62" t="str">
        <f>IF(M97="","","-")</f>
        <v/>
      </c>
      <c r="M97" s="63"/>
      <c r="N97" s="207" t="s">
        <v>632</v>
      </c>
      <c r="O97" s="208"/>
      <c r="P97" s="208"/>
      <c r="Q97" s="208"/>
      <c r="R97" s="208"/>
      <c r="S97" s="208"/>
      <c r="T97" s="208"/>
      <c r="U97" s="208"/>
      <c r="V97" s="208"/>
      <c r="W97" s="208"/>
      <c r="X97" s="208"/>
      <c r="Y97" s="208"/>
      <c r="Z97" s="208"/>
      <c r="AA97" s="208"/>
      <c r="AB97" s="208"/>
      <c r="AC97" s="208"/>
      <c r="AD97" s="208"/>
      <c r="AE97" s="208"/>
      <c r="AF97" s="209"/>
      <c r="AG97" s="127"/>
      <c r="AH97" s="96"/>
      <c r="AI97" s="96"/>
      <c r="AJ97" s="96"/>
      <c r="AK97" s="96"/>
      <c r="AL97" s="96"/>
      <c r="AM97" s="96"/>
      <c r="AN97" s="96"/>
      <c r="AO97" s="96"/>
      <c r="AP97" s="96"/>
      <c r="AQ97" s="96"/>
      <c r="AR97" s="96"/>
      <c r="AS97" s="96"/>
      <c r="AT97" s="96"/>
      <c r="AU97" s="96"/>
      <c r="AV97" s="96"/>
      <c r="AW97" s="96"/>
      <c r="AX97" s="128"/>
    </row>
    <row r="98" spans="1:52" ht="24.75" customHeight="1" x14ac:dyDescent="0.15">
      <c r="A98" s="561"/>
      <c r="B98" s="562"/>
      <c r="C98" s="199"/>
      <c r="D98" s="200"/>
      <c r="E98" s="200"/>
      <c r="F98" s="201"/>
      <c r="G98" s="193"/>
      <c r="H98" s="194"/>
      <c r="I98" s="62" t="str">
        <f t="shared" ref="I98:I101" si="14">IF(OR(G98="　", G98=""), "", "-")</f>
        <v/>
      </c>
      <c r="J98" s="197"/>
      <c r="K98" s="197"/>
      <c r="L98" s="62" t="str">
        <f t="shared" ref="L98:L101" si="15">IF(M98="","","-")</f>
        <v/>
      </c>
      <c r="M98" s="63"/>
      <c r="N98" s="207"/>
      <c r="O98" s="208"/>
      <c r="P98" s="208"/>
      <c r="Q98" s="208"/>
      <c r="R98" s="208"/>
      <c r="S98" s="208"/>
      <c r="T98" s="208"/>
      <c r="U98" s="208"/>
      <c r="V98" s="208"/>
      <c r="W98" s="208"/>
      <c r="X98" s="208"/>
      <c r="Y98" s="208"/>
      <c r="Z98" s="208"/>
      <c r="AA98" s="208"/>
      <c r="AB98" s="208"/>
      <c r="AC98" s="208"/>
      <c r="AD98" s="208"/>
      <c r="AE98" s="208"/>
      <c r="AF98" s="209"/>
      <c r="AG98" s="127"/>
      <c r="AH98" s="96"/>
      <c r="AI98" s="96"/>
      <c r="AJ98" s="96"/>
      <c r="AK98" s="96"/>
      <c r="AL98" s="96"/>
      <c r="AM98" s="96"/>
      <c r="AN98" s="96"/>
      <c r="AO98" s="96"/>
      <c r="AP98" s="96"/>
      <c r="AQ98" s="96"/>
      <c r="AR98" s="96"/>
      <c r="AS98" s="96"/>
      <c r="AT98" s="96"/>
      <c r="AU98" s="96"/>
      <c r="AV98" s="96"/>
      <c r="AW98" s="96"/>
      <c r="AX98" s="128"/>
    </row>
    <row r="99" spans="1:52" ht="24.75" customHeight="1" x14ac:dyDescent="0.15">
      <c r="A99" s="561"/>
      <c r="B99" s="562"/>
      <c r="C99" s="199"/>
      <c r="D99" s="200"/>
      <c r="E99" s="200"/>
      <c r="F99" s="201"/>
      <c r="G99" s="193"/>
      <c r="H99" s="194"/>
      <c r="I99" s="62" t="str">
        <f t="shared" si="14"/>
        <v/>
      </c>
      <c r="J99" s="197"/>
      <c r="K99" s="197"/>
      <c r="L99" s="62" t="str">
        <f t="shared" si="15"/>
        <v/>
      </c>
      <c r="M99" s="63"/>
      <c r="N99" s="207"/>
      <c r="O99" s="208"/>
      <c r="P99" s="208"/>
      <c r="Q99" s="208"/>
      <c r="R99" s="208"/>
      <c r="S99" s="208"/>
      <c r="T99" s="208"/>
      <c r="U99" s="208"/>
      <c r="V99" s="208"/>
      <c r="W99" s="208"/>
      <c r="X99" s="208"/>
      <c r="Y99" s="208"/>
      <c r="Z99" s="208"/>
      <c r="AA99" s="208"/>
      <c r="AB99" s="208"/>
      <c r="AC99" s="208"/>
      <c r="AD99" s="208"/>
      <c r="AE99" s="208"/>
      <c r="AF99" s="209"/>
      <c r="AG99" s="127"/>
      <c r="AH99" s="96"/>
      <c r="AI99" s="96"/>
      <c r="AJ99" s="96"/>
      <c r="AK99" s="96"/>
      <c r="AL99" s="96"/>
      <c r="AM99" s="96"/>
      <c r="AN99" s="96"/>
      <c r="AO99" s="96"/>
      <c r="AP99" s="96"/>
      <c r="AQ99" s="96"/>
      <c r="AR99" s="96"/>
      <c r="AS99" s="96"/>
      <c r="AT99" s="96"/>
      <c r="AU99" s="96"/>
      <c r="AV99" s="96"/>
      <c r="AW99" s="96"/>
      <c r="AX99" s="128"/>
    </row>
    <row r="100" spans="1:52" ht="24.75" customHeight="1" x14ac:dyDescent="0.15">
      <c r="A100" s="561"/>
      <c r="B100" s="562"/>
      <c r="C100" s="199"/>
      <c r="D100" s="200"/>
      <c r="E100" s="200"/>
      <c r="F100" s="201"/>
      <c r="G100" s="193"/>
      <c r="H100" s="194"/>
      <c r="I100" s="62" t="str">
        <f t="shared" si="14"/>
        <v/>
      </c>
      <c r="J100" s="197"/>
      <c r="K100" s="197"/>
      <c r="L100" s="62" t="str">
        <f t="shared" si="15"/>
        <v/>
      </c>
      <c r="M100" s="63"/>
      <c r="N100" s="207"/>
      <c r="O100" s="208"/>
      <c r="P100" s="208"/>
      <c r="Q100" s="208"/>
      <c r="R100" s="208"/>
      <c r="S100" s="208"/>
      <c r="T100" s="208"/>
      <c r="U100" s="208"/>
      <c r="V100" s="208"/>
      <c r="W100" s="208"/>
      <c r="X100" s="208"/>
      <c r="Y100" s="208"/>
      <c r="Z100" s="208"/>
      <c r="AA100" s="208"/>
      <c r="AB100" s="208"/>
      <c r="AC100" s="208"/>
      <c r="AD100" s="208"/>
      <c r="AE100" s="208"/>
      <c r="AF100" s="209"/>
      <c r="AG100" s="127"/>
      <c r="AH100" s="96"/>
      <c r="AI100" s="96"/>
      <c r="AJ100" s="96"/>
      <c r="AK100" s="96"/>
      <c r="AL100" s="96"/>
      <c r="AM100" s="96"/>
      <c r="AN100" s="96"/>
      <c r="AO100" s="96"/>
      <c r="AP100" s="96"/>
      <c r="AQ100" s="96"/>
      <c r="AR100" s="96"/>
      <c r="AS100" s="96"/>
      <c r="AT100" s="96"/>
      <c r="AU100" s="96"/>
      <c r="AV100" s="96"/>
      <c r="AW100" s="96"/>
      <c r="AX100" s="128"/>
    </row>
    <row r="101" spans="1:52" ht="24.75" customHeight="1" x14ac:dyDescent="0.15">
      <c r="A101" s="563"/>
      <c r="B101" s="564"/>
      <c r="C101" s="199"/>
      <c r="D101" s="200"/>
      <c r="E101" s="200"/>
      <c r="F101" s="201"/>
      <c r="G101" s="195"/>
      <c r="H101" s="196"/>
      <c r="I101" s="64" t="str">
        <f t="shared" si="14"/>
        <v/>
      </c>
      <c r="J101" s="198"/>
      <c r="K101" s="198"/>
      <c r="L101" s="64" t="str">
        <f t="shared" si="15"/>
        <v/>
      </c>
      <c r="M101" s="65"/>
      <c r="N101" s="181"/>
      <c r="O101" s="182"/>
      <c r="P101" s="182"/>
      <c r="Q101" s="182"/>
      <c r="R101" s="182"/>
      <c r="S101" s="182"/>
      <c r="T101" s="182"/>
      <c r="U101" s="182"/>
      <c r="V101" s="182"/>
      <c r="W101" s="182"/>
      <c r="X101" s="182"/>
      <c r="Y101" s="182"/>
      <c r="Z101" s="182"/>
      <c r="AA101" s="182"/>
      <c r="AB101" s="182"/>
      <c r="AC101" s="182"/>
      <c r="AD101" s="182"/>
      <c r="AE101" s="182"/>
      <c r="AF101" s="183"/>
      <c r="AG101" s="106"/>
      <c r="AH101" s="99"/>
      <c r="AI101" s="99"/>
      <c r="AJ101" s="99"/>
      <c r="AK101" s="99"/>
      <c r="AL101" s="99"/>
      <c r="AM101" s="99"/>
      <c r="AN101" s="99"/>
      <c r="AO101" s="99"/>
      <c r="AP101" s="99"/>
      <c r="AQ101" s="99"/>
      <c r="AR101" s="99"/>
      <c r="AS101" s="99"/>
      <c r="AT101" s="99"/>
      <c r="AU101" s="99"/>
      <c r="AV101" s="99"/>
      <c r="AW101" s="99"/>
      <c r="AX101" s="107"/>
    </row>
    <row r="102" spans="1:52" ht="91.5" customHeight="1" x14ac:dyDescent="0.15">
      <c r="A102" s="429" t="s">
        <v>46</v>
      </c>
      <c r="B102" s="582"/>
      <c r="C102" s="595" t="s">
        <v>51</v>
      </c>
      <c r="D102" s="617"/>
      <c r="E102" s="617"/>
      <c r="F102" s="618"/>
      <c r="G102" s="387" t="s">
        <v>804</v>
      </c>
      <c r="H102" s="387"/>
      <c r="I102" s="387"/>
      <c r="J102" s="387"/>
      <c r="K102" s="387"/>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387"/>
      <c r="AL102" s="387"/>
      <c r="AM102" s="387"/>
      <c r="AN102" s="387"/>
      <c r="AO102" s="387"/>
      <c r="AP102" s="387"/>
      <c r="AQ102" s="387"/>
      <c r="AR102" s="387"/>
      <c r="AS102" s="387"/>
      <c r="AT102" s="387"/>
      <c r="AU102" s="387"/>
      <c r="AV102" s="387"/>
      <c r="AW102" s="387"/>
      <c r="AX102" s="388"/>
    </row>
    <row r="103" spans="1:52" ht="64.5" customHeight="1" thickBot="1" x14ac:dyDescent="0.2">
      <c r="A103" s="583"/>
      <c r="B103" s="584"/>
      <c r="C103" s="531" t="s">
        <v>55</v>
      </c>
      <c r="D103" s="532"/>
      <c r="E103" s="532"/>
      <c r="F103" s="533"/>
      <c r="G103" s="385" t="s">
        <v>801</v>
      </c>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6"/>
    </row>
    <row r="104" spans="1:52" ht="24" customHeight="1" x14ac:dyDescent="0.15">
      <c r="A104" s="528" t="s">
        <v>31</v>
      </c>
      <c r="B104" s="529"/>
      <c r="C104" s="529"/>
      <c r="D104" s="529"/>
      <c r="E104" s="529"/>
      <c r="F104" s="529"/>
      <c r="G104" s="529"/>
      <c r="H104" s="529"/>
      <c r="I104" s="529"/>
      <c r="J104" s="529"/>
      <c r="K104" s="529"/>
      <c r="L104" s="529"/>
      <c r="M104" s="529"/>
      <c r="N104" s="529"/>
      <c r="O104" s="529"/>
      <c r="P104" s="529"/>
      <c r="Q104" s="529"/>
      <c r="R104" s="529"/>
      <c r="S104" s="529"/>
      <c r="T104" s="529"/>
      <c r="U104" s="529"/>
      <c r="V104" s="529"/>
      <c r="W104" s="529"/>
      <c r="X104" s="529"/>
      <c r="Y104" s="529"/>
      <c r="Z104" s="529"/>
      <c r="AA104" s="529"/>
      <c r="AB104" s="529"/>
      <c r="AC104" s="529"/>
      <c r="AD104" s="529"/>
      <c r="AE104" s="529"/>
      <c r="AF104" s="529"/>
      <c r="AG104" s="529"/>
      <c r="AH104" s="529"/>
      <c r="AI104" s="529"/>
      <c r="AJ104" s="529"/>
      <c r="AK104" s="529"/>
      <c r="AL104" s="529"/>
      <c r="AM104" s="529"/>
      <c r="AN104" s="529"/>
      <c r="AO104" s="529"/>
      <c r="AP104" s="529"/>
      <c r="AQ104" s="529"/>
      <c r="AR104" s="529"/>
      <c r="AS104" s="529"/>
      <c r="AT104" s="529"/>
      <c r="AU104" s="529"/>
      <c r="AV104" s="529"/>
      <c r="AW104" s="529"/>
      <c r="AX104" s="530"/>
    </row>
    <row r="105" spans="1:52" ht="67.5" customHeight="1" thickBot="1" x14ac:dyDescent="0.2">
      <c r="A105" s="425" t="s">
        <v>811</v>
      </c>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7"/>
    </row>
    <row r="106" spans="1:52" ht="24.75" customHeight="1" x14ac:dyDescent="0.15">
      <c r="A106" s="522" t="s">
        <v>32</v>
      </c>
      <c r="B106" s="523"/>
      <c r="C106" s="523"/>
      <c r="D106" s="523"/>
      <c r="E106" s="523"/>
      <c r="F106" s="523"/>
      <c r="G106" s="523"/>
      <c r="H106" s="523"/>
      <c r="I106" s="523"/>
      <c r="J106" s="523"/>
      <c r="K106" s="523"/>
      <c r="L106" s="523"/>
      <c r="M106" s="523"/>
      <c r="N106" s="523"/>
      <c r="O106" s="523"/>
      <c r="P106" s="523"/>
      <c r="Q106" s="523"/>
      <c r="R106" s="523"/>
      <c r="S106" s="523"/>
      <c r="T106" s="523"/>
      <c r="U106" s="523"/>
      <c r="V106" s="523"/>
      <c r="W106" s="523"/>
      <c r="X106" s="523"/>
      <c r="Y106" s="523"/>
      <c r="Z106" s="523"/>
      <c r="AA106" s="523"/>
      <c r="AB106" s="523"/>
      <c r="AC106" s="523"/>
      <c r="AD106" s="523"/>
      <c r="AE106" s="523"/>
      <c r="AF106" s="523"/>
      <c r="AG106" s="523"/>
      <c r="AH106" s="523"/>
      <c r="AI106" s="523"/>
      <c r="AJ106" s="523"/>
      <c r="AK106" s="523"/>
      <c r="AL106" s="523"/>
      <c r="AM106" s="523"/>
      <c r="AN106" s="523"/>
      <c r="AO106" s="523"/>
      <c r="AP106" s="523"/>
      <c r="AQ106" s="523"/>
      <c r="AR106" s="523"/>
      <c r="AS106" s="523"/>
      <c r="AT106" s="523"/>
      <c r="AU106" s="523"/>
      <c r="AV106" s="523"/>
      <c r="AW106" s="523"/>
      <c r="AX106" s="524"/>
    </row>
    <row r="107" spans="1:52" ht="67.5" customHeight="1" thickBot="1" x14ac:dyDescent="0.2">
      <c r="A107" s="462" t="s">
        <v>133</v>
      </c>
      <c r="B107" s="463"/>
      <c r="C107" s="463"/>
      <c r="D107" s="463"/>
      <c r="E107" s="464"/>
      <c r="F107" s="512" t="s">
        <v>812</v>
      </c>
      <c r="G107" s="426"/>
      <c r="H107" s="426"/>
      <c r="I107" s="426"/>
      <c r="J107" s="426"/>
      <c r="K107" s="426"/>
      <c r="L107" s="426"/>
      <c r="M107" s="426"/>
      <c r="N107" s="426"/>
      <c r="O107" s="426"/>
      <c r="P107" s="426"/>
      <c r="Q107" s="426"/>
      <c r="R107" s="426"/>
      <c r="S107" s="426"/>
      <c r="T107" s="426"/>
      <c r="U107" s="426"/>
      <c r="V107" s="426"/>
      <c r="W107" s="426"/>
      <c r="X107" s="426"/>
      <c r="Y107" s="426"/>
      <c r="Z107" s="426"/>
      <c r="AA107" s="426"/>
      <c r="AB107" s="426"/>
      <c r="AC107" s="426"/>
      <c r="AD107" s="426"/>
      <c r="AE107" s="426"/>
      <c r="AF107" s="426"/>
      <c r="AG107" s="426"/>
      <c r="AH107" s="426"/>
      <c r="AI107" s="426"/>
      <c r="AJ107" s="426"/>
      <c r="AK107" s="426"/>
      <c r="AL107" s="426"/>
      <c r="AM107" s="426"/>
      <c r="AN107" s="426"/>
      <c r="AO107" s="426"/>
      <c r="AP107" s="426"/>
      <c r="AQ107" s="426"/>
      <c r="AR107" s="426"/>
      <c r="AS107" s="426"/>
      <c r="AT107" s="426"/>
      <c r="AU107" s="426"/>
      <c r="AV107" s="426"/>
      <c r="AW107" s="426"/>
      <c r="AX107" s="427"/>
    </row>
    <row r="108" spans="1:52" ht="24.75" customHeight="1" x14ac:dyDescent="0.15">
      <c r="A108" s="522" t="s">
        <v>44</v>
      </c>
      <c r="B108" s="523"/>
      <c r="C108" s="523"/>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4"/>
    </row>
    <row r="109" spans="1:52" ht="67.5" customHeight="1" thickBot="1" x14ac:dyDescent="0.2">
      <c r="A109" s="462" t="s">
        <v>133</v>
      </c>
      <c r="B109" s="463"/>
      <c r="C109" s="463"/>
      <c r="D109" s="463"/>
      <c r="E109" s="464"/>
      <c r="F109" s="428" t="s">
        <v>813</v>
      </c>
      <c r="G109" s="426"/>
      <c r="H109" s="426"/>
      <c r="I109" s="426"/>
      <c r="J109" s="426"/>
      <c r="K109" s="426"/>
      <c r="L109" s="426"/>
      <c r="M109" s="426"/>
      <c r="N109" s="426"/>
      <c r="O109" s="426"/>
      <c r="P109" s="426"/>
      <c r="Q109" s="426"/>
      <c r="R109" s="426"/>
      <c r="S109" s="426"/>
      <c r="T109" s="426"/>
      <c r="U109" s="426"/>
      <c r="V109" s="426"/>
      <c r="W109" s="426"/>
      <c r="X109" s="426"/>
      <c r="Y109" s="426"/>
      <c r="Z109" s="426"/>
      <c r="AA109" s="426"/>
      <c r="AB109" s="426"/>
      <c r="AC109" s="426"/>
      <c r="AD109" s="426"/>
      <c r="AE109" s="426"/>
      <c r="AF109" s="426"/>
      <c r="AG109" s="426"/>
      <c r="AH109" s="426"/>
      <c r="AI109" s="426"/>
      <c r="AJ109" s="426"/>
      <c r="AK109" s="426"/>
      <c r="AL109" s="426"/>
      <c r="AM109" s="426"/>
      <c r="AN109" s="426"/>
      <c r="AO109" s="426"/>
      <c r="AP109" s="426"/>
      <c r="AQ109" s="426"/>
      <c r="AR109" s="426"/>
      <c r="AS109" s="426"/>
      <c r="AT109" s="426"/>
      <c r="AU109" s="426"/>
      <c r="AV109" s="426"/>
      <c r="AW109" s="426"/>
      <c r="AX109" s="427"/>
    </row>
    <row r="110" spans="1:52" ht="24.75" customHeight="1" x14ac:dyDescent="0.15">
      <c r="A110" s="534" t="s">
        <v>33</v>
      </c>
      <c r="B110" s="535"/>
      <c r="C110" s="535"/>
      <c r="D110" s="535"/>
      <c r="E110" s="535"/>
      <c r="F110" s="535"/>
      <c r="G110" s="535"/>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c r="AI110" s="535"/>
      <c r="AJ110" s="535"/>
      <c r="AK110" s="535"/>
      <c r="AL110" s="535"/>
      <c r="AM110" s="535"/>
      <c r="AN110" s="535"/>
      <c r="AO110" s="535"/>
      <c r="AP110" s="535"/>
      <c r="AQ110" s="535"/>
      <c r="AR110" s="535"/>
      <c r="AS110" s="535"/>
      <c r="AT110" s="535"/>
      <c r="AU110" s="535"/>
      <c r="AV110" s="535"/>
      <c r="AW110" s="535"/>
      <c r="AX110" s="536"/>
    </row>
    <row r="111" spans="1:52" ht="408.75" customHeight="1" thickBot="1" x14ac:dyDescent="0.2">
      <c r="A111" s="573" t="s">
        <v>807</v>
      </c>
      <c r="B111" s="574"/>
      <c r="C111" s="574"/>
      <c r="D111" s="574"/>
      <c r="E111" s="574"/>
      <c r="F111" s="574"/>
      <c r="G111" s="574"/>
      <c r="H111" s="574"/>
      <c r="I111" s="574"/>
      <c r="J111" s="574"/>
      <c r="K111" s="574"/>
      <c r="L111" s="574"/>
      <c r="M111" s="574"/>
      <c r="N111" s="574"/>
      <c r="O111" s="574"/>
      <c r="P111" s="574"/>
      <c r="Q111" s="574"/>
      <c r="R111" s="574"/>
      <c r="S111" s="574"/>
      <c r="T111" s="574"/>
      <c r="U111" s="574"/>
      <c r="V111" s="574"/>
      <c r="W111" s="574"/>
      <c r="X111" s="574"/>
      <c r="Y111" s="574"/>
      <c r="Z111" s="574"/>
      <c r="AA111" s="574"/>
      <c r="AB111" s="574"/>
      <c r="AC111" s="574"/>
      <c r="AD111" s="574"/>
      <c r="AE111" s="574"/>
      <c r="AF111" s="574"/>
      <c r="AG111" s="574"/>
      <c r="AH111" s="574"/>
      <c r="AI111" s="574"/>
      <c r="AJ111" s="574"/>
      <c r="AK111" s="574"/>
      <c r="AL111" s="574"/>
      <c r="AM111" s="574"/>
      <c r="AN111" s="574"/>
      <c r="AO111" s="574"/>
      <c r="AP111" s="574"/>
      <c r="AQ111" s="574"/>
      <c r="AR111" s="574"/>
      <c r="AS111" s="574"/>
      <c r="AT111" s="574"/>
      <c r="AU111" s="574"/>
      <c r="AV111" s="574"/>
      <c r="AW111" s="574"/>
      <c r="AX111" s="575"/>
    </row>
    <row r="112" spans="1:52" ht="24.75" customHeight="1" x14ac:dyDescent="0.15">
      <c r="A112" s="439" t="s">
        <v>248</v>
      </c>
      <c r="B112" s="440"/>
      <c r="C112" s="440"/>
      <c r="D112" s="440"/>
      <c r="E112" s="440"/>
      <c r="F112" s="440"/>
      <c r="G112" s="440"/>
      <c r="H112" s="440"/>
      <c r="I112" s="440"/>
      <c r="J112" s="440"/>
      <c r="K112" s="440"/>
      <c r="L112" s="440"/>
      <c r="M112" s="440"/>
      <c r="N112" s="440"/>
      <c r="O112" s="440"/>
      <c r="P112" s="440"/>
      <c r="Q112" s="440"/>
      <c r="R112" s="440"/>
      <c r="S112" s="440"/>
      <c r="T112" s="440"/>
      <c r="U112" s="440"/>
      <c r="V112" s="440"/>
      <c r="W112" s="440"/>
      <c r="X112" s="440"/>
      <c r="Y112" s="440"/>
      <c r="Z112" s="440"/>
      <c r="AA112" s="440"/>
      <c r="AB112" s="440"/>
      <c r="AC112" s="440"/>
      <c r="AD112" s="440"/>
      <c r="AE112" s="440"/>
      <c r="AF112" s="440"/>
      <c r="AG112" s="440"/>
      <c r="AH112" s="440"/>
      <c r="AI112" s="440"/>
      <c r="AJ112" s="440"/>
      <c r="AK112" s="440"/>
      <c r="AL112" s="440"/>
      <c r="AM112" s="440"/>
      <c r="AN112" s="440"/>
      <c r="AO112" s="440"/>
      <c r="AP112" s="440"/>
      <c r="AQ112" s="440"/>
      <c r="AR112" s="440"/>
      <c r="AS112" s="440"/>
      <c r="AT112" s="440"/>
      <c r="AU112" s="440"/>
      <c r="AV112" s="440"/>
      <c r="AW112" s="440"/>
      <c r="AX112" s="441"/>
      <c r="AZ112" s="8"/>
    </row>
    <row r="113" spans="1:51" ht="24.75" customHeight="1" x14ac:dyDescent="0.15">
      <c r="A113" s="733" t="s">
        <v>550</v>
      </c>
      <c r="B113" s="162"/>
      <c r="C113" s="162"/>
      <c r="D113" s="163"/>
      <c r="E113" s="698" t="s">
        <v>633</v>
      </c>
      <c r="F113" s="699"/>
      <c r="G113" s="699"/>
      <c r="H113" s="699"/>
      <c r="I113" s="699"/>
      <c r="J113" s="699"/>
      <c r="K113" s="699"/>
      <c r="L113" s="699"/>
      <c r="M113" s="699"/>
      <c r="N113" s="699"/>
      <c r="O113" s="699"/>
      <c r="P113" s="701"/>
      <c r="Q113" s="698"/>
      <c r="R113" s="699"/>
      <c r="S113" s="699"/>
      <c r="T113" s="699"/>
      <c r="U113" s="699"/>
      <c r="V113" s="699"/>
      <c r="W113" s="699"/>
      <c r="X113" s="699"/>
      <c r="Y113" s="699"/>
      <c r="Z113" s="699"/>
      <c r="AA113" s="699"/>
      <c r="AB113" s="701"/>
      <c r="AC113" s="698"/>
      <c r="AD113" s="699"/>
      <c r="AE113" s="699"/>
      <c r="AF113" s="699"/>
      <c r="AG113" s="699"/>
      <c r="AH113" s="699"/>
      <c r="AI113" s="699"/>
      <c r="AJ113" s="699"/>
      <c r="AK113" s="699"/>
      <c r="AL113" s="699"/>
      <c r="AM113" s="699"/>
      <c r="AN113" s="701"/>
      <c r="AO113" s="698"/>
      <c r="AP113" s="699"/>
      <c r="AQ113" s="699"/>
      <c r="AR113" s="699"/>
      <c r="AS113" s="699"/>
      <c r="AT113" s="699"/>
      <c r="AU113" s="699"/>
      <c r="AV113" s="699"/>
      <c r="AW113" s="699"/>
      <c r="AX113" s="700"/>
      <c r="AY113" s="80"/>
    </row>
    <row r="114" spans="1:51" ht="24.75" customHeight="1" x14ac:dyDescent="0.15">
      <c r="A114" s="244" t="s">
        <v>283</v>
      </c>
      <c r="B114" s="244"/>
      <c r="C114" s="244"/>
      <c r="D114" s="244"/>
      <c r="E114" s="698" t="s">
        <v>634</v>
      </c>
      <c r="F114" s="699"/>
      <c r="G114" s="699"/>
      <c r="H114" s="699"/>
      <c r="I114" s="699"/>
      <c r="J114" s="699"/>
      <c r="K114" s="699"/>
      <c r="L114" s="699"/>
      <c r="M114" s="699"/>
      <c r="N114" s="699"/>
      <c r="O114" s="699"/>
      <c r="P114" s="701"/>
      <c r="Q114" s="698"/>
      <c r="R114" s="699"/>
      <c r="S114" s="699"/>
      <c r="T114" s="699"/>
      <c r="U114" s="699"/>
      <c r="V114" s="699"/>
      <c r="W114" s="699"/>
      <c r="X114" s="699"/>
      <c r="Y114" s="699"/>
      <c r="Z114" s="699"/>
      <c r="AA114" s="699"/>
      <c r="AB114" s="701"/>
      <c r="AC114" s="698"/>
      <c r="AD114" s="699"/>
      <c r="AE114" s="699"/>
      <c r="AF114" s="699"/>
      <c r="AG114" s="699"/>
      <c r="AH114" s="699"/>
      <c r="AI114" s="699"/>
      <c r="AJ114" s="699"/>
      <c r="AK114" s="699"/>
      <c r="AL114" s="699"/>
      <c r="AM114" s="699"/>
      <c r="AN114" s="701"/>
      <c r="AO114" s="698"/>
      <c r="AP114" s="699"/>
      <c r="AQ114" s="699"/>
      <c r="AR114" s="699"/>
      <c r="AS114" s="699"/>
      <c r="AT114" s="699"/>
      <c r="AU114" s="699"/>
      <c r="AV114" s="699"/>
      <c r="AW114" s="699"/>
      <c r="AX114" s="700"/>
    </row>
    <row r="115" spans="1:51" ht="24.75" customHeight="1" x14ac:dyDescent="0.15">
      <c r="A115" s="244" t="s">
        <v>282</v>
      </c>
      <c r="B115" s="244"/>
      <c r="C115" s="244"/>
      <c r="D115" s="244"/>
      <c r="E115" s="698" t="s">
        <v>635</v>
      </c>
      <c r="F115" s="699"/>
      <c r="G115" s="699"/>
      <c r="H115" s="699"/>
      <c r="I115" s="699"/>
      <c r="J115" s="699"/>
      <c r="K115" s="699"/>
      <c r="L115" s="699"/>
      <c r="M115" s="699"/>
      <c r="N115" s="699"/>
      <c r="O115" s="699"/>
      <c r="P115" s="701"/>
      <c r="Q115" s="698"/>
      <c r="R115" s="699"/>
      <c r="S115" s="699"/>
      <c r="T115" s="699"/>
      <c r="U115" s="699"/>
      <c r="V115" s="699"/>
      <c r="W115" s="699"/>
      <c r="X115" s="699"/>
      <c r="Y115" s="699"/>
      <c r="Z115" s="699"/>
      <c r="AA115" s="699"/>
      <c r="AB115" s="701"/>
      <c r="AC115" s="698"/>
      <c r="AD115" s="699"/>
      <c r="AE115" s="699"/>
      <c r="AF115" s="699"/>
      <c r="AG115" s="699"/>
      <c r="AH115" s="699"/>
      <c r="AI115" s="699"/>
      <c r="AJ115" s="699"/>
      <c r="AK115" s="699"/>
      <c r="AL115" s="699"/>
      <c r="AM115" s="699"/>
      <c r="AN115" s="701"/>
      <c r="AO115" s="698"/>
      <c r="AP115" s="699"/>
      <c r="AQ115" s="699"/>
      <c r="AR115" s="699"/>
      <c r="AS115" s="699"/>
      <c r="AT115" s="699"/>
      <c r="AU115" s="699"/>
      <c r="AV115" s="699"/>
      <c r="AW115" s="699"/>
      <c r="AX115" s="700"/>
    </row>
    <row r="116" spans="1:51" ht="24.75" customHeight="1" x14ac:dyDescent="0.15">
      <c r="A116" s="244" t="s">
        <v>281</v>
      </c>
      <c r="B116" s="244"/>
      <c r="C116" s="244"/>
      <c r="D116" s="244"/>
      <c r="E116" s="698" t="s">
        <v>636</v>
      </c>
      <c r="F116" s="699"/>
      <c r="G116" s="699"/>
      <c r="H116" s="699"/>
      <c r="I116" s="699"/>
      <c r="J116" s="699"/>
      <c r="K116" s="699"/>
      <c r="L116" s="699"/>
      <c r="M116" s="699"/>
      <c r="N116" s="699"/>
      <c r="O116" s="699"/>
      <c r="P116" s="701"/>
      <c r="Q116" s="698"/>
      <c r="R116" s="699"/>
      <c r="S116" s="699"/>
      <c r="T116" s="699"/>
      <c r="U116" s="699"/>
      <c r="V116" s="699"/>
      <c r="W116" s="699"/>
      <c r="X116" s="699"/>
      <c r="Y116" s="699"/>
      <c r="Z116" s="699"/>
      <c r="AA116" s="699"/>
      <c r="AB116" s="701"/>
      <c r="AC116" s="698"/>
      <c r="AD116" s="699"/>
      <c r="AE116" s="699"/>
      <c r="AF116" s="699"/>
      <c r="AG116" s="699"/>
      <c r="AH116" s="699"/>
      <c r="AI116" s="699"/>
      <c r="AJ116" s="699"/>
      <c r="AK116" s="699"/>
      <c r="AL116" s="699"/>
      <c r="AM116" s="699"/>
      <c r="AN116" s="701"/>
      <c r="AO116" s="698"/>
      <c r="AP116" s="699"/>
      <c r="AQ116" s="699"/>
      <c r="AR116" s="699"/>
      <c r="AS116" s="699"/>
      <c r="AT116" s="699"/>
      <c r="AU116" s="699"/>
      <c r="AV116" s="699"/>
      <c r="AW116" s="699"/>
      <c r="AX116" s="700"/>
    </row>
    <row r="117" spans="1:51" ht="24.75" customHeight="1" x14ac:dyDescent="0.15">
      <c r="A117" s="244" t="s">
        <v>280</v>
      </c>
      <c r="B117" s="244"/>
      <c r="C117" s="244"/>
      <c r="D117" s="244"/>
      <c r="E117" s="698" t="s">
        <v>637</v>
      </c>
      <c r="F117" s="699"/>
      <c r="G117" s="699"/>
      <c r="H117" s="699"/>
      <c r="I117" s="699"/>
      <c r="J117" s="699"/>
      <c r="K117" s="699"/>
      <c r="L117" s="699"/>
      <c r="M117" s="699"/>
      <c r="N117" s="699"/>
      <c r="O117" s="699"/>
      <c r="P117" s="701"/>
      <c r="Q117" s="698"/>
      <c r="R117" s="699"/>
      <c r="S117" s="699"/>
      <c r="T117" s="699"/>
      <c r="U117" s="699"/>
      <c r="V117" s="699"/>
      <c r="W117" s="699"/>
      <c r="X117" s="699"/>
      <c r="Y117" s="699"/>
      <c r="Z117" s="699"/>
      <c r="AA117" s="699"/>
      <c r="AB117" s="701"/>
      <c r="AC117" s="698"/>
      <c r="AD117" s="699"/>
      <c r="AE117" s="699"/>
      <c r="AF117" s="699"/>
      <c r="AG117" s="699"/>
      <c r="AH117" s="699"/>
      <c r="AI117" s="699"/>
      <c r="AJ117" s="699"/>
      <c r="AK117" s="699"/>
      <c r="AL117" s="699"/>
      <c r="AM117" s="699"/>
      <c r="AN117" s="701"/>
      <c r="AO117" s="698"/>
      <c r="AP117" s="699"/>
      <c r="AQ117" s="699"/>
      <c r="AR117" s="699"/>
      <c r="AS117" s="699"/>
      <c r="AT117" s="699"/>
      <c r="AU117" s="699"/>
      <c r="AV117" s="699"/>
      <c r="AW117" s="699"/>
      <c r="AX117" s="700"/>
    </row>
    <row r="118" spans="1:51" ht="24.75" customHeight="1" x14ac:dyDescent="0.15">
      <c r="A118" s="244" t="s">
        <v>279</v>
      </c>
      <c r="B118" s="244"/>
      <c r="C118" s="244"/>
      <c r="D118" s="244"/>
      <c r="E118" s="698" t="s">
        <v>637</v>
      </c>
      <c r="F118" s="699"/>
      <c r="G118" s="699"/>
      <c r="H118" s="699"/>
      <c r="I118" s="699"/>
      <c r="J118" s="699"/>
      <c r="K118" s="699"/>
      <c r="L118" s="699"/>
      <c r="M118" s="699"/>
      <c r="N118" s="699"/>
      <c r="O118" s="699"/>
      <c r="P118" s="701"/>
      <c r="Q118" s="698"/>
      <c r="R118" s="699"/>
      <c r="S118" s="699"/>
      <c r="T118" s="699"/>
      <c r="U118" s="699"/>
      <c r="V118" s="699"/>
      <c r="W118" s="699"/>
      <c r="X118" s="699"/>
      <c r="Y118" s="699"/>
      <c r="Z118" s="699"/>
      <c r="AA118" s="699"/>
      <c r="AB118" s="701"/>
      <c r="AC118" s="698"/>
      <c r="AD118" s="699"/>
      <c r="AE118" s="699"/>
      <c r="AF118" s="699"/>
      <c r="AG118" s="699"/>
      <c r="AH118" s="699"/>
      <c r="AI118" s="699"/>
      <c r="AJ118" s="699"/>
      <c r="AK118" s="699"/>
      <c r="AL118" s="699"/>
      <c r="AM118" s="699"/>
      <c r="AN118" s="701"/>
      <c r="AO118" s="698"/>
      <c r="AP118" s="699"/>
      <c r="AQ118" s="699"/>
      <c r="AR118" s="699"/>
      <c r="AS118" s="699"/>
      <c r="AT118" s="699"/>
      <c r="AU118" s="699"/>
      <c r="AV118" s="699"/>
      <c r="AW118" s="699"/>
      <c r="AX118" s="700"/>
    </row>
    <row r="119" spans="1:51" ht="24.75" customHeight="1" x14ac:dyDescent="0.15">
      <c r="A119" s="244" t="s">
        <v>278</v>
      </c>
      <c r="B119" s="244"/>
      <c r="C119" s="244"/>
      <c r="D119" s="244"/>
      <c r="E119" s="698" t="s">
        <v>638</v>
      </c>
      <c r="F119" s="699"/>
      <c r="G119" s="699"/>
      <c r="H119" s="699"/>
      <c r="I119" s="699"/>
      <c r="J119" s="699"/>
      <c r="K119" s="699"/>
      <c r="L119" s="699"/>
      <c r="M119" s="699"/>
      <c r="N119" s="699"/>
      <c r="O119" s="699"/>
      <c r="P119" s="701"/>
      <c r="Q119" s="698"/>
      <c r="R119" s="699"/>
      <c r="S119" s="699"/>
      <c r="T119" s="699"/>
      <c r="U119" s="699"/>
      <c r="V119" s="699"/>
      <c r="W119" s="699"/>
      <c r="X119" s="699"/>
      <c r="Y119" s="699"/>
      <c r="Z119" s="699"/>
      <c r="AA119" s="699"/>
      <c r="AB119" s="701"/>
      <c r="AC119" s="698"/>
      <c r="AD119" s="699"/>
      <c r="AE119" s="699"/>
      <c r="AF119" s="699"/>
      <c r="AG119" s="699"/>
      <c r="AH119" s="699"/>
      <c r="AI119" s="699"/>
      <c r="AJ119" s="699"/>
      <c r="AK119" s="699"/>
      <c r="AL119" s="699"/>
      <c r="AM119" s="699"/>
      <c r="AN119" s="701"/>
      <c r="AO119" s="698"/>
      <c r="AP119" s="699"/>
      <c r="AQ119" s="699"/>
      <c r="AR119" s="699"/>
      <c r="AS119" s="699"/>
      <c r="AT119" s="699"/>
      <c r="AU119" s="699"/>
      <c r="AV119" s="699"/>
      <c r="AW119" s="699"/>
      <c r="AX119" s="700"/>
    </row>
    <row r="120" spans="1:51" ht="24.75" customHeight="1" x14ac:dyDescent="0.15">
      <c r="A120" s="244" t="s">
        <v>277</v>
      </c>
      <c r="B120" s="244"/>
      <c r="C120" s="244"/>
      <c r="D120" s="244"/>
      <c r="E120" s="698" t="s">
        <v>638</v>
      </c>
      <c r="F120" s="699"/>
      <c r="G120" s="699"/>
      <c r="H120" s="699"/>
      <c r="I120" s="699"/>
      <c r="J120" s="699"/>
      <c r="K120" s="699"/>
      <c r="L120" s="699"/>
      <c r="M120" s="699"/>
      <c r="N120" s="699"/>
      <c r="O120" s="699"/>
      <c r="P120" s="701"/>
      <c r="Q120" s="698"/>
      <c r="R120" s="699"/>
      <c r="S120" s="699"/>
      <c r="T120" s="699"/>
      <c r="U120" s="699"/>
      <c r="V120" s="699"/>
      <c r="W120" s="699"/>
      <c r="X120" s="699"/>
      <c r="Y120" s="699"/>
      <c r="Z120" s="699"/>
      <c r="AA120" s="699"/>
      <c r="AB120" s="701"/>
      <c r="AC120" s="698"/>
      <c r="AD120" s="699"/>
      <c r="AE120" s="699"/>
      <c r="AF120" s="699"/>
      <c r="AG120" s="699"/>
      <c r="AH120" s="699"/>
      <c r="AI120" s="699"/>
      <c r="AJ120" s="699"/>
      <c r="AK120" s="699"/>
      <c r="AL120" s="699"/>
      <c r="AM120" s="699"/>
      <c r="AN120" s="701"/>
      <c r="AO120" s="698"/>
      <c r="AP120" s="699"/>
      <c r="AQ120" s="699"/>
      <c r="AR120" s="699"/>
      <c r="AS120" s="699"/>
      <c r="AT120" s="699"/>
      <c r="AU120" s="699"/>
      <c r="AV120" s="699"/>
      <c r="AW120" s="699"/>
      <c r="AX120" s="700"/>
    </row>
    <row r="121" spans="1:51" ht="24.75" customHeight="1" x14ac:dyDescent="0.15">
      <c r="A121" s="244" t="s">
        <v>276</v>
      </c>
      <c r="B121" s="244"/>
      <c r="C121" s="244"/>
      <c r="D121" s="244"/>
      <c r="E121" s="734" t="s">
        <v>638</v>
      </c>
      <c r="F121" s="735"/>
      <c r="G121" s="735"/>
      <c r="H121" s="735"/>
      <c r="I121" s="735"/>
      <c r="J121" s="735"/>
      <c r="K121" s="735"/>
      <c r="L121" s="735"/>
      <c r="M121" s="735"/>
      <c r="N121" s="735"/>
      <c r="O121" s="735"/>
      <c r="P121" s="736"/>
      <c r="Q121" s="734"/>
      <c r="R121" s="735"/>
      <c r="S121" s="735"/>
      <c r="T121" s="735"/>
      <c r="U121" s="735"/>
      <c r="V121" s="735"/>
      <c r="W121" s="735"/>
      <c r="X121" s="735"/>
      <c r="Y121" s="735"/>
      <c r="Z121" s="735"/>
      <c r="AA121" s="735"/>
      <c r="AB121" s="736"/>
      <c r="AC121" s="734"/>
      <c r="AD121" s="735"/>
      <c r="AE121" s="735"/>
      <c r="AF121" s="735"/>
      <c r="AG121" s="735"/>
      <c r="AH121" s="735"/>
      <c r="AI121" s="735"/>
      <c r="AJ121" s="735"/>
      <c r="AK121" s="735"/>
      <c r="AL121" s="735"/>
      <c r="AM121" s="735"/>
      <c r="AN121" s="736"/>
      <c r="AO121" s="698"/>
      <c r="AP121" s="699"/>
      <c r="AQ121" s="699"/>
      <c r="AR121" s="699"/>
      <c r="AS121" s="699"/>
      <c r="AT121" s="699"/>
      <c r="AU121" s="699"/>
      <c r="AV121" s="699"/>
      <c r="AW121" s="699"/>
      <c r="AX121" s="700"/>
    </row>
    <row r="122" spans="1:51" ht="24.75" customHeight="1" x14ac:dyDescent="0.15">
      <c r="A122" s="244" t="s">
        <v>424</v>
      </c>
      <c r="B122" s="244"/>
      <c r="C122" s="244"/>
      <c r="D122" s="244"/>
      <c r="E122" s="704" t="s">
        <v>639</v>
      </c>
      <c r="F122" s="702"/>
      <c r="G122" s="702"/>
      <c r="H122" s="83" t="str">
        <f>IF(E122="","","-")</f>
        <v>-</v>
      </c>
      <c r="I122" s="702"/>
      <c r="J122" s="702"/>
      <c r="K122" s="83" t="str">
        <f>IF(I122="","","-")</f>
        <v/>
      </c>
      <c r="L122" s="703">
        <v>42</v>
      </c>
      <c r="M122" s="703"/>
      <c r="N122" s="83" t="str">
        <f>IF(O122="","","-")</f>
        <v/>
      </c>
      <c r="O122" s="705"/>
      <c r="P122" s="706"/>
      <c r="Q122" s="704"/>
      <c r="R122" s="702"/>
      <c r="S122" s="702"/>
      <c r="T122" s="83" t="str">
        <f>IF(Q122="","","-")</f>
        <v/>
      </c>
      <c r="U122" s="702"/>
      <c r="V122" s="702"/>
      <c r="W122" s="83" t="str">
        <f>IF(U122="","","-")</f>
        <v/>
      </c>
      <c r="X122" s="703"/>
      <c r="Y122" s="703"/>
      <c r="Z122" s="83" t="str">
        <f>IF(AA122="","","-")</f>
        <v/>
      </c>
      <c r="AA122" s="705"/>
      <c r="AB122" s="706"/>
      <c r="AC122" s="704"/>
      <c r="AD122" s="702"/>
      <c r="AE122" s="702"/>
      <c r="AF122" s="83" t="str">
        <f>IF(AC122="","","-")</f>
        <v/>
      </c>
      <c r="AG122" s="702"/>
      <c r="AH122" s="702"/>
      <c r="AI122" s="83" t="str">
        <f>IF(AG122="","","-")</f>
        <v/>
      </c>
      <c r="AJ122" s="703"/>
      <c r="AK122" s="703"/>
      <c r="AL122" s="83" t="str">
        <f>IF(AM122="","","-")</f>
        <v/>
      </c>
      <c r="AM122" s="705"/>
      <c r="AN122" s="706"/>
      <c r="AO122" s="704"/>
      <c r="AP122" s="702"/>
      <c r="AQ122" s="83" t="str">
        <f>IF(AO122="","","-")</f>
        <v/>
      </c>
      <c r="AR122" s="702"/>
      <c r="AS122" s="702"/>
      <c r="AT122" s="83" t="str">
        <f>IF(AR122="","","-")</f>
        <v/>
      </c>
      <c r="AU122" s="703"/>
      <c r="AV122" s="703"/>
      <c r="AW122" s="83" t="str">
        <f>IF(AX122="","","-")</f>
        <v/>
      </c>
      <c r="AX122" s="86"/>
    </row>
    <row r="123" spans="1:51" ht="24.75" customHeight="1" x14ac:dyDescent="0.15">
      <c r="A123" s="244" t="s">
        <v>390</v>
      </c>
      <c r="B123" s="244"/>
      <c r="C123" s="244"/>
      <c r="D123" s="244"/>
      <c r="E123" s="704" t="s">
        <v>639</v>
      </c>
      <c r="F123" s="702"/>
      <c r="G123" s="702"/>
      <c r="H123" s="83" t="str">
        <f>IF(E123="","","-")</f>
        <v>-</v>
      </c>
      <c r="I123" s="702"/>
      <c r="J123" s="702"/>
      <c r="K123" s="83" t="str">
        <f>IF(I123="","","-")</f>
        <v/>
      </c>
      <c r="L123" s="703">
        <v>41</v>
      </c>
      <c r="M123" s="703"/>
      <c r="N123" s="83" t="str">
        <f>IF(O123="","","-")</f>
        <v/>
      </c>
      <c r="O123" s="705"/>
      <c r="P123" s="706"/>
      <c r="Q123" s="704"/>
      <c r="R123" s="702"/>
      <c r="S123" s="702"/>
      <c r="T123" s="83" t="str">
        <f>IF(Q123="","","-")</f>
        <v/>
      </c>
      <c r="U123" s="702"/>
      <c r="V123" s="702"/>
      <c r="W123" s="83" t="str">
        <f>IF(U123="","","-")</f>
        <v/>
      </c>
      <c r="X123" s="703"/>
      <c r="Y123" s="703"/>
      <c r="Z123" s="83" t="str">
        <f>IF(AA123="","","-")</f>
        <v/>
      </c>
      <c r="AA123" s="705"/>
      <c r="AB123" s="706"/>
      <c r="AC123" s="704"/>
      <c r="AD123" s="702"/>
      <c r="AE123" s="702"/>
      <c r="AF123" s="83" t="str">
        <f>IF(AC123="","","-")</f>
        <v/>
      </c>
      <c r="AG123" s="702"/>
      <c r="AH123" s="702"/>
      <c r="AI123" s="83" t="str">
        <f>IF(AG123="","","-")</f>
        <v/>
      </c>
      <c r="AJ123" s="703"/>
      <c r="AK123" s="703"/>
      <c r="AL123" s="83" t="str">
        <f>IF(AM123="","","-")</f>
        <v/>
      </c>
      <c r="AM123" s="705"/>
      <c r="AN123" s="706"/>
      <c r="AO123" s="704"/>
      <c r="AP123" s="702"/>
      <c r="AQ123" s="83" t="str">
        <f>IF(AO123="","","-")</f>
        <v/>
      </c>
      <c r="AR123" s="702"/>
      <c r="AS123" s="702"/>
      <c r="AT123" s="83" t="str">
        <f>IF(AR123="","","-")</f>
        <v/>
      </c>
      <c r="AU123" s="703"/>
      <c r="AV123" s="703"/>
      <c r="AW123" s="83" t="str">
        <f>IF(AX123="","","-")</f>
        <v/>
      </c>
      <c r="AX123" s="86"/>
    </row>
    <row r="124" spans="1:51" ht="28.35" customHeight="1" x14ac:dyDescent="0.15">
      <c r="A124" s="408" t="s">
        <v>271</v>
      </c>
      <c r="B124" s="409"/>
      <c r="C124" s="409"/>
      <c r="D124" s="409"/>
      <c r="E124" s="409"/>
      <c r="F124" s="410"/>
      <c r="G124" s="68" t="s">
        <v>585</v>
      </c>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1" ht="28.35" customHeight="1" x14ac:dyDescent="0.15">
      <c r="A125" s="408"/>
      <c r="B125" s="409"/>
      <c r="C125" s="409"/>
      <c r="D125" s="409"/>
      <c r="E125" s="409"/>
      <c r="F125" s="410"/>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1" ht="28.35" customHeight="1" x14ac:dyDescent="0.15">
      <c r="A126" s="408"/>
      <c r="B126" s="409"/>
      <c r="C126" s="409"/>
      <c r="D126" s="409"/>
      <c r="E126" s="409"/>
      <c r="F126" s="410"/>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1" ht="28.35" customHeight="1" x14ac:dyDescent="0.15">
      <c r="A127" s="408"/>
      <c r="B127" s="409"/>
      <c r="C127" s="409"/>
      <c r="D127" s="409"/>
      <c r="E127" s="409"/>
      <c r="F127" s="410"/>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1" ht="27.75" customHeight="1" x14ac:dyDescent="0.15">
      <c r="A128" s="408"/>
      <c r="B128" s="409"/>
      <c r="C128" s="409"/>
      <c r="D128" s="409"/>
      <c r="E128" s="409"/>
      <c r="F128" s="410"/>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0" ht="28.35" customHeight="1" x14ac:dyDescent="0.15">
      <c r="A129" s="408"/>
      <c r="B129" s="409"/>
      <c r="C129" s="409"/>
      <c r="D129" s="409"/>
      <c r="E129" s="409"/>
      <c r="F129" s="410"/>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0" ht="28.35" customHeight="1" x14ac:dyDescent="0.15">
      <c r="A130" s="408"/>
      <c r="B130" s="409"/>
      <c r="C130" s="409"/>
      <c r="D130" s="409"/>
      <c r="E130" s="409"/>
      <c r="F130" s="410"/>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0" ht="27.75" customHeight="1" x14ac:dyDescent="0.15">
      <c r="A131" s="408"/>
      <c r="B131" s="409"/>
      <c r="C131" s="409"/>
      <c r="D131" s="409"/>
      <c r="E131" s="409"/>
      <c r="F131" s="410"/>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0" ht="28.35" customHeight="1" x14ac:dyDescent="0.15">
      <c r="A132" s="408"/>
      <c r="B132" s="409"/>
      <c r="C132" s="409"/>
      <c r="D132" s="409"/>
      <c r="E132" s="409"/>
      <c r="F132" s="410"/>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0" ht="28.35" customHeight="1" x14ac:dyDescent="0.15">
      <c r="A133" s="408"/>
      <c r="B133" s="409"/>
      <c r="C133" s="409"/>
      <c r="D133" s="409"/>
      <c r="E133" s="409"/>
      <c r="F133" s="410"/>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28.35" customHeight="1" x14ac:dyDescent="0.15">
      <c r="A134" s="408"/>
      <c r="B134" s="409"/>
      <c r="C134" s="409"/>
      <c r="D134" s="409"/>
      <c r="E134" s="409"/>
      <c r="F134" s="410"/>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28.35" customHeight="1" x14ac:dyDescent="0.15">
      <c r="A135" s="408"/>
      <c r="B135" s="409"/>
      <c r="C135" s="409"/>
      <c r="D135" s="409"/>
      <c r="E135" s="409"/>
      <c r="F135" s="410"/>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8.35" customHeight="1" x14ac:dyDescent="0.15">
      <c r="A136" s="408"/>
      <c r="B136" s="409"/>
      <c r="C136" s="409"/>
      <c r="D136" s="409"/>
      <c r="E136" s="409"/>
      <c r="F136" s="410"/>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27.75" customHeight="1" x14ac:dyDescent="0.15">
      <c r="A137" s="408"/>
      <c r="B137" s="409"/>
      <c r="C137" s="409"/>
      <c r="D137" s="409"/>
      <c r="E137" s="409"/>
      <c r="F137" s="410"/>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28.35" customHeight="1" x14ac:dyDescent="0.15">
      <c r="A138" s="408"/>
      <c r="B138" s="409"/>
      <c r="C138" s="409"/>
      <c r="D138" s="409"/>
      <c r="E138" s="409"/>
      <c r="F138" s="410"/>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28.35" customHeight="1" x14ac:dyDescent="0.15">
      <c r="A139" s="408"/>
      <c r="B139" s="409"/>
      <c r="C139" s="409"/>
      <c r="D139" s="409"/>
      <c r="E139" s="409"/>
      <c r="F139" s="410"/>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8.35" customHeight="1" x14ac:dyDescent="0.15">
      <c r="A140" s="408"/>
      <c r="B140" s="409"/>
      <c r="C140" s="409"/>
      <c r="D140" s="409"/>
      <c r="E140" s="409"/>
      <c r="F140" s="410"/>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52.5" customHeight="1" x14ac:dyDescent="0.15">
      <c r="A141" s="408"/>
      <c r="B141" s="409"/>
      <c r="C141" s="409"/>
      <c r="D141" s="409"/>
      <c r="E141" s="409"/>
      <c r="F141" s="410"/>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52.5" customHeight="1" x14ac:dyDescent="0.15">
      <c r="A142" s="408"/>
      <c r="B142" s="409"/>
      <c r="C142" s="409"/>
      <c r="D142" s="409"/>
      <c r="E142" s="409"/>
      <c r="F142" s="410"/>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52.5" customHeight="1" x14ac:dyDescent="0.15">
      <c r="A143" s="408"/>
      <c r="B143" s="409"/>
      <c r="C143" s="409"/>
      <c r="D143" s="409"/>
      <c r="E143" s="409"/>
      <c r="F143" s="410"/>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9.25" customHeight="1" x14ac:dyDescent="0.15">
      <c r="A144" s="408"/>
      <c r="B144" s="409"/>
      <c r="C144" s="409"/>
      <c r="D144" s="409"/>
      <c r="E144" s="409"/>
      <c r="F144" s="410"/>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0" ht="18.399999999999999" customHeight="1" x14ac:dyDescent="0.15">
      <c r="A145" s="408"/>
      <c r="B145" s="409"/>
      <c r="C145" s="409"/>
      <c r="D145" s="409"/>
      <c r="E145" s="409"/>
      <c r="F145" s="410"/>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0" ht="35.25" customHeight="1" x14ac:dyDescent="0.15">
      <c r="A146" s="408"/>
      <c r="B146" s="409"/>
      <c r="C146" s="409"/>
      <c r="D146" s="409"/>
      <c r="E146" s="409"/>
      <c r="F146" s="410"/>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0" ht="30" customHeight="1" x14ac:dyDescent="0.15">
      <c r="A147" s="408"/>
      <c r="B147" s="409"/>
      <c r="C147" s="409"/>
      <c r="D147" s="409"/>
      <c r="E147" s="409"/>
      <c r="F147" s="410"/>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0" ht="24.75" customHeight="1" x14ac:dyDescent="0.15">
      <c r="A148" s="408"/>
      <c r="B148" s="409"/>
      <c r="C148" s="409"/>
      <c r="D148" s="409"/>
      <c r="E148" s="409"/>
      <c r="F148" s="410"/>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0" ht="24.75" customHeight="1" x14ac:dyDescent="0.15">
      <c r="A149" s="408"/>
      <c r="B149" s="409"/>
      <c r="C149" s="409"/>
      <c r="D149" s="409"/>
      <c r="E149" s="409"/>
      <c r="F149" s="410"/>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0" ht="24.75" customHeight="1" x14ac:dyDescent="0.15">
      <c r="A150" s="408"/>
      <c r="B150" s="409"/>
      <c r="C150" s="409"/>
      <c r="D150" s="409"/>
      <c r="E150" s="409"/>
      <c r="F150" s="410"/>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0" ht="24.75" customHeight="1" x14ac:dyDescent="0.15">
      <c r="A151" s="408"/>
      <c r="B151" s="409"/>
      <c r="C151" s="409"/>
      <c r="D151" s="409"/>
      <c r="E151" s="409"/>
      <c r="F151" s="410"/>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0" ht="24.75" customHeight="1" x14ac:dyDescent="0.15">
      <c r="A152" s="408"/>
      <c r="B152" s="409"/>
      <c r="C152" s="409"/>
      <c r="D152" s="409"/>
      <c r="E152" s="409"/>
      <c r="F152" s="410"/>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0" ht="24.75" customHeight="1" x14ac:dyDescent="0.15">
      <c r="A153" s="408"/>
      <c r="B153" s="409"/>
      <c r="C153" s="409"/>
      <c r="D153" s="409"/>
      <c r="E153" s="409"/>
      <c r="F153" s="410"/>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0" ht="24.75" customHeight="1" x14ac:dyDescent="0.15">
      <c r="A154" s="408"/>
      <c r="B154" s="409"/>
      <c r="C154" s="409"/>
      <c r="D154" s="409"/>
      <c r="E154" s="409"/>
      <c r="F154" s="410"/>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1"/>
    </row>
    <row r="155" spans="1:50" ht="24.75" customHeight="1" x14ac:dyDescent="0.15">
      <c r="A155" s="408"/>
      <c r="B155" s="409"/>
      <c r="C155" s="409"/>
      <c r="D155" s="409"/>
      <c r="E155" s="409"/>
      <c r="F155" s="410"/>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1"/>
    </row>
    <row r="156" spans="1:50" ht="24.75" customHeight="1" x14ac:dyDescent="0.15">
      <c r="A156" s="408"/>
      <c r="B156" s="409"/>
      <c r="C156" s="409"/>
      <c r="D156" s="409"/>
      <c r="E156" s="409"/>
      <c r="F156" s="410"/>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1"/>
    </row>
    <row r="157" spans="1:50" ht="24.75" customHeight="1" x14ac:dyDescent="0.15">
      <c r="A157" s="408"/>
      <c r="B157" s="409"/>
      <c r="C157" s="409"/>
      <c r="D157" s="409"/>
      <c r="E157" s="409"/>
      <c r="F157" s="410"/>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1"/>
    </row>
    <row r="158" spans="1:50" ht="24.75" customHeight="1" x14ac:dyDescent="0.15">
      <c r="A158" s="408"/>
      <c r="B158" s="409"/>
      <c r="C158" s="409"/>
      <c r="D158" s="409"/>
      <c r="E158" s="409"/>
      <c r="F158" s="410"/>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1"/>
    </row>
    <row r="159" spans="1:50" ht="24.75" customHeight="1" x14ac:dyDescent="0.15">
      <c r="A159" s="408"/>
      <c r="B159" s="409"/>
      <c r="C159" s="409"/>
      <c r="D159" s="409"/>
      <c r="E159" s="409"/>
      <c r="F159" s="410"/>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1"/>
    </row>
    <row r="160" spans="1:50" ht="24.75" customHeight="1" x14ac:dyDescent="0.15">
      <c r="A160" s="408"/>
      <c r="B160" s="409"/>
      <c r="C160" s="409"/>
      <c r="D160" s="409"/>
      <c r="E160" s="409"/>
      <c r="F160" s="410"/>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1"/>
    </row>
    <row r="161" spans="1:51" ht="25.5" customHeight="1" x14ac:dyDescent="0.15">
      <c r="A161" s="408"/>
      <c r="B161" s="409"/>
      <c r="C161" s="409"/>
      <c r="D161" s="409"/>
      <c r="E161" s="409"/>
      <c r="F161" s="410"/>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1"/>
    </row>
    <row r="162" spans="1:51" ht="24.75" customHeight="1" thickBot="1" x14ac:dyDescent="0.2">
      <c r="A162" s="758"/>
      <c r="B162" s="759"/>
      <c r="C162" s="759"/>
      <c r="D162" s="759"/>
      <c r="E162" s="759"/>
      <c r="F162" s="760"/>
      <c r="G162" s="42"/>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4"/>
    </row>
    <row r="163" spans="1:51" ht="24.75" customHeight="1" x14ac:dyDescent="0.15">
      <c r="A163" s="419" t="s">
        <v>823</v>
      </c>
      <c r="B163" s="420"/>
      <c r="C163" s="420"/>
      <c r="D163" s="420"/>
      <c r="E163" s="420"/>
      <c r="F163" s="421"/>
      <c r="G163" s="392" t="s">
        <v>641</v>
      </c>
      <c r="H163" s="393"/>
      <c r="I163" s="393"/>
      <c r="J163" s="393"/>
      <c r="K163" s="393"/>
      <c r="L163" s="393"/>
      <c r="M163" s="393"/>
      <c r="N163" s="393"/>
      <c r="O163" s="393"/>
      <c r="P163" s="393"/>
      <c r="Q163" s="393"/>
      <c r="R163" s="393"/>
      <c r="S163" s="393"/>
      <c r="T163" s="393"/>
      <c r="U163" s="393"/>
      <c r="V163" s="393"/>
      <c r="W163" s="393"/>
      <c r="X163" s="393"/>
      <c r="Y163" s="393"/>
      <c r="Z163" s="393"/>
      <c r="AA163" s="393"/>
      <c r="AB163" s="394"/>
      <c r="AC163" s="392" t="s">
        <v>646</v>
      </c>
      <c r="AD163" s="393"/>
      <c r="AE163" s="393"/>
      <c r="AF163" s="393"/>
      <c r="AG163" s="393"/>
      <c r="AH163" s="393"/>
      <c r="AI163" s="393"/>
      <c r="AJ163" s="393"/>
      <c r="AK163" s="393"/>
      <c r="AL163" s="393"/>
      <c r="AM163" s="393"/>
      <c r="AN163" s="393"/>
      <c r="AO163" s="393"/>
      <c r="AP163" s="393"/>
      <c r="AQ163" s="393"/>
      <c r="AR163" s="393"/>
      <c r="AS163" s="393"/>
      <c r="AT163" s="393"/>
      <c r="AU163" s="393"/>
      <c r="AV163" s="393"/>
      <c r="AW163" s="393"/>
      <c r="AX163" s="576"/>
    </row>
    <row r="164" spans="1:51" ht="24.75" customHeight="1" x14ac:dyDescent="0.15">
      <c r="A164" s="422"/>
      <c r="B164" s="423"/>
      <c r="C164" s="423"/>
      <c r="D164" s="423"/>
      <c r="E164" s="423"/>
      <c r="F164" s="424"/>
      <c r="G164" s="595" t="s">
        <v>16</v>
      </c>
      <c r="H164" s="304"/>
      <c r="I164" s="304"/>
      <c r="J164" s="304"/>
      <c r="K164" s="304"/>
      <c r="L164" s="456" t="s">
        <v>17</v>
      </c>
      <c r="M164" s="304"/>
      <c r="N164" s="304"/>
      <c r="O164" s="304"/>
      <c r="P164" s="304"/>
      <c r="Q164" s="304"/>
      <c r="R164" s="304"/>
      <c r="S164" s="304"/>
      <c r="T164" s="304"/>
      <c r="U164" s="304"/>
      <c r="V164" s="304"/>
      <c r="W164" s="304"/>
      <c r="X164" s="761"/>
      <c r="Y164" s="442" t="s">
        <v>18</v>
      </c>
      <c r="Z164" s="443"/>
      <c r="AA164" s="443"/>
      <c r="AB164" s="581"/>
      <c r="AC164" s="595" t="s">
        <v>16</v>
      </c>
      <c r="AD164" s="304"/>
      <c r="AE164" s="304"/>
      <c r="AF164" s="304"/>
      <c r="AG164" s="304"/>
      <c r="AH164" s="456" t="s">
        <v>17</v>
      </c>
      <c r="AI164" s="304"/>
      <c r="AJ164" s="304"/>
      <c r="AK164" s="304"/>
      <c r="AL164" s="304"/>
      <c r="AM164" s="304"/>
      <c r="AN164" s="304"/>
      <c r="AO164" s="304"/>
      <c r="AP164" s="304"/>
      <c r="AQ164" s="304"/>
      <c r="AR164" s="304"/>
      <c r="AS164" s="304"/>
      <c r="AT164" s="761"/>
      <c r="AU164" s="442" t="s">
        <v>18</v>
      </c>
      <c r="AV164" s="443"/>
      <c r="AW164" s="443"/>
      <c r="AX164" s="444"/>
    </row>
    <row r="165" spans="1:51" ht="54.6" customHeight="1" x14ac:dyDescent="0.15">
      <c r="A165" s="422"/>
      <c r="B165" s="423"/>
      <c r="C165" s="423"/>
      <c r="D165" s="423"/>
      <c r="E165" s="423"/>
      <c r="F165" s="424"/>
      <c r="G165" s="459" t="s">
        <v>642</v>
      </c>
      <c r="H165" s="762"/>
      <c r="I165" s="762"/>
      <c r="J165" s="762"/>
      <c r="K165" s="763"/>
      <c r="L165" s="453" t="s">
        <v>643</v>
      </c>
      <c r="M165" s="764"/>
      <c r="N165" s="764"/>
      <c r="O165" s="764"/>
      <c r="P165" s="764"/>
      <c r="Q165" s="764"/>
      <c r="R165" s="764"/>
      <c r="S165" s="764"/>
      <c r="T165" s="764"/>
      <c r="U165" s="764"/>
      <c r="V165" s="764"/>
      <c r="W165" s="764"/>
      <c r="X165" s="765"/>
      <c r="Y165" s="260">
        <v>923</v>
      </c>
      <c r="Z165" s="261"/>
      <c r="AA165" s="261"/>
      <c r="AB165" s="585"/>
      <c r="AC165" s="459" t="s">
        <v>647</v>
      </c>
      <c r="AD165" s="762"/>
      <c r="AE165" s="762"/>
      <c r="AF165" s="762"/>
      <c r="AG165" s="763"/>
      <c r="AH165" s="453" t="s">
        <v>814</v>
      </c>
      <c r="AI165" s="764"/>
      <c r="AJ165" s="764"/>
      <c r="AK165" s="764"/>
      <c r="AL165" s="764"/>
      <c r="AM165" s="764"/>
      <c r="AN165" s="764"/>
      <c r="AO165" s="764"/>
      <c r="AP165" s="764"/>
      <c r="AQ165" s="764"/>
      <c r="AR165" s="764"/>
      <c r="AS165" s="764"/>
      <c r="AT165" s="765"/>
      <c r="AU165" s="260">
        <v>43</v>
      </c>
      <c r="AV165" s="261"/>
      <c r="AW165" s="261"/>
      <c r="AX165" s="262"/>
    </row>
    <row r="166" spans="1:51" ht="24.75" customHeight="1" x14ac:dyDescent="0.15">
      <c r="A166" s="422"/>
      <c r="B166" s="423"/>
      <c r="C166" s="423"/>
      <c r="D166" s="423"/>
      <c r="E166" s="423"/>
      <c r="F166" s="424"/>
      <c r="G166" s="403" t="s">
        <v>644</v>
      </c>
      <c r="H166" s="751"/>
      <c r="I166" s="751"/>
      <c r="J166" s="751"/>
      <c r="K166" s="752"/>
      <c r="L166" s="395" t="s">
        <v>645</v>
      </c>
      <c r="M166" s="766"/>
      <c r="N166" s="766"/>
      <c r="O166" s="766"/>
      <c r="P166" s="766"/>
      <c r="Q166" s="766"/>
      <c r="R166" s="766"/>
      <c r="S166" s="766"/>
      <c r="T166" s="766"/>
      <c r="U166" s="766"/>
      <c r="V166" s="766"/>
      <c r="W166" s="766"/>
      <c r="X166" s="767"/>
      <c r="Y166" s="398">
        <v>81</v>
      </c>
      <c r="Z166" s="399"/>
      <c r="AA166" s="399"/>
      <c r="AB166" s="406"/>
      <c r="AC166" s="403" t="s">
        <v>648</v>
      </c>
      <c r="AD166" s="751"/>
      <c r="AE166" s="751"/>
      <c r="AF166" s="751"/>
      <c r="AG166" s="752"/>
      <c r="AH166" s="395" t="s">
        <v>651</v>
      </c>
      <c r="AI166" s="766"/>
      <c r="AJ166" s="766"/>
      <c r="AK166" s="766"/>
      <c r="AL166" s="766"/>
      <c r="AM166" s="766"/>
      <c r="AN166" s="766"/>
      <c r="AO166" s="766"/>
      <c r="AP166" s="766"/>
      <c r="AQ166" s="766"/>
      <c r="AR166" s="766"/>
      <c r="AS166" s="766"/>
      <c r="AT166" s="767"/>
      <c r="AU166" s="398">
        <v>0.5</v>
      </c>
      <c r="AV166" s="399"/>
      <c r="AW166" s="399"/>
      <c r="AX166" s="400"/>
    </row>
    <row r="167" spans="1:51" ht="24.75" customHeight="1" x14ac:dyDescent="0.15">
      <c r="A167" s="422"/>
      <c r="B167" s="423"/>
      <c r="C167" s="423"/>
      <c r="D167" s="423"/>
      <c r="E167" s="423"/>
      <c r="F167" s="424"/>
      <c r="G167" s="403"/>
      <c r="H167" s="751"/>
      <c r="I167" s="751"/>
      <c r="J167" s="751"/>
      <c r="K167" s="752"/>
      <c r="L167" s="395"/>
      <c r="M167" s="766"/>
      <c r="N167" s="766"/>
      <c r="O167" s="766"/>
      <c r="P167" s="766"/>
      <c r="Q167" s="766"/>
      <c r="R167" s="766"/>
      <c r="S167" s="766"/>
      <c r="T167" s="766"/>
      <c r="U167" s="766"/>
      <c r="V167" s="766"/>
      <c r="W167" s="766"/>
      <c r="X167" s="767"/>
      <c r="Y167" s="398"/>
      <c r="Z167" s="399"/>
      <c r="AA167" s="399"/>
      <c r="AB167" s="406"/>
      <c r="AC167" s="403" t="s">
        <v>649</v>
      </c>
      <c r="AD167" s="751"/>
      <c r="AE167" s="751"/>
      <c r="AF167" s="751"/>
      <c r="AG167" s="752"/>
      <c r="AH167" s="395" t="s">
        <v>652</v>
      </c>
      <c r="AI167" s="766"/>
      <c r="AJ167" s="766"/>
      <c r="AK167" s="766"/>
      <c r="AL167" s="766"/>
      <c r="AM167" s="766"/>
      <c r="AN167" s="766"/>
      <c r="AO167" s="766"/>
      <c r="AP167" s="766"/>
      <c r="AQ167" s="766"/>
      <c r="AR167" s="766"/>
      <c r="AS167" s="766"/>
      <c r="AT167" s="767"/>
      <c r="AU167" s="398">
        <v>47</v>
      </c>
      <c r="AV167" s="399"/>
      <c r="AW167" s="399"/>
      <c r="AX167" s="400"/>
    </row>
    <row r="168" spans="1:51" ht="24.75" customHeight="1" x14ac:dyDescent="0.15">
      <c r="A168" s="422"/>
      <c r="B168" s="423"/>
      <c r="C168" s="423"/>
      <c r="D168" s="423"/>
      <c r="E168" s="423"/>
      <c r="F168" s="424"/>
      <c r="G168" s="403"/>
      <c r="H168" s="751"/>
      <c r="I168" s="751"/>
      <c r="J168" s="751"/>
      <c r="K168" s="752"/>
      <c r="L168" s="395"/>
      <c r="M168" s="766"/>
      <c r="N168" s="766"/>
      <c r="O168" s="766"/>
      <c r="P168" s="766"/>
      <c r="Q168" s="766"/>
      <c r="R168" s="766"/>
      <c r="S168" s="766"/>
      <c r="T168" s="766"/>
      <c r="U168" s="766"/>
      <c r="V168" s="766"/>
      <c r="W168" s="766"/>
      <c r="X168" s="767"/>
      <c r="Y168" s="398"/>
      <c r="Z168" s="399"/>
      <c r="AA168" s="399"/>
      <c r="AB168" s="406"/>
      <c r="AC168" s="403" t="s">
        <v>650</v>
      </c>
      <c r="AD168" s="751"/>
      <c r="AE168" s="751"/>
      <c r="AF168" s="751"/>
      <c r="AG168" s="752"/>
      <c r="AH168" s="395" t="s">
        <v>653</v>
      </c>
      <c r="AI168" s="766"/>
      <c r="AJ168" s="766"/>
      <c r="AK168" s="766"/>
      <c r="AL168" s="766"/>
      <c r="AM168" s="766"/>
      <c r="AN168" s="766"/>
      <c r="AO168" s="766"/>
      <c r="AP168" s="766"/>
      <c r="AQ168" s="766"/>
      <c r="AR168" s="766"/>
      <c r="AS168" s="766"/>
      <c r="AT168" s="767"/>
      <c r="AU168" s="398">
        <v>68</v>
      </c>
      <c r="AV168" s="399"/>
      <c r="AW168" s="399"/>
      <c r="AX168" s="400"/>
    </row>
    <row r="169" spans="1:51" ht="24.75" customHeight="1" x14ac:dyDescent="0.15">
      <c r="A169" s="422"/>
      <c r="B169" s="423"/>
      <c r="C169" s="423"/>
      <c r="D169" s="423"/>
      <c r="E169" s="423"/>
      <c r="F169" s="424"/>
      <c r="G169" s="403"/>
      <c r="H169" s="751"/>
      <c r="I169" s="751"/>
      <c r="J169" s="751"/>
      <c r="K169" s="752"/>
      <c r="L169" s="395"/>
      <c r="M169" s="766"/>
      <c r="N169" s="766"/>
      <c r="O169" s="766"/>
      <c r="P169" s="766"/>
      <c r="Q169" s="766"/>
      <c r="R169" s="766"/>
      <c r="S169" s="766"/>
      <c r="T169" s="766"/>
      <c r="U169" s="766"/>
      <c r="V169" s="766"/>
      <c r="W169" s="766"/>
      <c r="X169" s="767"/>
      <c r="Y169" s="398"/>
      <c r="Z169" s="399"/>
      <c r="AA169" s="399"/>
      <c r="AB169" s="406"/>
      <c r="AC169" s="403" t="s">
        <v>644</v>
      </c>
      <c r="AD169" s="751"/>
      <c r="AE169" s="751"/>
      <c r="AF169" s="751"/>
      <c r="AG169" s="752"/>
      <c r="AH169" s="395" t="s">
        <v>654</v>
      </c>
      <c r="AI169" s="766"/>
      <c r="AJ169" s="766"/>
      <c r="AK169" s="766"/>
      <c r="AL169" s="766"/>
      <c r="AM169" s="766"/>
      <c r="AN169" s="766"/>
      <c r="AO169" s="766"/>
      <c r="AP169" s="766"/>
      <c r="AQ169" s="766"/>
      <c r="AR169" s="766"/>
      <c r="AS169" s="766"/>
      <c r="AT169" s="767"/>
      <c r="AU169" s="398">
        <v>55</v>
      </c>
      <c r="AV169" s="399"/>
      <c r="AW169" s="399"/>
      <c r="AX169" s="400"/>
    </row>
    <row r="170" spans="1:51" ht="24.75" customHeight="1" thickBot="1" x14ac:dyDescent="0.2">
      <c r="A170" s="422"/>
      <c r="B170" s="423"/>
      <c r="C170" s="423"/>
      <c r="D170" s="423"/>
      <c r="E170" s="423"/>
      <c r="F170" s="424"/>
      <c r="G170" s="768" t="s">
        <v>19</v>
      </c>
      <c r="H170" s="769"/>
      <c r="I170" s="769"/>
      <c r="J170" s="769"/>
      <c r="K170" s="769"/>
      <c r="L170" s="608"/>
      <c r="M170" s="323"/>
      <c r="N170" s="323"/>
      <c r="O170" s="323"/>
      <c r="P170" s="323"/>
      <c r="Q170" s="323"/>
      <c r="R170" s="323"/>
      <c r="S170" s="323"/>
      <c r="T170" s="323"/>
      <c r="U170" s="323"/>
      <c r="V170" s="323"/>
      <c r="W170" s="323"/>
      <c r="X170" s="324"/>
      <c r="Y170" s="611">
        <f>SUM(Y165:AB169)</f>
        <v>1004</v>
      </c>
      <c r="Z170" s="612"/>
      <c r="AA170" s="612"/>
      <c r="AB170" s="613"/>
      <c r="AC170" s="768" t="s">
        <v>19</v>
      </c>
      <c r="AD170" s="769"/>
      <c r="AE170" s="769"/>
      <c r="AF170" s="769"/>
      <c r="AG170" s="769"/>
      <c r="AH170" s="608"/>
      <c r="AI170" s="323"/>
      <c r="AJ170" s="323"/>
      <c r="AK170" s="323"/>
      <c r="AL170" s="323"/>
      <c r="AM170" s="323"/>
      <c r="AN170" s="323"/>
      <c r="AO170" s="323"/>
      <c r="AP170" s="323"/>
      <c r="AQ170" s="323"/>
      <c r="AR170" s="323"/>
      <c r="AS170" s="323"/>
      <c r="AT170" s="324"/>
      <c r="AU170" s="611">
        <f>SUM(AU165:AX169)</f>
        <v>213.5</v>
      </c>
      <c r="AV170" s="612"/>
      <c r="AW170" s="612"/>
      <c r="AX170" s="614"/>
    </row>
    <row r="171" spans="1:51" ht="24.75" customHeight="1" x14ac:dyDescent="0.15">
      <c r="A171" s="422"/>
      <c r="B171" s="423"/>
      <c r="C171" s="423"/>
      <c r="D171" s="423"/>
      <c r="E171" s="423"/>
      <c r="F171" s="424"/>
      <c r="G171" s="392" t="s">
        <v>655</v>
      </c>
      <c r="H171" s="393"/>
      <c r="I171" s="393"/>
      <c r="J171" s="393"/>
      <c r="K171" s="393"/>
      <c r="L171" s="393"/>
      <c r="M171" s="393"/>
      <c r="N171" s="393"/>
      <c r="O171" s="393"/>
      <c r="P171" s="393"/>
      <c r="Q171" s="393"/>
      <c r="R171" s="393"/>
      <c r="S171" s="393"/>
      <c r="T171" s="393"/>
      <c r="U171" s="393"/>
      <c r="V171" s="393"/>
      <c r="W171" s="393"/>
      <c r="X171" s="393"/>
      <c r="Y171" s="393"/>
      <c r="Z171" s="393"/>
      <c r="AA171" s="393"/>
      <c r="AB171" s="394"/>
      <c r="AC171" s="392" t="s">
        <v>658</v>
      </c>
      <c r="AD171" s="393"/>
      <c r="AE171" s="393"/>
      <c r="AF171" s="393"/>
      <c r="AG171" s="393"/>
      <c r="AH171" s="393"/>
      <c r="AI171" s="393"/>
      <c r="AJ171" s="393"/>
      <c r="AK171" s="393"/>
      <c r="AL171" s="393"/>
      <c r="AM171" s="393"/>
      <c r="AN171" s="393"/>
      <c r="AO171" s="393"/>
      <c r="AP171" s="393"/>
      <c r="AQ171" s="393"/>
      <c r="AR171" s="393"/>
      <c r="AS171" s="393"/>
      <c r="AT171" s="393"/>
      <c r="AU171" s="393"/>
      <c r="AV171" s="393"/>
      <c r="AW171" s="393"/>
      <c r="AX171" s="576"/>
      <c r="AY171">
        <f>COUNTA($G$173,$AC$173)</f>
        <v>2</v>
      </c>
    </row>
    <row r="172" spans="1:51" ht="24.75" customHeight="1" x14ac:dyDescent="0.15">
      <c r="A172" s="422"/>
      <c r="B172" s="423"/>
      <c r="C172" s="423"/>
      <c r="D172" s="423"/>
      <c r="E172" s="423"/>
      <c r="F172" s="424"/>
      <c r="G172" s="595" t="s">
        <v>16</v>
      </c>
      <c r="H172" s="304"/>
      <c r="I172" s="304"/>
      <c r="J172" s="304"/>
      <c r="K172" s="304"/>
      <c r="L172" s="456" t="s">
        <v>17</v>
      </c>
      <c r="M172" s="304"/>
      <c r="N172" s="304"/>
      <c r="O172" s="304"/>
      <c r="P172" s="304"/>
      <c r="Q172" s="304"/>
      <c r="R172" s="304"/>
      <c r="S172" s="304"/>
      <c r="T172" s="304"/>
      <c r="U172" s="304"/>
      <c r="V172" s="304"/>
      <c r="W172" s="304"/>
      <c r="X172" s="761"/>
      <c r="Y172" s="442" t="s">
        <v>18</v>
      </c>
      <c r="Z172" s="443"/>
      <c r="AA172" s="443"/>
      <c r="AB172" s="581"/>
      <c r="AC172" s="595" t="s">
        <v>16</v>
      </c>
      <c r="AD172" s="304"/>
      <c r="AE172" s="304"/>
      <c r="AF172" s="304"/>
      <c r="AG172" s="304"/>
      <c r="AH172" s="456" t="s">
        <v>17</v>
      </c>
      <c r="AI172" s="304"/>
      <c r="AJ172" s="304"/>
      <c r="AK172" s="304"/>
      <c r="AL172" s="304"/>
      <c r="AM172" s="304"/>
      <c r="AN172" s="304"/>
      <c r="AO172" s="304"/>
      <c r="AP172" s="304"/>
      <c r="AQ172" s="304"/>
      <c r="AR172" s="304"/>
      <c r="AS172" s="304"/>
      <c r="AT172" s="761"/>
      <c r="AU172" s="442" t="s">
        <v>18</v>
      </c>
      <c r="AV172" s="443"/>
      <c r="AW172" s="443"/>
      <c r="AX172" s="444"/>
      <c r="AY172">
        <f>$AY$171</f>
        <v>2</v>
      </c>
    </row>
    <row r="173" spans="1:51" ht="49.15" customHeight="1" x14ac:dyDescent="0.15">
      <c r="A173" s="422"/>
      <c r="B173" s="423"/>
      <c r="C173" s="423"/>
      <c r="D173" s="423"/>
      <c r="E173" s="423"/>
      <c r="F173" s="424"/>
      <c r="G173" s="459" t="s">
        <v>647</v>
      </c>
      <c r="H173" s="762"/>
      <c r="I173" s="762"/>
      <c r="J173" s="762"/>
      <c r="K173" s="763"/>
      <c r="L173" s="453" t="s">
        <v>815</v>
      </c>
      <c r="M173" s="764"/>
      <c r="N173" s="764"/>
      <c r="O173" s="764"/>
      <c r="P173" s="764"/>
      <c r="Q173" s="764"/>
      <c r="R173" s="764"/>
      <c r="S173" s="764"/>
      <c r="T173" s="764"/>
      <c r="U173" s="764"/>
      <c r="V173" s="764"/>
      <c r="W173" s="764"/>
      <c r="X173" s="765"/>
      <c r="Y173" s="260">
        <v>63</v>
      </c>
      <c r="Z173" s="261"/>
      <c r="AA173" s="261"/>
      <c r="AB173" s="585"/>
      <c r="AC173" s="459" t="s">
        <v>647</v>
      </c>
      <c r="AD173" s="762"/>
      <c r="AE173" s="762"/>
      <c r="AF173" s="762"/>
      <c r="AG173" s="763"/>
      <c r="AH173" s="453" t="s">
        <v>816</v>
      </c>
      <c r="AI173" s="764"/>
      <c r="AJ173" s="764"/>
      <c r="AK173" s="764"/>
      <c r="AL173" s="764"/>
      <c r="AM173" s="764"/>
      <c r="AN173" s="764"/>
      <c r="AO173" s="764"/>
      <c r="AP173" s="764"/>
      <c r="AQ173" s="764"/>
      <c r="AR173" s="764"/>
      <c r="AS173" s="764"/>
      <c r="AT173" s="765"/>
      <c r="AU173" s="260">
        <v>1595</v>
      </c>
      <c r="AV173" s="261"/>
      <c r="AW173" s="261"/>
      <c r="AX173" s="262"/>
      <c r="AY173">
        <f t="shared" ref="AY173:AY177" si="16">$AY$171</f>
        <v>2</v>
      </c>
    </row>
    <row r="174" spans="1:51" ht="24.75" customHeight="1" x14ac:dyDescent="0.15">
      <c r="A174" s="422"/>
      <c r="B174" s="423"/>
      <c r="C174" s="423"/>
      <c r="D174" s="423"/>
      <c r="E174" s="423"/>
      <c r="F174" s="424"/>
      <c r="G174" s="403" t="s">
        <v>650</v>
      </c>
      <c r="H174" s="751"/>
      <c r="I174" s="751"/>
      <c r="J174" s="751"/>
      <c r="K174" s="752"/>
      <c r="L174" s="395" t="s">
        <v>656</v>
      </c>
      <c r="M174" s="766"/>
      <c r="N174" s="766"/>
      <c r="O174" s="766"/>
      <c r="P174" s="766"/>
      <c r="Q174" s="766"/>
      <c r="R174" s="766"/>
      <c r="S174" s="766"/>
      <c r="T174" s="766"/>
      <c r="U174" s="766"/>
      <c r="V174" s="766"/>
      <c r="W174" s="766"/>
      <c r="X174" s="767"/>
      <c r="Y174" s="398">
        <v>4.4999999999999998E-2</v>
      </c>
      <c r="Z174" s="399"/>
      <c r="AA174" s="399"/>
      <c r="AB174" s="406"/>
      <c r="AC174" s="403" t="s">
        <v>659</v>
      </c>
      <c r="AD174" s="751"/>
      <c r="AE174" s="751"/>
      <c r="AF174" s="751"/>
      <c r="AG174" s="752"/>
      <c r="AH174" s="395" t="s">
        <v>660</v>
      </c>
      <c r="AI174" s="766"/>
      <c r="AJ174" s="766"/>
      <c r="AK174" s="766"/>
      <c r="AL174" s="766"/>
      <c r="AM174" s="766"/>
      <c r="AN174" s="766"/>
      <c r="AO174" s="766"/>
      <c r="AP174" s="766"/>
      <c r="AQ174" s="766"/>
      <c r="AR174" s="766"/>
      <c r="AS174" s="766"/>
      <c r="AT174" s="767"/>
      <c r="AU174" s="398">
        <v>4</v>
      </c>
      <c r="AV174" s="399"/>
      <c r="AW174" s="399"/>
      <c r="AX174" s="400"/>
      <c r="AY174">
        <f t="shared" si="16"/>
        <v>2</v>
      </c>
    </row>
    <row r="175" spans="1:51" ht="24.75" customHeight="1" x14ac:dyDescent="0.15">
      <c r="A175" s="422"/>
      <c r="B175" s="423"/>
      <c r="C175" s="423"/>
      <c r="D175" s="423"/>
      <c r="E175" s="423"/>
      <c r="F175" s="424"/>
      <c r="G175" s="403" t="s">
        <v>644</v>
      </c>
      <c r="H175" s="751"/>
      <c r="I175" s="751"/>
      <c r="J175" s="751"/>
      <c r="K175" s="752"/>
      <c r="L175" s="395" t="s">
        <v>657</v>
      </c>
      <c r="M175" s="766"/>
      <c r="N175" s="766"/>
      <c r="O175" s="766"/>
      <c r="P175" s="766"/>
      <c r="Q175" s="766"/>
      <c r="R175" s="766"/>
      <c r="S175" s="766"/>
      <c r="T175" s="766"/>
      <c r="U175" s="766"/>
      <c r="V175" s="766"/>
      <c r="W175" s="766"/>
      <c r="X175" s="767"/>
      <c r="Y175" s="398">
        <v>57</v>
      </c>
      <c r="Z175" s="399"/>
      <c r="AA175" s="399"/>
      <c r="AB175" s="406"/>
      <c r="AC175" s="403" t="s">
        <v>649</v>
      </c>
      <c r="AD175" s="751"/>
      <c r="AE175" s="751"/>
      <c r="AF175" s="751"/>
      <c r="AG175" s="752"/>
      <c r="AH175" s="395" t="s">
        <v>661</v>
      </c>
      <c r="AI175" s="766"/>
      <c r="AJ175" s="766"/>
      <c r="AK175" s="766"/>
      <c r="AL175" s="766"/>
      <c r="AM175" s="766"/>
      <c r="AN175" s="766"/>
      <c r="AO175" s="766"/>
      <c r="AP175" s="766"/>
      <c r="AQ175" s="766"/>
      <c r="AR175" s="766"/>
      <c r="AS175" s="766"/>
      <c r="AT175" s="767"/>
      <c r="AU175" s="398">
        <v>0.9</v>
      </c>
      <c r="AV175" s="399"/>
      <c r="AW175" s="399"/>
      <c r="AX175" s="400"/>
      <c r="AY175">
        <f t="shared" si="16"/>
        <v>2</v>
      </c>
    </row>
    <row r="176" spans="1:51" ht="24.75" customHeight="1" x14ac:dyDescent="0.15">
      <c r="A176" s="422"/>
      <c r="B176" s="423"/>
      <c r="C176" s="423"/>
      <c r="D176" s="423"/>
      <c r="E176" s="423"/>
      <c r="F176" s="424"/>
      <c r="G176" s="403"/>
      <c r="H176" s="751"/>
      <c r="I176" s="751"/>
      <c r="J176" s="751"/>
      <c r="K176" s="752"/>
      <c r="L176" s="395"/>
      <c r="M176" s="766"/>
      <c r="N176" s="766"/>
      <c r="O176" s="766"/>
      <c r="P176" s="766"/>
      <c r="Q176" s="766"/>
      <c r="R176" s="766"/>
      <c r="S176" s="766"/>
      <c r="T176" s="766"/>
      <c r="U176" s="766"/>
      <c r="V176" s="766"/>
      <c r="W176" s="766"/>
      <c r="X176" s="767"/>
      <c r="Y176" s="398"/>
      <c r="Z176" s="399"/>
      <c r="AA176" s="399"/>
      <c r="AB176" s="406"/>
      <c r="AC176" s="403" t="s">
        <v>644</v>
      </c>
      <c r="AD176" s="751"/>
      <c r="AE176" s="751"/>
      <c r="AF176" s="751"/>
      <c r="AG176" s="752"/>
      <c r="AH176" s="395" t="s">
        <v>654</v>
      </c>
      <c r="AI176" s="766"/>
      <c r="AJ176" s="766"/>
      <c r="AK176" s="766"/>
      <c r="AL176" s="766"/>
      <c r="AM176" s="766"/>
      <c r="AN176" s="766"/>
      <c r="AO176" s="766"/>
      <c r="AP176" s="766"/>
      <c r="AQ176" s="766"/>
      <c r="AR176" s="766"/>
      <c r="AS176" s="766"/>
      <c r="AT176" s="767"/>
      <c r="AU176" s="398">
        <v>511</v>
      </c>
      <c r="AV176" s="399"/>
      <c r="AW176" s="399"/>
      <c r="AX176" s="400"/>
      <c r="AY176">
        <f t="shared" si="16"/>
        <v>2</v>
      </c>
    </row>
    <row r="177" spans="1:51" ht="24.75" customHeight="1" thickBot="1" x14ac:dyDescent="0.2">
      <c r="A177" s="422"/>
      <c r="B177" s="423"/>
      <c r="C177" s="423"/>
      <c r="D177" s="423"/>
      <c r="E177" s="423"/>
      <c r="F177" s="424"/>
      <c r="G177" s="768" t="s">
        <v>19</v>
      </c>
      <c r="H177" s="769"/>
      <c r="I177" s="769"/>
      <c r="J177" s="769"/>
      <c r="K177" s="769"/>
      <c r="L177" s="608"/>
      <c r="M177" s="323"/>
      <c r="N177" s="323"/>
      <c r="O177" s="323"/>
      <c r="P177" s="323"/>
      <c r="Q177" s="323"/>
      <c r="R177" s="323"/>
      <c r="S177" s="323"/>
      <c r="T177" s="323"/>
      <c r="U177" s="323"/>
      <c r="V177" s="323"/>
      <c r="W177" s="323"/>
      <c r="X177" s="324"/>
      <c r="Y177" s="611">
        <f>SUM(Y173:AB176)</f>
        <v>120.045</v>
      </c>
      <c r="Z177" s="612"/>
      <c r="AA177" s="612"/>
      <c r="AB177" s="613"/>
      <c r="AC177" s="768" t="s">
        <v>19</v>
      </c>
      <c r="AD177" s="769"/>
      <c r="AE177" s="769"/>
      <c r="AF177" s="769"/>
      <c r="AG177" s="769"/>
      <c r="AH177" s="608"/>
      <c r="AI177" s="323"/>
      <c r="AJ177" s="323"/>
      <c r="AK177" s="323"/>
      <c r="AL177" s="323"/>
      <c r="AM177" s="323"/>
      <c r="AN177" s="323"/>
      <c r="AO177" s="323"/>
      <c r="AP177" s="323"/>
      <c r="AQ177" s="323"/>
      <c r="AR177" s="323"/>
      <c r="AS177" s="323"/>
      <c r="AT177" s="324"/>
      <c r="AU177" s="611">
        <f>SUM(AU173:AX176)</f>
        <v>2110.9</v>
      </c>
      <c r="AV177" s="612"/>
      <c r="AW177" s="612"/>
      <c r="AX177" s="614"/>
      <c r="AY177">
        <f t="shared" si="16"/>
        <v>2</v>
      </c>
    </row>
    <row r="178" spans="1:51" ht="24.75" customHeight="1" x14ac:dyDescent="0.15">
      <c r="A178" s="422"/>
      <c r="B178" s="423"/>
      <c r="C178" s="423"/>
      <c r="D178" s="423"/>
      <c r="E178" s="423"/>
      <c r="F178" s="424"/>
      <c r="G178" s="392" t="s">
        <v>662</v>
      </c>
      <c r="H178" s="393"/>
      <c r="I178" s="393"/>
      <c r="J178" s="393"/>
      <c r="K178" s="393"/>
      <c r="L178" s="393"/>
      <c r="M178" s="393"/>
      <c r="N178" s="393"/>
      <c r="O178" s="393"/>
      <c r="P178" s="393"/>
      <c r="Q178" s="393"/>
      <c r="R178" s="393"/>
      <c r="S178" s="393"/>
      <c r="T178" s="393"/>
      <c r="U178" s="393"/>
      <c r="V178" s="393"/>
      <c r="W178" s="393"/>
      <c r="X178" s="393"/>
      <c r="Y178" s="393"/>
      <c r="Z178" s="393"/>
      <c r="AA178" s="393"/>
      <c r="AB178" s="394"/>
      <c r="AC178" s="392" t="s">
        <v>664</v>
      </c>
      <c r="AD178" s="393"/>
      <c r="AE178" s="393"/>
      <c r="AF178" s="393"/>
      <c r="AG178" s="393"/>
      <c r="AH178" s="393"/>
      <c r="AI178" s="393"/>
      <c r="AJ178" s="393"/>
      <c r="AK178" s="393"/>
      <c r="AL178" s="393"/>
      <c r="AM178" s="393"/>
      <c r="AN178" s="393"/>
      <c r="AO178" s="393"/>
      <c r="AP178" s="393"/>
      <c r="AQ178" s="393"/>
      <c r="AR178" s="393"/>
      <c r="AS178" s="393"/>
      <c r="AT178" s="393"/>
      <c r="AU178" s="393"/>
      <c r="AV178" s="393"/>
      <c r="AW178" s="393"/>
      <c r="AX178" s="576"/>
      <c r="AY178">
        <f>COUNTA($G$180,$AC$180)</f>
        <v>2</v>
      </c>
    </row>
    <row r="179" spans="1:51" ht="24.75" customHeight="1" x14ac:dyDescent="0.15">
      <c r="A179" s="422"/>
      <c r="B179" s="423"/>
      <c r="C179" s="423"/>
      <c r="D179" s="423"/>
      <c r="E179" s="423"/>
      <c r="F179" s="424"/>
      <c r="G179" s="595" t="s">
        <v>16</v>
      </c>
      <c r="H179" s="304"/>
      <c r="I179" s="304"/>
      <c r="J179" s="304"/>
      <c r="K179" s="304"/>
      <c r="L179" s="456" t="s">
        <v>17</v>
      </c>
      <c r="M179" s="304"/>
      <c r="N179" s="304"/>
      <c r="O179" s="304"/>
      <c r="P179" s="304"/>
      <c r="Q179" s="304"/>
      <c r="R179" s="304"/>
      <c r="S179" s="304"/>
      <c r="T179" s="304"/>
      <c r="U179" s="304"/>
      <c r="V179" s="304"/>
      <c r="W179" s="304"/>
      <c r="X179" s="761"/>
      <c r="Y179" s="442" t="s">
        <v>18</v>
      </c>
      <c r="Z179" s="443"/>
      <c r="AA179" s="443"/>
      <c r="AB179" s="581"/>
      <c r="AC179" s="595" t="s">
        <v>16</v>
      </c>
      <c r="AD179" s="304"/>
      <c r="AE179" s="304"/>
      <c r="AF179" s="304"/>
      <c r="AG179" s="304"/>
      <c r="AH179" s="456" t="s">
        <v>17</v>
      </c>
      <c r="AI179" s="304"/>
      <c r="AJ179" s="304"/>
      <c r="AK179" s="304"/>
      <c r="AL179" s="304"/>
      <c r="AM179" s="304"/>
      <c r="AN179" s="304"/>
      <c r="AO179" s="304"/>
      <c r="AP179" s="304"/>
      <c r="AQ179" s="304"/>
      <c r="AR179" s="304"/>
      <c r="AS179" s="304"/>
      <c r="AT179" s="761"/>
      <c r="AU179" s="442" t="s">
        <v>18</v>
      </c>
      <c r="AV179" s="443"/>
      <c r="AW179" s="443"/>
      <c r="AX179" s="444"/>
      <c r="AY179">
        <f>$AY$178</f>
        <v>2</v>
      </c>
    </row>
    <row r="180" spans="1:51" ht="46.9" customHeight="1" x14ac:dyDescent="0.15">
      <c r="A180" s="422"/>
      <c r="B180" s="423"/>
      <c r="C180" s="423"/>
      <c r="D180" s="423"/>
      <c r="E180" s="423"/>
      <c r="F180" s="424"/>
      <c r="G180" s="459" t="s">
        <v>647</v>
      </c>
      <c r="H180" s="762"/>
      <c r="I180" s="762"/>
      <c r="J180" s="762"/>
      <c r="K180" s="763"/>
      <c r="L180" s="453" t="s">
        <v>817</v>
      </c>
      <c r="M180" s="764"/>
      <c r="N180" s="764"/>
      <c r="O180" s="764"/>
      <c r="P180" s="764"/>
      <c r="Q180" s="764"/>
      <c r="R180" s="764"/>
      <c r="S180" s="764"/>
      <c r="T180" s="764"/>
      <c r="U180" s="764"/>
      <c r="V180" s="764"/>
      <c r="W180" s="764"/>
      <c r="X180" s="765"/>
      <c r="Y180" s="260">
        <v>6</v>
      </c>
      <c r="Z180" s="261"/>
      <c r="AA180" s="261"/>
      <c r="AB180" s="585"/>
      <c r="AC180" s="459" t="s">
        <v>647</v>
      </c>
      <c r="AD180" s="762"/>
      <c r="AE180" s="762"/>
      <c r="AF180" s="762"/>
      <c r="AG180" s="763"/>
      <c r="AH180" s="453" t="s">
        <v>818</v>
      </c>
      <c r="AI180" s="764"/>
      <c r="AJ180" s="764"/>
      <c r="AK180" s="764"/>
      <c r="AL180" s="764"/>
      <c r="AM180" s="764"/>
      <c r="AN180" s="764"/>
      <c r="AO180" s="764"/>
      <c r="AP180" s="764"/>
      <c r="AQ180" s="764"/>
      <c r="AR180" s="764"/>
      <c r="AS180" s="764"/>
      <c r="AT180" s="765"/>
      <c r="AU180" s="260">
        <v>0.9</v>
      </c>
      <c r="AV180" s="261"/>
      <c r="AW180" s="261"/>
      <c r="AX180" s="262"/>
      <c r="AY180">
        <f t="shared" ref="AY180:AY184" si="17">$AY$178</f>
        <v>2</v>
      </c>
    </row>
    <row r="181" spans="1:51" ht="24.75" customHeight="1" x14ac:dyDescent="0.15">
      <c r="A181" s="422"/>
      <c r="B181" s="423"/>
      <c r="C181" s="423"/>
      <c r="D181" s="423"/>
      <c r="E181" s="423"/>
      <c r="F181" s="424"/>
      <c r="G181" s="403" t="s">
        <v>660</v>
      </c>
      <c r="H181" s="751"/>
      <c r="I181" s="751"/>
      <c r="J181" s="751"/>
      <c r="K181" s="752"/>
      <c r="L181" s="395" t="s">
        <v>663</v>
      </c>
      <c r="M181" s="766"/>
      <c r="N181" s="766"/>
      <c r="O181" s="766"/>
      <c r="P181" s="766"/>
      <c r="Q181" s="766"/>
      <c r="R181" s="766"/>
      <c r="S181" s="766"/>
      <c r="T181" s="766"/>
      <c r="U181" s="766"/>
      <c r="V181" s="766"/>
      <c r="W181" s="766"/>
      <c r="X181" s="767"/>
      <c r="Y181" s="398">
        <v>39</v>
      </c>
      <c r="Z181" s="399"/>
      <c r="AA181" s="399"/>
      <c r="AB181" s="406"/>
      <c r="AC181" s="403" t="s">
        <v>648</v>
      </c>
      <c r="AD181" s="751"/>
      <c r="AE181" s="751"/>
      <c r="AF181" s="751"/>
      <c r="AG181" s="752"/>
      <c r="AH181" s="395" t="s">
        <v>665</v>
      </c>
      <c r="AI181" s="766"/>
      <c r="AJ181" s="766"/>
      <c r="AK181" s="766"/>
      <c r="AL181" s="766"/>
      <c r="AM181" s="766"/>
      <c r="AN181" s="766"/>
      <c r="AO181" s="766"/>
      <c r="AP181" s="766"/>
      <c r="AQ181" s="766"/>
      <c r="AR181" s="766"/>
      <c r="AS181" s="766"/>
      <c r="AT181" s="767"/>
      <c r="AU181" s="398">
        <v>0.1</v>
      </c>
      <c r="AV181" s="399"/>
      <c r="AW181" s="399"/>
      <c r="AX181" s="400"/>
      <c r="AY181">
        <f t="shared" si="17"/>
        <v>2</v>
      </c>
    </row>
    <row r="182" spans="1:51" ht="24.75" customHeight="1" x14ac:dyDescent="0.15">
      <c r="A182" s="422"/>
      <c r="B182" s="423"/>
      <c r="C182" s="423"/>
      <c r="D182" s="423"/>
      <c r="E182" s="423"/>
      <c r="F182" s="424"/>
      <c r="G182" s="403" t="s">
        <v>644</v>
      </c>
      <c r="H182" s="751"/>
      <c r="I182" s="751"/>
      <c r="J182" s="751"/>
      <c r="K182" s="752"/>
      <c r="L182" s="395" t="s">
        <v>657</v>
      </c>
      <c r="M182" s="766"/>
      <c r="N182" s="766"/>
      <c r="O182" s="766"/>
      <c r="P182" s="766"/>
      <c r="Q182" s="766"/>
      <c r="R182" s="766"/>
      <c r="S182" s="766"/>
      <c r="T182" s="766"/>
      <c r="U182" s="766"/>
      <c r="V182" s="766"/>
      <c r="W182" s="766"/>
      <c r="X182" s="767"/>
      <c r="Y182" s="398">
        <v>7</v>
      </c>
      <c r="Z182" s="399"/>
      <c r="AA182" s="399"/>
      <c r="AB182" s="406"/>
      <c r="AC182" s="403" t="s">
        <v>649</v>
      </c>
      <c r="AD182" s="751"/>
      <c r="AE182" s="751"/>
      <c r="AF182" s="751"/>
      <c r="AG182" s="752"/>
      <c r="AH182" s="395" t="s">
        <v>666</v>
      </c>
      <c r="AI182" s="766"/>
      <c r="AJ182" s="766"/>
      <c r="AK182" s="766"/>
      <c r="AL182" s="766"/>
      <c r="AM182" s="766"/>
      <c r="AN182" s="766"/>
      <c r="AO182" s="766"/>
      <c r="AP182" s="766"/>
      <c r="AQ182" s="766"/>
      <c r="AR182" s="766"/>
      <c r="AS182" s="766"/>
      <c r="AT182" s="767"/>
      <c r="AU182" s="398">
        <v>801</v>
      </c>
      <c r="AV182" s="399"/>
      <c r="AW182" s="399"/>
      <c r="AX182" s="400"/>
      <c r="AY182">
        <f t="shared" si="17"/>
        <v>2</v>
      </c>
    </row>
    <row r="183" spans="1:51" ht="24.75" customHeight="1" x14ac:dyDescent="0.15">
      <c r="A183" s="422"/>
      <c r="B183" s="423"/>
      <c r="C183" s="423"/>
      <c r="D183" s="423"/>
      <c r="E183" s="423"/>
      <c r="F183" s="424"/>
      <c r="G183" s="403"/>
      <c r="H183" s="751"/>
      <c r="I183" s="751"/>
      <c r="J183" s="751"/>
      <c r="K183" s="752"/>
      <c r="L183" s="395"/>
      <c r="M183" s="766"/>
      <c r="N183" s="766"/>
      <c r="O183" s="766"/>
      <c r="P183" s="766"/>
      <c r="Q183" s="766"/>
      <c r="R183" s="766"/>
      <c r="S183" s="766"/>
      <c r="T183" s="766"/>
      <c r="U183" s="766"/>
      <c r="V183" s="766"/>
      <c r="W183" s="766"/>
      <c r="X183" s="767"/>
      <c r="Y183" s="398"/>
      <c r="Z183" s="399"/>
      <c r="AA183" s="399"/>
      <c r="AB183" s="406"/>
      <c r="AC183" s="403" t="s">
        <v>644</v>
      </c>
      <c r="AD183" s="751"/>
      <c r="AE183" s="751"/>
      <c r="AF183" s="751"/>
      <c r="AG183" s="752"/>
      <c r="AH183" s="395" t="s">
        <v>654</v>
      </c>
      <c r="AI183" s="766"/>
      <c r="AJ183" s="766"/>
      <c r="AK183" s="766"/>
      <c r="AL183" s="766"/>
      <c r="AM183" s="766"/>
      <c r="AN183" s="766"/>
      <c r="AO183" s="766"/>
      <c r="AP183" s="766"/>
      <c r="AQ183" s="766"/>
      <c r="AR183" s="766"/>
      <c r="AS183" s="766"/>
      <c r="AT183" s="767"/>
      <c r="AU183" s="398">
        <v>80</v>
      </c>
      <c r="AV183" s="399"/>
      <c r="AW183" s="399"/>
      <c r="AX183" s="400"/>
      <c r="AY183">
        <f t="shared" si="17"/>
        <v>2</v>
      </c>
    </row>
    <row r="184" spans="1:51" ht="24.75" customHeight="1" thickBot="1" x14ac:dyDescent="0.2">
      <c r="A184" s="422"/>
      <c r="B184" s="423"/>
      <c r="C184" s="423"/>
      <c r="D184" s="423"/>
      <c r="E184" s="423"/>
      <c r="F184" s="424"/>
      <c r="G184" s="768" t="s">
        <v>19</v>
      </c>
      <c r="H184" s="769"/>
      <c r="I184" s="769"/>
      <c r="J184" s="769"/>
      <c r="K184" s="769"/>
      <c r="L184" s="608"/>
      <c r="M184" s="323"/>
      <c r="N184" s="323"/>
      <c r="O184" s="323"/>
      <c r="P184" s="323"/>
      <c r="Q184" s="323"/>
      <c r="R184" s="323"/>
      <c r="S184" s="323"/>
      <c r="T184" s="323"/>
      <c r="U184" s="323"/>
      <c r="V184" s="323"/>
      <c r="W184" s="323"/>
      <c r="X184" s="324"/>
      <c r="Y184" s="611">
        <f>SUM(Y180:AB183)</f>
        <v>52</v>
      </c>
      <c r="Z184" s="612"/>
      <c r="AA184" s="612"/>
      <c r="AB184" s="613"/>
      <c r="AC184" s="768" t="s">
        <v>19</v>
      </c>
      <c r="AD184" s="769"/>
      <c r="AE184" s="769"/>
      <c r="AF184" s="769"/>
      <c r="AG184" s="769"/>
      <c r="AH184" s="608"/>
      <c r="AI184" s="323"/>
      <c r="AJ184" s="323"/>
      <c r="AK184" s="323"/>
      <c r="AL184" s="323"/>
      <c r="AM184" s="323"/>
      <c r="AN184" s="323"/>
      <c r="AO184" s="323"/>
      <c r="AP184" s="323"/>
      <c r="AQ184" s="323"/>
      <c r="AR184" s="323"/>
      <c r="AS184" s="323"/>
      <c r="AT184" s="324"/>
      <c r="AU184" s="611">
        <f>SUM(AU180:AX183)</f>
        <v>882</v>
      </c>
      <c r="AV184" s="612"/>
      <c r="AW184" s="612"/>
      <c r="AX184" s="614"/>
      <c r="AY184">
        <f t="shared" si="17"/>
        <v>2</v>
      </c>
    </row>
    <row r="185" spans="1:51" ht="24.75" customHeight="1" x14ac:dyDescent="0.15">
      <c r="A185" s="422"/>
      <c r="B185" s="423"/>
      <c r="C185" s="423"/>
      <c r="D185" s="423"/>
      <c r="E185" s="423"/>
      <c r="F185" s="424"/>
      <c r="G185" s="392" t="s">
        <v>667</v>
      </c>
      <c r="H185" s="393"/>
      <c r="I185" s="393"/>
      <c r="J185" s="393"/>
      <c r="K185" s="393"/>
      <c r="L185" s="393"/>
      <c r="M185" s="393"/>
      <c r="N185" s="393"/>
      <c r="O185" s="393"/>
      <c r="P185" s="393"/>
      <c r="Q185" s="393"/>
      <c r="R185" s="393"/>
      <c r="S185" s="393"/>
      <c r="T185" s="393"/>
      <c r="U185" s="393"/>
      <c r="V185" s="393"/>
      <c r="W185" s="393"/>
      <c r="X185" s="393"/>
      <c r="Y185" s="393"/>
      <c r="Z185" s="393"/>
      <c r="AA185" s="393"/>
      <c r="AB185" s="394"/>
      <c r="AC185" s="392" t="s">
        <v>671</v>
      </c>
      <c r="AD185" s="393"/>
      <c r="AE185" s="393"/>
      <c r="AF185" s="393"/>
      <c r="AG185" s="393"/>
      <c r="AH185" s="393"/>
      <c r="AI185" s="393"/>
      <c r="AJ185" s="393"/>
      <c r="AK185" s="393"/>
      <c r="AL185" s="393"/>
      <c r="AM185" s="393"/>
      <c r="AN185" s="393"/>
      <c r="AO185" s="393"/>
      <c r="AP185" s="393"/>
      <c r="AQ185" s="393"/>
      <c r="AR185" s="393"/>
      <c r="AS185" s="393"/>
      <c r="AT185" s="393"/>
      <c r="AU185" s="393"/>
      <c r="AV185" s="393"/>
      <c r="AW185" s="393"/>
      <c r="AX185" s="576"/>
      <c r="AY185">
        <f>COUNTA($G$187,$AC$187)</f>
        <v>2</v>
      </c>
    </row>
    <row r="186" spans="1:51" ht="24.75" customHeight="1" x14ac:dyDescent="0.15">
      <c r="A186" s="422"/>
      <c r="B186" s="423"/>
      <c r="C186" s="423"/>
      <c r="D186" s="423"/>
      <c r="E186" s="423"/>
      <c r="F186" s="424"/>
      <c r="G186" s="595" t="s">
        <v>16</v>
      </c>
      <c r="H186" s="304"/>
      <c r="I186" s="304"/>
      <c r="J186" s="304"/>
      <c r="K186" s="304"/>
      <c r="L186" s="456" t="s">
        <v>17</v>
      </c>
      <c r="M186" s="304"/>
      <c r="N186" s="304"/>
      <c r="O186" s="304"/>
      <c r="P186" s="304"/>
      <c r="Q186" s="304"/>
      <c r="R186" s="304"/>
      <c r="S186" s="304"/>
      <c r="T186" s="304"/>
      <c r="U186" s="304"/>
      <c r="V186" s="304"/>
      <c r="W186" s="304"/>
      <c r="X186" s="761"/>
      <c r="Y186" s="442" t="s">
        <v>18</v>
      </c>
      <c r="Z186" s="443"/>
      <c r="AA186" s="443"/>
      <c r="AB186" s="581"/>
      <c r="AC186" s="595" t="s">
        <v>16</v>
      </c>
      <c r="AD186" s="304"/>
      <c r="AE186" s="304"/>
      <c r="AF186" s="304"/>
      <c r="AG186" s="304"/>
      <c r="AH186" s="456" t="s">
        <v>17</v>
      </c>
      <c r="AI186" s="304"/>
      <c r="AJ186" s="304"/>
      <c r="AK186" s="304"/>
      <c r="AL186" s="304"/>
      <c r="AM186" s="304"/>
      <c r="AN186" s="304"/>
      <c r="AO186" s="304"/>
      <c r="AP186" s="304"/>
      <c r="AQ186" s="304"/>
      <c r="AR186" s="304"/>
      <c r="AS186" s="304"/>
      <c r="AT186" s="761"/>
      <c r="AU186" s="442" t="s">
        <v>18</v>
      </c>
      <c r="AV186" s="443"/>
      <c r="AW186" s="443"/>
      <c r="AX186" s="444"/>
      <c r="AY186">
        <f>$AY$185</f>
        <v>2</v>
      </c>
    </row>
    <row r="187" spans="1:51" s="14" customFormat="1" ht="24.6" customHeight="1" x14ac:dyDescent="0.15">
      <c r="A187" s="422"/>
      <c r="B187" s="423"/>
      <c r="C187" s="423"/>
      <c r="D187" s="423"/>
      <c r="E187" s="423"/>
      <c r="F187" s="424"/>
      <c r="G187" s="459" t="s">
        <v>647</v>
      </c>
      <c r="H187" s="762"/>
      <c r="I187" s="762"/>
      <c r="J187" s="762"/>
      <c r="K187" s="763"/>
      <c r="L187" s="453" t="s">
        <v>819</v>
      </c>
      <c r="M187" s="764"/>
      <c r="N187" s="764"/>
      <c r="O187" s="764"/>
      <c r="P187" s="764"/>
      <c r="Q187" s="764"/>
      <c r="R187" s="764"/>
      <c r="S187" s="764"/>
      <c r="T187" s="764"/>
      <c r="U187" s="764"/>
      <c r="V187" s="764"/>
      <c r="W187" s="764"/>
      <c r="X187" s="765"/>
      <c r="Y187" s="260">
        <v>29</v>
      </c>
      <c r="Z187" s="261"/>
      <c r="AA187" s="261"/>
      <c r="AB187" s="585"/>
      <c r="AC187" s="459" t="s">
        <v>647</v>
      </c>
      <c r="AD187" s="762"/>
      <c r="AE187" s="762"/>
      <c r="AF187" s="762"/>
      <c r="AG187" s="763"/>
      <c r="AH187" s="453" t="s">
        <v>820</v>
      </c>
      <c r="AI187" s="764"/>
      <c r="AJ187" s="764"/>
      <c r="AK187" s="764"/>
      <c r="AL187" s="764"/>
      <c r="AM187" s="764"/>
      <c r="AN187" s="764"/>
      <c r="AO187" s="764"/>
      <c r="AP187" s="764"/>
      <c r="AQ187" s="764"/>
      <c r="AR187" s="764"/>
      <c r="AS187" s="764"/>
      <c r="AT187" s="765"/>
      <c r="AU187" s="260">
        <v>5</v>
      </c>
      <c r="AV187" s="261"/>
      <c r="AW187" s="261"/>
      <c r="AX187" s="262"/>
      <c r="AY187">
        <f t="shared" ref="AY187:AY193" si="18">$AY$185</f>
        <v>2</v>
      </c>
    </row>
    <row r="188" spans="1:51" ht="24.75" customHeight="1" x14ac:dyDescent="0.15">
      <c r="A188" s="422"/>
      <c r="B188" s="423"/>
      <c r="C188" s="423"/>
      <c r="D188" s="423"/>
      <c r="E188" s="423"/>
      <c r="F188" s="424"/>
      <c r="G188" s="403" t="s">
        <v>648</v>
      </c>
      <c r="H188" s="751"/>
      <c r="I188" s="751"/>
      <c r="J188" s="751"/>
      <c r="K188" s="752"/>
      <c r="L188" s="395" t="s">
        <v>669</v>
      </c>
      <c r="M188" s="766"/>
      <c r="N188" s="766"/>
      <c r="O188" s="766"/>
      <c r="P188" s="766"/>
      <c r="Q188" s="766"/>
      <c r="R188" s="766"/>
      <c r="S188" s="766"/>
      <c r="T188" s="766"/>
      <c r="U188" s="766"/>
      <c r="V188" s="766"/>
      <c r="W188" s="766"/>
      <c r="X188" s="767"/>
      <c r="Y188" s="398">
        <v>3</v>
      </c>
      <c r="Z188" s="399"/>
      <c r="AA188" s="399"/>
      <c r="AB188" s="406"/>
      <c r="AC188" s="403" t="s">
        <v>649</v>
      </c>
      <c r="AD188" s="751"/>
      <c r="AE188" s="751"/>
      <c r="AF188" s="751"/>
      <c r="AG188" s="752"/>
      <c r="AH188" s="395" t="s">
        <v>666</v>
      </c>
      <c r="AI188" s="766"/>
      <c r="AJ188" s="766"/>
      <c r="AK188" s="766"/>
      <c r="AL188" s="766"/>
      <c r="AM188" s="766"/>
      <c r="AN188" s="766"/>
      <c r="AO188" s="766"/>
      <c r="AP188" s="766"/>
      <c r="AQ188" s="766"/>
      <c r="AR188" s="766"/>
      <c r="AS188" s="766"/>
      <c r="AT188" s="767"/>
      <c r="AU188" s="398">
        <v>3621</v>
      </c>
      <c r="AV188" s="399"/>
      <c r="AW188" s="399"/>
      <c r="AX188" s="400"/>
      <c r="AY188">
        <f t="shared" si="18"/>
        <v>2</v>
      </c>
    </row>
    <row r="189" spans="1:51" ht="24.75" customHeight="1" x14ac:dyDescent="0.15">
      <c r="A189" s="422"/>
      <c r="B189" s="423"/>
      <c r="C189" s="423"/>
      <c r="D189" s="423"/>
      <c r="E189" s="423"/>
      <c r="F189" s="424"/>
      <c r="G189" s="403" t="s">
        <v>649</v>
      </c>
      <c r="H189" s="751"/>
      <c r="I189" s="751"/>
      <c r="J189" s="751"/>
      <c r="K189" s="752"/>
      <c r="L189" s="395" t="s">
        <v>666</v>
      </c>
      <c r="M189" s="766"/>
      <c r="N189" s="766"/>
      <c r="O189" s="766"/>
      <c r="P189" s="766"/>
      <c r="Q189" s="766"/>
      <c r="R189" s="766"/>
      <c r="S189" s="766"/>
      <c r="T189" s="766"/>
      <c r="U189" s="766"/>
      <c r="V189" s="766"/>
      <c r="W189" s="766"/>
      <c r="X189" s="767"/>
      <c r="Y189" s="398">
        <v>4563</v>
      </c>
      <c r="Z189" s="399"/>
      <c r="AA189" s="399"/>
      <c r="AB189" s="406"/>
      <c r="AC189" s="403" t="s">
        <v>668</v>
      </c>
      <c r="AD189" s="751"/>
      <c r="AE189" s="751"/>
      <c r="AF189" s="751"/>
      <c r="AG189" s="752"/>
      <c r="AH189" s="395" t="s">
        <v>672</v>
      </c>
      <c r="AI189" s="766"/>
      <c r="AJ189" s="766"/>
      <c r="AK189" s="766"/>
      <c r="AL189" s="766"/>
      <c r="AM189" s="766"/>
      <c r="AN189" s="766"/>
      <c r="AO189" s="766"/>
      <c r="AP189" s="766"/>
      <c r="AQ189" s="766"/>
      <c r="AR189" s="766"/>
      <c r="AS189" s="766"/>
      <c r="AT189" s="767"/>
      <c r="AU189" s="398">
        <v>7</v>
      </c>
      <c r="AV189" s="399"/>
      <c r="AW189" s="399"/>
      <c r="AX189" s="400"/>
      <c r="AY189">
        <f t="shared" si="18"/>
        <v>2</v>
      </c>
    </row>
    <row r="190" spans="1:51" ht="24.75" customHeight="1" x14ac:dyDescent="0.15">
      <c r="A190" s="422"/>
      <c r="B190" s="423"/>
      <c r="C190" s="423"/>
      <c r="D190" s="423"/>
      <c r="E190" s="423"/>
      <c r="F190" s="424"/>
      <c r="G190" s="403" t="s">
        <v>668</v>
      </c>
      <c r="H190" s="751"/>
      <c r="I190" s="751"/>
      <c r="J190" s="751"/>
      <c r="K190" s="752"/>
      <c r="L190" s="395" t="s">
        <v>670</v>
      </c>
      <c r="M190" s="766"/>
      <c r="N190" s="766"/>
      <c r="O190" s="766"/>
      <c r="P190" s="766"/>
      <c r="Q190" s="766"/>
      <c r="R190" s="766"/>
      <c r="S190" s="766"/>
      <c r="T190" s="766"/>
      <c r="U190" s="766"/>
      <c r="V190" s="766"/>
      <c r="W190" s="766"/>
      <c r="X190" s="767"/>
      <c r="Y190" s="398">
        <v>0.4</v>
      </c>
      <c r="Z190" s="399"/>
      <c r="AA190" s="399"/>
      <c r="AB190" s="406"/>
      <c r="AC190" s="403" t="s">
        <v>650</v>
      </c>
      <c r="AD190" s="751"/>
      <c r="AE190" s="751"/>
      <c r="AF190" s="751"/>
      <c r="AG190" s="752"/>
      <c r="AH190" s="395" t="s">
        <v>653</v>
      </c>
      <c r="AI190" s="766"/>
      <c r="AJ190" s="766"/>
      <c r="AK190" s="766"/>
      <c r="AL190" s="766"/>
      <c r="AM190" s="766"/>
      <c r="AN190" s="766"/>
      <c r="AO190" s="766"/>
      <c r="AP190" s="766"/>
      <c r="AQ190" s="766"/>
      <c r="AR190" s="766"/>
      <c r="AS190" s="766"/>
      <c r="AT190" s="767"/>
      <c r="AU190" s="398">
        <v>8</v>
      </c>
      <c r="AV190" s="399"/>
      <c r="AW190" s="399"/>
      <c r="AX190" s="400"/>
      <c r="AY190">
        <f t="shared" si="18"/>
        <v>2</v>
      </c>
    </row>
    <row r="191" spans="1:51" ht="24.75" customHeight="1" x14ac:dyDescent="0.15">
      <c r="A191" s="422"/>
      <c r="B191" s="423"/>
      <c r="C191" s="423"/>
      <c r="D191" s="423"/>
      <c r="E191" s="423"/>
      <c r="F191" s="424"/>
      <c r="G191" s="403" t="s">
        <v>650</v>
      </c>
      <c r="H191" s="751"/>
      <c r="I191" s="751"/>
      <c r="J191" s="751"/>
      <c r="K191" s="752"/>
      <c r="L191" s="395" t="s">
        <v>656</v>
      </c>
      <c r="M191" s="766"/>
      <c r="N191" s="766"/>
      <c r="O191" s="766"/>
      <c r="P191" s="766"/>
      <c r="Q191" s="766"/>
      <c r="R191" s="766"/>
      <c r="S191" s="766"/>
      <c r="T191" s="766"/>
      <c r="U191" s="766"/>
      <c r="V191" s="766"/>
      <c r="W191" s="766"/>
      <c r="X191" s="767"/>
      <c r="Y191" s="398">
        <v>8</v>
      </c>
      <c r="Z191" s="399"/>
      <c r="AA191" s="399"/>
      <c r="AB191" s="406"/>
      <c r="AC191" s="403" t="s">
        <v>644</v>
      </c>
      <c r="AD191" s="751"/>
      <c r="AE191" s="751"/>
      <c r="AF191" s="751"/>
      <c r="AG191" s="752"/>
      <c r="AH191" s="395" t="s">
        <v>654</v>
      </c>
      <c r="AI191" s="766"/>
      <c r="AJ191" s="766"/>
      <c r="AK191" s="766"/>
      <c r="AL191" s="766"/>
      <c r="AM191" s="766"/>
      <c r="AN191" s="766"/>
      <c r="AO191" s="766"/>
      <c r="AP191" s="766"/>
      <c r="AQ191" s="766"/>
      <c r="AR191" s="766"/>
      <c r="AS191" s="766"/>
      <c r="AT191" s="767"/>
      <c r="AU191" s="398">
        <v>366</v>
      </c>
      <c r="AV191" s="399"/>
      <c r="AW191" s="399"/>
      <c r="AX191" s="400"/>
      <c r="AY191">
        <f t="shared" si="18"/>
        <v>2</v>
      </c>
    </row>
    <row r="192" spans="1:51" ht="24.75" customHeight="1" x14ac:dyDescent="0.15">
      <c r="A192" s="422"/>
      <c r="B192" s="423"/>
      <c r="C192" s="423"/>
      <c r="D192" s="423"/>
      <c r="E192" s="423"/>
      <c r="F192" s="424"/>
      <c r="G192" s="403" t="s">
        <v>644</v>
      </c>
      <c r="H192" s="751"/>
      <c r="I192" s="751"/>
      <c r="J192" s="751"/>
      <c r="K192" s="752"/>
      <c r="L192" s="395" t="s">
        <v>657</v>
      </c>
      <c r="M192" s="766"/>
      <c r="N192" s="766"/>
      <c r="O192" s="766"/>
      <c r="P192" s="766"/>
      <c r="Q192" s="766"/>
      <c r="R192" s="766"/>
      <c r="S192" s="766"/>
      <c r="T192" s="766"/>
      <c r="U192" s="766"/>
      <c r="V192" s="766"/>
      <c r="W192" s="766"/>
      <c r="X192" s="767"/>
      <c r="Y192" s="398">
        <v>460</v>
      </c>
      <c r="Z192" s="399"/>
      <c r="AA192" s="399"/>
      <c r="AB192" s="406"/>
      <c r="AC192" s="403"/>
      <c r="AD192" s="751"/>
      <c r="AE192" s="751"/>
      <c r="AF192" s="751"/>
      <c r="AG192" s="752"/>
      <c r="AH192" s="395"/>
      <c r="AI192" s="766"/>
      <c r="AJ192" s="766"/>
      <c r="AK192" s="766"/>
      <c r="AL192" s="766"/>
      <c r="AM192" s="766"/>
      <c r="AN192" s="766"/>
      <c r="AO192" s="766"/>
      <c r="AP192" s="766"/>
      <c r="AQ192" s="766"/>
      <c r="AR192" s="766"/>
      <c r="AS192" s="766"/>
      <c r="AT192" s="767"/>
      <c r="AU192" s="398"/>
      <c r="AV192" s="399"/>
      <c r="AW192" s="399"/>
      <c r="AX192" s="400"/>
      <c r="AY192">
        <f t="shared" si="18"/>
        <v>2</v>
      </c>
    </row>
    <row r="193" spans="1:51" ht="24.75" customHeight="1" x14ac:dyDescent="0.15">
      <c r="A193" s="422"/>
      <c r="B193" s="423"/>
      <c r="C193" s="423"/>
      <c r="D193" s="423"/>
      <c r="E193" s="423"/>
      <c r="F193" s="424"/>
      <c r="G193" s="768" t="s">
        <v>19</v>
      </c>
      <c r="H193" s="769"/>
      <c r="I193" s="769"/>
      <c r="J193" s="769"/>
      <c r="K193" s="769"/>
      <c r="L193" s="608"/>
      <c r="M193" s="323"/>
      <c r="N193" s="323"/>
      <c r="O193" s="323"/>
      <c r="P193" s="323"/>
      <c r="Q193" s="323"/>
      <c r="R193" s="323"/>
      <c r="S193" s="323"/>
      <c r="T193" s="323"/>
      <c r="U193" s="323"/>
      <c r="V193" s="323"/>
      <c r="W193" s="323"/>
      <c r="X193" s="324"/>
      <c r="Y193" s="611">
        <f>SUM(Y187:AB192)</f>
        <v>5063.3999999999996</v>
      </c>
      <c r="Z193" s="612"/>
      <c r="AA193" s="612"/>
      <c r="AB193" s="613"/>
      <c r="AC193" s="768" t="s">
        <v>19</v>
      </c>
      <c r="AD193" s="769"/>
      <c r="AE193" s="769"/>
      <c r="AF193" s="769"/>
      <c r="AG193" s="769"/>
      <c r="AH193" s="608"/>
      <c r="AI193" s="323"/>
      <c r="AJ193" s="323"/>
      <c r="AK193" s="323"/>
      <c r="AL193" s="323"/>
      <c r="AM193" s="323"/>
      <c r="AN193" s="323"/>
      <c r="AO193" s="323"/>
      <c r="AP193" s="323"/>
      <c r="AQ193" s="323"/>
      <c r="AR193" s="323"/>
      <c r="AS193" s="323"/>
      <c r="AT193" s="324"/>
      <c r="AU193" s="611">
        <f>SUM(AU187:AX192)</f>
        <v>4007</v>
      </c>
      <c r="AV193" s="612"/>
      <c r="AW193" s="612"/>
      <c r="AX193" s="614"/>
      <c r="AY193">
        <f t="shared" si="18"/>
        <v>2</v>
      </c>
    </row>
    <row r="194" spans="1:51" ht="24.75" customHeight="1" thickBot="1" x14ac:dyDescent="0.2">
      <c r="A194" s="659" t="s">
        <v>140</v>
      </c>
      <c r="B194" s="660"/>
      <c r="C194" s="660"/>
      <c r="D194" s="660"/>
      <c r="E194" s="660"/>
      <c r="F194" s="660"/>
      <c r="G194" s="660"/>
      <c r="H194" s="660"/>
      <c r="I194" s="660"/>
      <c r="J194" s="660"/>
      <c r="K194" s="660"/>
      <c r="L194" s="660"/>
      <c r="M194" s="660"/>
      <c r="N194" s="660"/>
      <c r="O194" s="660"/>
      <c r="P194" s="660"/>
      <c r="Q194" s="660"/>
      <c r="R194" s="660"/>
      <c r="S194" s="660"/>
      <c r="T194" s="660"/>
      <c r="U194" s="660"/>
      <c r="V194" s="660"/>
      <c r="W194" s="660"/>
      <c r="X194" s="660"/>
      <c r="Y194" s="660"/>
      <c r="Z194" s="660"/>
      <c r="AA194" s="660"/>
      <c r="AB194" s="660"/>
      <c r="AC194" s="660"/>
      <c r="AD194" s="660"/>
      <c r="AE194" s="660"/>
      <c r="AF194" s="660"/>
      <c r="AG194" s="660"/>
      <c r="AH194" s="660"/>
      <c r="AI194" s="660"/>
      <c r="AJ194" s="660"/>
      <c r="AK194" s="661"/>
      <c r="AL194" s="184" t="s">
        <v>243</v>
      </c>
      <c r="AM194" s="185"/>
      <c r="AN194" s="185"/>
      <c r="AO194" s="85" t="s">
        <v>673</v>
      </c>
      <c r="AP194" s="88"/>
      <c r="AQ194" s="88"/>
      <c r="AR194" s="88"/>
      <c r="AS194" s="88"/>
      <c r="AT194" s="88"/>
      <c r="AU194" s="88"/>
      <c r="AV194" s="88"/>
      <c r="AW194" s="88"/>
      <c r="AX194" s="770"/>
      <c r="AY194">
        <f>COUNTIF($AO$194,"☑")</f>
        <v>1</v>
      </c>
    </row>
    <row r="195" spans="1:51" ht="6" customHeight="1" x14ac:dyDescent="0.15">
      <c r="A195" s="4"/>
      <c r="B195" s="4"/>
      <c r="C195" s="4"/>
      <c r="D195" s="4"/>
      <c r="E195" s="4"/>
      <c r="F195" s="4"/>
      <c r="G195" s="87"/>
      <c r="H195" s="87"/>
      <c r="I195" s="87"/>
      <c r="J195" s="87"/>
      <c r="K195" s="87"/>
      <c r="L195" s="3"/>
      <c r="M195" s="87"/>
      <c r="N195" s="87"/>
      <c r="O195" s="87"/>
      <c r="P195" s="87"/>
      <c r="Q195" s="87"/>
      <c r="R195" s="87"/>
      <c r="S195" s="87"/>
      <c r="T195" s="87"/>
      <c r="U195" s="87"/>
      <c r="V195" s="87"/>
      <c r="W195" s="87"/>
      <c r="X195" s="87"/>
      <c r="Y195" s="771"/>
      <c r="Z195" s="771"/>
      <c r="AA195" s="771"/>
      <c r="AB195" s="771"/>
      <c r="AC195" s="87"/>
      <c r="AD195" s="87"/>
      <c r="AE195" s="87"/>
      <c r="AF195" s="87"/>
      <c r="AG195" s="87"/>
      <c r="AH195" s="3"/>
      <c r="AI195" s="87"/>
      <c r="AJ195" s="87"/>
      <c r="AK195" s="87"/>
      <c r="AL195" s="87"/>
      <c r="AM195" s="87"/>
      <c r="AN195" s="87"/>
      <c r="AO195" s="87"/>
      <c r="AP195" s="87"/>
      <c r="AQ195" s="87"/>
      <c r="AR195" s="87"/>
      <c r="AS195" s="87"/>
      <c r="AT195" s="87"/>
      <c r="AU195" s="771"/>
      <c r="AV195" s="771"/>
      <c r="AW195" s="771"/>
      <c r="AX195" s="771"/>
    </row>
    <row r="196" spans="1:51" ht="6" customHeight="1" x14ac:dyDescent="0.1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row>
    <row r="197" spans="1:51" ht="24.75" customHeight="1" x14ac:dyDescent="0.15">
      <c r="A197" s="49"/>
      <c r="B197" s="1" t="s">
        <v>27</v>
      </c>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row>
    <row r="198" spans="1:51" ht="24.75" customHeight="1" x14ac:dyDescent="0.15">
      <c r="A198" s="49"/>
      <c r="B198" s="45" t="s">
        <v>254</v>
      </c>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row>
    <row r="199" spans="1:51" ht="59.25" customHeight="1" x14ac:dyDescent="0.15">
      <c r="A199" s="179"/>
      <c r="B199" s="179"/>
      <c r="C199" s="179" t="s">
        <v>25</v>
      </c>
      <c r="D199" s="179"/>
      <c r="E199" s="179"/>
      <c r="F199" s="179"/>
      <c r="G199" s="179"/>
      <c r="H199" s="179"/>
      <c r="I199" s="179"/>
      <c r="J199" s="113" t="s">
        <v>207</v>
      </c>
      <c r="K199" s="244"/>
      <c r="L199" s="244"/>
      <c r="M199" s="244"/>
      <c r="N199" s="244"/>
      <c r="O199" s="244"/>
      <c r="P199" s="179" t="s">
        <v>187</v>
      </c>
      <c r="Q199" s="179"/>
      <c r="R199" s="179"/>
      <c r="S199" s="179"/>
      <c r="T199" s="179"/>
      <c r="U199" s="179"/>
      <c r="V199" s="179"/>
      <c r="W199" s="179"/>
      <c r="X199" s="179"/>
      <c r="Y199" s="245" t="s">
        <v>205</v>
      </c>
      <c r="Z199" s="245"/>
      <c r="AA199" s="245"/>
      <c r="AB199" s="245"/>
      <c r="AC199" s="113" t="s">
        <v>239</v>
      </c>
      <c r="AD199" s="113"/>
      <c r="AE199" s="113"/>
      <c r="AF199" s="113"/>
      <c r="AG199" s="113"/>
      <c r="AH199" s="245" t="s">
        <v>259</v>
      </c>
      <c r="AI199" s="179"/>
      <c r="AJ199" s="179"/>
      <c r="AK199" s="179"/>
      <c r="AL199" s="179" t="s">
        <v>20</v>
      </c>
      <c r="AM199" s="179"/>
      <c r="AN199" s="179"/>
      <c r="AO199" s="375"/>
      <c r="AP199" s="113" t="s">
        <v>208</v>
      </c>
      <c r="AQ199" s="113"/>
      <c r="AR199" s="113"/>
      <c r="AS199" s="113"/>
      <c r="AT199" s="113"/>
      <c r="AU199" s="113"/>
      <c r="AV199" s="113"/>
      <c r="AW199" s="113"/>
      <c r="AX199" s="113"/>
    </row>
    <row r="200" spans="1:51" ht="99.95" customHeight="1" x14ac:dyDescent="0.15">
      <c r="A200" s="772">
        <v>1</v>
      </c>
      <c r="B200" s="772">
        <v>1</v>
      </c>
      <c r="C200" s="241" t="s">
        <v>695</v>
      </c>
      <c r="D200" s="241"/>
      <c r="E200" s="241"/>
      <c r="F200" s="241"/>
      <c r="G200" s="241"/>
      <c r="H200" s="241"/>
      <c r="I200" s="241"/>
      <c r="J200" s="228">
        <v>2020001028235</v>
      </c>
      <c r="K200" s="228"/>
      <c r="L200" s="228"/>
      <c r="M200" s="228"/>
      <c r="N200" s="228"/>
      <c r="O200" s="228"/>
      <c r="P200" s="242" t="s">
        <v>703</v>
      </c>
      <c r="Q200" s="242"/>
      <c r="R200" s="242"/>
      <c r="S200" s="242"/>
      <c r="T200" s="242"/>
      <c r="U200" s="242"/>
      <c r="V200" s="242"/>
      <c r="W200" s="242"/>
      <c r="X200" s="242"/>
      <c r="Y200" s="231">
        <v>1004</v>
      </c>
      <c r="Z200" s="232"/>
      <c r="AA200" s="232"/>
      <c r="AB200" s="233"/>
      <c r="AC200" s="234" t="s">
        <v>260</v>
      </c>
      <c r="AD200" s="235"/>
      <c r="AE200" s="235"/>
      <c r="AF200" s="235"/>
      <c r="AG200" s="235"/>
      <c r="AH200" s="248">
        <v>3</v>
      </c>
      <c r="AI200" s="248"/>
      <c r="AJ200" s="248"/>
      <c r="AK200" s="248"/>
      <c r="AL200" s="238" t="s">
        <v>711</v>
      </c>
      <c r="AM200" s="239"/>
      <c r="AN200" s="239"/>
      <c r="AO200" s="240"/>
      <c r="AP200" s="112"/>
      <c r="AQ200" s="112"/>
      <c r="AR200" s="112"/>
      <c r="AS200" s="112"/>
      <c r="AT200" s="112"/>
      <c r="AU200" s="112"/>
      <c r="AV200" s="112"/>
      <c r="AW200" s="112"/>
      <c r="AX200" s="112"/>
    </row>
    <row r="201" spans="1:51" ht="99.95" customHeight="1" x14ac:dyDescent="0.15">
      <c r="A201" s="772">
        <v>2</v>
      </c>
      <c r="B201" s="772">
        <v>1</v>
      </c>
      <c r="C201" s="241" t="s">
        <v>697</v>
      </c>
      <c r="D201" s="241"/>
      <c r="E201" s="241"/>
      <c r="F201" s="241"/>
      <c r="G201" s="241"/>
      <c r="H201" s="241"/>
      <c r="I201" s="241"/>
      <c r="J201" s="228">
        <v>2010001028260</v>
      </c>
      <c r="K201" s="228"/>
      <c r="L201" s="228"/>
      <c r="M201" s="228"/>
      <c r="N201" s="228"/>
      <c r="O201" s="228"/>
      <c r="P201" s="242" t="s">
        <v>704</v>
      </c>
      <c r="Q201" s="242"/>
      <c r="R201" s="242"/>
      <c r="S201" s="242"/>
      <c r="T201" s="242"/>
      <c r="U201" s="242"/>
      <c r="V201" s="242"/>
      <c r="W201" s="242"/>
      <c r="X201" s="242"/>
      <c r="Y201" s="231">
        <v>644</v>
      </c>
      <c r="Z201" s="232"/>
      <c r="AA201" s="232"/>
      <c r="AB201" s="233"/>
      <c r="AC201" s="234" t="s">
        <v>260</v>
      </c>
      <c r="AD201" s="235"/>
      <c r="AE201" s="235"/>
      <c r="AF201" s="235"/>
      <c r="AG201" s="235"/>
      <c r="AH201" s="248">
        <v>1</v>
      </c>
      <c r="AI201" s="248"/>
      <c r="AJ201" s="248"/>
      <c r="AK201" s="248"/>
      <c r="AL201" s="238" t="s">
        <v>711</v>
      </c>
      <c r="AM201" s="239"/>
      <c r="AN201" s="239"/>
      <c r="AO201" s="240"/>
      <c r="AP201" s="112"/>
      <c r="AQ201" s="112"/>
      <c r="AR201" s="112"/>
      <c r="AS201" s="112"/>
      <c r="AT201" s="112"/>
      <c r="AU201" s="112"/>
      <c r="AV201" s="112"/>
      <c r="AW201" s="112"/>
      <c r="AX201" s="112"/>
      <c r="AY201">
        <f>COUNTA($C$201)</f>
        <v>1</v>
      </c>
    </row>
    <row r="202" spans="1:51" ht="99.95" customHeight="1" x14ac:dyDescent="0.15">
      <c r="A202" s="772">
        <v>3</v>
      </c>
      <c r="B202" s="772">
        <v>1</v>
      </c>
      <c r="C202" s="241" t="s">
        <v>698</v>
      </c>
      <c r="D202" s="241"/>
      <c r="E202" s="241"/>
      <c r="F202" s="241"/>
      <c r="G202" s="241"/>
      <c r="H202" s="241"/>
      <c r="I202" s="241"/>
      <c r="J202" s="228">
        <v>8011001022421</v>
      </c>
      <c r="K202" s="228"/>
      <c r="L202" s="228"/>
      <c r="M202" s="228"/>
      <c r="N202" s="228"/>
      <c r="O202" s="228"/>
      <c r="P202" s="242" t="s">
        <v>705</v>
      </c>
      <c r="Q202" s="242"/>
      <c r="R202" s="242"/>
      <c r="S202" s="242"/>
      <c r="T202" s="242"/>
      <c r="U202" s="242"/>
      <c r="V202" s="242"/>
      <c r="W202" s="242"/>
      <c r="X202" s="242"/>
      <c r="Y202" s="231">
        <v>569</v>
      </c>
      <c r="Z202" s="232"/>
      <c r="AA202" s="232"/>
      <c r="AB202" s="233"/>
      <c r="AC202" s="234" t="s">
        <v>260</v>
      </c>
      <c r="AD202" s="235"/>
      <c r="AE202" s="235"/>
      <c r="AF202" s="235"/>
      <c r="AG202" s="235"/>
      <c r="AH202" s="236">
        <v>1</v>
      </c>
      <c r="AI202" s="236"/>
      <c r="AJ202" s="236"/>
      <c r="AK202" s="236"/>
      <c r="AL202" s="238" t="s">
        <v>711</v>
      </c>
      <c r="AM202" s="239"/>
      <c r="AN202" s="239"/>
      <c r="AO202" s="240"/>
      <c r="AP202" s="112"/>
      <c r="AQ202" s="112"/>
      <c r="AR202" s="112"/>
      <c r="AS202" s="112"/>
      <c r="AT202" s="112"/>
      <c r="AU202" s="112"/>
      <c r="AV202" s="112"/>
      <c r="AW202" s="112"/>
      <c r="AX202" s="112"/>
      <c r="AY202">
        <f>COUNTA($C$202)</f>
        <v>1</v>
      </c>
    </row>
    <row r="203" spans="1:51" ht="99.95" customHeight="1" x14ac:dyDescent="0.15">
      <c r="A203" s="772">
        <v>4</v>
      </c>
      <c r="B203" s="772">
        <v>1</v>
      </c>
      <c r="C203" s="241" t="s">
        <v>700</v>
      </c>
      <c r="D203" s="241"/>
      <c r="E203" s="241"/>
      <c r="F203" s="241"/>
      <c r="G203" s="241"/>
      <c r="H203" s="241"/>
      <c r="I203" s="241"/>
      <c r="J203" s="228">
        <v>4010001076530</v>
      </c>
      <c r="K203" s="228"/>
      <c r="L203" s="228"/>
      <c r="M203" s="228"/>
      <c r="N203" s="228"/>
      <c r="O203" s="228"/>
      <c r="P203" s="242" t="s">
        <v>706</v>
      </c>
      <c r="Q203" s="242"/>
      <c r="R203" s="242"/>
      <c r="S203" s="242"/>
      <c r="T203" s="242"/>
      <c r="U203" s="242"/>
      <c r="V203" s="242"/>
      <c r="W203" s="242"/>
      <c r="X203" s="242"/>
      <c r="Y203" s="231">
        <v>453</v>
      </c>
      <c r="Z203" s="232"/>
      <c r="AA203" s="232"/>
      <c r="AB203" s="233"/>
      <c r="AC203" s="234" t="s">
        <v>260</v>
      </c>
      <c r="AD203" s="235"/>
      <c r="AE203" s="235"/>
      <c r="AF203" s="235"/>
      <c r="AG203" s="235"/>
      <c r="AH203" s="236">
        <v>1</v>
      </c>
      <c r="AI203" s="236"/>
      <c r="AJ203" s="236"/>
      <c r="AK203" s="236"/>
      <c r="AL203" s="238" t="s">
        <v>711</v>
      </c>
      <c r="AM203" s="239"/>
      <c r="AN203" s="239"/>
      <c r="AO203" s="240"/>
      <c r="AP203" s="112"/>
      <c r="AQ203" s="112"/>
      <c r="AR203" s="112"/>
      <c r="AS203" s="112"/>
      <c r="AT203" s="112"/>
      <c r="AU203" s="112"/>
      <c r="AV203" s="112"/>
      <c r="AW203" s="112"/>
      <c r="AX203" s="112"/>
      <c r="AY203">
        <f>COUNTA($C$203)</f>
        <v>1</v>
      </c>
    </row>
    <row r="204" spans="1:51" ht="99.95" customHeight="1" x14ac:dyDescent="0.15">
      <c r="A204" s="772">
        <v>5</v>
      </c>
      <c r="B204" s="772">
        <v>1</v>
      </c>
      <c r="C204" s="241" t="s">
        <v>699</v>
      </c>
      <c r="D204" s="241"/>
      <c r="E204" s="241"/>
      <c r="F204" s="241"/>
      <c r="G204" s="241"/>
      <c r="H204" s="241"/>
      <c r="I204" s="241"/>
      <c r="J204" s="228">
        <v>4010001076530</v>
      </c>
      <c r="K204" s="228"/>
      <c r="L204" s="228"/>
      <c r="M204" s="228"/>
      <c r="N204" s="228"/>
      <c r="O204" s="228"/>
      <c r="P204" s="242" t="s">
        <v>707</v>
      </c>
      <c r="Q204" s="242"/>
      <c r="R204" s="242"/>
      <c r="S204" s="242"/>
      <c r="T204" s="242"/>
      <c r="U204" s="242"/>
      <c r="V204" s="242"/>
      <c r="W204" s="242"/>
      <c r="X204" s="242"/>
      <c r="Y204" s="231">
        <v>344</v>
      </c>
      <c r="Z204" s="232"/>
      <c r="AA204" s="232"/>
      <c r="AB204" s="233"/>
      <c r="AC204" s="234" t="s">
        <v>260</v>
      </c>
      <c r="AD204" s="235"/>
      <c r="AE204" s="235"/>
      <c r="AF204" s="235"/>
      <c r="AG204" s="235"/>
      <c r="AH204" s="236">
        <v>1</v>
      </c>
      <c r="AI204" s="236"/>
      <c r="AJ204" s="236"/>
      <c r="AK204" s="236"/>
      <c r="AL204" s="238" t="s">
        <v>711</v>
      </c>
      <c r="AM204" s="239"/>
      <c r="AN204" s="239"/>
      <c r="AO204" s="240"/>
      <c r="AP204" s="112"/>
      <c r="AQ204" s="112"/>
      <c r="AR204" s="112"/>
      <c r="AS204" s="112"/>
      <c r="AT204" s="112"/>
      <c r="AU204" s="112"/>
      <c r="AV204" s="112"/>
      <c r="AW204" s="112"/>
      <c r="AX204" s="112"/>
      <c r="AY204">
        <f>COUNTA($C$204)</f>
        <v>1</v>
      </c>
    </row>
    <row r="205" spans="1:51" ht="99.95" customHeight="1" x14ac:dyDescent="0.15">
      <c r="A205" s="772">
        <v>6</v>
      </c>
      <c r="B205" s="772">
        <v>1</v>
      </c>
      <c r="C205" s="241" t="s">
        <v>696</v>
      </c>
      <c r="D205" s="241"/>
      <c r="E205" s="241"/>
      <c r="F205" s="241"/>
      <c r="G205" s="241"/>
      <c r="H205" s="241"/>
      <c r="I205" s="241"/>
      <c r="J205" s="228">
        <v>2010001028260</v>
      </c>
      <c r="K205" s="228"/>
      <c r="L205" s="228"/>
      <c r="M205" s="228"/>
      <c r="N205" s="228"/>
      <c r="O205" s="228"/>
      <c r="P205" s="242" t="s">
        <v>708</v>
      </c>
      <c r="Q205" s="242"/>
      <c r="R205" s="242"/>
      <c r="S205" s="242"/>
      <c r="T205" s="242"/>
      <c r="U205" s="242"/>
      <c r="V205" s="242"/>
      <c r="W205" s="242"/>
      <c r="X205" s="242"/>
      <c r="Y205" s="231">
        <v>267</v>
      </c>
      <c r="Z205" s="232"/>
      <c r="AA205" s="232"/>
      <c r="AB205" s="233"/>
      <c r="AC205" s="234" t="s">
        <v>260</v>
      </c>
      <c r="AD205" s="235"/>
      <c r="AE205" s="235"/>
      <c r="AF205" s="235"/>
      <c r="AG205" s="235"/>
      <c r="AH205" s="236">
        <v>1</v>
      </c>
      <c r="AI205" s="236"/>
      <c r="AJ205" s="236"/>
      <c r="AK205" s="236"/>
      <c r="AL205" s="238" t="s">
        <v>711</v>
      </c>
      <c r="AM205" s="239"/>
      <c r="AN205" s="239"/>
      <c r="AO205" s="240"/>
      <c r="AP205" s="112"/>
      <c r="AQ205" s="112"/>
      <c r="AR205" s="112"/>
      <c r="AS205" s="112"/>
      <c r="AT205" s="112"/>
      <c r="AU205" s="112"/>
      <c r="AV205" s="112"/>
      <c r="AW205" s="112"/>
      <c r="AX205" s="112"/>
      <c r="AY205">
        <f>COUNTA($C$205)</f>
        <v>1</v>
      </c>
    </row>
    <row r="206" spans="1:51" ht="99.95" customHeight="1" x14ac:dyDescent="0.15">
      <c r="A206" s="772">
        <v>7</v>
      </c>
      <c r="B206" s="772">
        <v>1</v>
      </c>
      <c r="C206" s="241" t="s">
        <v>701</v>
      </c>
      <c r="D206" s="241"/>
      <c r="E206" s="241"/>
      <c r="F206" s="241"/>
      <c r="G206" s="241"/>
      <c r="H206" s="241"/>
      <c r="I206" s="241"/>
      <c r="J206" s="228">
        <v>2080101014435</v>
      </c>
      <c r="K206" s="228"/>
      <c r="L206" s="228"/>
      <c r="M206" s="228"/>
      <c r="N206" s="228"/>
      <c r="O206" s="228"/>
      <c r="P206" s="242" t="s">
        <v>709</v>
      </c>
      <c r="Q206" s="242"/>
      <c r="R206" s="242"/>
      <c r="S206" s="242"/>
      <c r="T206" s="242"/>
      <c r="U206" s="242"/>
      <c r="V206" s="242"/>
      <c r="W206" s="242"/>
      <c r="X206" s="242"/>
      <c r="Y206" s="231">
        <v>167</v>
      </c>
      <c r="Z206" s="232"/>
      <c r="AA206" s="232"/>
      <c r="AB206" s="233"/>
      <c r="AC206" s="234" t="s">
        <v>260</v>
      </c>
      <c r="AD206" s="235"/>
      <c r="AE206" s="235"/>
      <c r="AF206" s="235"/>
      <c r="AG206" s="235"/>
      <c r="AH206" s="236">
        <v>1</v>
      </c>
      <c r="AI206" s="236"/>
      <c r="AJ206" s="236"/>
      <c r="AK206" s="236"/>
      <c r="AL206" s="238" t="s">
        <v>711</v>
      </c>
      <c r="AM206" s="239"/>
      <c r="AN206" s="239"/>
      <c r="AO206" s="240"/>
      <c r="AP206" s="112"/>
      <c r="AQ206" s="112"/>
      <c r="AR206" s="112"/>
      <c r="AS206" s="112"/>
      <c r="AT206" s="112"/>
      <c r="AU206" s="112"/>
      <c r="AV206" s="112"/>
      <c r="AW206" s="112"/>
      <c r="AX206" s="112"/>
      <c r="AY206">
        <f>COUNTA($C$206)</f>
        <v>1</v>
      </c>
    </row>
    <row r="207" spans="1:51" ht="99.95" customHeight="1" x14ac:dyDescent="0.15">
      <c r="A207" s="772">
        <v>8</v>
      </c>
      <c r="B207" s="772">
        <v>1</v>
      </c>
      <c r="C207" s="241" t="s">
        <v>702</v>
      </c>
      <c r="D207" s="241"/>
      <c r="E207" s="241"/>
      <c r="F207" s="241"/>
      <c r="G207" s="241"/>
      <c r="H207" s="241"/>
      <c r="I207" s="241"/>
      <c r="J207" s="228">
        <v>4011101060440</v>
      </c>
      <c r="K207" s="228"/>
      <c r="L207" s="228"/>
      <c r="M207" s="228"/>
      <c r="N207" s="228"/>
      <c r="O207" s="228"/>
      <c r="P207" s="242" t="s">
        <v>710</v>
      </c>
      <c r="Q207" s="242"/>
      <c r="R207" s="242"/>
      <c r="S207" s="242"/>
      <c r="T207" s="242"/>
      <c r="U207" s="242"/>
      <c r="V207" s="242"/>
      <c r="W207" s="242"/>
      <c r="X207" s="242"/>
      <c r="Y207" s="231">
        <v>51</v>
      </c>
      <c r="Z207" s="232"/>
      <c r="AA207" s="232"/>
      <c r="AB207" s="233"/>
      <c r="AC207" s="234" t="s">
        <v>260</v>
      </c>
      <c r="AD207" s="235"/>
      <c r="AE207" s="235"/>
      <c r="AF207" s="235"/>
      <c r="AG207" s="235"/>
      <c r="AH207" s="236">
        <v>2</v>
      </c>
      <c r="AI207" s="236"/>
      <c r="AJ207" s="236"/>
      <c r="AK207" s="236"/>
      <c r="AL207" s="238" t="s">
        <v>711</v>
      </c>
      <c r="AM207" s="239"/>
      <c r="AN207" s="239"/>
      <c r="AO207" s="240"/>
      <c r="AP207" s="112"/>
      <c r="AQ207" s="112"/>
      <c r="AR207" s="112"/>
      <c r="AS207" s="112"/>
      <c r="AT207" s="112"/>
      <c r="AU207" s="112"/>
      <c r="AV207" s="112"/>
      <c r="AW207" s="112"/>
      <c r="AX207" s="112"/>
      <c r="AY207">
        <f>COUNTA($C$207)</f>
        <v>1</v>
      </c>
    </row>
    <row r="208" spans="1:51" ht="24.75" customHeight="1" x14ac:dyDescent="0.15">
      <c r="A208" s="773"/>
      <c r="B208" s="773"/>
      <c r="C208" s="773"/>
      <c r="D208" s="773"/>
      <c r="E208" s="773"/>
      <c r="F208" s="773"/>
      <c r="G208" s="773"/>
      <c r="H208" s="773"/>
      <c r="I208" s="773"/>
      <c r="J208" s="774"/>
      <c r="K208" s="774"/>
      <c r="L208" s="774"/>
      <c r="M208" s="774"/>
      <c r="N208" s="774"/>
      <c r="O208" s="774"/>
      <c r="P208" s="775"/>
      <c r="Q208" s="775"/>
      <c r="R208" s="775"/>
      <c r="S208" s="775"/>
      <c r="T208" s="775"/>
      <c r="U208" s="775"/>
      <c r="V208" s="775"/>
      <c r="W208" s="775"/>
      <c r="X208" s="775"/>
      <c r="Y208" s="776"/>
      <c r="Z208" s="776"/>
      <c r="AA208" s="776"/>
      <c r="AB208" s="776"/>
      <c r="AC208" s="776"/>
      <c r="AD208" s="776"/>
      <c r="AE208" s="776"/>
      <c r="AF208" s="776"/>
      <c r="AG208" s="776"/>
      <c r="AH208" s="776"/>
      <c r="AI208" s="776"/>
      <c r="AJ208" s="776"/>
      <c r="AK208" s="776"/>
      <c r="AL208" s="776"/>
      <c r="AM208" s="776"/>
      <c r="AN208" s="776"/>
      <c r="AO208" s="776"/>
      <c r="AP208" s="775"/>
      <c r="AQ208" s="775"/>
      <c r="AR208" s="775"/>
      <c r="AS208" s="775"/>
      <c r="AT208" s="775"/>
      <c r="AU208" s="775"/>
      <c r="AV208" s="775"/>
      <c r="AW208" s="775"/>
      <c r="AX208" s="775"/>
      <c r="AY208">
        <f>COUNTA($C$211)</f>
        <v>1</v>
      </c>
    </row>
    <row r="209" spans="1:51" ht="24.75" customHeight="1" x14ac:dyDescent="0.15">
      <c r="A209" s="773"/>
      <c r="B209" s="51" t="s">
        <v>169</v>
      </c>
      <c r="C209" s="773"/>
      <c r="D209" s="773"/>
      <c r="E209" s="773"/>
      <c r="F209" s="773"/>
      <c r="G209" s="773"/>
      <c r="H209" s="773"/>
      <c r="I209" s="773"/>
      <c r="J209" s="773"/>
      <c r="K209" s="773"/>
      <c r="L209" s="773"/>
      <c r="M209" s="773"/>
      <c r="N209" s="773"/>
      <c r="O209" s="773"/>
      <c r="P209" s="777"/>
      <c r="Q209" s="777"/>
      <c r="R209" s="777"/>
      <c r="S209" s="777"/>
      <c r="T209" s="777"/>
      <c r="U209" s="777"/>
      <c r="V209" s="777"/>
      <c r="W209" s="777"/>
      <c r="X209" s="777"/>
      <c r="Y209" s="778"/>
      <c r="Z209" s="778"/>
      <c r="AA209" s="778"/>
      <c r="AB209" s="778"/>
      <c r="AC209" s="778"/>
      <c r="AD209" s="778"/>
      <c r="AE209" s="778"/>
      <c r="AF209" s="778"/>
      <c r="AG209" s="778"/>
      <c r="AH209" s="778"/>
      <c r="AI209" s="778"/>
      <c r="AJ209" s="778"/>
      <c r="AK209" s="778"/>
      <c r="AL209" s="778"/>
      <c r="AM209" s="778"/>
      <c r="AN209" s="778"/>
      <c r="AO209" s="778"/>
      <c r="AP209" s="777"/>
      <c r="AQ209" s="777"/>
      <c r="AR209" s="777"/>
      <c r="AS209" s="777"/>
      <c r="AT209" s="777"/>
      <c r="AU209" s="777"/>
      <c r="AV209" s="777"/>
      <c r="AW209" s="777"/>
      <c r="AX209" s="777"/>
      <c r="AY209">
        <f>$AY$208</f>
        <v>1</v>
      </c>
    </row>
    <row r="210" spans="1:51" ht="59.25" customHeight="1" x14ac:dyDescent="0.15">
      <c r="A210" s="179"/>
      <c r="B210" s="179"/>
      <c r="C210" s="179" t="s">
        <v>25</v>
      </c>
      <c r="D210" s="179"/>
      <c r="E210" s="179"/>
      <c r="F210" s="179"/>
      <c r="G210" s="179"/>
      <c r="H210" s="179"/>
      <c r="I210" s="179"/>
      <c r="J210" s="113" t="s">
        <v>207</v>
      </c>
      <c r="K210" s="244"/>
      <c r="L210" s="244"/>
      <c r="M210" s="244"/>
      <c r="N210" s="244"/>
      <c r="O210" s="244"/>
      <c r="P210" s="179" t="s">
        <v>187</v>
      </c>
      <c r="Q210" s="179"/>
      <c r="R210" s="179"/>
      <c r="S210" s="179"/>
      <c r="T210" s="179"/>
      <c r="U210" s="179"/>
      <c r="V210" s="179"/>
      <c r="W210" s="179"/>
      <c r="X210" s="179"/>
      <c r="Y210" s="245" t="s">
        <v>205</v>
      </c>
      <c r="Z210" s="245"/>
      <c r="AA210" s="245"/>
      <c r="AB210" s="245"/>
      <c r="AC210" s="113" t="s">
        <v>239</v>
      </c>
      <c r="AD210" s="113"/>
      <c r="AE210" s="113"/>
      <c r="AF210" s="113"/>
      <c r="AG210" s="113"/>
      <c r="AH210" s="245" t="s">
        <v>259</v>
      </c>
      <c r="AI210" s="179"/>
      <c r="AJ210" s="179"/>
      <c r="AK210" s="179"/>
      <c r="AL210" s="179" t="s">
        <v>20</v>
      </c>
      <c r="AM210" s="179"/>
      <c r="AN210" s="179"/>
      <c r="AO210" s="375"/>
      <c r="AP210" s="113" t="s">
        <v>208</v>
      </c>
      <c r="AQ210" s="113"/>
      <c r="AR210" s="113"/>
      <c r="AS210" s="113"/>
      <c r="AT210" s="113"/>
      <c r="AU210" s="113"/>
      <c r="AV210" s="113"/>
      <c r="AW210" s="113"/>
      <c r="AX210" s="113"/>
      <c r="AY210">
        <f t="shared" ref="AY210:AY211" si="19">$AY$208</f>
        <v>1</v>
      </c>
    </row>
    <row r="211" spans="1:51" ht="99.95" customHeight="1" x14ac:dyDescent="0.15">
      <c r="A211" s="772">
        <v>1</v>
      </c>
      <c r="B211" s="772">
        <v>1</v>
      </c>
      <c r="C211" s="241" t="s">
        <v>712</v>
      </c>
      <c r="D211" s="241"/>
      <c r="E211" s="241"/>
      <c r="F211" s="241"/>
      <c r="G211" s="241"/>
      <c r="H211" s="241"/>
      <c r="I211" s="241"/>
      <c r="J211" s="228">
        <v>3012701012518</v>
      </c>
      <c r="K211" s="228"/>
      <c r="L211" s="228"/>
      <c r="M211" s="228"/>
      <c r="N211" s="228"/>
      <c r="O211" s="228"/>
      <c r="P211" s="242" t="s">
        <v>713</v>
      </c>
      <c r="Q211" s="242"/>
      <c r="R211" s="242"/>
      <c r="S211" s="242"/>
      <c r="T211" s="242"/>
      <c r="U211" s="242"/>
      <c r="V211" s="242"/>
      <c r="W211" s="242"/>
      <c r="X211" s="242"/>
      <c r="Y211" s="231">
        <v>214</v>
      </c>
      <c r="Z211" s="232"/>
      <c r="AA211" s="232"/>
      <c r="AB211" s="233"/>
      <c r="AC211" s="234" t="s">
        <v>260</v>
      </c>
      <c r="AD211" s="235"/>
      <c r="AE211" s="235"/>
      <c r="AF211" s="235"/>
      <c r="AG211" s="235"/>
      <c r="AH211" s="248">
        <v>1</v>
      </c>
      <c r="AI211" s="248"/>
      <c r="AJ211" s="248"/>
      <c r="AK211" s="248"/>
      <c r="AL211" s="238" t="s">
        <v>711</v>
      </c>
      <c r="AM211" s="239"/>
      <c r="AN211" s="239"/>
      <c r="AO211" s="240"/>
      <c r="AP211" s="112"/>
      <c r="AQ211" s="112"/>
      <c r="AR211" s="112"/>
      <c r="AS211" s="112"/>
      <c r="AT211" s="112"/>
      <c r="AU211" s="112"/>
      <c r="AV211" s="112"/>
      <c r="AW211" s="112"/>
      <c r="AX211" s="112"/>
      <c r="AY211">
        <f t="shared" si="19"/>
        <v>1</v>
      </c>
    </row>
    <row r="212" spans="1:51" ht="24.75" customHeight="1" x14ac:dyDescent="0.15">
      <c r="A212" s="773"/>
      <c r="B212" s="773"/>
      <c r="C212" s="773"/>
      <c r="D212" s="773"/>
      <c r="E212" s="773"/>
      <c r="F212" s="773"/>
      <c r="G212" s="773"/>
      <c r="H212" s="773"/>
      <c r="I212" s="773"/>
      <c r="J212" s="773"/>
      <c r="K212" s="773"/>
      <c r="L212" s="773"/>
      <c r="M212" s="773"/>
      <c r="N212" s="773"/>
      <c r="O212" s="773"/>
      <c r="P212" s="777"/>
      <c r="Q212" s="777"/>
      <c r="R212" s="777"/>
      <c r="S212" s="777"/>
      <c r="T212" s="777"/>
      <c r="U212" s="777"/>
      <c r="V212" s="777"/>
      <c r="W212" s="777"/>
      <c r="X212" s="777"/>
      <c r="Y212" s="778"/>
      <c r="Z212" s="778"/>
      <c r="AA212" s="778"/>
      <c r="AB212" s="778"/>
      <c r="AC212" s="778"/>
      <c r="AD212" s="778"/>
      <c r="AE212" s="778"/>
      <c r="AF212" s="778"/>
      <c r="AG212" s="778"/>
      <c r="AH212" s="778"/>
      <c r="AI212" s="778"/>
      <c r="AJ212" s="778"/>
      <c r="AK212" s="778"/>
      <c r="AL212" s="778"/>
      <c r="AM212" s="778"/>
      <c r="AN212" s="778"/>
      <c r="AO212" s="778"/>
      <c r="AP212" s="777"/>
      <c r="AQ212" s="777"/>
      <c r="AR212" s="777"/>
      <c r="AS212" s="777"/>
      <c r="AT212" s="777"/>
      <c r="AU212" s="777"/>
      <c r="AV212" s="777"/>
      <c r="AW212" s="777"/>
      <c r="AX212" s="777"/>
      <c r="AY212">
        <f>COUNTA($C$215)</f>
        <v>1</v>
      </c>
    </row>
    <row r="213" spans="1:51" ht="24.75" customHeight="1" x14ac:dyDescent="0.15">
      <c r="A213" s="773"/>
      <c r="B213" s="51" t="s">
        <v>227</v>
      </c>
      <c r="C213" s="773"/>
      <c r="D213" s="773"/>
      <c r="E213" s="773"/>
      <c r="F213" s="773"/>
      <c r="G213" s="773"/>
      <c r="H213" s="773"/>
      <c r="I213" s="773"/>
      <c r="J213" s="773"/>
      <c r="K213" s="773"/>
      <c r="L213" s="773"/>
      <c r="M213" s="773"/>
      <c r="N213" s="773"/>
      <c r="O213" s="773"/>
      <c r="P213" s="777"/>
      <c r="Q213" s="777"/>
      <c r="R213" s="777"/>
      <c r="S213" s="777"/>
      <c r="T213" s="777"/>
      <c r="U213" s="777"/>
      <c r="V213" s="777"/>
      <c r="W213" s="777"/>
      <c r="X213" s="777"/>
      <c r="Y213" s="778"/>
      <c r="Z213" s="778"/>
      <c r="AA213" s="778"/>
      <c r="AB213" s="778"/>
      <c r="AC213" s="778"/>
      <c r="AD213" s="778"/>
      <c r="AE213" s="778"/>
      <c r="AF213" s="778"/>
      <c r="AG213" s="778"/>
      <c r="AH213" s="778"/>
      <c r="AI213" s="778"/>
      <c r="AJ213" s="778"/>
      <c r="AK213" s="778"/>
      <c r="AL213" s="778"/>
      <c r="AM213" s="778"/>
      <c r="AN213" s="778"/>
      <c r="AO213" s="778"/>
      <c r="AP213" s="777"/>
      <c r="AQ213" s="777"/>
      <c r="AR213" s="777"/>
      <c r="AS213" s="777"/>
      <c r="AT213" s="777"/>
      <c r="AU213" s="777"/>
      <c r="AV213" s="777"/>
      <c r="AW213" s="777"/>
      <c r="AX213" s="777"/>
      <c r="AY213">
        <f>$AY$212</f>
        <v>1</v>
      </c>
    </row>
    <row r="214" spans="1:51" ht="59.25" customHeight="1" x14ac:dyDescent="0.15">
      <c r="A214" s="179"/>
      <c r="B214" s="179"/>
      <c r="C214" s="179" t="s">
        <v>25</v>
      </c>
      <c r="D214" s="179"/>
      <c r="E214" s="179"/>
      <c r="F214" s="179"/>
      <c r="G214" s="179"/>
      <c r="H214" s="179"/>
      <c r="I214" s="179"/>
      <c r="J214" s="113" t="s">
        <v>207</v>
      </c>
      <c r="K214" s="244"/>
      <c r="L214" s="244"/>
      <c r="M214" s="244"/>
      <c r="N214" s="244"/>
      <c r="O214" s="244"/>
      <c r="P214" s="179" t="s">
        <v>187</v>
      </c>
      <c r="Q214" s="179"/>
      <c r="R214" s="179"/>
      <c r="S214" s="179"/>
      <c r="T214" s="179"/>
      <c r="U214" s="179"/>
      <c r="V214" s="179"/>
      <c r="W214" s="179"/>
      <c r="X214" s="179"/>
      <c r="Y214" s="245" t="s">
        <v>205</v>
      </c>
      <c r="Z214" s="245"/>
      <c r="AA214" s="245"/>
      <c r="AB214" s="245"/>
      <c r="AC214" s="113" t="s">
        <v>239</v>
      </c>
      <c r="AD214" s="113"/>
      <c r="AE214" s="113"/>
      <c r="AF214" s="113"/>
      <c r="AG214" s="113"/>
      <c r="AH214" s="245" t="s">
        <v>259</v>
      </c>
      <c r="AI214" s="179"/>
      <c r="AJ214" s="179"/>
      <c r="AK214" s="179"/>
      <c r="AL214" s="179" t="s">
        <v>20</v>
      </c>
      <c r="AM214" s="179"/>
      <c r="AN214" s="179"/>
      <c r="AO214" s="375"/>
      <c r="AP214" s="113" t="s">
        <v>208</v>
      </c>
      <c r="AQ214" s="113"/>
      <c r="AR214" s="113"/>
      <c r="AS214" s="113"/>
      <c r="AT214" s="113"/>
      <c r="AU214" s="113"/>
      <c r="AV214" s="113"/>
      <c r="AW214" s="113"/>
      <c r="AX214" s="113"/>
      <c r="AY214">
        <f t="shared" ref="AY214:AY215" si="20">$AY$212</f>
        <v>1</v>
      </c>
    </row>
    <row r="215" spans="1:51" ht="99.95" customHeight="1" x14ac:dyDescent="0.15">
      <c r="A215" s="772">
        <v>1</v>
      </c>
      <c r="B215" s="772">
        <v>1</v>
      </c>
      <c r="C215" s="241" t="s">
        <v>714</v>
      </c>
      <c r="D215" s="241"/>
      <c r="E215" s="241"/>
      <c r="F215" s="241"/>
      <c r="G215" s="241"/>
      <c r="H215" s="241"/>
      <c r="I215" s="241"/>
      <c r="J215" s="228">
        <v>8020001022678</v>
      </c>
      <c r="K215" s="228"/>
      <c r="L215" s="228"/>
      <c r="M215" s="228"/>
      <c r="N215" s="228"/>
      <c r="O215" s="228"/>
      <c r="P215" s="242" t="s">
        <v>715</v>
      </c>
      <c r="Q215" s="242"/>
      <c r="R215" s="242"/>
      <c r="S215" s="242"/>
      <c r="T215" s="242"/>
      <c r="U215" s="242"/>
      <c r="V215" s="242"/>
      <c r="W215" s="242"/>
      <c r="X215" s="242"/>
      <c r="Y215" s="231">
        <v>121</v>
      </c>
      <c r="Z215" s="232"/>
      <c r="AA215" s="232"/>
      <c r="AB215" s="233"/>
      <c r="AC215" s="234" t="s">
        <v>260</v>
      </c>
      <c r="AD215" s="235"/>
      <c r="AE215" s="235"/>
      <c r="AF215" s="235"/>
      <c r="AG215" s="235"/>
      <c r="AH215" s="248">
        <v>1</v>
      </c>
      <c r="AI215" s="248"/>
      <c r="AJ215" s="248"/>
      <c r="AK215" s="248"/>
      <c r="AL215" s="238" t="s">
        <v>711</v>
      </c>
      <c r="AM215" s="239"/>
      <c r="AN215" s="239"/>
      <c r="AO215" s="240"/>
      <c r="AP215" s="112"/>
      <c r="AQ215" s="112"/>
      <c r="AR215" s="112"/>
      <c r="AS215" s="112"/>
      <c r="AT215" s="112"/>
      <c r="AU215" s="112"/>
      <c r="AV215" s="112"/>
      <c r="AW215" s="112"/>
      <c r="AX215" s="112"/>
      <c r="AY215">
        <f t="shared" si="20"/>
        <v>1</v>
      </c>
    </row>
    <row r="216" spans="1:51" ht="24.75" customHeight="1" x14ac:dyDescent="0.15">
      <c r="A216" s="773"/>
      <c r="B216" s="773"/>
      <c r="C216" s="773"/>
      <c r="D216" s="773"/>
      <c r="E216" s="773"/>
      <c r="F216" s="773"/>
      <c r="G216" s="773"/>
      <c r="H216" s="773"/>
      <c r="I216" s="773"/>
      <c r="J216" s="773"/>
      <c r="K216" s="773"/>
      <c r="L216" s="773"/>
      <c r="M216" s="773"/>
      <c r="N216" s="773"/>
      <c r="O216" s="773"/>
      <c r="P216" s="777"/>
      <c r="Q216" s="777"/>
      <c r="R216" s="777"/>
      <c r="S216" s="777"/>
      <c r="T216" s="777"/>
      <c r="U216" s="777"/>
      <c r="V216" s="777"/>
      <c r="W216" s="777"/>
      <c r="X216" s="777"/>
      <c r="Y216" s="778"/>
      <c r="Z216" s="778"/>
      <c r="AA216" s="778"/>
      <c r="AB216" s="778"/>
      <c r="AC216" s="778"/>
      <c r="AD216" s="778"/>
      <c r="AE216" s="778"/>
      <c r="AF216" s="778"/>
      <c r="AG216" s="778"/>
      <c r="AH216" s="778"/>
      <c r="AI216" s="778"/>
      <c r="AJ216" s="778"/>
      <c r="AK216" s="778"/>
      <c r="AL216" s="778"/>
      <c r="AM216" s="778"/>
      <c r="AN216" s="778"/>
      <c r="AO216" s="778"/>
      <c r="AP216" s="777"/>
      <c r="AQ216" s="777"/>
      <c r="AR216" s="777"/>
      <c r="AS216" s="777"/>
      <c r="AT216" s="777"/>
      <c r="AU216" s="777"/>
      <c r="AV216" s="777"/>
      <c r="AW216" s="777"/>
      <c r="AX216" s="777"/>
      <c r="AY216">
        <f>COUNTA($C$219)</f>
        <v>1</v>
      </c>
    </row>
    <row r="217" spans="1:51" ht="24.75" customHeight="1" x14ac:dyDescent="0.15">
      <c r="A217" s="773"/>
      <c r="B217" s="51" t="s">
        <v>170</v>
      </c>
      <c r="C217" s="773"/>
      <c r="D217" s="773"/>
      <c r="E217" s="773"/>
      <c r="F217" s="773"/>
      <c r="G217" s="773"/>
      <c r="H217" s="773"/>
      <c r="I217" s="773"/>
      <c r="J217" s="773"/>
      <c r="K217" s="773"/>
      <c r="L217" s="773"/>
      <c r="M217" s="773"/>
      <c r="N217" s="773"/>
      <c r="O217" s="773"/>
      <c r="P217" s="777"/>
      <c r="Q217" s="777"/>
      <c r="R217" s="777"/>
      <c r="S217" s="777"/>
      <c r="T217" s="777"/>
      <c r="U217" s="777"/>
      <c r="V217" s="777"/>
      <c r="W217" s="777"/>
      <c r="X217" s="777"/>
      <c r="Y217" s="778"/>
      <c r="Z217" s="778"/>
      <c r="AA217" s="778"/>
      <c r="AB217" s="778"/>
      <c r="AC217" s="778"/>
      <c r="AD217" s="778"/>
      <c r="AE217" s="778"/>
      <c r="AF217" s="778"/>
      <c r="AG217" s="778"/>
      <c r="AH217" s="778"/>
      <c r="AI217" s="778"/>
      <c r="AJ217" s="778"/>
      <c r="AK217" s="778"/>
      <c r="AL217" s="778"/>
      <c r="AM217" s="778"/>
      <c r="AN217" s="778"/>
      <c r="AO217" s="778"/>
      <c r="AP217" s="777"/>
      <c r="AQ217" s="777"/>
      <c r="AR217" s="777"/>
      <c r="AS217" s="777"/>
      <c r="AT217" s="777"/>
      <c r="AU217" s="777"/>
      <c r="AV217" s="777"/>
      <c r="AW217" s="777"/>
      <c r="AX217" s="777"/>
      <c r="AY217">
        <f>$AY$216</f>
        <v>1</v>
      </c>
    </row>
    <row r="218" spans="1:51" ht="59.25" customHeight="1" x14ac:dyDescent="0.15">
      <c r="A218" s="179"/>
      <c r="B218" s="179"/>
      <c r="C218" s="179" t="s">
        <v>25</v>
      </c>
      <c r="D218" s="179"/>
      <c r="E218" s="179"/>
      <c r="F218" s="179"/>
      <c r="G218" s="179"/>
      <c r="H218" s="179"/>
      <c r="I218" s="179"/>
      <c r="J218" s="113" t="s">
        <v>207</v>
      </c>
      <c r="K218" s="244"/>
      <c r="L218" s="244"/>
      <c r="M218" s="244"/>
      <c r="N218" s="244"/>
      <c r="O218" s="244"/>
      <c r="P218" s="179" t="s">
        <v>187</v>
      </c>
      <c r="Q218" s="179"/>
      <c r="R218" s="179"/>
      <c r="S218" s="179"/>
      <c r="T218" s="179"/>
      <c r="U218" s="179"/>
      <c r="V218" s="179"/>
      <c r="W218" s="179"/>
      <c r="X218" s="179"/>
      <c r="Y218" s="245" t="s">
        <v>205</v>
      </c>
      <c r="Z218" s="245"/>
      <c r="AA218" s="245"/>
      <c r="AB218" s="245"/>
      <c r="AC218" s="113" t="s">
        <v>239</v>
      </c>
      <c r="AD218" s="113"/>
      <c r="AE218" s="113"/>
      <c r="AF218" s="113"/>
      <c r="AG218" s="113"/>
      <c r="AH218" s="245" t="s">
        <v>259</v>
      </c>
      <c r="AI218" s="179"/>
      <c r="AJ218" s="179"/>
      <c r="AK218" s="179"/>
      <c r="AL218" s="179" t="s">
        <v>20</v>
      </c>
      <c r="AM218" s="179"/>
      <c r="AN218" s="179"/>
      <c r="AO218" s="375"/>
      <c r="AP218" s="113" t="s">
        <v>208</v>
      </c>
      <c r="AQ218" s="113"/>
      <c r="AR218" s="113"/>
      <c r="AS218" s="113"/>
      <c r="AT218" s="113"/>
      <c r="AU218" s="113"/>
      <c r="AV218" s="113"/>
      <c r="AW218" s="113"/>
      <c r="AX218" s="113"/>
      <c r="AY218">
        <f t="shared" ref="AY218:AY219" si="21">$AY$216</f>
        <v>1</v>
      </c>
    </row>
    <row r="219" spans="1:51" ht="99.95" customHeight="1" x14ac:dyDescent="0.15">
      <c r="A219" s="772">
        <v>1</v>
      </c>
      <c r="B219" s="772">
        <v>1</v>
      </c>
      <c r="C219" s="241" t="s">
        <v>716</v>
      </c>
      <c r="D219" s="241"/>
      <c r="E219" s="241"/>
      <c r="F219" s="241"/>
      <c r="G219" s="241"/>
      <c r="H219" s="241"/>
      <c r="I219" s="241"/>
      <c r="J219" s="228">
        <v>3010405011200</v>
      </c>
      <c r="K219" s="228"/>
      <c r="L219" s="228"/>
      <c r="M219" s="228"/>
      <c r="N219" s="228"/>
      <c r="O219" s="228"/>
      <c r="P219" s="242" t="s">
        <v>717</v>
      </c>
      <c r="Q219" s="242"/>
      <c r="R219" s="242"/>
      <c r="S219" s="242"/>
      <c r="T219" s="242"/>
      <c r="U219" s="242"/>
      <c r="V219" s="242"/>
      <c r="W219" s="242"/>
      <c r="X219" s="242"/>
      <c r="Y219" s="231">
        <v>2110</v>
      </c>
      <c r="Z219" s="232"/>
      <c r="AA219" s="232"/>
      <c r="AB219" s="233"/>
      <c r="AC219" s="234" t="s">
        <v>265</v>
      </c>
      <c r="AD219" s="235"/>
      <c r="AE219" s="235"/>
      <c r="AF219" s="235"/>
      <c r="AG219" s="235"/>
      <c r="AH219" s="248">
        <v>1</v>
      </c>
      <c r="AI219" s="248"/>
      <c r="AJ219" s="248"/>
      <c r="AK219" s="248"/>
      <c r="AL219" s="238" t="s">
        <v>805</v>
      </c>
      <c r="AM219" s="239"/>
      <c r="AN219" s="239"/>
      <c r="AO219" s="240"/>
      <c r="AP219" s="112" t="s">
        <v>718</v>
      </c>
      <c r="AQ219" s="112"/>
      <c r="AR219" s="112"/>
      <c r="AS219" s="112"/>
      <c r="AT219" s="112"/>
      <c r="AU219" s="112"/>
      <c r="AV219" s="112"/>
      <c r="AW219" s="112"/>
      <c r="AX219" s="112"/>
      <c r="AY219">
        <f t="shared" si="21"/>
        <v>1</v>
      </c>
    </row>
    <row r="220" spans="1:51" ht="24.75" customHeight="1" x14ac:dyDescent="0.15">
      <c r="A220" s="773"/>
      <c r="B220" s="773"/>
      <c r="C220" s="773"/>
      <c r="D220" s="773"/>
      <c r="E220" s="773"/>
      <c r="F220" s="773"/>
      <c r="G220" s="773"/>
      <c r="H220" s="773"/>
      <c r="I220" s="773"/>
      <c r="J220" s="773"/>
      <c r="K220" s="773"/>
      <c r="L220" s="773"/>
      <c r="M220" s="773"/>
      <c r="N220" s="773"/>
      <c r="O220" s="773"/>
      <c r="P220" s="777"/>
      <c r="Q220" s="777"/>
      <c r="R220" s="777"/>
      <c r="S220" s="777"/>
      <c r="T220" s="777"/>
      <c r="U220" s="777"/>
      <c r="V220" s="777"/>
      <c r="W220" s="777"/>
      <c r="X220" s="777"/>
      <c r="Y220" s="778"/>
      <c r="Z220" s="778"/>
      <c r="AA220" s="778"/>
      <c r="AB220" s="778"/>
      <c r="AC220" s="778"/>
      <c r="AD220" s="778"/>
      <c r="AE220" s="778"/>
      <c r="AF220" s="778"/>
      <c r="AG220" s="778"/>
      <c r="AH220" s="778"/>
      <c r="AI220" s="778"/>
      <c r="AJ220" s="778"/>
      <c r="AK220" s="778"/>
      <c r="AL220" s="778"/>
      <c r="AM220" s="778"/>
      <c r="AN220" s="778"/>
      <c r="AO220" s="778"/>
      <c r="AP220" s="777"/>
      <c r="AQ220" s="777"/>
      <c r="AR220" s="777"/>
      <c r="AS220" s="777"/>
      <c r="AT220" s="777"/>
      <c r="AU220" s="777"/>
      <c r="AV220" s="777"/>
      <c r="AW220" s="777"/>
      <c r="AX220" s="777"/>
      <c r="AY220">
        <f>COUNTA($C$223)</f>
        <v>1</v>
      </c>
    </row>
    <row r="221" spans="1:51" ht="24.75" customHeight="1" x14ac:dyDescent="0.15">
      <c r="A221" s="773"/>
      <c r="B221" s="51" t="s">
        <v>171</v>
      </c>
      <c r="C221" s="773"/>
      <c r="D221" s="773"/>
      <c r="E221" s="773"/>
      <c r="F221" s="773"/>
      <c r="G221" s="773"/>
      <c r="H221" s="773"/>
      <c r="I221" s="773"/>
      <c r="J221" s="773"/>
      <c r="K221" s="773"/>
      <c r="L221" s="773"/>
      <c r="M221" s="773"/>
      <c r="N221" s="773"/>
      <c r="O221" s="773"/>
      <c r="P221" s="777"/>
      <c r="Q221" s="777"/>
      <c r="R221" s="777"/>
      <c r="S221" s="777"/>
      <c r="T221" s="777"/>
      <c r="U221" s="777"/>
      <c r="V221" s="777"/>
      <c r="W221" s="777"/>
      <c r="X221" s="777"/>
      <c r="Y221" s="778"/>
      <c r="Z221" s="778"/>
      <c r="AA221" s="778"/>
      <c r="AB221" s="778"/>
      <c r="AC221" s="778"/>
      <c r="AD221" s="778"/>
      <c r="AE221" s="778"/>
      <c r="AF221" s="778"/>
      <c r="AG221" s="778"/>
      <c r="AH221" s="778"/>
      <c r="AI221" s="778"/>
      <c r="AJ221" s="778"/>
      <c r="AK221" s="778"/>
      <c r="AL221" s="778"/>
      <c r="AM221" s="778"/>
      <c r="AN221" s="778"/>
      <c r="AO221" s="778"/>
      <c r="AP221" s="777"/>
      <c r="AQ221" s="777"/>
      <c r="AR221" s="777"/>
      <c r="AS221" s="777"/>
      <c r="AT221" s="777"/>
      <c r="AU221" s="777"/>
      <c r="AV221" s="777"/>
      <c r="AW221" s="777"/>
      <c r="AX221" s="777"/>
      <c r="AY221">
        <f>$AY$220</f>
        <v>1</v>
      </c>
    </row>
    <row r="222" spans="1:51" ht="59.25" customHeight="1" x14ac:dyDescent="0.15">
      <c r="A222" s="179"/>
      <c r="B222" s="179"/>
      <c r="C222" s="179" t="s">
        <v>25</v>
      </c>
      <c r="D222" s="179"/>
      <c r="E222" s="179"/>
      <c r="F222" s="179"/>
      <c r="G222" s="179"/>
      <c r="H222" s="179"/>
      <c r="I222" s="179"/>
      <c r="J222" s="113" t="s">
        <v>207</v>
      </c>
      <c r="K222" s="244"/>
      <c r="L222" s="244"/>
      <c r="M222" s="244"/>
      <c r="N222" s="244"/>
      <c r="O222" s="244"/>
      <c r="P222" s="179" t="s">
        <v>187</v>
      </c>
      <c r="Q222" s="179"/>
      <c r="R222" s="179"/>
      <c r="S222" s="179"/>
      <c r="T222" s="179"/>
      <c r="U222" s="179"/>
      <c r="V222" s="179"/>
      <c r="W222" s="179"/>
      <c r="X222" s="179"/>
      <c r="Y222" s="245" t="s">
        <v>205</v>
      </c>
      <c r="Z222" s="245"/>
      <c r="AA222" s="245"/>
      <c r="AB222" s="245"/>
      <c r="AC222" s="113" t="s">
        <v>239</v>
      </c>
      <c r="AD222" s="113"/>
      <c r="AE222" s="113"/>
      <c r="AF222" s="113"/>
      <c r="AG222" s="113"/>
      <c r="AH222" s="245" t="s">
        <v>259</v>
      </c>
      <c r="AI222" s="179"/>
      <c r="AJ222" s="179"/>
      <c r="AK222" s="179"/>
      <c r="AL222" s="179" t="s">
        <v>20</v>
      </c>
      <c r="AM222" s="179"/>
      <c r="AN222" s="179"/>
      <c r="AO222" s="375"/>
      <c r="AP222" s="113" t="s">
        <v>208</v>
      </c>
      <c r="AQ222" s="113"/>
      <c r="AR222" s="113"/>
      <c r="AS222" s="113"/>
      <c r="AT222" s="113"/>
      <c r="AU222" s="113"/>
      <c r="AV222" s="113"/>
      <c r="AW222" s="113"/>
      <c r="AX222" s="113"/>
      <c r="AY222">
        <f t="shared" ref="AY222:AY223" si="22">$AY$220</f>
        <v>1</v>
      </c>
    </row>
    <row r="223" spans="1:51" ht="99.95" customHeight="1" x14ac:dyDescent="0.15">
      <c r="A223" s="772">
        <v>1</v>
      </c>
      <c r="B223" s="772">
        <v>1</v>
      </c>
      <c r="C223" s="241" t="s">
        <v>720</v>
      </c>
      <c r="D223" s="241"/>
      <c r="E223" s="241"/>
      <c r="F223" s="241"/>
      <c r="G223" s="241"/>
      <c r="H223" s="241"/>
      <c r="I223" s="241"/>
      <c r="J223" s="228">
        <v>6140001005714</v>
      </c>
      <c r="K223" s="228"/>
      <c r="L223" s="228"/>
      <c r="M223" s="228"/>
      <c r="N223" s="228"/>
      <c r="O223" s="228"/>
      <c r="P223" s="242" t="s">
        <v>721</v>
      </c>
      <c r="Q223" s="242"/>
      <c r="R223" s="242"/>
      <c r="S223" s="242"/>
      <c r="T223" s="242"/>
      <c r="U223" s="242"/>
      <c r="V223" s="242"/>
      <c r="W223" s="242"/>
      <c r="X223" s="242"/>
      <c r="Y223" s="231">
        <v>53</v>
      </c>
      <c r="Z223" s="232"/>
      <c r="AA223" s="232"/>
      <c r="AB223" s="233"/>
      <c r="AC223" s="234" t="s">
        <v>267</v>
      </c>
      <c r="AD223" s="235"/>
      <c r="AE223" s="235"/>
      <c r="AF223" s="235"/>
      <c r="AG223" s="235"/>
      <c r="AH223" s="248" t="s">
        <v>711</v>
      </c>
      <c r="AI223" s="248"/>
      <c r="AJ223" s="248"/>
      <c r="AK223" s="248"/>
      <c r="AL223" s="238" t="s">
        <v>805</v>
      </c>
      <c r="AM223" s="239"/>
      <c r="AN223" s="239"/>
      <c r="AO223" s="240"/>
      <c r="AP223" s="112"/>
      <c r="AQ223" s="112"/>
      <c r="AR223" s="112"/>
      <c r="AS223" s="112"/>
      <c r="AT223" s="112"/>
      <c r="AU223" s="112"/>
      <c r="AV223" s="112"/>
      <c r="AW223" s="112"/>
      <c r="AX223" s="112"/>
      <c r="AY223">
        <f t="shared" si="22"/>
        <v>1</v>
      </c>
    </row>
    <row r="224" spans="1:51" ht="99.95" customHeight="1" x14ac:dyDescent="0.15">
      <c r="A224" s="772">
        <v>2</v>
      </c>
      <c r="B224" s="772">
        <v>1</v>
      </c>
      <c r="C224" s="241" t="s">
        <v>720</v>
      </c>
      <c r="D224" s="241"/>
      <c r="E224" s="241"/>
      <c r="F224" s="241"/>
      <c r="G224" s="241"/>
      <c r="H224" s="241"/>
      <c r="I224" s="241"/>
      <c r="J224" s="228">
        <v>6140001005714</v>
      </c>
      <c r="K224" s="228"/>
      <c r="L224" s="228"/>
      <c r="M224" s="228"/>
      <c r="N224" s="228"/>
      <c r="O224" s="228"/>
      <c r="P224" s="242" t="s">
        <v>722</v>
      </c>
      <c r="Q224" s="242"/>
      <c r="R224" s="242"/>
      <c r="S224" s="242"/>
      <c r="T224" s="242"/>
      <c r="U224" s="242"/>
      <c r="V224" s="242"/>
      <c r="W224" s="242"/>
      <c r="X224" s="242"/>
      <c r="Y224" s="231">
        <v>34</v>
      </c>
      <c r="Z224" s="232"/>
      <c r="AA224" s="232"/>
      <c r="AB224" s="233"/>
      <c r="AC224" s="234" t="s">
        <v>267</v>
      </c>
      <c r="AD224" s="235"/>
      <c r="AE224" s="235"/>
      <c r="AF224" s="235"/>
      <c r="AG224" s="235"/>
      <c r="AH224" s="248" t="s">
        <v>711</v>
      </c>
      <c r="AI224" s="248"/>
      <c r="AJ224" s="248"/>
      <c r="AK224" s="248"/>
      <c r="AL224" s="238" t="s">
        <v>805</v>
      </c>
      <c r="AM224" s="239"/>
      <c r="AN224" s="239"/>
      <c r="AO224" s="240"/>
      <c r="AP224" s="112"/>
      <c r="AQ224" s="112"/>
      <c r="AR224" s="112"/>
      <c r="AS224" s="112"/>
      <c r="AT224" s="112"/>
      <c r="AU224" s="112"/>
      <c r="AV224" s="112"/>
      <c r="AW224" s="112"/>
      <c r="AX224" s="112"/>
      <c r="AY224">
        <f>COUNTA($C$224)</f>
        <v>1</v>
      </c>
    </row>
    <row r="225" spans="1:51" ht="99.95" customHeight="1" x14ac:dyDescent="0.15">
      <c r="A225" s="772">
        <v>3</v>
      </c>
      <c r="B225" s="772">
        <v>1</v>
      </c>
      <c r="C225" s="241" t="s">
        <v>720</v>
      </c>
      <c r="D225" s="241"/>
      <c r="E225" s="241"/>
      <c r="F225" s="241"/>
      <c r="G225" s="241"/>
      <c r="H225" s="241"/>
      <c r="I225" s="241"/>
      <c r="J225" s="228">
        <v>6140001005714</v>
      </c>
      <c r="K225" s="228"/>
      <c r="L225" s="228"/>
      <c r="M225" s="228"/>
      <c r="N225" s="228"/>
      <c r="O225" s="228"/>
      <c r="P225" s="242" t="s">
        <v>723</v>
      </c>
      <c r="Q225" s="242"/>
      <c r="R225" s="242"/>
      <c r="S225" s="242"/>
      <c r="T225" s="242"/>
      <c r="U225" s="242"/>
      <c r="V225" s="242"/>
      <c r="W225" s="242"/>
      <c r="X225" s="242"/>
      <c r="Y225" s="231">
        <v>14</v>
      </c>
      <c r="Z225" s="232"/>
      <c r="AA225" s="232"/>
      <c r="AB225" s="233"/>
      <c r="AC225" s="234" t="s">
        <v>267</v>
      </c>
      <c r="AD225" s="235"/>
      <c r="AE225" s="235"/>
      <c r="AF225" s="235"/>
      <c r="AG225" s="235"/>
      <c r="AH225" s="236" t="s">
        <v>711</v>
      </c>
      <c r="AI225" s="236"/>
      <c r="AJ225" s="236"/>
      <c r="AK225" s="236"/>
      <c r="AL225" s="238" t="s">
        <v>805</v>
      </c>
      <c r="AM225" s="239"/>
      <c r="AN225" s="239"/>
      <c r="AO225" s="240"/>
      <c r="AP225" s="112"/>
      <c r="AQ225" s="112"/>
      <c r="AR225" s="112"/>
      <c r="AS225" s="112"/>
      <c r="AT225" s="112"/>
      <c r="AU225" s="112"/>
      <c r="AV225" s="112"/>
      <c r="AW225" s="112"/>
      <c r="AX225" s="112"/>
      <c r="AY225">
        <f>COUNTA($C$225)</f>
        <v>1</v>
      </c>
    </row>
    <row r="226" spans="1:51" ht="99.95" customHeight="1" x14ac:dyDescent="0.15">
      <c r="A226" s="772">
        <v>4</v>
      </c>
      <c r="B226" s="772">
        <v>1</v>
      </c>
      <c r="C226" s="241" t="s">
        <v>724</v>
      </c>
      <c r="D226" s="241"/>
      <c r="E226" s="241"/>
      <c r="F226" s="241"/>
      <c r="G226" s="241"/>
      <c r="H226" s="241"/>
      <c r="I226" s="241"/>
      <c r="J226" s="228">
        <v>1010001089519</v>
      </c>
      <c r="K226" s="228"/>
      <c r="L226" s="228"/>
      <c r="M226" s="228"/>
      <c r="N226" s="228"/>
      <c r="O226" s="228"/>
      <c r="P226" s="242" t="s">
        <v>725</v>
      </c>
      <c r="Q226" s="242"/>
      <c r="R226" s="242"/>
      <c r="S226" s="242"/>
      <c r="T226" s="242"/>
      <c r="U226" s="242"/>
      <c r="V226" s="242"/>
      <c r="W226" s="242"/>
      <c r="X226" s="242"/>
      <c r="Y226" s="231">
        <v>3</v>
      </c>
      <c r="Z226" s="232"/>
      <c r="AA226" s="232"/>
      <c r="AB226" s="233"/>
      <c r="AC226" s="234" t="s">
        <v>267</v>
      </c>
      <c r="AD226" s="235"/>
      <c r="AE226" s="235"/>
      <c r="AF226" s="235"/>
      <c r="AG226" s="235"/>
      <c r="AH226" s="236" t="s">
        <v>711</v>
      </c>
      <c r="AI226" s="236"/>
      <c r="AJ226" s="236"/>
      <c r="AK226" s="236"/>
      <c r="AL226" s="238" t="s">
        <v>805</v>
      </c>
      <c r="AM226" s="239"/>
      <c r="AN226" s="239"/>
      <c r="AO226" s="240"/>
      <c r="AP226" s="112"/>
      <c r="AQ226" s="112"/>
      <c r="AR226" s="112"/>
      <c r="AS226" s="112"/>
      <c r="AT226" s="112"/>
      <c r="AU226" s="112"/>
      <c r="AV226" s="112"/>
      <c r="AW226" s="112"/>
      <c r="AX226" s="112"/>
      <c r="AY226">
        <f>COUNTA($C$226)</f>
        <v>1</v>
      </c>
    </row>
    <row r="227" spans="1:51" ht="24.75" customHeight="1" x14ac:dyDescent="0.15">
      <c r="A227" s="773"/>
      <c r="B227" s="773"/>
      <c r="C227" s="773"/>
      <c r="D227" s="773"/>
      <c r="E227" s="773"/>
      <c r="F227" s="773"/>
      <c r="G227" s="773"/>
      <c r="H227" s="773"/>
      <c r="I227" s="773"/>
      <c r="J227" s="773"/>
      <c r="K227" s="773"/>
      <c r="L227" s="773"/>
      <c r="M227" s="773"/>
      <c r="N227" s="773"/>
      <c r="O227" s="773"/>
      <c r="P227" s="777"/>
      <c r="Q227" s="777"/>
      <c r="R227" s="777"/>
      <c r="S227" s="777"/>
      <c r="T227" s="777"/>
      <c r="U227" s="777"/>
      <c r="V227" s="777"/>
      <c r="W227" s="777"/>
      <c r="X227" s="777"/>
      <c r="Y227" s="778"/>
      <c r="Z227" s="778"/>
      <c r="AA227" s="778"/>
      <c r="AB227" s="778"/>
      <c r="AC227" s="778"/>
      <c r="AD227" s="778"/>
      <c r="AE227" s="778"/>
      <c r="AF227" s="778"/>
      <c r="AG227" s="778"/>
      <c r="AH227" s="778"/>
      <c r="AI227" s="778"/>
      <c r="AJ227" s="778"/>
      <c r="AK227" s="778"/>
      <c r="AL227" s="778"/>
      <c r="AM227" s="778"/>
      <c r="AN227" s="778"/>
      <c r="AO227" s="778"/>
      <c r="AP227" s="777"/>
      <c r="AQ227" s="777"/>
      <c r="AR227" s="777"/>
      <c r="AS227" s="777"/>
      <c r="AT227" s="777"/>
      <c r="AU227" s="777"/>
      <c r="AV227" s="777"/>
      <c r="AW227" s="777"/>
      <c r="AX227" s="777"/>
      <c r="AY227">
        <f>COUNTA($C$230)</f>
        <v>1</v>
      </c>
    </row>
    <row r="228" spans="1:51" ht="24.75" customHeight="1" x14ac:dyDescent="0.15">
      <c r="A228" s="773"/>
      <c r="B228" s="51" t="s">
        <v>172</v>
      </c>
      <c r="C228" s="773"/>
      <c r="D228" s="773"/>
      <c r="E228" s="773"/>
      <c r="F228" s="773"/>
      <c r="G228" s="773"/>
      <c r="H228" s="773"/>
      <c r="I228" s="773"/>
      <c r="J228" s="773"/>
      <c r="K228" s="773"/>
      <c r="L228" s="773"/>
      <c r="M228" s="773"/>
      <c r="N228" s="773"/>
      <c r="O228" s="773"/>
      <c r="P228" s="777"/>
      <c r="Q228" s="777"/>
      <c r="R228" s="777"/>
      <c r="S228" s="777"/>
      <c r="T228" s="777"/>
      <c r="U228" s="777"/>
      <c r="V228" s="777"/>
      <c r="W228" s="777"/>
      <c r="X228" s="777"/>
      <c r="Y228" s="778"/>
      <c r="Z228" s="778"/>
      <c r="AA228" s="778"/>
      <c r="AB228" s="778"/>
      <c r="AC228" s="778"/>
      <c r="AD228" s="778"/>
      <c r="AE228" s="778"/>
      <c r="AF228" s="778"/>
      <c r="AG228" s="778"/>
      <c r="AH228" s="778"/>
      <c r="AI228" s="778"/>
      <c r="AJ228" s="778"/>
      <c r="AK228" s="778"/>
      <c r="AL228" s="778"/>
      <c r="AM228" s="778"/>
      <c r="AN228" s="778"/>
      <c r="AO228" s="778"/>
      <c r="AP228" s="777"/>
      <c r="AQ228" s="777"/>
      <c r="AR228" s="777"/>
      <c r="AS228" s="777"/>
      <c r="AT228" s="777"/>
      <c r="AU228" s="777"/>
      <c r="AV228" s="777"/>
      <c r="AW228" s="777"/>
      <c r="AX228" s="777"/>
      <c r="AY228">
        <f>$AY$227</f>
        <v>1</v>
      </c>
    </row>
    <row r="229" spans="1:51" ht="59.25" customHeight="1" x14ac:dyDescent="0.15">
      <c r="A229" s="179"/>
      <c r="B229" s="179"/>
      <c r="C229" s="179" t="s">
        <v>25</v>
      </c>
      <c r="D229" s="179"/>
      <c r="E229" s="179"/>
      <c r="F229" s="179"/>
      <c r="G229" s="179"/>
      <c r="H229" s="179"/>
      <c r="I229" s="179"/>
      <c r="J229" s="113" t="s">
        <v>207</v>
      </c>
      <c r="K229" s="244"/>
      <c r="L229" s="244"/>
      <c r="M229" s="244"/>
      <c r="N229" s="244"/>
      <c r="O229" s="244"/>
      <c r="P229" s="179" t="s">
        <v>187</v>
      </c>
      <c r="Q229" s="179"/>
      <c r="R229" s="179"/>
      <c r="S229" s="179"/>
      <c r="T229" s="179"/>
      <c r="U229" s="179"/>
      <c r="V229" s="179"/>
      <c r="W229" s="179"/>
      <c r="X229" s="179"/>
      <c r="Y229" s="245" t="s">
        <v>205</v>
      </c>
      <c r="Z229" s="245"/>
      <c r="AA229" s="245"/>
      <c r="AB229" s="245"/>
      <c r="AC229" s="113" t="s">
        <v>239</v>
      </c>
      <c r="AD229" s="113"/>
      <c r="AE229" s="113"/>
      <c r="AF229" s="113"/>
      <c r="AG229" s="113"/>
      <c r="AH229" s="245" t="s">
        <v>259</v>
      </c>
      <c r="AI229" s="179"/>
      <c r="AJ229" s="179"/>
      <c r="AK229" s="179"/>
      <c r="AL229" s="179" t="s">
        <v>20</v>
      </c>
      <c r="AM229" s="179"/>
      <c r="AN229" s="179"/>
      <c r="AO229" s="375"/>
      <c r="AP229" s="113" t="s">
        <v>208</v>
      </c>
      <c r="AQ229" s="113"/>
      <c r="AR229" s="113"/>
      <c r="AS229" s="113"/>
      <c r="AT229" s="113"/>
      <c r="AU229" s="113"/>
      <c r="AV229" s="113"/>
      <c r="AW229" s="113"/>
      <c r="AX229" s="113"/>
      <c r="AY229">
        <f t="shared" ref="AY229:AY230" si="23">$AY$227</f>
        <v>1</v>
      </c>
    </row>
    <row r="230" spans="1:51" ht="99.95" customHeight="1" x14ac:dyDescent="0.15">
      <c r="A230" s="772">
        <v>1</v>
      </c>
      <c r="B230" s="772">
        <v>1</v>
      </c>
      <c r="C230" s="241" t="s">
        <v>726</v>
      </c>
      <c r="D230" s="241"/>
      <c r="E230" s="241"/>
      <c r="F230" s="241"/>
      <c r="G230" s="241"/>
      <c r="H230" s="241"/>
      <c r="I230" s="241"/>
      <c r="J230" s="228">
        <v>8010001008843</v>
      </c>
      <c r="K230" s="228"/>
      <c r="L230" s="228"/>
      <c r="M230" s="228"/>
      <c r="N230" s="228"/>
      <c r="O230" s="228"/>
      <c r="P230" s="242" t="s">
        <v>727</v>
      </c>
      <c r="Q230" s="242"/>
      <c r="R230" s="242"/>
      <c r="S230" s="242"/>
      <c r="T230" s="242"/>
      <c r="U230" s="242"/>
      <c r="V230" s="242"/>
      <c r="W230" s="242"/>
      <c r="X230" s="242"/>
      <c r="Y230" s="231">
        <v>882</v>
      </c>
      <c r="Z230" s="232"/>
      <c r="AA230" s="232"/>
      <c r="AB230" s="233"/>
      <c r="AC230" s="234" t="s">
        <v>729</v>
      </c>
      <c r="AD230" s="235"/>
      <c r="AE230" s="235"/>
      <c r="AF230" s="235"/>
      <c r="AG230" s="235"/>
      <c r="AH230" s="248" t="s">
        <v>711</v>
      </c>
      <c r="AI230" s="248"/>
      <c r="AJ230" s="248"/>
      <c r="AK230" s="248"/>
      <c r="AL230" s="238" t="s">
        <v>805</v>
      </c>
      <c r="AM230" s="239"/>
      <c r="AN230" s="239"/>
      <c r="AO230" s="240"/>
      <c r="AP230" s="112"/>
      <c r="AQ230" s="112"/>
      <c r="AR230" s="112"/>
      <c r="AS230" s="112"/>
      <c r="AT230" s="112"/>
      <c r="AU230" s="112"/>
      <c r="AV230" s="112"/>
      <c r="AW230" s="112"/>
      <c r="AX230" s="112"/>
      <c r="AY230">
        <f t="shared" si="23"/>
        <v>1</v>
      </c>
    </row>
    <row r="231" spans="1:51" ht="99.95" customHeight="1" x14ac:dyDescent="0.15">
      <c r="A231" s="772">
        <v>2</v>
      </c>
      <c r="B231" s="772">
        <v>1</v>
      </c>
      <c r="C231" s="241" t="s">
        <v>720</v>
      </c>
      <c r="D231" s="241"/>
      <c r="E231" s="241"/>
      <c r="F231" s="241"/>
      <c r="G231" s="241"/>
      <c r="H231" s="241"/>
      <c r="I231" s="241"/>
      <c r="J231" s="228">
        <v>6140001005714</v>
      </c>
      <c r="K231" s="228"/>
      <c r="L231" s="228"/>
      <c r="M231" s="228"/>
      <c r="N231" s="228"/>
      <c r="O231" s="228"/>
      <c r="P231" s="242" t="s">
        <v>728</v>
      </c>
      <c r="Q231" s="242"/>
      <c r="R231" s="242"/>
      <c r="S231" s="242"/>
      <c r="T231" s="242"/>
      <c r="U231" s="242"/>
      <c r="V231" s="242"/>
      <c r="W231" s="242"/>
      <c r="X231" s="242"/>
      <c r="Y231" s="231">
        <v>429</v>
      </c>
      <c r="Z231" s="232"/>
      <c r="AA231" s="232"/>
      <c r="AB231" s="233"/>
      <c r="AC231" s="234" t="s">
        <v>729</v>
      </c>
      <c r="AD231" s="235"/>
      <c r="AE231" s="235"/>
      <c r="AF231" s="235"/>
      <c r="AG231" s="235"/>
      <c r="AH231" s="248" t="s">
        <v>711</v>
      </c>
      <c r="AI231" s="248"/>
      <c r="AJ231" s="248"/>
      <c r="AK231" s="248"/>
      <c r="AL231" s="238" t="s">
        <v>805</v>
      </c>
      <c r="AM231" s="239"/>
      <c r="AN231" s="239"/>
      <c r="AO231" s="240"/>
      <c r="AP231" s="112"/>
      <c r="AQ231" s="112"/>
      <c r="AR231" s="112"/>
      <c r="AS231" s="112"/>
      <c r="AT231" s="112"/>
      <c r="AU231" s="112"/>
      <c r="AV231" s="112"/>
      <c r="AW231" s="112"/>
      <c r="AX231" s="112"/>
      <c r="AY231">
        <f>COUNTA($C$231)</f>
        <v>1</v>
      </c>
    </row>
    <row r="232" spans="1:51" ht="12" customHeight="1" x14ac:dyDescent="0.15">
      <c r="A232" s="773"/>
      <c r="B232" s="773"/>
      <c r="C232" s="773"/>
      <c r="D232" s="773"/>
      <c r="E232" s="773"/>
      <c r="F232" s="773"/>
      <c r="G232" s="773"/>
      <c r="H232" s="773"/>
      <c r="I232" s="773"/>
      <c r="J232" s="773"/>
      <c r="K232" s="773"/>
      <c r="L232" s="773"/>
      <c r="M232" s="773"/>
      <c r="N232" s="773"/>
      <c r="O232" s="773"/>
      <c r="P232" s="777"/>
      <c r="Q232" s="777"/>
      <c r="R232" s="777"/>
      <c r="S232" s="777"/>
      <c r="T232" s="777"/>
      <c r="U232" s="777"/>
      <c r="V232" s="777"/>
      <c r="W232" s="777"/>
      <c r="X232" s="777"/>
      <c r="Y232" s="778"/>
      <c r="Z232" s="778"/>
      <c r="AA232" s="778"/>
      <c r="AB232" s="778"/>
      <c r="AC232" s="778"/>
      <c r="AD232" s="778"/>
      <c r="AE232" s="778"/>
      <c r="AF232" s="778"/>
      <c r="AG232" s="778"/>
      <c r="AH232" s="778"/>
      <c r="AI232" s="778"/>
      <c r="AJ232" s="778"/>
      <c r="AK232" s="778"/>
      <c r="AL232" s="778"/>
      <c r="AM232" s="778"/>
      <c r="AN232" s="778"/>
      <c r="AO232" s="778"/>
      <c r="AP232" s="777"/>
      <c r="AQ232" s="777"/>
      <c r="AR232" s="777"/>
      <c r="AS232" s="777"/>
      <c r="AT232" s="777"/>
      <c r="AU232" s="777"/>
      <c r="AV232" s="777"/>
      <c r="AW232" s="777"/>
      <c r="AX232" s="777"/>
      <c r="AY232">
        <f>COUNTA($C$235)</f>
        <v>1</v>
      </c>
    </row>
    <row r="233" spans="1:51" ht="24.75" customHeight="1" x14ac:dyDescent="0.15">
      <c r="A233" s="773"/>
      <c r="B233" s="51" t="s">
        <v>173</v>
      </c>
      <c r="C233" s="773"/>
      <c r="D233" s="773"/>
      <c r="E233" s="773"/>
      <c r="F233" s="773"/>
      <c r="G233" s="773"/>
      <c r="H233" s="773"/>
      <c r="I233" s="773"/>
      <c r="J233" s="773"/>
      <c r="K233" s="773"/>
      <c r="L233" s="773"/>
      <c r="M233" s="773"/>
      <c r="N233" s="773"/>
      <c r="O233" s="773"/>
      <c r="P233" s="777"/>
      <c r="Q233" s="777"/>
      <c r="R233" s="777"/>
      <c r="S233" s="777"/>
      <c r="T233" s="777"/>
      <c r="U233" s="777"/>
      <c r="V233" s="777"/>
      <c r="W233" s="777"/>
      <c r="X233" s="777"/>
      <c r="Y233" s="778"/>
      <c r="Z233" s="778"/>
      <c r="AA233" s="778"/>
      <c r="AB233" s="778"/>
      <c r="AC233" s="778"/>
      <c r="AD233" s="778"/>
      <c r="AE233" s="778"/>
      <c r="AF233" s="778"/>
      <c r="AG233" s="778"/>
      <c r="AH233" s="778"/>
      <c r="AI233" s="778"/>
      <c r="AJ233" s="778"/>
      <c r="AK233" s="778"/>
      <c r="AL233" s="778"/>
      <c r="AM233" s="778"/>
      <c r="AN233" s="778"/>
      <c r="AO233" s="778"/>
      <c r="AP233" s="777"/>
      <c r="AQ233" s="777"/>
      <c r="AR233" s="777"/>
      <c r="AS233" s="777"/>
      <c r="AT233" s="777"/>
      <c r="AU233" s="777"/>
      <c r="AV233" s="777"/>
      <c r="AW233" s="777"/>
      <c r="AX233" s="777"/>
      <c r="AY233">
        <f>$AY$232</f>
        <v>1</v>
      </c>
    </row>
    <row r="234" spans="1:51" ht="59.25" customHeight="1" x14ac:dyDescent="0.15">
      <c r="A234" s="179"/>
      <c r="B234" s="179"/>
      <c r="C234" s="179" t="s">
        <v>25</v>
      </c>
      <c r="D234" s="179"/>
      <c r="E234" s="179"/>
      <c r="F234" s="179"/>
      <c r="G234" s="179"/>
      <c r="H234" s="179"/>
      <c r="I234" s="179"/>
      <c r="J234" s="113" t="s">
        <v>207</v>
      </c>
      <c r="K234" s="244"/>
      <c r="L234" s="244"/>
      <c r="M234" s="244"/>
      <c r="N234" s="244"/>
      <c r="O234" s="244"/>
      <c r="P234" s="179" t="s">
        <v>187</v>
      </c>
      <c r="Q234" s="179"/>
      <c r="R234" s="179"/>
      <c r="S234" s="179"/>
      <c r="T234" s="179"/>
      <c r="U234" s="179"/>
      <c r="V234" s="179"/>
      <c r="W234" s="179"/>
      <c r="X234" s="179"/>
      <c r="Y234" s="245" t="s">
        <v>205</v>
      </c>
      <c r="Z234" s="245"/>
      <c r="AA234" s="245"/>
      <c r="AB234" s="245"/>
      <c r="AC234" s="113" t="s">
        <v>239</v>
      </c>
      <c r="AD234" s="113"/>
      <c r="AE234" s="113"/>
      <c r="AF234" s="113"/>
      <c r="AG234" s="113"/>
      <c r="AH234" s="245" t="s">
        <v>259</v>
      </c>
      <c r="AI234" s="179"/>
      <c r="AJ234" s="179"/>
      <c r="AK234" s="179"/>
      <c r="AL234" s="179" t="s">
        <v>20</v>
      </c>
      <c r="AM234" s="179"/>
      <c r="AN234" s="179"/>
      <c r="AO234" s="375"/>
      <c r="AP234" s="113" t="s">
        <v>208</v>
      </c>
      <c r="AQ234" s="113"/>
      <c r="AR234" s="113"/>
      <c r="AS234" s="113"/>
      <c r="AT234" s="113"/>
      <c r="AU234" s="113"/>
      <c r="AV234" s="113"/>
      <c r="AW234" s="113"/>
      <c r="AX234" s="113"/>
      <c r="AY234">
        <f t="shared" ref="AY234:AY235" si="24">$AY$232</f>
        <v>1</v>
      </c>
    </row>
    <row r="235" spans="1:51" ht="99.95" customHeight="1" x14ac:dyDescent="0.15">
      <c r="A235" s="772">
        <v>1</v>
      </c>
      <c r="B235" s="772">
        <v>1</v>
      </c>
      <c r="C235" s="241" t="s">
        <v>720</v>
      </c>
      <c r="D235" s="241"/>
      <c r="E235" s="241"/>
      <c r="F235" s="241"/>
      <c r="G235" s="241"/>
      <c r="H235" s="241"/>
      <c r="I235" s="241"/>
      <c r="J235" s="228">
        <v>6140001005714</v>
      </c>
      <c r="K235" s="228"/>
      <c r="L235" s="228"/>
      <c r="M235" s="228"/>
      <c r="N235" s="228"/>
      <c r="O235" s="228"/>
      <c r="P235" s="242" t="s">
        <v>730</v>
      </c>
      <c r="Q235" s="242"/>
      <c r="R235" s="242"/>
      <c r="S235" s="242"/>
      <c r="T235" s="242"/>
      <c r="U235" s="242"/>
      <c r="V235" s="242"/>
      <c r="W235" s="242"/>
      <c r="X235" s="242"/>
      <c r="Y235" s="231">
        <v>5064</v>
      </c>
      <c r="Z235" s="232"/>
      <c r="AA235" s="232"/>
      <c r="AB235" s="233"/>
      <c r="AC235" s="234" t="s">
        <v>729</v>
      </c>
      <c r="AD235" s="235"/>
      <c r="AE235" s="235"/>
      <c r="AF235" s="235"/>
      <c r="AG235" s="235"/>
      <c r="AH235" s="248" t="s">
        <v>711</v>
      </c>
      <c r="AI235" s="248"/>
      <c r="AJ235" s="248"/>
      <c r="AK235" s="248"/>
      <c r="AL235" s="238" t="s">
        <v>805</v>
      </c>
      <c r="AM235" s="239"/>
      <c r="AN235" s="239"/>
      <c r="AO235" s="240"/>
      <c r="AP235" s="112"/>
      <c r="AQ235" s="112"/>
      <c r="AR235" s="112"/>
      <c r="AS235" s="112"/>
      <c r="AT235" s="112"/>
      <c r="AU235" s="112"/>
      <c r="AV235" s="112"/>
      <c r="AW235" s="112"/>
      <c r="AX235" s="112"/>
      <c r="AY235">
        <f t="shared" si="24"/>
        <v>1</v>
      </c>
    </row>
    <row r="236" spans="1:51" ht="24.75" customHeight="1" x14ac:dyDescent="0.15">
      <c r="A236" s="773"/>
      <c r="B236" s="773"/>
      <c r="C236" s="773"/>
      <c r="D236" s="773"/>
      <c r="E236" s="773"/>
      <c r="F236" s="773"/>
      <c r="G236" s="773"/>
      <c r="H236" s="773"/>
      <c r="I236" s="773"/>
      <c r="J236" s="773"/>
      <c r="K236" s="773"/>
      <c r="L236" s="773"/>
      <c r="M236" s="773"/>
      <c r="N236" s="773"/>
      <c r="O236" s="773"/>
      <c r="P236" s="777"/>
      <c r="Q236" s="777"/>
      <c r="R236" s="777"/>
      <c r="S236" s="777"/>
      <c r="T236" s="777"/>
      <c r="U236" s="777"/>
      <c r="V236" s="777"/>
      <c r="W236" s="777"/>
      <c r="X236" s="777"/>
      <c r="Y236" s="778"/>
      <c r="Z236" s="778"/>
      <c r="AA236" s="778"/>
      <c r="AB236" s="778"/>
      <c r="AC236" s="778"/>
      <c r="AD236" s="778"/>
      <c r="AE236" s="778"/>
      <c r="AF236" s="778"/>
      <c r="AG236" s="778"/>
      <c r="AH236" s="778"/>
      <c r="AI236" s="778"/>
      <c r="AJ236" s="778"/>
      <c r="AK236" s="778"/>
      <c r="AL236" s="778"/>
      <c r="AM236" s="778"/>
      <c r="AN236" s="778"/>
      <c r="AO236" s="778"/>
      <c r="AP236" s="777"/>
      <c r="AQ236" s="777"/>
      <c r="AR236" s="777"/>
      <c r="AS236" s="777"/>
      <c r="AT236" s="777"/>
      <c r="AU236" s="777"/>
      <c r="AV236" s="777"/>
      <c r="AW236" s="777"/>
      <c r="AX236" s="777"/>
      <c r="AY236">
        <f>COUNTA($C$239)</f>
        <v>1</v>
      </c>
    </row>
    <row r="237" spans="1:51" ht="24.75" customHeight="1" x14ac:dyDescent="0.15">
      <c r="A237" s="773"/>
      <c r="B237" s="51" t="s">
        <v>174</v>
      </c>
      <c r="C237" s="773"/>
      <c r="D237" s="773"/>
      <c r="E237" s="773"/>
      <c r="F237" s="773"/>
      <c r="G237" s="773"/>
      <c r="H237" s="773"/>
      <c r="I237" s="773"/>
      <c r="J237" s="773"/>
      <c r="K237" s="773"/>
      <c r="L237" s="773"/>
      <c r="M237" s="773"/>
      <c r="N237" s="773"/>
      <c r="O237" s="773"/>
      <c r="P237" s="777"/>
      <c r="Q237" s="777"/>
      <c r="R237" s="777"/>
      <c r="S237" s="777"/>
      <c r="T237" s="777"/>
      <c r="U237" s="777"/>
      <c r="V237" s="777"/>
      <c r="W237" s="777"/>
      <c r="X237" s="777"/>
      <c r="Y237" s="778"/>
      <c r="Z237" s="778"/>
      <c r="AA237" s="778"/>
      <c r="AB237" s="778"/>
      <c r="AC237" s="778"/>
      <c r="AD237" s="778"/>
      <c r="AE237" s="778"/>
      <c r="AF237" s="778"/>
      <c r="AG237" s="778"/>
      <c r="AH237" s="778"/>
      <c r="AI237" s="778"/>
      <c r="AJ237" s="778"/>
      <c r="AK237" s="778"/>
      <c r="AL237" s="778"/>
      <c r="AM237" s="778"/>
      <c r="AN237" s="778"/>
      <c r="AO237" s="778"/>
      <c r="AP237" s="777"/>
      <c r="AQ237" s="777"/>
      <c r="AR237" s="777"/>
      <c r="AS237" s="777"/>
      <c r="AT237" s="777"/>
      <c r="AU237" s="777"/>
      <c r="AV237" s="777"/>
      <c r="AW237" s="777"/>
      <c r="AX237" s="777"/>
      <c r="AY237">
        <f>$AY$236</f>
        <v>1</v>
      </c>
    </row>
    <row r="238" spans="1:51" ht="59.25" customHeight="1" x14ac:dyDescent="0.15">
      <c r="A238" s="179"/>
      <c r="B238" s="179"/>
      <c r="C238" s="179" t="s">
        <v>25</v>
      </c>
      <c r="D238" s="179"/>
      <c r="E238" s="179"/>
      <c r="F238" s="179"/>
      <c r="G238" s="179"/>
      <c r="H238" s="179"/>
      <c r="I238" s="179"/>
      <c r="J238" s="113" t="s">
        <v>207</v>
      </c>
      <c r="K238" s="244"/>
      <c r="L238" s="244"/>
      <c r="M238" s="244"/>
      <c r="N238" s="244"/>
      <c r="O238" s="244"/>
      <c r="P238" s="179" t="s">
        <v>187</v>
      </c>
      <c r="Q238" s="179"/>
      <c r="R238" s="179"/>
      <c r="S238" s="179"/>
      <c r="T238" s="179"/>
      <c r="U238" s="179"/>
      <c r="V238" s="179"/>
      <c r="W238" s="179"/>
      <c r="X238" s="179"/>
      <c r="Y238" s="245" t="s">
        <v>205</v>
      </c>
      <c r="Z238" s="245"/>
      <c r="AA238" s="245"/>
      <c r="AB238" s="245"/>
      <c r="AC238" s="113" t="s">
        <v>239</v>
      </c>
      <c r="AD238" s="113"/>
      <c r="AE238" s="113"/>
      <c r="AF238" s="113"/>
      <c r="AG238" s="113"/>
      <c r="AH238" s="245" t="s">
        <v>259</v>
      </c>
      <c r="AI238" s="179"/>
      <c r="AJ238" s="179"/>
      <c r="AK238" s="179"/>
      <c r="AL238" s="179" t="s">
        <v>20</v>
      </c>
      <c r="AM238" s="179"/>
      <c r="AN238" s="179"/>
      <c r="AO238" s="375"/>
      <c r="AP238" s="113" t="s">
        <v>208</v>
      </c>
      <c r="AQ238" s="113"/>
      <c r="AR238" s="113"/>
      <c r="AS238" s="113"/>
      <c r="AT238" s="113"/>
      <c r="AU238" s="113"/>
      <c r="AV238" s="113"/>
      <c r="AW238" s="113"/>
      <c r="AX238" s="113"/>
      <c r="AY238">
        <f t="shared" ref="AY238:AY239" si="25">$AY$236</f>
        <v>1</v>
      </c>
    </row>
    <row r="239" spans="1:51" ht="99.95" customHeight="1" x14ac:dyDescent="0.15">
      <c r="A239" s="772">
        <v>1</v>
      </c>
      <c r="B239" s="772">
        <v>1</v>
      </c>
      <c r="C239" s="241" t="s">
        <v>720</v>
      </c>
      <c r="D239" s="241"/>
      <c r="E239" s="241"/>
      <c r="F239" s="241"/>
      <c r="G239" s="241"/>
      <c r="H239" s="241"/>
      <c r="I239" s="241"/>
      <c r="J239" s="228">
        <v>6140001005714</v>
      </c>
      <c r="K239" s="228"/>
      <c r="L239" s="228"/>
      <c r="M239" s="228"/>
      <c r="N239" s="228"/>
      <c r="O239" s="228"/>
      <c r="P239" s="242" t="s">
        <v>731</v>
      </c>
      <c r="Q239" s="242"/>
      <c r="R239" s="242"/>
      <c r="S239" s="242"/>
      <c r="T239" s="242"/>
      <c r="U239" s="242"/>
      <c r="V239" s="242"/>
      <c r="W239" s="242"/>
      <c r="X239" s="242"/>
      <c r="Y239" s="231">
        <v>4007</v>
      </c>
      <c r="Z239" s="232"/>
      <c r="AA239" s="232"/>
      <c r="AB239" s="233"/>
      <c r="AC239" s="234" t="s">
        <v>729</v>
      </c>
      <c r="AD239" s="235"/>
      <c r="AE239" s="235"/>
      <c r="AF239" s="235"/>
      <c r="AG239" s="235"/>
      <c r="AH239" s="248" t="s">
        <v>711</v>
      </c>
      <c r="AI239" s="248"/>
      <c r="AJ239" s="248"/>
      <c r="AK239" s="248"/>
      <c r="AL239" s="238" t="s">
        <v>805</v>
      </c>
      <c r="AM239" s="239"/>
      <c r="AN239" s="239"/>
      <c r="AO239" s="240"/>
      <c r="AP239" s="112"/>
      <c r="AQ239" s="112"/>
      <c r="AR239" s="112"/>
      <c r="AS239" s="112"/>
      <c r="AT239" s="112"/>
      <c r="AU239" s="112"/>
      <c r="AV239" s="112"/>
      <c r="AW239" s="112"/>
      <c r="AX239" s="112"/>
      <c r="AY239">
        <f t="shared" si="25"/>
        <v>1</v>
      </c>
    </row>
    <row r="240" spans="1:51" ht="24.75" customHeight="1" x14ac:dyDescent="0.15">
      <c r="A240" s="250" t="s">
        <v>233</v>
      </c>
      <c r="B240" s="251"/>
      <c r="C240" s="251"/>
      <c r="D240" s="251"/>
      <c r="E240" s="251"/>
      <c r="F240" s="251"/>
      <c r="G240" s="251"/>
      <c r="H240" s="251"/>
      <c r="I240" s="251"/>
      <c r="J240" s="251"/>
      <c r="K240" s="251"/>
      <c r="L240" s="251"/>
      <c r="M240" s="251"/>
      <c r="N240" s="251"/>
      <c r="O240" s="251"/>
      <c r="P240" s="251"/>
      <c r="Q240" s="251"/>
      <c r="R240" s="251"/>
      <c r="S240" s="251"/>
      <c r="T240" s="251"/>
      <c r="U240" s="251"/>
      <c r="V240" s="251"/>
      <c r="W240" s="251"/>
      <c r="X240" s="251"/>
      <c r="Y240" s="251"/>
      <c r="Z240" s="251"/>
      <c r="AA240" s="251"/>
      <c r="AB240" s="251"/>
      <c r="AC240" s="251"/>
      <c r="AD240" s="251"/>
      <c r="AE240" s="251"/>
      <c r="AF240" s="251"/>
      <c r="AG240" s="251"/>
      <c r="AH240" s="251"/>
      <c r="AI240" s="251"/>
      <c r="AJ240" s="251"/>
      <c r="AK240" s="252"/>
      <c r="AL240" s="186" t="s">
        <v>243</v>
      </c>
      <c r="AM240" s="187"/>
      <c r="AN240" s="187"/>
      <c r="AO240" s="61" t="s">
        <v>673</v>
      </c>
      <c r="AP240" s="89"/>
      <c r="AQ240" s="89"/>
      <c r="AR240" s="89"/>
      <c r="AS240" s="89"/>
      <c r="AT240" s="89"/>
      <c r="AU240" s="89"/>
      <c r="AV240" s="89"/>
      <c r="AW240" s="89"/>
      <c r="AX240" s="779"/>
      <c r="AY240">
        <f>COUNTIF($AO$240,"☑")</f>
        <v>1</v>
      </c>
    </row>
    <row r="241" spans="1:51" ht="24.75" customHeight="1" x14ac:dyDescent="0.1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780"/>
      <c r="AM241" s="780"/>
      <c r="AN241" s="780"/>
      <c r="AO241" s="780"/>
      <c r="AP241" s="780"/>
      <c r="AQ241" s="780"/>
      <c r="AR241" s="780"/>
      <c r="AS241" s="780"/>
      <c r="AT241" s="780"/>
      <c r="AU241" s="780"/>
      <c r="AV241" s="780"/>
      <c r="AW241" s="780"/>
      <c r="AX241" s="780"/>
    </row>
    <row r="242" spans="1:51" ht="24.75" customHeight="1" x14ac:dyDescent="0.15">
      <c r="A242" s="774"/>
      <c r="B242" s="54" t="s">
        <v>226</v>
      </c>
      <c r="C242" s="774"/>
      <c r="D242" s="774"/>
      <c r="E242" s="774"/>
      <c r="F242" s="774"/>
      <c r="G242" s="774"/>
      <c r="H242" s="774"/>
      <c r="I242" s="774"/>
      <c r="J242" s="774"/>
      <c r="K242" s="774"/>
      <c r="L242" s="774"/>
      <c r="M242" s="774"/>
      <c r="N242" s="774"/>
      <c r="O242" s="774"/>
      <c r="P242" s="774"/>
      <c r="Q242" s="774"/>
      <c r="R242" s="774"/>
      <c r="S242" s="774"/>
      <c r="T242" s="774"/>
      <c r="U242" s="774"/>
      <c r="V242" s="774"/>
      <c r="W242" s="774"/>
      <c r="X242" s="774"/>
      <c r="Y242" s="774"/>
      <c r="Z242" s="774"/>
      <c r="AA242" s="774"/>
      <c r="AB242" s="774"/>
      <c r="AC242" s="774"/>
      <c r="AD242" s="774"/>
      <c r="AE242" s="774"/>
      <c r="AF242" s="774"/>
      <c r="AG242" s="774"/>
      <c r="AH242" s="774"/>
      <c r="AI242" s="774"/>
      <c r="AJ242" s="774"/>
      <c r="AK242" s="774"/>
      <c r="AL242" s="774"/>
      <c r="AM242" s="774"/>
      <c r="AN242" s="774"/>
      <c r="AO242" s="774"/>
      <c r="AP242" s="774"/>
      <c r="AQ242" s="774"/>
      <c r="AR242" s="774"/>
      <c r="AS242" s="774"/>
      <c r="AT242" s="774"/>
      <c r="AU242" s="774"/>
      <c r="AV242" s="774"/>
      <c r="AW242" s="774"/>
      <c r="AX242" s="774"/>
    </row>
    <row r="243" spans="1:51" ht="58.5" customHeight="1" x14ac:dyDescent="0.15">
      <c r="A243" s="772"/>
      <c r="B243" s="772"/>
      <c r="C243" s="113" t="s">
        <v>824</v>
      </c>
      <c r="D243" s="113"/>
      <c r="E243" s="113" t="s">
        <v>201</v>
      </c>
      <c r="F243" s="113"/>
      <c r="G243" s="113"/>
      <c r="H243" s="113"/>
      <c r="I243" s="113"/>
      <c r="J243" s="113" t="s">
        <v>207</v>
      </c>
      <c r="K243" s="113"/>
      <c r="L243" s="113"/>
      <c r="M243" s="113"/>
      <c r="N243" s="113"/>
      <c r="O243" s="113"/>
      <c r="P243" s="245" t="s">
        <v>26</v>
      </c>
      <c r="Q243" s="245"/>
      <c r="R243" s="245"/>
      <c r="S243" s="245"/>
      <c r="T243" s="245"/>
      <c r="U243" s="245"/>
      <c r="V243" s="245"/>
      <c r="W243" s="245"/>
      <c r="X243" s="245"/>
      <c r="Y243" s="113" t="s">
        <v>209</v>
      </c>
      <c r="Z243" s="113"/>
      <c r="AA243" s="113"/>
      <c r="AB243" s="113"/>
      <c r="AC243" s="113" t="s">
        <v>188</v>
      </c>
      <c r="AD243" s="113"/>
      <c r="AE243" s="113"/>
      <c r="AF243" s="113"/>
      <c r="AG243" s="113"/>
      <c r="AH243" s="245" t="s">
        <v>197</v>
      </c>
      <c r="AI243" s="245"/>
      <c r="AJ243" s="245"/>
      <c r="AK243" s="245"/>
      <c r="AL243" s="245" t="s">
        <v>20</v>
      </c>
      <c r="AM243" s="245"/>
      <c r="AN243" s="245"/>
      <c r="AO243" s="781"/>
      <c r="AP243" s="113" t="s">
        <v>234</v>
      </c>
      <c r="AQ243" s="113"/>
      <c r="AR243" s="113"/>
      <c r="AS243" s="113"/>
      <c r="AT243" s="113"/>
      <c r="AU243" s="113"/>
      <c r="AV243" s="113"/>
      <c r="AW243" s="113"/>
      <c r="AX243" s="113"/>
    </row>
    <row r="244" spans="1:51" ht="120" customHeight="1" x14ac:dyDescent="0.15">
      <c r="A244" s="772">
        <v>1</v>
      </c>
      <c r="B244" s="772">
        <v>1</v>
      </c>
      <c r="C244" s="782" t="s">
        <v>788</v>
      </c>
      <c r="D244" s="782"/>
      <c r="E244" s="112" t="s">
        <v>732</v>
      </c>
      <c r="F244" s="112"/>
      <c r="G244" s="112"/>
      <c r="H244" s="112"/>
      <c r="I244" s="112"/>
      <c r="J244" s="228">
        <v>6140001005714</v>
      </c>
      <c r="K244" s="228"/>
      <c r="L244" s="228"/>
      <c r="M244" s="228"/>
      <c r="N244" s="228"/>
      <c r="O244" s="228"/>
      <c r="P244" s="242" t="s">
        <v>789</v>
      </c>
      <c r="Q244" s="242"/>
      <c r="R244" s="242"/>
      <c r="S244" s="242"/>
      <c r="T244" s="242"/>
      <c r="U244" s="242"/>
      <c r="V244" s="242"/>
      <c r="W244" s="242"/>
      <c r="X244" s="242"/>
      <c r="Y244" s="231">
        <v>4213</v>
      </c>
      <c r="Z244" s="232"/>
      <c r="AA244" s="232"/>
      <c r="AB244" s="233"/>
      <c r="AC244" s="234" t="s">
        <v>267</v>
      </c>
      <c r="AD244" s="235"/>
      <c r="AE244" s="235"/>
      <c r="AF244" s="235"/>
      <c r="AG244" s="235"/>
      <c r="AH244" s="236" t="s">
        <v>711</v>
      </c>
      <c r="AI244" s="236"/>
      <c r="AJ244" s="236"/>
      <c r="AK244" s="236"/>
      <c r="AL244" s="238" t="s">
        <v>711</v>
      </c>
      <c r="AM244" s="239"/>
      <c r="AN244" s="239"/>
      <c r="AO244" s="240"/>
      <c r="AP244" s="112" t="s">
        <v>791</v>
      </c>
      <c r="AQ244" s="112"/>
      <c r="AR244" s="112"/>
      <c r="AS244" s="112"/>
      <c r="AT244" s="112"/>
      <c r="AU244" s="112"/>
      <c r="AV244" s="112"/>
      <c r="AW244" s="112"/>
      <c r="AX244" s="112"/>
    </row>
    <row r="245" spans="1:51" ht="120" customHeight="1" x14ac:dyDescent="0.15">
      <c r="A245" s="772">
        <v>2</v>
      </c>
      <c r="B245" s="772">
        <v>1</v>
      </c>
      <c r="C245" s="782" t="s">
        <v>788</v>
      </c>
      <c r="D245" s="782"/>
      <c r="E245" s="112" t="s">
        <v>719</v>
      </c>
      <c r="F245" s="112"/>
      <c r="G245" s="112"/>
      <c r="H245" s="112"/>
      <c r="I245" s="112"/>
      <c r="J245" s="228">
        <v>6140001005714</v>
      </c>
      <c r="K245" s="228"/>
      <c r="L245" s="228"/>
      <c r="M245" s="228"/>
      <c r="N245" s="228"/>
      <c r="O245" s="228"/>
      <c r="P245" s="242" t="s">
        <v>793</v>
      </c>
      <c r="Q245" s="242"/>
      <c r="R245" s="242"/>
      <c r="S245" s="242"/>
      <c r="T245" s="242"/>
      <c r="U245" s="242"/>
      <c r="V245" s="242"/>
      <c r="W245" s="242"/>
      <c r="X245" s="242"/>
      <c r="Y245" s="231">
        <v>1590</v>
      </c>
      <c r="Z245" s="232"/>
      <c r="AA245" s="232"/>
      <c r="AB245" s="233"/>
      <c r="AC245" s="234" t="s">
        <v>267</v>
      </c>
      <c r="AD245" s="235"/>
      <c r="AE245" s="235"/>
      <c r="AF245" s="235"/>
      <c r="AG245" s="235"/>
      <c r="AH245" s="236" t="s">
        <v>711</v>
      </c>
      <c r="AI245" s="236"/>
      <c r="AJ245" s="236"/>
      <c r="AK245" s="236"/>
      <c r="AL245" s="238" t="s">
        <v>711</v>
      </c>
      <c r="AM245" s="239"/>
      <c r="AN245" s="239"/>
      <c r="AO245" s="240"/>
      <c r="AP245" s="112" t="s">
        <v>791</v>
      </c>
      <c r="AQ245" s="112"/>
      <c r="AR245" s="112"/>
      <c r="AS245" s="112"/>
      <c r="AT245" s="112"/>
      <c r="AU245" s="112"/>
      <c r="AV245" s="112"/>
      <c r="AW245" s="112"/>
      <c r="AX245" s="112"/>
      <c r="AY245">
        <f>COUNTA($E$245)</f>
        <v>1</v>
      </c>
    </row>
    <row r="246" spans="1:51" ht="120" customHeight="1" x14ac:dyDescent="0.15">
      <c r="A246" s="772">
        <v>3</v>
      </c>
      <c r="B246" s="772">
        <v>1</v>
      </c>
      <c r="C246" s="782" t="s">
        <v>788</v>
      </c>
      <c r="D246" s="782"/>
      <c r="E246" s="112" t="s">
        <v>719</v>
      </c>
      <c r="F246" s="112"/>
      <c r="G246" s="112"/>
      <c r="H246" s="112"/>
      <c r="I246" s="112"/>
      <c r="J246" s="228">
        <v>6140001005714</v>
      </c>
      <c r="K246" s="228"/>
      <c r="L246" s="228"/>
      <c r="M246" s="228"/>
      <c r="N246" s="228"/>
      <c r="O246" s="228"/>
      <c r="P246" s="242" t="s">
        <v>790</v>
      </c>
      <c r="Q246" s="242"/>
      <c r="R246" s="242"/>
      <c r="S246" s="242"/>
      <c r="T246" s="242"/>
      <c r="U246" s="242"/>
      <c r="V246" s="242"/>
      <c r="W246" s="242"/>
      <c r="X246" s="242"/>
      <c r="Y246" s="231">
        <v>689</v>
      </c>
      <c r="Z246" s="232"/>
      <c r="AA246" s="232"/>
      <c r="AB246" s="233"/>
      <c r="AC246" s="234" t="s">
        <v>267</v>
      </c>
      <c r="AD246" s="235"/>
      <c r="AE246" s="235"/>
      <c r="AF246" s="235"/>
      <c r="AG246" s="235"/>
      <c r="AH246" s="236" t="s">
        <v>711</v>
      </c>
      <c r="AI246" s="236"/>
      <c r="AJ246" s="236"/>
      <c r="AK246" s="236"/>
      <c r="AL246" s="238" t="s">
        <v>711</v>
      </c>
      <c r="AM246" s="239"/>
      <c r="AN246" s="239"/>
      <c r="AO246" s="240"/>
      <c r="AP246" s="112"/>
      <c r="AQ246" s="112"/>
      <c r="AR246" s="112"/>
      <c r="AS246" s="112"/>
      <c r="AT246" s="112"/>
      <c r="AU246" s="112"/>
      <c r="AV246" s="112"/>
      <c r="AW246" s="112"/>
      <c r="AX246" s="112"/>
      <c r="AY246">
        <f>COUNTA($E$246)</f>
        <v>1</v>
      </c>
    </row>
  </sheetData>
  <sheetProtection formatRows="0"/>
  <dataConsolidate/>
  <mergeCells count="1048">
    <mergeCell ref="AU122:AV122"/>
    <mergeCell ref="E118:P118"/>
    <mergeCell ref="Q118:AB118"/>
    <mergeCell ref="AC118:AN118"/>
    <mergeCell ref="AO118:AX118"/>
    <mergeCell ref="E119:P119"/>
    <mergeCell ref="Q119:AB119"/>
    <mergeCell ref="AC119:AN119"/>
    <mergeCell ref="AO119:AX119"/>
    <mergeCell ref="A119:D119"/>
    <mergeCell ref="O123:P123"/>
    <mergeCell ref="AA123:AB123"/>
    <mergeCell ref="AM123:AN123"/>
    <mergeCell ref="AO123:AP123"/>
    <mergeCell ref="AR123:AS123"/>
    <mergeCell ref="AU123:AV123"/>
    <mergeCell ref="A120:D120"/>
    <mergeCell ref="E120:P120"/>
    <mergeCell ref="Q120:AB120"/>
    <mergeCell ref="AC120:AN120"/>
    <mergeCell ref="AO120:AX120"/>
    <mergeCell ref="A121:D121"/>
    <mergeCell ref="E121:P121"/>
    <mergeCell ref="Q121:AB121"/>
    <mergeCell ref="AC121:AN121"/>
    <mergeCell ref="AO121:AX121"/>
    <mergeCell ref="A122:D122"/>
    <mergeCell ref="E122:G122"/>
    <mergeCell ref="I122:J122"/>
    <mergeCell ref="L122:M122"/>
    <mergeCell ref="O122:P122"/>
    <mergeCell ref="Q122:S122"/>
    <mergeCell ref="U122:V122"/>
    <mergeCell ref="X122:Y122"/>
    <mergeCell ref="AA122:AB122"/>
    <mergeCell ref="AC122:AE122"/>
    <mergeCell ref="AG122:AH122"/>
    <mergeCell ref="AJ122:AK122"/>
    <mergeCell ref="AM122:AN122"/>
    <mergeCell ref="AO122:AP122"/>
    <mergeCell ref="AR122:AS122"/>
    <mergeCell ref="A12:F21"/>
    <mergeCell ref="G22:O22"/>
    <mergeCell ref="G23:O23"/>
    <mergeCell ref="G24:O24"/>
    <mergeCell ref="A22:F25"/>
    <mergeCell ref="AD22:AX22"/>
    <mergeCell ref="AD23:AX25"/>
    <mergeCell ref="W22:AC22"/>
    <mergeCell ref="A116:D116"/>
    <mergeCell ref="E116:P116"/>
    <mergeCell ref="Q116:AB116"/>
    <mergeCell ref="AC116:AN116"/>
    <mergeCell ref="AO116:AX116"/>
    <mergeCell ref="E117:P117"/>
    <mergeCell ref="Q117:AB117"/>
    <mergeCell ref="AC117:AN117"/>
    <mergeCell ref="AO117:AX117"/>
    <mergeCell ref="A113:D113"/>
    <mergeCell ref="E113:P113"/>
    <mergeCell ref="Q113:AB113"/>
    <mergeCell ref="AC113:AN113"/>
    <mergeCell ref="AO113:AX113"/>
    <mergeCell ref="A114:D114"/>
    <mergeCell ref="E114:P114"/>
    <mergeCell ref="Q114:AB114"/>
    <mergeCell ref="AC114:AN114"/>
    <mergeCell ref="AO114:AX114"/>
    <mergeCell ref="A115:D115"/>
    <mergeCell ref="E115:P115"/>
    <mergeCell ref="Q115:AB115"/>
    <mergeCell ref="AC115:AN115"/>
    <mergeCell ref="AO115:AX115"/>
    <mergeCell ref="W23:AC23"/>
    <mergeCell ref="W24:AC24"/>
    <mergeCell ref="AG123:AH123"/>
    <mergeCell ref="AJ123:AK123"/>
    <mergeCell ref="A118:D118"/>
    <mergeCell ref="A117:D117"/>
    <mergeCell ref="A123:D123"/>
    <mergeCell ref="E123:G123"/>
    <mergeCell ref="I123:J123"/>
    <mergeCell ref="L123:M123"/>
    <mergeCell ref="Q123:S123"/>
    <mergeCell ref="U123:V123"/>
    <mergeCell ref="X123:Y123"/>
    <mergeCell ref="AC123:AE123"/>
    <mergeCell ref="C89:AC89"/>
    <mergeCell ref="AD89:AF89"/>
    <mergeCell ref="AO2:AQ2"/>
    <mergeCell ref="AS2:AU2"/>
    <mergeCell ref="P25:V25"/>
    <mergeCell ref="W25:AC25"/>
    <mergeCell ref="AD2:AH2"/>
    <mergeCell ref="AJ2:AM2"/>
    <mergeCell ref="G8:X8"/>
    <mergeCell ref="P22:V22"/>
    <mergeCell ref="P23:V23"/>
    <mergeCell ref="P24:V24"/>
    <mergeCell ref="G25:O25"/>
    <mergeCell ref="AQ71:AT71"/>
    <mergeCell ref="AI71:AL71"/>
    <mergeCell ref="AM71:AP71"/>
    <mergeCell ref="AU71:AX71"/>
    <mergeCell ref="Y72:AA72"/>
    <mergeCell ref="G63:X64"/>
    <mergeCell ref="AI72:AL72"/>
    <mergeCell ref="AM72:AP72"/>
    <mergeCell ref="G67:X68"/>
    <mergeCell ref="Y67:AA67"/>
    <mergeCell ref="AB67:AD67"/>
    <mergeCell ref="E60:F60"/>
    <mergeCell ref="G60:AX60"/>
    <mergeCell ref="E59:F59"/>
    <mergeCell ref="G59:AX59"/>
    <mergeCell ref="G65:X66"/>
    <mergeCell ref="Y65:AA66"/>
    <mergeCell ref="AB65:AD66"/>
    <mergeCell ref="AE65:AH66"/>
    <mergeCell ref="AI65:AL66"/>
    <mergeCell ref="AM65:AP66"/>
    <mergeCell ref="E61:F72"/>
    <mergeCell ref="P206:X206"/>
    <mergeCell ref="P207:X207"/>
    <mergeCell ref="Y205:AB205"/>
    <mergeCell ref="AU65:AX65"/>
    <mergeCell ref="AQ66:AR66"/>
    <mergeCell ref="AS66:AT66"/>
    <mergeCell ref="AU66:AV66"/>
    <mergeCell ref="AW66:AX66"/>
    <mergeCell ref="AQ65:AT65"/>
    <mergeCell ref="AP207:AX207"/>
    <mergeCell ref="AC207:AG207"/>
    <mergeCell ref="Y201:AB201"/>
    <mergeCell ref="Y202:AB202"/>
    <mergeCell ref="Y203:AB203"/>
    <mergeCell ref="Y207:AB207"/>
    <mergeCell ref="AP206:AX206"/>
    <mergeCell ref="Y206:AB206"/>
    <mergeCell ref="AC204:AG204"/>
    <mergeCell ref="Y204:AB204"/>
    <mergeCell ref="AC201:AG201"/>
    <mergeCell ref="AC202:AG202"/>
    <mergeCell ref="AC203:AG203"/>
    <mergeCell ref="AL203:AO203"/>
    <mergeCell ref="AH205:AK205"/>
    <mergeCell ref="AL205:AO205"/>
    <mergeCell ref="AH206:AK206"/>
    <mergeCell ref="AM53:AP53"/>
    <mergeCell ref="Y199:AB199"/>
    <mergeCell ref="C199:I199"/>
    <mergeCell ref="P199:X199"/>
    <mergeCell ref="Y63:AA63"/>
    <mergeCell ref="AB63:AD63"/>
    <mergeCell ref="AE63:AH63"/>
    <mergeCell ref="Y61:AA62"/>
    <mergeCell ref="AB61:AD62"/>
    <mergeCell ref="AE71:AH71"/>
    <mergeCell ref="AW62:AX62"/>
    <mergeCell ref="AS62:AT62"/>
    <mergeCell ref="AQ57:AX57"/>
    <mergeCell ref="AQ61:AT61"/>
    <mergeCell ref="AU61:AX61"/>
    <mergeCell ref="AE56:AH56"/>
    <mergeCell ref="AE61:AH62"/>
    <mergeCell ref="AE50:AH50"/>
    <mergeCell ref="AQ44:AT44"/>
    <mergeCell ref="AE44:AH44"/>
    <mergeCell ref="AW27:AX27"/>
    <mergeCell ref="AU27:AV27"/>
    <mergeCell ref="AU34:AV34"/>
    <mergeCell ref="AW34:AX34"/>
    <mergeCell ref="AU44:AX44"/>
    <mergeCell ref="AE33:AH34"/>
    <mergeCell ref="AI33:AL34"/>
    <mergeCell ref="AM33:AP34"/>
    <mergeCell ref="AQ33:AT33"/>
    <mergeCell ref="AU33:AX33"/>
    <mergeCell ref="AQ34:AR34"/>
    <mergeCell ref="AS34:AT34"/>
    <mergeCell ref="AE35:AH35"/>
    <mergeCell ref="AI35:AL35"/>
    <mergeCell ref="AM35:AP35"/>
    <mergeCell ref="AQ35:AT35"/>
    <mergeCell ref="AU35:AX35"/>
    <mergeCell ref="AE36:AH36"/>
    <mergeCell ref="AI36:AL36"/>
    <mergeCell ref="AQ36:AT36"/>
    <mergeCell ref="AQ41:AR41"/>
    <mergeCell ref="AS41:AT41"/>
    <mergeCell ref="AE42:AH42"/>
    <mergeCell ref="AI42:AL42"/>
    <mergeCell ref="AM42:AP42"/>
    <mergeCell ref="AQ42:AT42"/>
    <mergeCell ref="AU42:AX42"/>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41:AX41"/>
    <mergeCell ref="AW2:AX2"/>
    <mergeCell ref="AU28:AX28"/>
    <mergeCell ref="AU29:AX29"/>
    <mergeCell ref="AU30:AX30"/>
    <mergeCell ref="AE37:AH37"/>
    <mergeCell ref="AI37:AL37"/>
    <mergeCell ref="AM37:AP37"/>
    <mergeCell ref="AQ37:AT37"/>
    <mergeCell ref="AU37:AX37"/>
    <mergeCell ref="AM36:AP36"/>
    <mergeCell ref="AU36:AX36"/>
    <mergeCell ref="AU40:AX40"/>
    <mergeCell ref="Y192:AB192"/>
    <mergeCell ref="AC192:AG192"/>
    <mergeCell ref="AH192:AT192"/>
    <mergeCell ref="AE43:AH43"/>
    <mergeCell ref="AI43:AL43"/>
    <mergeCell ref="AM43:AP43"/>
    <mergeCell ref="AQ43:AT43"/>
    <mergeCell ref="AU43:AX43"/>
    <mergeCell ref="AC189:AG189"/>
    <mergeCell ref="AH189:AT189"/>
    <mergeCell ref="AU189:AX189"/>
    <mergeCell ref="G193:K193"/>
    <mergeCell ref="L193:X193"/>
    <mergeCell ref="Y193:AB193"/>
    <mergeCell ref="AC193:AG193"/>
    <mergeCell ref="AH193:AT193"/>
    <mergeCell ref="AU193:AX193"/>
    <mergeCell ref="AU190:AX190"/>
    <mergeCell ref="A238:B238"/>
    <mergeCell ref="A239:B239"/>
    <mergeCell ref="A235:B235"/>
    <mergeCell ref="C235:I235"/>
    <mergeCell ref="J235:O235"/>
    <mergeCell ref="P235:X235"/>
    <mergeCell ref="Y235:AB235"/>
    <mergeCell ref="AC235:AG235"/>
    <mergeCell ref="AH235:AK235"/>
    <mergeCell ref="AL235:AO235"/>
    <mergeCell ref="AP235:AX235"/>
    <mergeCell ref="A234:B234"/>
    <mergeCell ref="A231:B231"/>
    <mergeCell ref="A229:B229"/>
    <mergeCell ref="A230:B230"/>
    <mergeCell ref="C229:I229"/>
    <mergeCell ref="J229:O229"/>
    <mergeCell ref="P229:X229"/>
    <mergeCell ref="Y229:AB229"/>
    <mergeCell ref="AC229:AG229"/>
    <mergeCell ref="AH229:AK229"/>
    <mergeCell ref="AL229:AO229"/>
    <mergeCell ref="AP229:AX229"/>
    <mergeCell ref="C230:I230"/>
    <mergeCell ref="J230:O230"/>
    <mergeCell ref="P230:X230"/>
    <mergeCell ref="Y230:AB230"/>
    <mergeCell ref="AC230:AG230"/>
    <mergeCell ref="AH230:AK230"/>
    <mergeCell ref="AL230:AO230"/>
    <mergeCell ref="AP230:AX230"/>
    <mergeCell ref="A223:B223"/>
    <mergeCell ref="A224:B224"/>
    <mergeCell ref="A222:B222"/>
    <mergeCell ref="A225:B225"/>
    <mergeCell ref="A226:B226"/>
    <mergeCell ref="C225:I225"/>
    <mergeCell ref="J225:O225"/>
    <mergeCell ref="P225:X225"/>
    <mergeCell ref="Y225:AB225"/>
    <mergeCell ref="AC225:AG225"/>
    <mergeCell ref="AH225:AK225"/>
    <mergeCell ref="AL225:AO225"/>
    <mergeCell ref="AP225:AX225"/>
    <mergeCell ref="C224:I224"/>
    <mergeCell ref="J224:O224"/>
    <mergeCell ref="P224:X224"/>
    <mergeCell ref="Y224:AB224"/>
    <mergeCell ref="AC224:AG224"/>
    <mergeCell ref="AH224:AK224"/>
    <mergeCell ref="AL224:AO224"/>
    <mergeCell ref="AP224:AX224"/>
    <mergeCell ref="A218:B218"/>
    <mergeCell ref="A219:B219"/>
    <mergeCell ref="C218:I218"/>
    <mergeCell ref="J218:O218"/>
    <mergeCell ref="P218:X218"/>
    <mergeCell ref="Y218:AB218"/>
    <mergeCell ref="AC218:AG218"/>
    <mergeCell ref="AH218:AK218"/>
    <mergeCell ref="AL218:AO218"/>
    <mergeCell ref="AP218:AX218"/>
    <mergeCell ref="A214:B214"/>
    <mergeCell ref="A215:B215"/>
    <mergeCell ref="C215:I215"/>
    <mergeCell ref="J215:O215"/>
    <mergeCell ref="P215:X215"/>
    <mergeCell ref="Y215:AB215"/>
    <mergeCell ref="AC215:AG215"/>
    <mergeCell ref="AH215:AK215"/>
    <mergeCell ref="AL215:AO215"/>
    <mergeCell ref="AP215:AX215"/>
    <mergeCell ref="A210:B210"/>
    <mergeCell ref="A211:B211"/>
    <mergeCell ref="C210:I210"/>
    <mergeCell ref="J210:O210"/>
    <mergeCell ref="P210:X210"/>
    <mergeCell ref="Y210:AB210"/>
    <mergeCell ref="AC210:AG210"/>
    <mergeCell ref="AH210:AK210"/>
    <mergeCell ref="AL210:AO210"/>
    <mergeCell ref="AP210:AX210"/>
    <mergeCell ref="C211:I211"/>
    <mergeCell ref="J211:O211"/>
    <mergeCell ref="P211:X211"/>
    <mergeCell ref="Y211:AB211"/>
    <mergeCell ref="AC211:AG211"/>
    <mergeCell ref="AH211:AK211"/>
    <mergeCell ref="AP211:AX211"/>
    <mergeCell ref="AL211:AO211"/>
    <mergeCell ref="E73:AX73"/>
    <mergeCell ref="E74:AX75"/>
    <mergeCell ref="AH202:AK202"/>
    <mergeCell ref="AL202:AO202"/>
    <mergeCell ref="AP199:AX199"/>
    <mergeCell ref="AQ62:AR62"/>
    <mergeCell ref="AU62:AV62"/>
    <mergeCell ref="AP200:AX200"/>
    <mergeCell ref="AP201:AX201"/>
    <mergeCell ref="AP202:AX202"/>
    <mergeCell ref="AP203:AX203"/>
    <mergeCell ref="G61:X62"/>
    <mergeCell ref="P200:X200"/>
    <mergeCell ref="P201:X201"/>
    <mergeCell ref="P202:X202"/>
    <mergeCell ref="P203:X203"/>
    <mergeCell ref="P204:X204"/>
    <mergeCell ref="P205:X205"/>
    <mergeCell ref="AI63:AL63"/>
    <mergeCell ref="AP204:AX204"/>
    <mergeCell ref="A76:AX76"/>
    <mergeCell ref="AH203:AK203"/>
    <mergeCell ref="AC199:AG199"/>
    <mergeCell ref="AC200:AG200"/>
    <mergeCell ref="A194:AK194"/>
    <mergeCell ref="G188:K188"/>
    <mergeCell ref="L188:X188"/>
    <mergeCell ref="Y188:AB188"/>
    <mergeCell ref="AC188:AG188"/>
    <mergeCell ref="AH188:AT188"/>
    <mergeCell ref="AU184:AX184"/>
    <mergeCell ref="AU186:AX186"/>
    <mergeCell ref="AU188:AX188"/>
    <mergeCell ref="G185:AB185"/>
    <mergeCell ref="AC185:AX185"/>
    <mergeCell ref="J207:O207"/>
    <mergeCell ref="A201:B201"/>
    <mergeCell ref="A202:B202"/>
    <mergeCell ref="G186:K186"/>
    <mergeCell ref="L186:X186"/>
    <mergeCell ref="Y186:AB186"/>
    <mergeCell ref="AH200:AK200"/>
    <mergeCell ref="AL200:AO200"/>
    <mergeCell ref="J199:O199"/>
    <mergeCell ref="J201:O201"/>
    <mergeCell ref="J200:O200"/>
    <mergeCell ref="Y200:AB200"/>
    <mergeCell ref="L192:X192"/>
    <mergeCell ref="AL206:AO206"/>
    <mergeCell ref="J202:O202"/>
    <mergeCell ref="J203:O203"/>
    <mergeCell ref="J204:O204"/>
    <mergeCell ref="J205:O205"/>
    <mergeCell ref="J206:O206"/>
    <mergeCell ref="AH199:AK199"/>
    <mergeCell ref="AL199:AO199"/>
    <mergeCell ref="AC187:AG187"/>
    <mergeCell ref="AH187:AT187"/>
    <mergeCell ref="AU187:AX187"/>
    <mergeCell ref="AE58:AH58"/>
    <mergeCell ref="AI56:AL56"/>
    <mergeCell ref="AM58:AP58"/>
    <mergeCell ref="G178:AB178"/>
    <mergeCell ref="AC178:AX178"/>
    <mergeCell ref="G179:K179"/>
    <mergeCell ref="AM68:AP68"/>
    <mergeCell ref="AQ68:AT68"/>
    <mergeCell ref="AU192:AX192"/>
    <mergeCell ref="L189:X189"/>
    <mergeCell ref="Y189:AB189"/>
    <mergeCell ref="L182:X182"/>
    <mergeCell ref="Y182:AB182"/>
    <mergeCell ref="A205:B205"/>
    <mergeCell ref="A200:B200"/>
    <mergeCell ref="A199:B199"/>
    <mergeCell ref="AH191:AT191"/>
    <mergeCell ref="AU191:AX191"/>
    <mergeCell ref="G190:K190"/>
    <mergeCell ref="L190:X190"/>
    <mergeCell ref="Y190:AB190"/>
    <mergeCell ref="AC190:AG190"/>
    <mergeCell ref="Y47:AA47"/>
    <mergeCell ref="G54:X55"/>
    <mergeCell ref="Y54:AA54"/>
    <mergeCell ref="AB54:AD54"/>
    <mergeCell ref="Y55:AA55"/>
    <mergeCell ref="AB55:AD55"/>
    <mergeCell ref="AH184:AT184"/>
    <mergeCell ref="AK20:AQ20"/>
    <mergeCell ref="A50:F52"/>
    <mergeCell ref="AB50:AD50"/>
    <mergeCell ref="Y53:AA53"/>
    <mergeCell ref="AB53:AD53"/>
    <mergeCell ref="AE49:AH49"/>
    <mergeCell ref="AI49:AL49"/>
    <mergeCell ref="AM49:AP49"/>
    <mergeCell ref="A26:F30"/>
    <mergeCell ref="G184:K184"/>
    <mergeCell ref="L184:X184"/>
    <mergeCell ref="Y184:AB184"/>
    <mergeCell ref="AB29:AD29"/>
    <mergeCell ref="A3:AH3"/>
    <mergeCell ref="AJ3:AW3"/>
    <mergeCell ref="AG84:AX84"/>
    <mergeCell ref="A78:B8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L187:X187"/>
    <mergeCell ref="Y187:AB187"/>
    <mergeCell ref="G189:K189"/>
    <mergeCell ref="AH190:AT190"/>
    <mergeCell ref="A207:B207"/>
    <mergeCell ref="A206:B206"/>
    <mergeCell ref="G5:L5"/>
    <mergeCell ref="M5:R5"/>
    <mergeCell ref="S5:X5"/>
    <mergeCell ref="Y8:AD8"/>
    <mergeCell ref="Y44:AA44"/>
    <mergeCell ref="A9:F9"/>
    <mergeCell ref="G9:AX9"/>
    <mergeCell ref="I15:O15"/>
    <mergeCell ref="P15:V15"/>
    <mergeCell ref="W15:AC15"/>
    <mergeCell ref="Y26:AA27"/>
    <mergeCell ref="Y28:AA28"/>
    <mergeCell ref="Y29:AA29"/>
    <mergeCell ref="P26:X27"/>
    <mergeCell ref="AB26:AD27"/>
    <mergeCell ref="AB28:AD28"/>
    <mergeCell ref="AH201:AK201"/>
    <mergeCell ref="AL201:AO201"/>
    <mergeCell ref="AC205:AG205"/>
    <mergeCell ref="AC206:AG206"/>
    <mergeCell ref="AP205:AX205"/>
    <mergeCell ref="AC184:AG184"/>
    <mergeCell ref="G192:K192"/>
    <mergeCell ref="A204:B204"/>
    <mergeCell ref="AH204:AK204"/>
    <mergeCell ref="AL204:AO204"/>
    <mergeCell ref="AH207:AK207"/>
    <mergeCell ref="AL207:AO207"/>
    <mergeCell ref="A203:B203"/>
    <mergeCell ref="AC186:AG186"/>
    <mergeCell ref="AH186:AT186"/>
    <mergeCell ref="Y191:AB191"/>
    <mergeCell ref="AC191:AG191"/>
    <mergeCell ref="G191:K191"/>
    <mergeCell ref="L191:X191"/>
    <mergeCell ref="G187:K187"/>
    <mergeCell ref="G183:K183"/>
    <mergeCell ref="L183:X183"/>
    <mergeCell ref="Y183:AB183"/>
    <mergeCell ref="AC183:AG183"/>
    <mergeCell ref="AH183:AT183"/>
    <mergeCell ref="AU183:AX183"/>
    <mergeCell ref="G177:K177"/>
    <mergeCell ref="L177:X177"/>
    <mergeCell ref="Y177:AB177"/>
    <mergeCell ref="AC177:AG177"/>
    <mergeCell ref="AH177:AT177"/>
    <mergeCell ref="AU177:AX177"/>
    <mergeCell ref="G181:K181"/>
    <mergeCell ref="L181:X181"/>
    <mergeCell ref="Y181:AB181"/>
    <mergeCell ref="AC181:AG181"/>
    <mergeCell ref="AH181:AT181"/>
    <mergeCell ref="AU181:AX181"/>
    <mergeCell ref="AC182:AG182"/>
    <mergeCell ref="L179:X179"/>
    <mergeCell ref="Y179:AB179"/>
    <mergeCell ref="AC179:AG179"/>
    <mergeCell ref="AH179:AT179"/>
    <mergeCell ref="AU179:AX179"/>
    <mergeCell ref="G180:K180"/>
    <mergeCell ref="L180:X180"/>
    <mergeCell ref="Y180:AB180"/>
    <mergeCell ref="AC180:AG180"/>
    <mergeCell ref="AH180:AT180"/>
    <mergeCell ref="AU180:AX180"/>
    <mergeCell ref="G182:K182"/>
    <mergeCell ref="AH182:AT182"/>
    <mergeCell ref="AU182:AX182"/>
    <mergeCell ref="G171:AB171"/>
    <mergeCell ref="AC171:AX171"/>
    <mergeCell ref="G172:K172"/>
    <mergeCell ref="L172:X172"/>
    <mergeCell ref="C102:F102"/>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G173:K173"/>
    <mergeCell ref="L173:X173"/>
    <mergeCell ref="Y173:AB173"/>
    <mergeCell ref="AC173:AG173"/>
    <mergeCell ref="AH173:AT173"/>
    <mergeCell ref="Y172:AB172"/>
    <mergeCell ref="AC172:AG172"/>
    <mergeCell ref="AH172:AT172"/>
    <mergeCell ref="AU172:AX172"/>
    <mergeCell ref="AU72:AX72"/>
    <mergeCell ref="AD83:AF83"/>
    <mergeCell ref="AD80:AF80"/>
    <mergeCell ref="AC165:AG165"/>
    <mergeCell ref="L165:X165"/>
    <mergeCell ref="AC164:AG164"/>
    <mergeCell ref="G71:X72"/>
    <mergeCell ref="G170:K170"/>
    <mergeCell ref="L170:X170"/>
    <mergeCell ref="Y170:AB170"/>
    <mergeCell ref="AC170:AG170"/>
    <mergeCell ref="AH170:AT170"/>
    <mergeCell ref="AU170:AX170"/>
    <mergeCell ref="AE67:AH67"/>
    <mergeCell ref="AI67:AL67"/>
    <mergeCell ref="AM67:AP67"/>
    <mergeCell ref="AQ67:AT67"/>
    <mergeCell ref="AU67:AX67"/>
    <mergeCell ref="Y68:AA68"/>
    <mergeCell ref="AB68:AD68"/>
    <mergeCell ref="AE68:AH68"/>
    <mergeCell ref="AB71:AD71"/>
    <mergeCell ref="Y71:AA71"/>
    <mergeCell ref="AI68:AL68"/>
    <mergeCell ref="G69:X70"/>
    <mergeCell ref="AW70:AX70"/>
    <mergeCell ref="AB72:AD72"/>
    <mergeCell ref="AE72:AH72"/>
    <mergeCell ref="AU68:AX68"/>
    <mergeCell ref="AU169:AX169"/>
    <mergeCell ref="AU63:AX63"/>
    <mergeCell ref="C87:AC87"/>
    <mergeCell ref="AD90:AF90"/>
    <mergeCell ref="AG88:AX88"/>
    <mergeCell ref="C84:AC84"/>
    <mergeCell ref="G164:K164"/>
    <mergeCell ref="L164:X164"/>
    <mergeCell ref="Y168:AB168"/>
    <mergeCell ref="C79:AC79"/>
    <mergeCell ref="C80:AC80"/>
    <mergeCell ref="C81:AC81"/>
    <mergeCell ref="AQ72:AT72"/>
    <mergeCell ref="AG77:AX77"/>
    <mergeCell ref="AD15:AJ15"/>
    <mergeCell ref="AE40:AH41"/>
    <mergeCell ref="P19:V19"/>
    <mergeCell ref="L167:X167"/>
    <mergeCell ref="Y167:AB167"/>
    <mergeCell ref="AC167:AG167"/>
    <mergeCell ref="AU167:AX167"/>
    <mergeCell ref="AU166:AX166"/>
    <mergeCell ref="A111:AX111"/>
    <mergeCell ref="G168:K168"/>
    <mergeCell ref="L168:X168"/>
    <mergeCell ref="AC163:AX163"/>
    <mergeCell ref="C82:D83"/>
    <mergeCell ref="Y164:AB164"/>
    <mergeCell ref="A107:E107"/>
    <mergeCell ref="A102:B103"/>
    <mergeCell ref="Y165:AB165"/>
    <mergeCell ref="AH166:AT166"/>
    <mergeCell ref="A108:AX108"/>
    <mergeCell ref="AR15:AX15"/>
    <mergeCell ref="I14:O14"/>
    <mergeCell ref="P33:X34"/>
    <mergeCell ref="Y33:AA34"/>
    <mergeCell ref="AB33:AD34"/>
    <mergeCell ref="I17:O17"/>
    <mergeCell ref="I13:O13"/>
    <mergeCell ref="AQ26:AT26"/>
    <mergeCell ref="A33:F37"/>
    <mergeCell ref="A40:F44"/>
    <mergeCell ref="G26:O27"/>
    <mergeCell ref="AU41:AV41"/>
    <mergeCell ref="AD13:AJ13"/>
    <mergeCell ref="A95:B101"/>
    <mergeCell ref="AD88:AF88"/>
    <mergeCell ref="Y56:AA56"/>
    <mergeCell ref="AB56:AD56"/>
    <mergeCell ref="G57:X58"/>
    <mergeCell ref="Y57:AA57"/>
    <mergeCell ref="A91:B94"/>
    <mergeCell ref="C91:AC91"/>
    <mergeCell ref="AM40:AP41"/>
    <mergeCell ref="AQ40:AT40"/>
    <mergeCell ref="AM44:AP44"/>
    <mergeCell ref="AR14:AX14"/>
    <mergeCell ref="AI44:AL44"/>
    <mergeCell ref="AB40:AD41"/>
    <mergeCell ref="AK15:AQ15"/>
    <mergeCell ref="AG93:AX93"/>
    <mergeCell ref="AD84:AF84"/>
    <mergeCell ref="W12:AC12"/>
    <mergeCell ref="AR20:AX20"/>
    <mergeCell ref="AM69:AP70"/>
    <mergeCell ref="AQ69:AT69"/>
    <mergeCell ref="AI61:AL62"/>
    <mergeCell ref="AM61:AP62"/>
    <mergeCell ref="A110:AX110"/>
    <mergeCell ref="AD86:AF86"/>
    <mergeCell ref="C94:AC94"/>
    <mergeCell ref="G10:AX10"/>
    <mergeCell ref="AD14:AJ14"/>
    <mergeCell ref="AK14:AQ14"/>
    <mergeCell ref="P13:V13"/>
    <mergeCell ref="P17:V17"/>
    <mergeCell ref="W17:AC17"/>
    <mergeCell ref="AD16:AJ16"/>
    <mergeCell ref="AR16:AX16"/>
    <mergeCell ref="AK16:AQ16"/>
    <mergeCell ref="P28:X30"/>
    <mergeCell ref="Y43:AA43"/>
    <mergeCell ref="P40:X41"/>
    <mergeCell ref="AI40:AL41"/>
    <mergeCell ref="G12:O12"/>
    <mergeCell ref="P14:V14"/>
    <mergeCell ref="P42:X44"/>
    <mergeCell ref="Y42:AA42"/>
    <mergeCell ref="AB36:AD36"/>
    <mergeCell ref="F107:AX107"/>
    <mergeCell ref="E82:AC82"/>
    <mergeCell ref="E83:AC83"/>
    <mergeCell ref="AG90:AX90"/>
    <mergeCell ref="A106:AX106"/>
    <mergeCell ref="AG91:AX91"/>
    <mergeCell ref="AD79:AF79"/>
    <mergeCell ref="AG87:AX87"/>
    <mergeCell ref="A104:AX104"/>
    <mergeCell ref="C103:F103"/>
    <mergeCell ref="G4:X4"/>
    <mergeCell ref="Y4:AD4"/>
    <mergeCell ref="AE4:AP4"/>
    <mergeCell ref="AQ4:AX4"/>
    <mergeCell ref="A5:F5"/>
    <mergeCell ref="C85:AC85"/>
    <mergeCell ref="G11:AX11"/>
    <mergeCell ref="Y5:AD5"/>
    <mergeCell ref="AE5:AP5"/>
    <mergeCell ref="AQ5:AX5"/>
    <mergeCell ref="A4:F4"/>
    <mergeCell ref="A6:F6"/>
    <mergeCell ref="AK12:AQ12"/>
    <mergeCell ref="W14:AC14"/>
    <mergeCell ref="AG80:AX80"/>
    <mergeCell ref="AG85:AX85"/>
    <mergeCell ref="C78:AC78"/>
    <mergeCell ref="I16:O16"/>
    <mergeCell ref="P16:V16"/>
    <mergeCell ref="AD81:AF81"/>
    <mergeCell ref="I18:O18"/>
    <mergeCell ref="AD12:AJ12"/>
    <mergeCell ref="AE8:AX8"/>
    <mergeCell ref="W16:AC16"/>
    <mergeCell ref="A10:F10"/>
    <mergeCell ref="AB43:AD43"/>
    <mergeCell ref="AR12:AX12"/>
    <mergeCell ref="G13:H18"/>
    <mergeCell ref="W13:AC13"/>
    <mergeCell ref="G28:O30"/>
    <mergeCell ref="A11:F11"/>
    <mergeCell ref="AD82:AF82"/>
    <mergeCell ref="G166:K166"/>
    <mergeCell ref="L166:X166"/>
    <mergeCell ref="AH165:AT165"/>
    <mergeCell ref="Y166:AB166"/>
    <mergeCell ref="AC166:AG166"/>
    <mergeCell ref="AH164:AT164"/>
    <mergeCell ref="G165:K165"/>
    <mergeCell ref="A109:E109"/>
    <mergeCell ref="G33:O34"/>
    <mergeCell ref="AM63:AP63"/>
    <mergeCell ref="AQ63:AT63"/>
    <mergeCell ref="Y64:AA64"/>
    <mergeCell ref="AB64:AD64"/>
    <mergeCell ref="P12:V12"/>
    <mergeCell ref="AB30:AD30"/>
    <mergeCell ref="AD92:AF92"/>
    <mergeCell ref="A163:F193"/>
    <mergeCell ref="AH167:AT167"/>
    <mergeCell ref="G169:K169"/>
    <mergeCell ref="L169:X169"/>
    <mergeCell ref="Y169:AB169"/>
    <mergeCell ref="AC169:AG169"/>
    <mergeCell ref="AH169:AT169"/>
    <mergeCell ref="AB42:AD42"/>
    <mergeCell ref="A105:AX105"/>
    <mergeCell ref="F109:AX109"/>
    <mergeCell ref="A81:B90"/>
    <mergeCell ref="C90:AC90"/>
    <mergeCell ref="A112:AX112"/>
    <mergeCell ref="AD94:AF94"/>
    <mergeCell ref="AU168:AX168"/>
    <mergeCell ref="AG81:AX83"/>
    <mergeCell ref="AU173:AX173"/>
    <mergeCell ref="C86:AC86"/>
    <mergeCell ref="AU164:AX164"/>
    <mergeCell ref="AD91:AF91"/>
    <mergeCell ref="G163:AB163"/>
    <mergeCell ref="AD95:AF95"/>
    <mergeCell ref="AC168:AG168"/>
    <mergeCell ref="AH168:AT168"/>
    <mergeCell ref="AG94:AX94"/>
    <mergeCell ref="C88:AC88"/>
    <mergeCell ref="A124:F162"/>
    <mergeCell ref="AG95:AX101"/>
    <mergeCell ref="C92:AC92"/>
    <mergeCell ref="AG92:AX92"/>
    <mergeCell ref="C95:AC95"/>
    <mergeCell ref="AD93:AF93"/>
    <mergeCell ref="G167:K167"/>
    <mergeCell ref="AI69:AL70"/>
    <mergeCell ref="AD85:AF85"/>
    <mergeCell ref="AB49:AD49"/>
    <mergeCell ref="AI58:AL58"/>
    <mergeCell ref="G51:X52"/>
    <mergeCell ref="AQ58:AX58"/>
    <mergeCell ref="AM55:AP55"/>
    <mergeCell ref="AQ56:AX56"/>
    <mergeCell ref="AE57:AH57"/>
    <mergeCell ref="AI57:AL57"/>
    <mergeCell ref="G103:AX103"/>
    <mergeCell ref="G102:AX102"/>
    <mergeCell ref="Y37:AA37"/>
    <mergeCell ref="AB37:AD37"/>
    <mergeCell ref="Y40:AA41"/>
    <mergeCell ref="AB44:AD44"/>
    <mergeCell ref="G48:X49"/>
    <mergeCell ref="G42:O44"/>
    <mergeCell ref="Y69:AA70"/>
    <mergeCell ref="AB69:AD70"/>
    <mergeCell ref="AE69:AH70"/>
    <mergeCell ref="G53:X53"/>
    <mergeCell ref="AM57:AP57"/>
    <mergeCell ref="Y48:AA48"/>
    <mergeCell ref="AM56:AP56"/>
    <mergeCell ref="AE55:AH55"/>
    <mergeCell ref="AI55:AL55"/>
    <mergeCell ref="AB57:AD57"/>
    <mergeCell ref="Y51:AA51"/>
    <mergeCell ref="AB51:AD51"/>
    <mergeCell ref="Y52:AA52"/>
    <mergeCell ref="AB52:AD52"/>
    <mergeCell ref="AE54:AH54"/>
    <mergeCell ref="AI54:AL54"/>
    <mergeCell ref="AM54:AP54"/>
    <mergeCell ref="AI53:AL53"/>
    <mergeCell ref="AI50:AL50"/>
    <mergeCell ref="AM50:AP50"/>
    <mergeCell ref="AE51:AH51"/>
    <mergeCell ref="AI51:AL51"/>
    <mergeCell ref="AM51:AP51"/>
    <mergeCell ref="AE48:AH48"/>
    <mergeCell ref="AI48:AL48"/>
    <mergeCell ref="AM48:AP48"/>
    <mergeCell ref="AE52:AH52"/>
    <mergeCell ref="AI52:AL52"/>
    <mergeCell ref="AM52:AP52"/>
    <mergeCell ref="AE53:AH53"/>
    <mergeCell ref="AE47:AH47"/>
    <mergeCell ref="AI47:AL47"/>
    <mergeCell ref="AM47:AP47"/>
    <mergeCell ref="A7:F7"/>
    <mergeCell ref="G7:X7"/>
    <mergeCell ref="A8:F8"/>
    <mergeCell ref="A47:F49"/>
    <mergeCell ref="G47:X47"/>
    <mergeCell ref="AB48:AD48"/>
    <mergeCell ref="G50:X50"/>
    <mergeCell ref="Y50:AA50"/>
    <mergeCell ref="Y58:AA58"/>
    <mergeCell ref="AB58:AD58"/>
    <mergeCell ref="AB47:AD47"/>
    <mergeCell ref="C93:AC93"/>
    <mergeCell ref="AE64:AH64"/>
    <mergeCell ref="AI64:AL64"/>
    <mergeCell ref="G6:AX6"/>
    <mergeCell ref="G40:O41"/>
    <mergeCell ref="A53:F55"/>
    <mergeCell ref="A56:F58"/>
    <mergeCell ref="G56:X56"/>
    <mergeCell ref="Y49:AA49"/>
    <mergeCell ref="AD77:AF77"/>
    <mergeCell ref="C77:AC77"/>
    <mergeCell ref="AG78:AX78"/>
    <mergeCell ref="AU64:AX64"/>
    <mergeCell ref="AU69:AX69"/>
    <mergeCell ref="AQ70:AR70"/>
    <mergeCell ref="AS70:AT70"/>
    <mergeCell ref="AU70:AV70"/>
    <mergeCell ref="AU165:AX165"/>
    <mergeCell ref="AM64:AP64"/>
    <mergeCell ref="AQ64:AT64"/>
    <mergeCell ref="A240:AK240"/>
    <mergeCell ref="E243:I243"/>
    <mergeCell ref="C243:D243"/>
    <mergeCell ref="E244:I244"/>
    <mergeCell ref="C244:D244"/>
    <mergeCell ref="A243:B243"/>
    <mergeCell ref="J243:O243"/>
    <mergeCell ref="P243:X243"/>
    <mergeCell ref="Y243:AB243"/>
    <mergeCell ref="AC243:AG243"/>
    <mergeCell ref="AH243:AK243"/>
    <mergeCell ref="AL243:AO243"/>
    <mergeCell ref="AP243:AX243"/>
    <mergeCell ref="A244:B244"/>
    <mergeCell ref="J244:O244"/>
    <mergeCell ref="P244:X244"/>
    <mergeCell ref="Y244:AB244"/>
    <mergeCell ref="A246:B246"/>
    <mergeCell ref="J246:O246"/>
    <mergeCell ref="P246:X246"/>
    <mergeCell ref="Y246:AB246"/>
    <mergeCell ref="AC246:AG246"/>
    <mergeCell ref="AH246:AK246"/>
    <mergeCell ref="AL246:AO246"/>
    <mergeCell ref="AP246:AX246"/>
    <mergeCell ref="A245:B245"/>
    <mergeCell ref="J245:O245"/>
    <mergeCell ref="P245:X245"/>
    <mergeCell ref="Y245:AB245"/>
    <mergeCell ref="AC245:AG245"/>
    <mergeCell ref="C245:D245"/>
    <mergeCell ref="E245:I245"/>
    <mergeCell ref="C246:D246"/>
    <mergeCell ref="E246:I246"/>
    <mergeCell ref="AC244:AG244"/>
    <mergeCell ref="AH244:AK244"/>
    <mergeCell ref="AL244:AO244"/>
    <mergeCell ref="AP244:AX244"/>
    <mergeCell ref="AP245:AX245"/>
    <mergeCell ref="AH245:AK245"/>
    <mergeCell ref="AL245:AO245"/>
    <mergeCell ref="C200:I200"/>
    <mergeCell ref="C201:I201"/>
    <mergeCell ref="C202:I202"/>
    <mergeCell ref="C203:I203"/>
    <mergeCell ref="C204:I204"/>
    <mergeCell ref="C205:I205"/>
    <mergeCell ref="C206:I206"/>
    <mergeCell ref="C207:I207"/>
    <mergeCell ref="C214:I214"/>
    <mergeCell ref="J214:O214"/>
    <mergeCell ref="P214:X214"/>
    <mergeCell ref="Y214:AB214"/>
    <mergeCell ref="AC214:AG214"/>
    <mergeCell ref="AH214:AK214"/>
    <mergeCell ref="AL214:AO214"/>
    <mergeCell ref="AP214:AX214"/>
    <mergeCell ref="C219:I219"/>
    <mergeCell ref="J219:O219"/>
    <mergeCell ref="P219:X219"/>
    <mergeCell ref="Y219:AB219"/>
    <mergeCell ref="AC219:AG219"/>
    <mergeCell ref="AH219:AK219"/>
    <mergeCell ref="AL219:AO219"/>
    <mergeCell ref="AP219:AX219"/>
    <mergeCell ref="C222:I222"/>
    <mergeCell ref="J222:O222"/>
    <mergeCell ref="P222:X222"/>
    <mergeCell ref="Y222:AB222"/>
    <mergeCell ref="AC222:AG222"/>
    <mergeCell ref="AH222:AK222"/>
    <mergeCell ref="AL222:AO222"/>
    <mergeCell ref="AP222:AX222"/>
    <mergeCell ref="C223:I223"/>
    <mergeCell ref="J223:O223"/>
    <mergeCell ref="P223:X223"/>
    <mergeCell ref="Y223:AB223"/>
    <mergeCell ref="AC223:AG223"/>
    <mergeCell ref="AH223:AK223"/>
    <mergeCell ref="AL223:AO223"/>
    <mergeCell ref="AP223:AX223"/>
    <mergeCell ref="C226:I226"/>
    <mergeCell ref="J226:O226"/>
    <mergeCell ref="P226:X226"/>
    <mergeCell ref="Y226:AB226"/>
    <mergeCell ref="AC226:AG226"/>
    <mergeCell ref="AH226:AK226"/>
    <mergeCell ref="AL226:AO226"/>
    <mergeCell ref="AP226:AX226"/>
    <mergeCell ref="C231:I231"/>
    <mergeCell ref="J231:O231"/>
    <mergeCell ref="P231:X231"/>
    <mergeCell ref="Y231:AB231"/>
    <mergeCell ref="AC231:AG231"/>
    <mergeCell ref="AH231:AK231"/>
    <mergeCell ref="AL231:AO231"/>
    <mergeCell ref="AP231:AX231"/>
    <mergeCell ref="C234:I234"/>
    <mergeCell ref="J234:O234"/>
    <mergeCell ref="P234:X234"/>
    <mergeCell ref="Y234:AB234"/>
    <mergeCell ref="AC234:AG234"/>
    <mergeCell ref="AH234:AK234"/>
    <mergeCell ref="AL234:AO234"/>
    <mergeCell ref="AP234:AX234"/>
    <mergeCell ref="C238:I238"/>
    <mergeCell ref="J238:O238"/>
    <mergeCell ref="P238:X238"/>
    <mergeCell ref="Y238:AB238"/>
    <mergeCell ref="AC238:AG238"/>
    <mergeCell ref="AH238:AK238"/>
    <mergeCell ref="AL238:AO238"/>
    <mergeCell ref="AP238:AX238"/>
    <mergeCell ref="C239:I239"/>
    <mergeCell ref="J239:O239"/>
    <mergeCell ref="P239:X239"/>
    <mergeCell ref="Y239:AB239"/>
    <mergeCell ref="AC239:AG239"/>
    <mergeCell ref="AH239:AK239"/>
    <mergeCell ref="AL239:AO239"/>
    <mergeCell ref="AP239:AX239"/>
    <mergeCell ref="AG79:AX79"/>
    <mergeCell ref="AD78:AF78"/>
    <mergeCell ref="AK21:AQ21"/>
    <mergeCell ref="AR21:AX21"/>
    <mergeCell ref="A31:F32"/>
    <mergeCell ref="G31:AX32"/>
    <mergeCell ref="N97:AF97"/>
    <mergeCell ref="J97:K97"/>
    <mergeCell ref="C98:F98"/>
    <mergeCell ref="C99:F99"/>
    <mergeCell ref="C100:F100"/>
    <mergeCell ref="C101:F101"/>
    <mergeCell ref="AD87:AF87"/>
    <mergeCell ref="AG86:AX86"/>
    <mergeCell ref="AQ51:AT51"/>
    <mergeCell ref="AU51:AX51"/>
    <mergeCell ref="AQ52:AT52"/>
    <mergeCell ref="AU52:AX52"/>
    <mergeCell ref="AQ53:AT53"/>
    <mergeCell ref="AU53:AX53"/>
    <mergeCell ref="AQ54:AT54"/>
    <mergeCell ref="AU54:AX54"/>
    <mergeCell ref="AQ55:AT55"/>
    <mergeCell ref="G21:O21"/>
    <mergeCell ref="P21:V21"/>
    <mergeCell ref="W21:AC21"/>
    <mergeCell ref="AD21:AJ21"/>
    <mergeCell ref="AU55:AX55"/>
    <mergeCell ref="AQ47:AT47"/>
    <mergeCell ref="AU47:AX47"/>
    <mergeCell ref="AQ48:AT48"/>
    <mergeCell ref="AQ49:AT49"/>
    <mergeCell ref="AU48:AX48"/>
    <mergeCell ref="AU49:AX49"/>
    <mergeCell ref="AQ50:AT50"/>
    <mergeCell ref="AU50:AX50"/>
    <mergeCell ref="C97:F97"/>
    <mergeCell ref="G96:M96"/>
    <mergeCell ref="N96:AF96"/>
    <mergeCell ref="C96:F96"/>
    <mergeCell ref="G97:H97"/>
    <mergeCell ref="N98:AF98"/>
    <mergeCell ref="N99:AF99"/>
    <mergeCell ref="N100:AF100"/>
    <mergeCell ref="N101:AF101"/>
    <mergeCell ref="AL194:AN194"/>
    <mergeCell ref="AL240:AN240"/>
    <mergeCell ref="G98:H98"/>
    <mergeCell ref="G99:H99"/>
    <mergeCell ref="G100:H100"/>
    <mergeCell ref="G101:H101"/>
    <mergeCell ref="J98:K98"/>
    <mergeCell ref="J99:K99"/>
    <mergeCell ref="J100:K100"/>
    <mergeCell ref="J101:K101"/>
    <mergeCell ref="A38:F39"/>
    <mergeCell ref="G38:AX39"/>
    <mergeCell ref="A45:F46"/>
    <mergeCell ref="G45:AX46"/>
    <mergeCell ref="C59:D75"/>
    <mergeCell ref="A59:B75"/>
    <mergeCell ref="AG89:AX89"/>
  </mergeCells>
  <phoneticPr fontId="5"/>
  <conditionalFormatting sqref="P14:AQ14">
    <cfRule type="expression" dxfId="545" priority="14003">
      <formula>IF(RIGHT(TEXT(P14,"0.#"),1)=".",FALSE,TRUE)</formula>
    </cfRule>
    <cfRule type="expression" dxfId="544" priority="14004">
      <formula>IF(RIGHT(TEXT(P14,"0.#"),1)=".",TRUE,FALSE)</formula>
    </cfRule>
  </conditionalFormatting>
  <conditionalFormatting sqref="AE28">
    <cfRule type="expression" dxfId="543" priority="13993">
      <formula>IF(RIGHT(TEXT(AE28,"0.#"),1)=".",FALSE,TRUE)</formula>
    </cfRule>
    <cfRule type="expression" dxfId="542" priority="13994">
      <formula>IF(RIGHT(TEXT(AE28,"0.#"),1)=".",TRUE,FALSE)</formula>
    </cfRule>
  </conditionalFormatting>
  <conditionalFormatting sqref="P18:AX18">
    <cfRule type="expression" dxfId="541" priority="13879">
      <formula>IF(RIGHT(TEXT(P18,"0.#"),1)=".",FALSE,TRUE)</formula>
    </cfRule>
    <cfRule type="expression" dxfId="540" priority="13880">
      <formula>IF(RIGHT(TEXT(P18,"0.#"),1)=".",TRUE,FALSE)</formula>
    </cfRule>
  </conditionalFormatting>
  <conditionalFormatting sqref="Y166">
    <cfRule type="expression" dxfId="539" priority="13875">
      <formula>IF(RIGHT(TEXT(Y166,"0.#"),1)=".",FALSE,TRUE)</formula>
    </cfRule>
    <cfRule type="expression" dxfId="538" priority="13876">
      <formula>IF(RIGHT(TEXT(Y166,"0.#"),1)=".",TRUE,FALSE)</formula>
    </cfRule>
  </conditionalFormatting>
  <conditionalFormatting sqref="Y170">
    <cfRule type="expression" dxfId="537" priority="13871">
      <formula>IF(RIGHT(TEXT(Y170,"0.#"),1)=".",FALSE,TRUE)</formula>
    </cfRule>
    <cfRule type="expression" dxfId="536" priority="13872">
      <formula>IF(RIGHT(TEXT(Y170,"0.#"),1)=".",TRUE,FALSE)</formula>
    </cfRule>
  </conditionalFormatting>
  <conditionalFormatting sqref="Y189:Y192 Y187 Y182:Y183 Y180 Y175:Y176 Y173">
    <cfRule type="expression" dxfId="535" priority="13653">
      <formula>IF(RIGHT(TEXT(Y173,"0.#"),1)=".",FALSE,TRUE)</formula>
    </cfRule>
    <cfRule type="expression" dxfId="534" priority="13654">
      <formula>IF(RIGHT(TEXT(Y173,"0.#"),1)=".",TRUE,FALSE)</formula>
    </cfRule>
  </conditionalFormatting>
  <conditionalFormatting sqref="P16:AQ17 P15:AX15 P13:AX13">
    <cfRule type="expression" dxfId="533" priority="13701">
      <formula>IF(RIGHT(TEXT(P13,"0.#"),1)=".",FALSE,TRUE)</formula>
    </cfRule>
    <cfRule type="expression" dxfId="532" priority="13702">
      <formula>IF(RIGHT(TEXT(P13,"0.#"),1)=".",TRUE,FALSE)</formula>
    </cfRule>
  </conditionalFormatting>
  <conditionalFormatting sqref="P19:AJ19">
    <cfRule type="expression" dxfId="531" priority="13699">
      <formula>IF(RIGHT(TEXT(P19,"0.#"),1)=".",FALSE,TRUE)</formula>
    </cfRule>
    <cfRule type="expression" dxfId="530" priority="13700">
      <formula>IF(RIGHT(TEXT(P19,"0.#"),1)=".",TRUE,FALSE)</formula>
    </cfRule>
  </conditionalFormatting>
  <conditionalFormatting sqref="AE48 AQ48">
    <cfRule type="expression" dxfId="529" priority="13691">
      <formula>IF(RIGHT(TEXT(AE48,"0.#"),1)=".",FALSE,TRUE)</formula>
    </cfRule>
    <cfRule type="expression" dxfId="528" priority="13692">
      <formula>IF(RIGHT(TEXT(AE48,"0.#"),1)=".",TRUE,FALSE)</formula>
    </cfRule>
  </conditionalFormatting>
  <conditionalFormatting sqref="Y167:Y169 Y165">
    <cfRule type="expression" dxfId="527" priority="13677">
      <formula>IF(RIGHT(TEXT(Y165,"0.#"),1)=".",FALSE,TRUE)</formula>
    </cfRule>
    <cfRule type="expression" dxfId="526" priority="13678">
      <formula>IF(RIGHT(TEXT(Y165,"0.#"),1)=".",TRUE,FALSE)</formula>
    </cfRule>
  </conditionalFormatting>
  <conditionalFormatting sqref="AU166">
    <cfRule type="expression" dxfId="525" priority="13675">
      <formula>IF(RIGHT(TEXT(AU166,"0.#"),1)=".",FALSE,TRUE)</formula>
    </cfRule>
    <cfRule type="expression" dxfId="524" priority="13676">
      <formula>IF(RIGHT(TEXT(AU166,"0.#"),1)=".",TRUE,FALSE)</formula>
    </cfRule>
  </conditionalFormatting>
  <conditionalFormatting sqref="AU170">
    <cfRule type="expression" dxfId="523" priority="13673">
      <formula>IF(RIGHT(TEXT(AU170,"0.#"),1)=".",FALSE,TRUE)</formula>
    </cfRule>
    <cfRule type="expression" dxfId="522" priority="13674">
      <formula>IF(RIGHT(TEXT(AU170,"0.#"),1)=".",TRUE,FALSE)</formula>
    </cfRule>
  </conditionalFormatting>
  <conditionalFormatting sqref="AU167:AU169 AU165">
    <cfRule type="expression" dxfId="521" priority="13671">
      <formula>IF(RIGHT(TEXT(AU165,"0.#"),1)=".",FALSE,TRUE)</formula>
    </cfRule>
    <cfRule type="expression" dxfId="520" priority="13672">
      <formula>IF(RIGHT(TEXT(AU165,"0.#"),1)=".",TRUE,FALSE)</formula>
    </cfRule>
  </conditionalFormatting>
  <conditionalFormatting sqref="Y188 Y181 Y174">
    <cfRule type="expression" dxfId="519" priority="13657">
      <formula>IF(RIGHT(TEXT(Y174,"0.#"),1)=".",FALSE,TRUE)</formula>
    </cfRule>
    <cfRule type="expression" dxfId="518" priority="13658">
      <formula>IF(RIGHT(TEXT(Y174,"0.#"),1)=".",TRUE,FALSE)</formula>
    </cfRule>
  </conditionalFormatting>
  <conditionalFormatting sqref="Y193 Y184 Y177">
    <cfRule type="expression" dxfId="517" priority="13655">
      <formula>IF(RIGHT(TEXT(Y177,"0.#"),1)=".",FALSE,TRUE)</formula>
    </cfRule>
    <cfRule type="expression" dxfId="516" priority="13656">
      <formula>IF(RIGHT(TEXT(Y177,"0.#"),1)=".",TRUE,FALSE)</formula>
    </cfRule>
  </conditionalFormatting>
  <conditionalFormatting sqref="AU188 AU181 AU174">
    <cfRule type="expression" dxfId="515" priority="13651">
      <formula>IF(RIGHT(TEXT(AU174,"0.#"),1)=".",FALSE,TRUE)</formula>
    </cfRule>
    <cfRule type="expression" dxfId="514" priority="13652">
      <formula>IF(RIGHT(TEXT(AU174,"0.#"),1)=".",TRUE,FALSE)</formula>
    </cfRule>
  </conditionalFormatting>
  <conditionalFormatting sqref="AU193 AU184 AU177">
    <cfRule type="expression" dxfId="513" priority="13649">
      <formula>IF(RIGHT(TEXT(AU177,"0.#"),1)=".",FALSE,TRUE)</formula>
    </cfRule>
    <cfRule type="expression" dxfId="512" priority="13650">
      <formula>IF(RIGHT(TEXT(AU177,"0.#"),1)=".",TRUE,FALSE)</formula>
    </cfRule>
  </conditionalFormatting>
  <conditionalFormatting sqref="AU189:AU192 AU187 AU182:AU183 AU180 AU175:AU176 AU173">
    <cfRule type="expression" dxfId="511" priority="13647">
      <formula>IF(RIGHT(TEXT(AU173,"0.#"),1)=".",FALSE,TRUE)</formula>
    </cfRule>
    <cfRule type="expression" dxfId="510" priority="13648">
      <formula>IF(RIGHT(TEXT(AU173,"0.#"),1)=".",TRUE,FALSE)</formula>
    </cfRule>
  </conditionalFormatting>
  <conditionalFormatting sqref="AM30">
    <cfRule type="expression" dxfId="509" priority="13447">
      <formula>IF(RIGHT(TEXT(AM30,"0.#"),1)=".",FALSE,TRUE)</formula>
    </cfRule>
    <cfRule type="expression" dxfId="508" priority="13448">
      <formula>IF(RIGHT(TEXT(AM30,"0.#"),1)=".",TRUE,FALSE)</formula>
    </cfRule>
  </conditionalFormatting>
  <conditionalFormatting sqref="AE29">
    <cfRule type="expression" dxfId="507" priority="13461">
      <formula>IF(RIGHT(TEXT(AE29,"0.#"),1)=".",FALSE,TRUE)</formula>
    </cfRule>
    <cfRule type="expression" dxfId="506" priority="13462">
      <formula>IF(RIGHT(TEXT(AE29,"0.#"),1)=".",TRUE,FALSE)</formula>
    </cfRule>
  </conditionalFormatting>
  <conditionalFormatting sqref="AE30">
    <cfRule type="expression" dxfId="505" priority="13459">
      <formula>IF(RIGHT(TEXT(AE30,"0.#"),1)=".",FALSE,TRUE)</formula>
    </cfRule>
    <cfRule type="expression" dxfId="504" priority="13460">
      <formula>IF(RIGHT(TEXT(AE30,"0.#"),1)=".",TRUE,FALSE)</formula>
    </cfRule>
  </conditionalFormatting>
  <conditionalFormatting sqref="AI30">
    <cfRule type="expression" dxfId="503" priority="13457">
      <formula>IF(RIGHT(TEXT(AI30,"0.#"),1)=".",FALSE,TRUE)</formula>
    </cfRule>
    <cfRule type="expression" dxfId="502" priority="13458">
      <formula>IF(RIGHT(TEXT(AI30,"0.#"),1)=".",TRUE,FALSE)</formula>
    </cfRule>
  </conditionalFormatting>
  <conditionalFormatting sqref="AI29">
    <cfRule type="expression" dxfId="501" priority="13455">
      <formula>IF(RIGHT(TEXT(AI29,"0.#"),1)=".",FALSE,TRUE)</formula>
    </cfRule>
    <cfRule type="expression" dxfId="500" priority="13456">
      <formula>IF(RIGHT(TEXT(AI29,"0.#"),1)=".",TRUE,FALSE)</formula>
    </cfRule>
  </conditionalFormatting>
  <conditionalFormatting sqref="AI28">
    <cfRule type="expression" dxfId="499" priority="13453">
      <formula>IF(RIGHT(TEXT(AI28,"0.#"),1)=".",FALSE,TRUE)</formula>
    </cfRule>
    <cfRule type="expression" dxfId="498" priority="13454">
      <formula>IF(RIGHT(TEXT(AI28,"0.#"),1)=".",TRUE,FALSE)</formula>
    </cfRule>
  </conditionalFormatting>
  <conditionalFormatting sqref="AM28">
    <cfRule type="expression" dxfId="497" priority="13451">
      <formula>IF(RIGHT(TEXT(AM28,"0.#"),1)=".",FALSE,TRUE)</formula>
    </cfRule>
    <cfRule type="expression" dxfId="496" priority="13452">
      <formula>IF(RIGHT(TEXT(AM28,"0.#"),1)=".",TRUE,FALSE)</formula>
    </cfRule>
  </conditionalFormatting>
  <conditionalFormatting sqref="AM29">
    <cfRule type="expression" dxfId="495" priority="13449">
      <formula>IF(RIGHT(TEXT(AM29,"0.#"),1)=".",FALSE,TRUE)</formula>
    </cfRule>
    <cfRule type="expression" dxfId="494" priority="13450">
      <formula>IF(RIGHT(TEXT(AM29,"0.#"),1)=".",TRUE,FALSE)</formula>
    </cfRule>
  </conditionalFormatting>
  <conditionalFormatting sqref="AQ28:AQ30">
    <cfRule type="expression" dxfId="493" priority="13441">
      <formula>IF(RIGHT(TEXT(AQ28,"0.#"),1)=".",FALSE,TRUE)</formula>
    </cfRule>
    <cfRule type="expression" dxfId="492" priority="13442">
      <formula>IF(RIGHT(TEXT(AQ28,"0.#"),1)=".",TRUE,FALSE)</formula>
    </cfRule>
  </conditionalFormatting>
  <conditionalFormatting sqref="AU28:AU30">
    <cfRule type="expression" dxfId="491" priority="13439">
      <formula>IF(RIGHT(TEXT(AU28,"0.#"),1)=".",FALSE,TRUE)</formula>
    </cfRule>
    <cfRule type="expression" dxfId="490" priority="13440">
      <formula>IF(RIGHT(TEXT(AU28,"0.#"),1)=".",TRUE,FALSE)</formula>
    </cfRule>
  </conditionalFormatting>
  <conditionalFormatting sqref="AI48">
    <cfRule type="expression" dxfId="489" priority="13223">
      <formula>IF(RIGHT(TEXT(AI48,"0.#"),1)=".",FALSE,TRUE)</formula>
    </cfRule>
    <cfRule type="expression" dxfId="488" priority="13224">
      <formula>IF(RIGHT(TEXT(AI48,"0.#"),1)=".",TRUE,FALSE)</formula>
    </cfRule>
  </conditionalFormatting>
  <conditionalFormatting sqref="AM48">
    <cfRule type="expression" dxfId="487" priority="13221">
      <formula>IF(RIGHT(TEXT(AM48,"0.#"),1)=".",FALSE,TRUE)</formula>
    </cfRule>
    <cfRule type="expression" dxfId="486" priority="13222">
      <formula>IF(RIGHT(TEXT(AM48,"0.#"),1)=".",TRUE,FALSE)</formula>
    </cfRule>
  </conditionalFormatting>
  <conditionalFormatting sqref="AE49">
    <cfRule type="expression" dxfId="485" priority="13219">
      <formula>IF(RIGHT(TEXT(AE49,"0.#"),1)=".",FALSE,TRUE)</formula>
    </cfRule>
    <cfRule type="expression" dxfId="484" priority="13220">
      <formula>IF(RIGHT(TEXT(AE49,"0.#"),1)=".",TRUE,FALSE)</formula>
    </cfRule>
  </conditionalFormatting>
  <conditionalFormatting sqref="AI49">
    <cfRule type="expression" dxfId="483" priority="13217">
      <formula>IF(RIGHT(TEXT(AI49,"0.#"),1)=".",FALSE,TRUE)</formula>
    </cfRule>
    <cfRule type="expression" dxfId="482" priority="13218">
      <formula>IF(RIGHT(TEXT(AI49,"0.#"),1)=".",TRUE,FALSE)</formula>
    </cfRule>
  </conditionalFormatting>
  <conditionalFormatting sqref="AM49">
    <cfRule type="expression" dxfId="481" priority="13215">
      <formula>IF(RIGHT(TEXT(AM49,"0.#"),1)=".",FALSE,TRUE)</formula>
    </cfRule>
    <cfRule type="expression" dxfId="480" priority="13216">
      <formula>IF(RIGHT(TEXT(AM49,"0.#"),1)=".",TRUE,FALSE)</formula>
    </cfRule>
  </conditionalFormatting>
  <conditionalFormatting sqref="AQ49">
    <cfRule type="expression" dxfId="479" priority="13213">
      <formula>IF(RIGHT(TEXT(AQ49,"0.#"),1)=".",FALSE,TRUE)</formula>
    </cfRule>
    <cfRule type="expression" dxfId="478" priority="13214">
      <formula>IF(RIGHT(TEXT(AQ49,"0.#"),1)=".",TRUE,FALSE)</formula>
    </cfRule>
  </conditionalFormatting>
  <conditionalFormatting sqref="AE51">
    <cfRule type="expression" dxfId="477" priority="13211">
      <formula>IF(RIGHT(TEXT(AE51,"0.#"),1)=".",FALSE,TRUE)</formula>
    </cfRule>
    <cfRule type="expression" dxfId="476" priority="13212">
      <formula>IF(RIGHT(TEXT(AE51,"0.#"),1)=".",TRUE,FALSE)</formula>
    </cfRule>
  </conditionalFormatting>
  <conditionalFormatting sqref="AI51">
    <cfRule type="expression" dxfId="475" priority="13209">
      <formula>IF(RIGHT(TEXT(AI51,"0.#"),1)=".",FALSE,TRUE)</formula>
    </cfRule>
    <cfRule type="expression" dxfId="474" priority="13210">
      <formula>IF(RIGHT(TEXT(AI51,"0.#"),1)=".",TRUE,FALSE)</formula>
    </cfRule>
  </conditionalFormatting>
  <conditionalFormatting sqref="AM51">
    <cfRule type="expression" dxfId="473" priority="13207">
      <formula>IF(RIGHT(TEXT(AM51,"0.#"),1)=".",FALSE,TRUE)</formula>
    </cfRule>
    <cfRule type="expression" dxfId="472" priority="13208">
      <formula>IF(RIGHT(TEXT(AM51,"0.#"),1)=".",TRUE,FALSE)</formula>
    </cfRule>
  </conditionalFormatting>
  <conditionalFormatting sqref="AE52">
    <cfRule type="expression" dxfId="471" priority="13205">
      <formula>IF(RIGHT(TEXT(AE52,"0.#"),1)=".",FALSE,TRUE)</formula>
    </cfRule>
    <cfRule type="expression" dxfId="470" priority="13206">
      <formula>IF(RIGHT(TEXT(AE52,"0.#"),1)=".",TRUE,FALSE)</formula>
    </cfRule>
  </conditionalFormatting>
  <conditionalFormatting sqref="AI52">
    <cfRule type="expression" dxfId="469" priority="13203">
      <formula>IF(RIGHT(TEXT(AI52,"0.#"),1)=".",FALSE,TRUE)</formula>
    </cfRule>
    <cfRule type="expression" dxfId="468" priority="13204">
      <formula>IF(RIGHT(TEXT(AI52,"0.#"),1)=".",TRUE,FALSE)</formula>
    </cfRule>
  </conditionalFormatting>
  <conditionalFormatting sqref="AM52">
    <cfRule type="expression" dxfId="467" priority="13201">
      <formula>IF(RIGHT(TEXT(AM52,"0.#"),1)=".",FALSE,TRUE)</formula>
    </cfRule>
    <cfRule type="expression" dxfId="466" priority="13202">
      <formula>IF(RIGHT(TEXT(AM52,"0.#"),1)=".",TRUE,FALSE)</formula>
    </cfRule>
  </conditionalFormatting>
  <conditionalFormatting sqref="AE54">
    <cfRule type="expression" dxfId="465" priority="13197">
      <formula>IF(RIGHT(TEXT(AE54,"0.#"),1)=".",FALSE,TRUE)</formula>
    </cfRule>
    <cfRule type="expression" dxfId="464" priority="13198">
      <formula>IF(RIGHT(TEXT(AE54,"0.#"),1)=".",TRUE,FALSE)</formula>
    </cfRule>
  </conditionalFormatting>
  <conditionalFormatting sqref="AI54">
    <cfRule type="expression" dxfId="463" priority="13195">
      <formula>IF(RIGHT(TEXT(AI54,"0.#"),1)=".",FALSE,TRUE)</formula>
    </cfRule>
    <cfRule type="expression" dxfId="462" priority="13196">
      <formula>IF(RIGHT(TEXT(AI54,"0.#"),1)=".",TRUE,FALSE)</formula>
    </cfRule>
  </conditionalFormatting>
  <conditionalFormatting sqref="AM54">
    <cfRule type="expression" dxfId="461" priority="13193">
      <formula>IF(RIGHT(TEXT(AM54,"0.#"),1)=".",FALSE,TRUE)</formula>
    </cfRule>
    <cfRule type="expression" dxfId="460" priority="13194">
      <formula>IF(RIGHT(TEXT(AM54,"0.#"),1)=".",TRUE,FALSE)</formula>
    </cfRule>
  </conditionalFormatting>
  <conditionalFormatting sqref="AE55">
    <cfRule type="expression" dxfId="459" priority="13191">
      <formula>IF(RIGHT(TEXT(AE55,"0.#"),1)=".",FALSE,TRUE)</formula>
    </cfRule>
    <cfRule type="expression" dxfId="458" priority="13192">
      <formula>IF(RIGHT(TEXT(AE55,"0.#"),1)=".",TRUE,FALSE)</formula>
    </cfRule>
  </conditionalFormatting>
  <conditionalFormatting sqref="AI55">
    <cfRule type="expression" dxfId="457" priority="13189">
      <formula>IF(RIGHT(TEXT(AI55,"0.#"),1)=".",FALSE,TRUE)</formula>
    </cfRule>
    <cfRule type="expression" dxfId="456" priority="13190">
      <formula>IF(RIGHT(TEXT(AI55,"0.#"),1)=".",TRUE,FALSE)</formula>
    </cfRule>
  </conditionalFormatting>
  <conditionalFormatting sqref="AM55">
    <cfRule type="expression" dxfId="455" priority="13187">
      <formula>IF(RIGHT(TEXT(AM55,"0.#"),1)=".",FALSE,TRUE)</formula>
    </cfRule>
    <cfRule type="expression" dxfId="454" priority="13188">
      <formula>IF(RIGHT(TEXT(AM55,"0.#"),1)=".",TRUE,FALSE)</formula>
    </cfRule>
  </conditionalFormatting>
  <conditionalFormatting sqref="AE57 AQ57">
    <cfRule type="expression" dxfId="453" priority="13155">
      <formula>IF(RIGHT(TEXT(AE57,"0.#"),1)=".",FALSE,TRUE)</formula>
    </cfRule>
    <cfRule type="expression" dxfId="452" priority="13156">
      <formula>IF(RIGHT(TEXT(AE57,"0.#"),1)=".",TRUE,FALSE)</formula>
    </cfRule>
  </conditionalFormatting>
  <conditionalFormatting sqref="AI57">
    <cfRule type="expression" dxfId="451" priority="13153">
      <formula>IF(RIGHT(TEXT(AI57,"0.#"),1)=".",FALSE,TRUE)</formula>
    </cfRule>
    <cfRule type="expression" dxfId="450" priority="13154">
      <formula>IF(RIGHT(TEXT(AI57,"0.#"),1)=".",TRUE,FALSE)</formula>
    </cfRule>
  </conditionalFormatting>
  <conditionalFormatting sqref="AM57">
    <cfRule type="expression" dxfId="449" priority="13151">
      <formula>IF(RIGHT(TEXT(AM57,"0.#"),1)=".",FALSE,TRUE)</formula>
    </cfRule>
    <cfRule type="expression" dxfId="448" priority="13152">
      <formula>IF(RIGHT(TEXT(AM57,"0.#"),1)=".",TRUE,FALSE)</formula>
    </cfRule>
  </conditionalFormatting>
  <conditionalFormatting sqref="AE58">
    <cfRule type="expression" dxfId="447" priority="13149">
      <formula>IF(RIGHT(TEXT(AE58,"0.#"),1)=".",FALSE,TRUE)</formula>
    </cfRule>
    <cfRule type="expression" dxfId="446" priority="13150">
      <formula>IF(RIGHT(TEXT(AE58,"0.#"),1)=".",TRUE,FALSE)</formula>
    </cfRule>
  </conditionalFormatting>
  <conditionalFormatting sqref="AI58 AM58">
    <cfRule type="expression" dxfId="445" priority="13147">
      <formula>IF(RIGHT(TEXT(AI58,"0.#"),1)=".",FALSE,TRUE)</formula>
    </cfRule>
    <cfRule type="expression" dxfId="444" priority="13148">
      <formula>IF(RIGHT(TEXT(AI58,"0.#"),1)=".",TRUE,FALSE)</formula>
    </cfRule>
  </conditionalFormatting>
  <conditionalFormatting sqref="AQ58">
    <cfRule type="expression" dxfId="443" priority="13143">
      <formula>IF(RIGHT(TEXT(AQ58,"0.#"),1)=".",FALSE,TRUE)</formula>
    </cfRule>
    <cfRule type="expression" dxfId="442" priority="13144">
      <formula>IF(RIGHT(TEXT(AQ58,"0.#"),1)=".",TRUE,FALSE)</formula>
    </cfRule>
  </conditionalFormatting>
  <conditionalFormatting sqref="AE63:AE64 AI63:AI64 AM63:AM64 AQ63:AQ64 AU63:AU64">
    <cfRule type="expression" dxfId="441" priority="13055">
      <formula>IF(RIGHT(TEXT(AE63,"0.#"),1)=".",FALSE,TRUE)</formula>
    </cfRule>
    <cfRule type="expression" dxfId="440" priority="13056">
      <formula>IF(RIGHT(TEXT(AE63,"0.#"),1)=".",TRUE,FALSE)</formula>
    </cfRule>
  </conditionalFormatting>
  <conditionalFormatting sqref="AL202:AO207">
    <cfRule type="expression" dxfId="439" priority="6625">
      <formula>IF(AND(AL202&gt;=0, RIGHT(TEXT(AL202,"0.#"),1)&lt;&gt;"."),TRUE,FALSE)</formula>
    </cfRule>
    <cfRule type="expression" dxfId="438" priority="6626">
      <formula>IF(AND(AL202&gt;=0, RIGHT(TEXT(AL202,"0.#"),1)="."),TRUE,FALSE)</formula>
    </cfRule>
    <cfRule type="expression" dxfId="437" priority="6627">
      <formula>IF(AND(AL202&lt;0, RIGHT(TEXT(AL202,"0.#"),1)&lt;&gt;"."),TRUE,FALSE)</formula>
    </cfRule>
    <cfRule type="expression" dxfId="436" priority="6628">
      <formula>IF(AND(AL202&lt;0, RIGHT(TEXT(AL202,"0.#"),1)="."),TRUE,FALSE)</formula>
    </cfRule>
  </conditionalFormatting>
  <conditionalFormatting sqref="Y202:Y207">
    <cfRule type="expression" dxfId="435" priority="2953">
      <formula>IF(RIGHT(TEXT(Y202,"0.#"),1)=".",FALSE,TRUE)</formula>
    </cfRule>
    <cfRule type="expression" dxfId="434" priority="2954">
      <formula>IF(RIGHT(TEXT(Y202,"0.#"),1)=".",TRUE,FALSE)</formula>
    </cfRule>
  </conditionalFormatting>
  <conditionalFormatting sqref="AL244:AO246">
    <cfRule type="expression" dxfId="433" priority="2859">
      <formula>IF(AND(AL244&gt;=0, RIGHT(TEXT(AL244,"0.#"),1)&lt;&gt;"."),TRUE,FALSE)</formula>
    </cfRule>
    <cfRule type="expression" dxfId="432" priority="2860">
      <formula>IF(AND(AL244&gt;=0, RIGHT(TEXT(AL244,"0.#"),1)="."),TRUE,FALSE)</formula>
    </cfRule>
    <cfRule type="expression" dxfId="431" priority="2861">
      <formula>IF(AND(AL244&lt;0, RIGHT(TEXT(AL244,"0.#"),1)&lt;&gt;"."),TRUE,FALSE)</formula>
    </cfRule>
    <cfRule type="expression" dxfId="430" priority="2862">
      <formula>IF(AND(AL244&lt;0, RIGHT(TEXT(AL244,"0.#"),1)="."),TRUE,FALSE)</formula>
    </cfRule>
  </conditionalFormatting>
  <conditionalFormatting sqref="Y244:Y246">
    <cfRule type="expression" dxfId="429" priority="2857">
      <formula>IF(RIGHT(TEXT(Y244,"0.#"),1)=".",FALSE,TRUE)</formula>
    </cfRule>
    <cfRule type="expression" dxfId="428" priority="2858">
      <formula>IF(RIGHT(TEXT(Y244,"0.#"),1)=".",TRUE,FALSE)</formula>
    </cfRule>
  </conditionalFormatting>
  <conditionalFormatting sqref="AL200:AO201">
    <cfRule type="expression" dxfId="427" priority="2811">
      <formula>IF(AND(AL200&gt;=0, RIGHT(TEXT(AL200,"0.#"),1)&lt;&gt;"."),TRUE,FALSE)</formula>
    </cfRule>
    <cfRule type="expression" dxfId="426" priority="2812">
      <formula>IF(AND(AL200&gt;=0, RIGHT(TEXT(AL200,"0.#"),1)="."),TRUE,FALSE)</formula>
    </cfRule>
    <cfRule type="expression" dxfId="425" priority="2813">
      <formula>IF(AND(AL200&lt;0, RIGHT(TEXT(AL200,"0.#"),1)&lt;&gt;"."),TRUE,FALSE)</formula>
    </cfRule>
    <cfRule type="expression" dxfId="424" priority="2814">
      <formula>IF(AND(AL200&lt;0, RIGHT(TEXT(AL200,"0.#"),1)="."),TRUE,FALSE)</formula>
    </cfRule>
  </conditionalFormatting>
  <conditionalFormatting sqref="Y200:Y201">
    <cfRule type="expression" dxfId="423" priority="2809">
      <formula>IF(RIGHT(TEXT(Y200,"0.#"),1)=".",FALSE,TRUE)</formula>
    </cfRule>
    <cfRule type="expression" dxfId="422" priority="2810">
      <formula>IF(RIGHT(TEXT(Y200,"0.#"),1)=".",TRUE,FALSE)</formula>
    </cfRule>
  </conditionalFormatting>
  <conditionalFormatting sqref="AM43">
    <cfRule type="expression" dxfId="421" priority="1953">
      <formula>IF(RIGHT(TEXT(AM43,"0.#"),1)=".",FALSE,TRUE)</formula>
    </cfRule>
    <cfRule type="expression" dxfId="420" priority="1954">
      <formula>IF(RIGHT(TEXT(AM43,"0.#"),1)=".",TRUE,FALSE)</formula>
    </cfRule>
  </conditionalFormatting>
  <conditionalFormatting sqref="AI42">
    <cfRule type="expression" dxfId="419" priority="1957">
      <formula>IF(RIGHT(TEXT(AI42,"0.#"),1)=".",FALSE,TRUE)</formula>
    </cfRule>
    <cfRule type="expression" dxfId="418" priority="1958">
      <formula>IF(RIGHT(TEXT(AI42,"0.#"),1)=".",TRUE,FALSE)</formula>
    </cfRule>
  </conditionalFormatting>
  <conditionalFormatting sqref="AM42">
    <cfRule type="expression" dxfId="417" priority="1955">
      <formula>IF(RIGHT(TEXT(AM42,"0.#"),1)=".",FALSE,TRUE)</formula>
    </cfRule>
    <cfRule type="expression" dxfId="416" priority="1956">
      <formula>IF(RIGHT(TEXT(AM42,"0.#"),1)=".",TRUE,FALSE)</formula>
    </cfRule>
  </conditionalFormatting>
  <conditionalFormatting sqref="AU42:AU44">
    <cfRule type="expression" dxfId="415" priority="1947">
      <formula>IF(RIGHT(TEXT(AU42,"0.#"),1)=".",FALSE,TRUE)</formula>
    </cfRule>
    <cfRule type="expression" dxfId="414" priority="1948">
      <formula>IF(RIGHT(TEXT(AU42,"0.#"),1)=".",TRUE,FALSE)</formula>
    </cfRule>
  </conditionalFormatting>
  <conditionalFormatting sqref="AM44">
    <cfRule type="expression" dxfId="413" priority="1951">
      <formula>IF(RIGHT(TEXT(AM44,"0.#"),1)=".",FALSE,TRUE)</formula>
    </cfRule>
    <cfRule type="expression" dxfId="412" priority="1952">
      <formula>IF(RIGHT(TEXT(AM44,"0.#"),1)=".",TRUE,FALSE)</formula>
    </cfRule>
  </conditionalFormatting>
  <conditionalFormatting sqref="AQ42:AQ44">
    <cfRule type="expression" dxfId="411" priority="1949">
      <formula>IF(RIGHT(TEXT(AQ42,"0.#"),1)=".",FALSE,TRUE)</formula>
    </cfRule>
    <cfRule type="expression" dxfId="410" priority="1950">
      <formula>IF(RIGHT(TEXT(AQ42,"0.#"),1)=".",TRUE,FALSE)</formula>
    </cfRule>
  </conditionalFormatting>
  <conditionalFormatting sqref="AE67:AE68 AI67:AI68 AM67:AM68 AQ67:AQ68 AU67:AU68">
    <cfRule type="expression" dxfId="409" priority="1945">
      <formula>IF(RIGHT(TEXT(AE67,"0.#"),1)=".",FALSE,TRUE)</formula>
    </cfRule>
    <cfRule type="expression" dxfId="408" priority="1946">
      <formula>IF(RIGHT(TEXT(AE67,"0.#"),1)=".",TRUE,FALSE)</formula>
    </cfRule>
  </conditionalFormatting>
  <conditionalFormatting sqref="AE71:AE72 AI71:AI72 AM71:AM72 AQ71:AQ72 AU71:AU72">
    <cfRule type="expression" dxfId="407" priority="1943">
      <formula>IF(RIGHT(TEXT(AE71,"0.#"),1)=".",FALSE,TRUE)</formula>
    </cfRule>
    <cfRule type="expression" dxfId="406" priority="1944">
      <formula>IF(RIGHT(TEXT(AE71,"0.#"),1)=".",TRUE,FALSE)</formula>
    </cfRule>
  </conditionalFormatting>
  <conditionalFormatting sqref="Y211">
    <cfRule type="expression" dxfId="405" priority="2063">
      <formula>IF(RIGHT(TEXT(Y211,"0.#"),1)=".",FALSE,TRUE)</formula>
    </cfRule>
    <cfRule type="expression" dxfId="404" priority="2064">
      <formula>IF(RIGHT(TEXT(Y211,"0.#"),1)=".",TRUE,FALSE)</formula>
    </cfRule>
  </conditionalFormatting>
  <conditionalFormatting sqref="Y215">
    <cfRule type="expression" dxfId="403" priority="2051">
      <formula>IF(RIGHT(TEXT(Y215,"0.#"),1)=".",FALSE,TRUE)</formula>
    </cfRule>
    <cfRule type="expression" dxfId="402" priority="2052">
      <formula>IF(RIGHT(TEXT(Y215,"0.#"),1)=".",TRUE,FALSE)</formula>
    </cfRule>
  </conditionalFormatting>
  <conditionalFormatting sqref="Y219">
    <cfRule type="expression" dxfId="401" priority="2039">
      <formula>IF(RIGHT(TEXT(Y219,"0.#"),1)=".",FALSE,TRUE)</formula>
    </cfRule>
    <cfRule type="expression" dxfId="400" priority="2040">
      <formula>IF(RIGHT(TEXT(Y219,"0.#"),1)=".",TRUE,FALSE)</formula>
    </cfRule>
  </conditionalFormatting>
  <conditionalFormatting sqref="Y225:Y226">
    <cfRule type="expression" dxfId="399" priority="2033">
      <formula>IF(RIGHT(TEXT(Y225,"0.#"),1)=".",FALSE,TRUE)</formula>
    </cfRule>
    <cfRule type="expression" dxfId="398" priority="2034">
      <formula>IF(RIGHT(TEXT(Y225,"0.#"),1)=".",TRUE,FALSE)</formula>
    </cfRule>
  </conditionalFormatting>
  <conditionalFormatting sqref="Y223:Y224">
    <cfRule type="expression" dxfId="397" priority="2027">
      <formula>IF(RIGHT(TEXT(Y223,"0.#"),1)=".",FALSE,TRUE)</formula>
    </cfRule>
    <cfRule type="expression" dxfId="396" priority="2028">
      <formula>IF(RIGHT(TEXT(Y223,"0.#"),1)=".",TRUE,FALSE)</formula>
    </cfRule>
  </conditionalFormatting>
  <conditionalFormatting sqref="W23">
    <cfRule type="expression" dxfId="395" priority="2305">
      <formula>IF(RIGHT(TEXT(W23,"0.#"),1)=".",FALSE,TRUE)</formula>
    </cfRule>
    <cfRule type="expression" dxfId="394" priority="2306">
      <formula>IF(RIGHT(TEXT(W23,"0.#"),1)=".",TRUE,FALSE)</formula>
    </cfRule>
  </conditionalFormatting>
  <conditionalFormatting sqref="W24">
    <cfRule type="expression" dxfId="393" priority="2303">
      <formula>IF(RIGHT(TEXT(W24,"0.#"),1)=".",FALSE,TRUE)</formula>
    </cfRule>
    <cfRule type="expression" dxfId="392" priority="2304">
      <formula>IF(RIGHT(TEXT(W24,"0.#"),1)=".",TRUE,FALSE)</formula>
    </cfRule>
  </conditionalFormatting>
  <conditionalFormatting sqref="P23">
    <cfRule type="expression" dxfId="391" priority="2293">
      <formula>IF(RIGHT(TEXT(P23,"0.#"),1)=".",FALSE,TRUE)</formula>
    </cfRule>
    <cfRule type="expression" dxfId="390" priority="2294">
      <formula>IF(RIGHT(TEXT(P23,"0.#"),1)=".",TRUE,FALSE)</formula>
    </cfRule>
  </conditionalFormatting>
  <conditionalFormatting sqref="P24">
    <cfRule type="expression" dxfId="389" priority="2291">
      <formula>IF(RIGHT(TEXT(P24,"0.#"),1)=".",FALSE,TRUE)</formula>
    </cfRule>
    <cfRule type="expression" dxfId="388" priority="2292">
      <formula>IF(RIGHT(TEXT(P24,"0.#"),1)=".",TRUE,FALSE)</formula>
    </cfRule>
  </conditionalFormatting>
  <conditionalFormatting sqref="AQ51">
    <cfRule type="expression" dxfId="387" priority="2287">
      <formula>IF(RIGHT(TEXT(AQ51,"0.#"),1)=".",FALSE,TRUE)</formula>
    </cfRule>
    <cfRule type="expression" dxfId="386" priority="2288">
      <formula>IF(RIGHT(TEXT(AQ51,"0.#"),1)=".",TRUE,FALSE)</formula>
    </cfRule>
  </conditionalFormatting>
  <conditionalFormatting sqref="AQ52">
    <cfRule type="expression" dxfId="385" priority="2285">
      <formula>IF(RIGHT(TEXT(AQ52,"0.#"),1)=".",FALSE,TRUE)</formula>
    </cfRule>
    <cfRule type="expression" dxfId="384" priority="2286">
      <formula>IF(RIGHT(TEXT(AQ52,"0.#"),1)=".",TRUE,FALSE)</formula>
    </cfRule>
  </conditionalFormatting>
  <conditionalFormatting sqref="AQ54">
    <cfRule type="expression" dxfId="383" priority="2283">
      <formula>IF(RIGHT(TEXT(AQ54,"0.#"),1)=".",FALSE,TRUE)</formula>
    </cfRule>
    <cfRule type="expression" dxfId="382" priority="2284">
      <formula>IF(RIGHT(TEXT(AQ54,"0.#"),1)=".",TRUE,FALSE)</formula>
    </cfRule>
  </conditionalFormatting>
  <conditionalFormatting sqref="AQ55">
    <cfRule type="expression" dxfId="381" priority="2281">
      <formula>IF(RIGHT(TEXT(AQ55,"0.#"),1)=".",FALSE,TRUE)</formula>
    </cfRule>
    <cfRule type="expression" dxfId="380" priority="2282">
      <formula>IF(RIGHT(TEXT(AQ55,"0.#"),1)=".",TRUE,FALSE)</formula>
    </cfRule>
  </conditionalFormatting>
  <conditionalFormatting sqref="AL211:AO211">
    <cfRule type="expression" dxfId="379" priority="2065">
      <formula>IF(AND(AL211&gt;=0, RIGHT(TEXT(AL211,"0.#"),1)&lt;&gt;"."),TRUE,FALSE)</formula>
    </cfRule>
    <cfRule type="expression" dxfId="378" priority="2066">
      <formula>IF(AND(AL211&gt;=0, RIGHT(TEXT(AL211,"0.#"),1)="."),TRUE,FALSE)</formula>
    </cfRule>
    <cfRule type="expression" dxfId="377" priority="2067">
      <formula>IF(AND(AL211&lt;0, RIGHT(TEXT(AL211,"0.#"),1)&lt;&gt;"."),TRUE,FALSE)</formula>
    </cfRule>
    <cfRule type="expression" dxfId="376" priority="2068">
      <formula>IF(AND(AL211&lt;0, RIGHT(TEXT(AL211,"0.#"),1)="."),TRUE,FALSE)</formula>
    </cfRule>
  </conditionalFormatting>
  <conditionalFormatting sqref="AL215:AO215">
    <cfRule type="expression" dxfId="375" priority="2053">
      <formula>IF(AND(AL215&gt;=0, RIGHT(TEXT(AL215,"0.#"),1)&lt;&gt;"."),TRUE,FALSE)</formula>
    </cfRule>
    <cfRule type="expression" dxfId="374" priority="2054">
      <formula>IF(AND(AL215&gt;=0, RIGHT(TEXT(AL215,"0.#"),1)="."),TRUE,FALSE)</formula>
    </cfRule>
    <cfRule type="expression" dxfId="373" priority="2055">
      <formula>IF(AND(AL215&lt;0, RIGHT(TEXT(AL215,"0.#"),1)&lt;&gt;"."),TRUE,FALSE)</formula>
    </cfRule>
    <cfRule type="expression" dxfId="372" priority="2056">
      <formula>IF(AND(AL215&lt;0, RIGHT(TEXT(AL215,"0.#"),1)="."),TRUE,FALSE)</formula>
    </cfRule>
  </conditionalFormatting>
  <conditionalFormatting sqref="AL219:AO219">
    <cfRule type="expression" dxfId="371" priority="2041">
      <formula>IF(AND(AL219&gt;=0, RIGHT(TEXT(AL219,"0.#"),1)&lt;&gt;"."),TRUE,FALSE)</formula>
    </cfRule>
    <cfRule type="expression" dxfId="370" priority="2042">
      <formula>IF(AND(AL219&gt;=0, RIGHT(TEXT(AL219,"0.#"),1)="."),TRUE,FALSE)</formula>
    </cfRule>
    <cfRule type="expression" dxfId="369" priority="2043">
      <formula>IF(AND(AL219&lt;0, RIGHT(TEXT(AL219,"0.#"),1)&lt;&gt;"."),TRUE,FALSE)</formula>
    </cfRule>
    <cfRule type="expression" dxfId="368" priority="2044">
      <formula>IF(AND(AL219&lt;0, RIGHT(TEXT(AL219,"0.#"),1)="."),TRUE,FALSE)</formula>
    </cfRule>
  </conditionalFormatting>
  <conditionalFormatting sqref="AL225:AO226">
    <cfRule type="expression" dxfId="367" priority="2035">
      <formula>IF(AND(AL225&gt;=0, RIGHT(TEXT(AL225,"0.#"),1)&lt;&gt;"."),TRUE,FALSE)</formula>
    </cfRule>
    <cfRule type="expression" dxfId="366" priority="2036">
      <formula>IF(AND(AL225&gt;=0, RIGHT(TEXT(AL225,"0.#"),1)="."),TRUE,FALSE)</formula>
    </cfRule>
    <cfRule type="expression" dxfId="365" priority="2037">
      <formula>IF(AND(AL225&lt;0, RIGHT(TEXT(AL225,"0.#"),1)&lt;&gt;"."),TRUE,FALSE)</formula>
    </cfRule>
    <cfRule type="expression" dxfId="364" priority="2038">
      <formula>IF(AND(AL225&lt;0, RIGHT(TEXT(AL225,"0.#"),1)="."),TRUE,FALSE)</formula>
    </cfRule>
  </conditionalFormatting>
  <conditionalFormatting sqref="AL223:AO224">
    <cfRule type="expression" dxfId="363" priority="2029">
      <formula>IF(AND(AL223&gt;=0, RIGHT(TEXT(AL223,"0.#"),1)&lt;&gt;"."),TRUE,FALSE)</formula>
    </cfRule>
    <cfRule type="expression" dxfId="362" priority="2030">
      <formula>IF(AND(AL223&gt;=0, RIGHT(TEXT(AL223,"0.#"),1)="."),TRUE,FALSE)</formula>
    </cfRule>
    <cfRule type="expression" dxfId="361" priority="2031">
      <formula>IF(AND(AL223&lt;0, RIGHT(TEXT(AL223,"0.#"),1)&lt;&gt;"."),TRUE,FALSE)</formula>
    </cfRule>
    <cfRule type="expression" dxfId="360" priority="2032">
      <formula>IF(AND(AL223&lt;0, RIGHT(TEXT(AL223,"0.#"),1)="."),TRUE,FALSE)</formula>
    </cfRule>
  </conditionalFormatting>
  <conditionalFormatting sqref="AL230:AO231">
    <cfRule type="expression" dxfId="359" priority="2017">
      <formula>IF(AND(AL230&gt;=0, RIGHT(TEXT(AL230,"0.#"),1)&lt;&gt;"."),TRUE,FALSE)</formula>
    </cfRule>
    <cfRule type="expression" dxfId="358" priority="2018">
      <formula>IF(AND(AL230&gt;=0, RIGHT(TEXT(AL230,"0.#"),1)="."),TRUE,FALSE)</formula>
    </cfRule>
    <cfRule type="expression" dxfId="357" priority="2019">
      <formula>IF(AND(AL230&lt;0, RIGHT(TEXT(AL230,"0.#"),1)&lt;&gt;"."),TRUE,FALSE)</formula>
    </cfRule>
    <cfRule type="expression" dxfId="356" priority="2020">
      <formula>IF(AND(AL230&lt;0, RIGHT(TEXT(AL230,"0.#"),1)="."),TRUE,FALSE)</formula>
    </cfRule>
  </conditionalFormatting>
  <conditionalFormatting sqref="Y230:Y231">
    <cfRule type="expression" dxfId="355" priority="2015">
      <formula>IF(RIGHT(TEXT(Y230,"0.#"),1)=".",FALSE,TRUE)</formula>
    </cfRule>
    <cfRule type="expression" dxfId="354" priority="2016">
      <formula>IF(RIGHT(TEXT(Y230,"0.#"),1)=".",TRUE,FALSE)</formula>
    </cfRule>
  </conditionalFormatting>
  <conditionalFormatting sqref="AL235:AO235">
    <cfRule type="expression" dxfId="353" priority="2005">
      <formula>IF(AND(AL235&gt;=0, RIGHT(TEXT(AL235,"0.#"),1)&lt;&gt;"."),TRUE,FALSE)</formula>
    </cfRule>
    <cfRule type="expression" dxfId="352" priority="2006">
      <formula>IF(AND(AL235&gt;=0, RIGHT(TEXT(AL235,"0.#"),1)="."),TRUE,FALSE)</formula>
    </cfRule>
    <cfRule type="expression" dxfId="351" priority="2007">
      <formula>IF(AND(AL235&lt;0, RIGHT(TEXT(AL235,"0.#"),1)&lt;&gt;"."),TRUE,FALSE)</formula>
    </cfRule>
    <cfRule type="expression" dxfId="350" priority="2008">
      <formula>IF(AND(AL235&lt;0, RIGHT(TEXT(AL235,"0.#"),1)="."),TRUE,FALSE)</formula>
    </cfRule>
  </conditionalFormatting>
  <conditionalFormatting sqref="Y235">
    <cfRule type="expression" dxfId="349" priority="2003">
      <formula>IF(RIGHT(TEXT(Y235,"0.#"),1)=".",FALSE,TRUE)</formula>
    </cfRule>
    <cfRule type="expression" dxfId="348" priority="2004">
      <formula>IF(RIGHT(TEXT(Y235,"0.#"),1)=".",TRUE,FALSE)</formula>
    </cfRule>
  </conditionalFormatting>
  <conditionalFormatting sqref="AL239:AO239">
    <cfRule type="expression" dxfId="347" priority="1993">
      <formula>IF(AND(AL239&gt;=0, RIGHT(TEXT(AL239,"0.#"),1)&lt;&gt;"."),TRUE,FALSE)</formula>
    </cfRule>
    <cfRule type="expression" dxfId="346" priority="1994">
      <formula>IF(AND(AL239&gt;=0, RIGHT(TEXT(AL239,"0.#"),1)="."),TRUE,FALSE)</formula>
    </cfRule>
    <cfRule type="expression" dxfId="345" priority="1995">
      <formula>IF(AND(AL239&lt;0, RIGHT(TEXT(AL239,"0.#"),1)&lt;&gt;"."),TRUE,FALSE)</formula>
    </cfRule>
    <cfRule type="expression" dxfId="344" priority="1996">
      <formula>IF(AND(AL239&lt;0, RIGHT(TEXT(AL239,"0.#"),1)="."),TRUE,FALSE)</formula>
    </cfRule>
  </conditionalFormatting>
  <conditionalFormatting sqref="Y239">
    <cfRule type="expression" dxfId="343" priority="1991">
      <formula>IF(RIGHT(TEXT(Y239,"0.#"),1)=".",FALSE,TRUE)</formula>
    </cfRule>
    <cfRule type="expression" dxfId="342" priority="1992">
      <formula>IF(RIGHT(TEXT(Y239,"0.#"),1)=".",TRUE,FALSE)</formula>
    </cfRule>
  </conditionalFormatting>
  <conditionalFormatting sqref="AE35">
    <cfRule type="expression" dxfId="341" priority="1989">
      <formula>IF(RIGHT(TEXT(AE35,"0.#"),1)=".",FALSE,TRUE)</formula>
    </cfRule>
    <cfRule type="expression" dxfId="340" priority="1990">
      <formula>IF(RIGHT(TEXT(AE35,"0.#"),1)=".",TRUE,FALSE)</formula>
    </cfRule>
  </conditionalFormatting>
  <conditionalFormatting sqref="AM37">
    <cfRule type="expression" dxfId="339" priority="1973">
      <formula>IF(RIGHT(TEXT(AM37,"0.#"),1)=".",FALSE,TRUE)</formula>
    </cfRule>
    <cfRule type="expression" dxfId="338" priority="1974">
      <formula>IF(RIGHT(TEXT(AM37,"0.#"),1)=".",TRUE,FALSE)</formula>
    </cfRule>
  </conditionalFormatting>
  <conditionalFormatting sqref="AE36">
    <cfRule type="expression" dxfId="337" priority="1987">
      <formula>IF(RIGHT(TEXT(AE36,"0.#"),1)=".",FALSE,TRUE)</formula>
    </cfRule>
    <cfRule type="expression" dxfId="336" priority="1988">
      <formula>IF(RIGHT(TEXT(AE36,"0.#"),1)=".",TRUE,FALSE)</formula>
    </cfRule>
  </conditionalFormatting>
  <conditionalFormatting sqref="AE37">
    <cfRule type="expression" dxfId="335" priority="1985">
      <formula>IF(RIGHT(TEXT(AE37,"0.#"),1)=".",FALSE,TRUE)</formula>
    </cfRule>
    <cfRule type="expression" dxfId="334" priority="1986">
      <formula>IF(RIGHT(TEXT(AE37,"0.#"),1)=".",TRUE,FALSE)</formula>
    </cfRule>
  </conditionalFormatting>
  <conditionalFormatting sqref="AI37">
    <cfRule type="expression" dxfId="333" priority="1983">
      <formula>IF(RIGHT(TEXT(AI37,"0.#"),1)=".",FALSE,TRUE)</formula>
    </cfRule>
    <cfRule type="expression" dxfId="332" priority="1984">
      <formula>IF(RIGHT(TEXT(AI37,"0.#"),1)=".",TRUE,FALSE)</formula>
    </cfRule>
  </conditionalFormatting>
  <conditionalFormatting sqref="AI36">
    <cfRule type="expression" dxfId="331" priority="1981">
      <formula>IF(RIGHT(TEXT(AI36,"0.#"),1)=".",FALSE,TRUE)</formula>
    </cfRule>
    <cfRule type="expression" dxfId="330" priority="1982">
      <formula>IF(RIGHT(TEXT(AI36,"0.#"),1)=".",TRUE,FALSE)</formula>
    </cfRule>
  </conditionalFormatting>
  <conditionalFormatting sqref="AI35">
    <cfRule type="expression" dxfId="329" priority="1979">
      <formula>IF(RIGHT(TEXT(AI35,"0.#"),1)=".",FALSE,TRUE)</formula>
    </cfRule>
    <cfRule type="expression" dxfId="328" priority="1980">
      <formula>IF(RIGHT(TEXT(AI35,"0.#"),1)=".",TRUE,FALSE)</formula>
    </cfRule>
  </conditionalFormatting>
  <conditionalFormatting sqref="AM35">
    <cfRule type="expression" dxfId="327" priority="1977">
      <formula>IF(RIGHT(TEXT(AM35,"0.#"),1)=".",FALSE,TRUE)</formula>
    </cfRule>
    <cfRule type="expression" dxfId="326" priority="1978">
      <formula>IF(RIGHT(TEXT(AM35,"0.#"),1)=".",TRUE,FALSE)</formula>
    </cfRule>
  </conditionalFormatting>
  <conditionalFormatting sqref="AM36">
    <cfRule type="expression" dxfId="325" priority="1975">
      <formula>IF(RIGHT(TEXT(AM36,"0.#"),1)=".",FALSE,TRUE)</formula>
    </cfRule>
    <cfRule type="expression" dxfId="324" priority="1976">
      <formula>IF(RIGHT(TEXT(AM36,"0.#"),1)=".",TRUE,FALSE)</formula>
    </cfRule>
  </conditionalFormatting>
  <conditionalFormatting sqref="AQ35:AQ37">
    <cfRule type="expression" dxfId="323" priority="1971">
      <formula>IF(RIGHT(TEXT(AQ35,"0.#"),1)=".",FALSE,TRUE)</formula>
    </cfRule>
    <cfRule type="expression" dxfId="322" priority="1972">
      <formula>IF(RIGHT(TEXT(AQ35,"0.#"),1)=".",TRUE,FALSE)</formula>
    </cfRule>
  </conditionalFormatting>
  <conditionalFormatting sqref="AU35:AU37">
    <cfRule type="expression" dxfId="321" priority="1969">
      <formula>IF(RIGHT(TEXT(AU35,"0.#"),1)=".",FALSE,TRUE)</formula>
    </cfRule>
    <cfRule type="expression" dxfId="320" priority="1970">
      <formula>IF(RIGHT(TEXT(AU35,"0.#"),1)=".",TRUE,FALSE)</formula>
    </cfRule>
  </conditionalFormatting>
  <conditionalFormatting sqref="AE42">
    <cfRule type="expression" dxfId="319" priority="1967">
      <formula>IF(RIGHT(TEXT(AE42,"0.#"),1)=".",FALSE,TRUE)</formula>
    </cfRule>
    <cfRule type="expression" dxfId="318" priority="1968">
      <formula>IF(RIGHT(TEXT(AE42,"0.#"),1)=".",TRUE,FALSE)</formula>
    </cfRule>
  </conditionalFormatting>
  <conditionalFormatting sqref="AE43">
    <cfRule type="expression" dxfId="317" priority="1965">
      <formula>IF(RIGHT(TEXT(AE43,"0.#"),1)=".",FALSE,TRUE)</formula>
    </cfRule>
    <cfRule type="expression" dxfId="316" priority="1966">
      <formula>IF(RIGHT(TEXT(AE43,"0.#"),1)=".",TRUE,FALSE)</formula>
    </cfRule>
  </conditionalFormatting>
  <conditionalFormatting sqref="AE44">
    <cfRule type="expression" dxfId="315" priority="1963">
      <formula>IF(RIGHT(TEXT(AE44,"0.#"),1)=".",FALSE,TRUE)</formula>
    </cfRule>
    <cfRule type="expression" dxfId="314" priority="1964">
      <formula>IF(RIGHT(TEXT(AE44,"0.#"),1)=".",TRUE,FALSE)</formula>
    </cfRule>
  </conditionalFormatting>
  <conditionalFormatting sqref="AI44">
    <cfRule type="expression" dxfId="313" priority="1961">
      <formula>IF(RIGHT(TEXT(AI44,"0.#"),1)=".",FALSE,TRUE)</formula>
    </cfRule>
    <cfRule type="expression" dxfId="312" priority="1962">
      <formula>IF(RIGHT(TEXT(AI44,"0.#"),1)=".",TRUE,FALSE)</formula>
    </cfRule>
  </conditionalFormatting>
  <conditionalFormatting sqref="AI43">
    <cfRule type="expression" dxfId="311" priority="1959">
      <formula>IF(RIGHT(TEXT(AI43,"0.#"),1)=".",FALSE,TRUE)</formula>
    </cfRule>
    <cfRule type="expression" dxfId="310" priority="1960">
      <formula>IF(RIGHT(TEXT(AI43,"0.#"),1)=".",TRUE,FALSE)</formula>
    </cfRule>
  </conditionalFormatting>
  <conditionalFormatting sqref="AU48">
    <cfRule type="expression" dxfId="309" priority="457">
      <formula>IF(RIGHT(TEXT(AU48,"0.#"),1)=".",FALSE,TRUE)</formula>
    </cfRule>
    <cfRule type="expression" dxfId="308" priority="458">
      <formula>IF(RIGHT(TEXT(AU48,"0.#"),1)=".",TRUE,FALSE)</formula>
    </cfRule>
  </conditionalFormatting>
  <conditionalFormatting sqref="AU49">
    <cfRule type="expression" dxfId="307" priority="455">
      <formula>IF(RIGHT(TEXT(AU49,"0.#"),1)=".",FALSE,TRUE)</formula>
    </cfRule>
    <cfRule type="expression" dxfId="306" priority="456">
      <formula>IF(RIGHT(TEXT(AU49,"0.#"),1)=".",TRUE,FALSE)</formula>
    </cfRule>
  </conditionalFormatting>
  <conditionalFormatting sqref="AU51">
    <cfRule type="expression" dxfId="305" priority="451">
      <formula>IF(RIGHT(TEXT(AU51,"0.#"),1)=".",FALSE,TRUE)</formula>
    </cfRule>
    <cfRule type="expression" dxfId="304" priority="452">
      <formula>IF(RIGHT(TEXT(AU51,"0.#"),1)=".",TRUE,FALSE)</formula>
    </cfRule>
  </conditionalFormatting>
  <conditionalFormatting sqref="AU52">
    <cfRule type="expression" dxfId="303" priority="449">
      <formula>IF(RIGHT(TEXT(AU52,"0.#"),1)=".",FALSE,TRUE)</formula>
    </cfRule>
    <cfRule type="expression" dxfId="302" priority="450">
      <formula>IF(RIGHT(TEXT(AU52,"0.#"),1)=".",TRUE,FALSE)</formula>
    </cfRule>
  </conditionalFormatting>
  <conditionalFormatting sqref="AU54">
    <cfRule type="expression" dxfId="301" priority="445">
      <formula>IF(RIGHT(TEXT(AU54,"0.#"),1)=".",FALSE,TRUE)</formula>
    </cfRule>
    <cfRule type="expression" dxfId="300" priority="446">
      <formula>IF(RIGHT(TEXT(AU54,"0.#"),1)=".",TRUE,FALSE)</formula>
    </cfRule>
  </conditionalFormatting>
  <conditionalFormatting sqref="AU55">
    <cfRule type="expression" dxfId="299" priority="443">
      <formula>IF(RIGHT(TEXT(AU55,"0.#"),1)=".",FALSE,TRUE)</formula>
    </cfRule>
    <cfRule type="expression" dxfId="298" priority="444">
      <formula>IF(RIGHT(TEXT(AU55,"0.#"),1)=".",TRUE,FALSE)</formula>
    </cfRule>
  </conditionalFormatting>
  <conditionalFormatting sqref="P25:AC25">
    <cfRule type="expression" dxfId="297" priority="1">
      <formula>IF(RIGHT(TEXT(P25,"0.#"),1)=".",FALSE,TRUE)</formula>
    </cfRule>
    <cfRule type="expression" dxfId="296" priority="2">
      <formula>IF(RIGHT(TEXT(P25,"0.#"),1)=".",TRUE,FALSE)</formula>
    </cfRule>
  </conditionalFormatting>
  <dataValidations count="18">
    <dataValidation type="custom" imeMode="disabled" allowBlank="1" showInputMessage="1" showErrorMessage="1" sqref="AY23 AY70:AY72 AY62:AY64 AY66:AY68 J97:K101 P13:AX13 AR15:AX15 P14:AQ18 AR18:AX18 P19:AJ19 AQ27:AR27 AU27:AX27 AE28:AX30 AQ34:AR34 AU34:AX34 AE35:AX37 AQ41:AR41 AU41:AX41 AE42:AX44 AL244:AO246 AE48:AX49 AE51:AX52 AE54:AX55 AE57:AX57 AQ62:AR62 AU62:AX62 AE63:AX64 AQ66:AR66 AU66:AX66 AE67:AX68 AQ70:AR70 AU70:AX70 AE71:AX72 AY75 Y165:AB169 AU165:AX169 Y173:AB176 AU173:AX176 Y180:AB183 AU180:AX183 Y187:AB192 AU187:AX192 Y200:AB207 AL200:AO207 Y211:AB211 AL211:AO211 Y215:AB215 AL215:AO215 Y219:AB219 AL219:AO219 Y223:AB226 AL223:AO226 Y230:AB231 AL230:AO231 Y235:AB235 AL235:AO235 Y239:AB239 AL239:AO239 Y244:AB246 P23:AC25">
      <formula1>OR(ISNUMBER(J13), J13="-")</formula1>
    </dataValidation>
    <dataValidation type="list" allowBlank="1" showInputMessage="1" showErrorMessage="1" sqref="G97:H101">
      <formula1>T事業番号</formula1>
    </dataValidation>
    <dataValidation type="list" allowBlank="1" showInputMessage="1" showErrorMessage="1" sqref="S5:X5">
      <formula1>T終了年度</formula1>
    </dataValidation>
    <dataValidation type="list" allowBlank="1" showInputMessage="1" showErrorMessage="1" sqref="AO194 AO240">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9:E109">
      <formula1>T所見を踏まえた改善点</formula1>
    </dataValidation>
    <dataValidation imeMode="disabled" allowBlank="1" showInputMessage="1" showErrorMessage="1" sqref="L97:L101"/>
    <dataValidation type="whole" imeMode="disabled" allowBlank="1" showInputMessage="1" showErrorMessage="1" sqref="M97:M101 AW2:AX2">
      <formula1>0</formula1>
      <formula2>99</formula2>
    </dataValidation>
    <dataValidation type="custom" imeMode="off" allowBlank="1" showInputMessage="1" showErrorMessage="1" sqref="J200:O207 J211:O211 J215:O215 J219:O219 J223:O226 J230:O231 J235:O235 J239:O239 J244:O246">
      <formula1>OR(ISNUMBER(J200), J200="-")</formula1>
    </dataValidation>
    <dataValidation type="custom" imeMode="disabled" allowBlank="1" showInputMessage="1" showErrorMessage="1" sqref="AH200:AK207 AH211:AK211 AH215:AK215 AH219:AK219 AH223:AK226 AH230:AK231 AH235:AK235 AH239:AK239 AH244:AK246">
      <formula1>OR(AND(MOD(IF(ISNUMBER(AH200), AH200, 0.5),1)=0, 0&lt;=AH200), AH200="-")</formula1>
    </dataValidation>
    <dataValidation type="list" allowBlank="1" showInputMessage="1" showErrorMessage="1" sqref="A107:E10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7:F101">
      <formula1>T省庁</formula1>
    </dataValidation>
    <dataValidation type="whole" imeMode="disabled" allowBlank="1" showInputMessage="1" showErrorMessage="1" sqref="AS2:AU2">
      <formula1>0</formula1>
      <formula2>9999</formula2>
    </dataValidation>
    <dataValidation type="whole" allowBlank="1" showInputMessage="1" showErrorMessage="1" sqref="L122:M122 L123:M123 X122:Y122 X123:Y123 AJ122:AK122 AJ123:AK123 AU122:AV122 AU123:AV123">
      <formula1>0</formula1>
      <formula2>9999</formula2>
    </dataValidation>
    <dataValidation type="whole" allowBlank="1" showInputMessage="1" showErrorMessage="1" sqref="O122:P122 O123:P123 AA122:AB122 AA123:AB123 AM122:AN122 AM123:AN123 AX122 AX12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25" max="49" man="1"/>
    <brk id="58" max="49" man="1"/>
    <brk id="87" max="49" man="1"/>
    <brk id="103" max="49" man="1"/>
    <brk id="123" max="49" man="1"/>
    <brk id="162" max="49" man="1"/>
    <brk id="195" max="49" man="1"/>
    <brk id="212"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AO123 E122:G123 Q122:S123 AC122:AE123 AO122:AP122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AC200:AG207 AC211:AG211 AC215:AG215 AC219:AG219 AC223:AG226 AC230:AG231 AC235:AG235 AC239:AG239</xm:sqref>
        </x14:dataValidation>
        <x14:dataValidation type="list" allowBlank="1" showInputMessage="1" showErrorMessage="1">
          <x14:formula1>
            <xm:f>入力規則等!$U$37:$U$39</xm:f>
          </x14:formula1>
          <xm:sqref>I122:J122 U122:V122 AG122:AH122 AR122:AS122</xm:sqref>
        </x14:dataValidation>
        <x14:dataValidation type="list" allowBlank="1" showInputMessage="1" showErrorMessage="1">
          <x14:formula1>
            <xm:f>入力規則等!$U$7:$U$9</xm:f>
          </x14:formula1>
          <xm:sqref>I123:J123 U123:V123 AG123:AH123 AR123:AS123</xm:sqref>
        </x14:dataValidation>
        <x14:dataValidation type="list" allowBlank="1" showInputMessage="1" showErrorMessage="1">
          <x14:formula1>
            <xm:f>入力規則等!$AP$2:$AP$10</xm:f>
          </x14:formula1>
          <xm:sqref>AC244:AG246</xm:sqref>
        </x14:dataValidation>
        <x14:dataValidation type="list" allowBlank="1" showInputMessage="1" showErrorMessage="1">
          <x14:formula1>
            <xm:f>入力規則等!$AK$2:$AK$49</xm:f>
          </x14:formula1>
          <xm:sqref>C244:D246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78</v>
      </c>
      <c r="B1" s="21" t="s">
        <v>79</v>
      </c>
      <c r="F1" s="22" t="s">
        <v>4</v>
      </c>
      <c r="G1" s="22" t="s">
        <v>68</v>
      </c>
      <c r="K1" s="23" t="s">
        <v>97</v>
      </c>
      <c r="L1" s="21" t="s">
        <v>79</v>
      </c>
      <c r="O1" s="11"/>
      <c r="P1" s="22" t="s">
        <v>5</v>
      </c>
      <c r="Q1" s="22" t="s">
        <v>68</v>
      </c>
      <c r="T1" s="11"/>
      <c r="U1" s="25" t="s">
        <v>161</v>
      </c>
      <c r="W1" s="25" t="s">
        <v>160</v>
      </c>
      <c r="Y1" s="25" t="s">
        <v>76</v>
      </c>
      <c r="Z1" s="25" t="s">
        <v>425</v>
      </c>
      <c r="AA1" s="25" t="s">
        <v>77</v>
      </c>
      <c r="AB1" s="25" t="s">
        <v>426</v>
      </c>
      <c r="AC1" s="25" t="s">
        <v>32</v>
      </c>
      <c r="AD1" s="24"/>
      <c r="AE1" s="25" t="s">
        <v>44</v>
      </c>
      <c r="AF1" s="26"/>
      <c r="AG1" s="46" t="s">
        <v>188</v>
      </c>
      <c r="AI1" s="46" t="s">
        <v>193</v>
      </c>
      <c r="AK1" s="46" t="s">
        <v>198</v>
      </c>
      <c r="AM1" s="67"/>
      <c r="AN1" s="67"/>
      <c r="AP1" s="24" t="s">
        <v>251</v>
      </c>
    </row>
    <row r="2" spans="1:42" ht="13.5" customHeight="1" x14ac:dyDescent="0.15">
      <c r="A2" s="12" t="s">
        <v>80</v>
      </c>
      <c r="B2" s="13"/>
      <c r="C2" s="11" t="str">
        <f>IF(B2="","",A2)</f>
        <v/>
      </c>
      <c r="D2" s="11" t="str">
        <f>IF(C2="","",IF(D1&lt;&gt;"",CONCATENATE(D1,"、",C2),C2))</f>
        <v/>
      </c>
      <c r="F2" s="10" t="s">
        <v>67</v>
      </c>
      <c r="G2" s="15" t="s">
        <v>591</v>
      </c>
      <c r="H2" s="11" t="str">
        <f>IF(G2="","",F2)</f>
        <v>一般会計</v>
      </c>
      <c r="I2" s="11" t="str">
        <f>IF(H2="","",IF(I1&lt;&gt;"",CONCATENATE(I1,"、",H2),H2))</f>
        <v>一般会計</v>
      </c>
      <c r="K2" s="12" t="s">
        <v>98</v>
      </c>
      <c r="L2" s="13"/>
      <c r="M2" s="11" t="str">
        <f>IF(L2="","",K2)</f>
        <v/>
      </c>
      <c r="N2" s="11" t="str">
        <f>IF(M2="","",IF(N1&lt;&gt;"",CONCATENATE(N1,"、",M2),M2))</f>
        <v/>
      </c>
      <c r="O2" s="11"/>
      <c r="P2" s="10" t="s">
        <v>69</v>
      </c>
      <c r="Q2" s="15" t="s">
        <v>591</v>
      </c>
      <c r="R2" s="11" t="str">
        <f>IF(Q2="","",P2)</f>
        <v>直接実施</v>
      </c>
      <c r="S2" s="11" t="str">
        <f>IF(R2="","",IF(S1&lt;&gt;"",CONCATENATE(S1,"、",R2),R2))</f>
        <v>直接実施</v>
      </c>
      <c r="T2" s="11"/>
      <c r="U2" s="84">
        <v>20</v>
      </c>
      <c r="W2" s="28" t="s">
        <v>166</v>
      </c>
      <c r="Y2" s="28" t="s">
        <v>63</v>
      </c>
      <c r="Z2" s="28" t="s">
        <v>63</v>
      </c>
      <c r="AA2" s="77" t="s">
        <v>292</v>
      </c>
      <c r="AB2" s="77" t="s">
        <v>520</v>
      </c>
      <c r="AC2" s="78" t="s">
        <v>130</v>
      </c>
      <c r="AD2" s="24"/>
      <c r="AE2" s="38" t="s">
        <v>162</v>
      </c>
      <c r="AF2" s="26"/>
      <c r="AG2" s="48" t="s">
        <v>260</v>
      </c>
      <c r="AI2" s="46" t="s">
        <v>289</v>
      </c>
      <c r="AK2" s="46" t="s">
        <v>199</v>
      </c>
      <c r="AM2" s="67"/>
      <c r="AN2" s="67"/>
      <c r="AP2" s="48" t="s">
        <v>260</v>
      </c>
    </row>
    <row r="3" spans="1:42" ht="13.5" customHeight="1" x14ac:dyDescent="0.15">
      <c r="A3" s="12" t="s">
        <v>81</v>
      </c>
      <c r="B3" s="13"/>
      <c r="C3" s="11" t="str">
        <f t="shared" ref="C3:C11" si="0">IF(B3="","",A3)</f>
        <v/>
      </c>
      <c r="D3" s="11" t="str">
        <f>IF(C3="",D2,IF(D2&lt;&gt;"",CONCATENATE(D2,"、",C3),C3))</f>
        <v/>
      </c>
      <c r="F3" s="16" t="s">
        <v>107</v>
      </c>
      <c r="G3" s="15"/>
      <c r="H3" s="11" t="str">
        <f t="shared" ref="H3:H37" si="1">IF(G3="","",F3)</f>
        <v/>
      </c>
      <c r="I3" s="11" t="str">
        <f>IF(H3="",I2,IF(I2&lt;&gt;"",CONCATENATE(I2,"、",H3),H3))</f>
        <v>一般会計</v>
      </c>
      <c r="K3" s="12" t="s">
        <v>99</v>
      </c>
      <c r="L3" s="13"/>
      <c r="M3" s="11" t="str">
        <f t="shared" ref="M3:M11" si="2">IF(L3="","",K3)</f>
        <v/>
      </c>
      <c r="N3" s="11" t="str">
        <f>IF(M3="",N2,IF(N2&lt;&gt;"",CONCATENATE(N2,"、",M3),M3))</f>
        <v/>
      </c>
      <c r="O3" s="11"/>
      <c r="P3" s="10" t="s">
        <v>70</v>
      </c>
      <c r="Q3" s="15" t="s">
        <v>591</v>
      </c>
      <c r="R3" s="11" t="str">
        <f t="shared" ref="R3:R8" si="3">IF(Q3="","",P3)</f>
        <v>委託・請負</v>
      </c>
      <c r="S3" s="11" t="str">
        <f t="shared" ref="S3:S8" si="4">IF(R3="",S2,IF(S2&lt;&gt;"",CONCATENATE(S2,"、",R3),R3))</f>
        <v>直接実施、委託・請負</v>
      </c>
      <c r="T3" s="11"/>
      <c r="U3" s="28" t="s">
        <v>551</v>
      </c>
      <c r="W3" s="28" t="s">
        <v>141</v>
      </c>
      <c r="Y3" s="28" t="s">
        <v>64</v>
      </c>
      <c r="Z3" s="28" t="s">
        <v>427</v>
      </c>
      <c r="AA3" s="77" t="s">
        <v>392</v>
      </c>
      <c r="AB3" s="77" t="s">
        <v>521</v>
      </c>
      <c r="AC3" s="78" t="s">
        <v>131</v>
      </c>
      <c r="AD3" s="24"/>
      <c r="AE3" s="38" t="s">
        <v>163</v>
      </c>
      <c r="AF3" s="26"/>
      <c r="AG3" s="48" t="s">
        <v>261</v>
      </c>
      <c r="AI3" s="46" t="s">
        <v>192</v>
      </c>
      <c r="AK3" s="46" t="str">
        <f>CHAR(CODE(AK2)+1)</f>
        <v>B</v>
      </c>
      <c r="AM3" s="67"/>
      <c r="AN3" s="67"/>
      <c r="AP3" s="48" t="s">
        <v>261</v>
      </c>
    </row>
    <row r="4" spans="1:42" ht="13.5" customHeight="1" x14ac:dyDescent="0.15">
      <c r="A4" s="12" t="s">
        <v>82</v>
      </c>
      <c r="B4" s="13"/>
      <c r="C4" s="11" t="str">
        <f t="shared" si="0"/>
        <v/>
      </c>
      <c r="D4" s="11" t="str">
        <f>IF(C4="",D3,IF(D3&lt;&gt;"",CONCATENATE(D3,"、",C4),C4))</f>
        <v/>
      </c>
      <c r="F4" s="16" t="s">
        <v>108</v>
      </c>
      <c r="G4" s="15"/>
      <c r="H4" s="11" t="str">
        <f t="shared" si="1"/>
        <v/>
      </c>
      <c r="I4" s="11" t="str">
        <f t="shared" ref="I4:I37" si="5">IF(H4="",I3,IF(I3&lt;&gt;"",CONCATENATE(I3,"、",H4),H4))</f>
        <v>一般会計</v>
      </c>
      <c r="K4" s="12" t="s">
        <v>100</v>
      </c>
      <c r="L4" s="13"/>
      <c r="M4" s="11" t="str">
        <f t="shared" si="2"/>
        <v/>
      </c>
      <c r="N4" s="11" t="str">
        <f t="shared" ref="N4:N11" si="6">IF(M4="",N3,IF(N3&lt;&gt;"",CONCATENATE(N3,"、",M4),M4))</f>
        <v/>
      </c>
      <c r="O4" s="11"/>
      <c r="P4" s="10" t="s">
        <v>71</v>
      </c>
      <c r="Q4" s="15"/>
      <c r="R4" s="11" t="str">
        <f t="shared" si="3"/>
        <v/>
      </c>
      <c r="S4" s="11" t="str">
        <f t="shared" si="4"/>
        <v>直接実施、委託・請負</v>
      </c>
      <c r="T4" s="11"/>
      <c r="U4" s="28" t="s">
        <v>552</v>
      </c>
      <c r="W4" s="28" t="s">
        <v>142</v>
      </c>
      <c r="Y4" s="28" t="s">
        <v>299</v>
      </c>
      <c r="Z4" s="28" t="s">
        <v>428</v>
      </c>
      <c r="AA4" s="77" t="s">
        <v>393</v>
      </c>
      <c r="AB4" s="77" t="s">
        <v>522</v>
      </c>
      <c r="AC4" s="77" t="s">
        <v>132</v>
      </c>
      <c r="AD4" s="24"/>
      <c r="AE4" s="38" t="s">
        <v>164</v>
      </c>
      <c r="AF4" s="26"/>
      <c r="AG4" s="48" t="s">
        <v>262</v>
      </c>
      <c r="AI4" s="46" t="s">
        <v>194</v>
      </c>
      <c r="AK4" s="46" t="str">
        <f t="shared" ref="AK4:AK49" si="7">CHAR(CODE(AK3)+1)</f>
        <v>C</v>
      </c>
      <c r="AM4" s="67"/>
      <c r="AN4" s="67"/>
      <c r="AP4" s="48" t="s">
        <v>262</v>
      </c>
    </row>
    <row r="5" spans="1:42" ht="13.5" customHeight="1" x14ac:dyDescent="0.15">
      <c r="A5" s="12" t="s">
        <v>83</v>
      </c>
      <c r="B5" s="13"/>
      <c r="C5" s="11" t="str">
        <f t="shared" si="0"/>
        <v/>
      </c>
      <c r="D5" s="11" t="str">
        <f>IF(C5="",D4,IF(D4&lt;&gt;"",CONCATENATE(D4,"、",C5),C5))</f>
        <v/>
      </c>
      <c r="F5" s="16" t="s">
        <v>109</v>
      </c>
      <c r="G5" s="15"/>
      <c r="H5" s="11" t="str">
        <f t="shared" si="1"/>
        <v/>
      </c>
      <c r="I5" s="11" t="str">
        <f t="shared" si="5"/>
        <v>一般会計</v>
      </c>
      <c r="K5" s="12" t="s">
        <v>101</v>
      </c>
      <c r="L5" s="13"/>
      <c r="M5" s="11" t="str">
        <f t="shared" si="2"/>
        <v/>
      </c>
      <c r="N5" s="11" t="str">
        <f t="shared" si="6"/>
        <v/>
      </c>
      <c r="O5" s="11"/>
      <c r="P5" s="10" t="s">
        <v>72</v>
      </c>
      <c r="Q5" s="15"/>
      <c r="R5" s="11" t="str">
        <f t="shared" si="3"/>
        <v/>
      </c>
      <c r="S5" s="11" t="str">
        <f t="shared" si="4"/>
        <v>直接実施、委託・請負</v>
      </c>
      <c r="T5" s="11"/>
      <c r="W5" s="28" t="s">
        <v>576</v>
      </c>
      <c r="Y5" s="28" t="s">
        <v>300</v>
      </c>
      <c r="Z5" s="28" t="s">
        <v>429</v>
      </c>
      <c r="AA5" s="77" t="s">
        <v>394</v>
      </c>
      <c r="AB5" s="77" t="s">
        <v>523</v>
      </c>
      <c r="AC5" s="77" t="s">
        <v>165</v>
      </c>
      <c r="AD5" s="27"/>
      <c r="AE5" s="38" t="s">
        <v>272</v>
      </c>
      <c r="AF5" s="26"/>
      <c r="AG5" s="48" t="s">
        <v>263</v>
      </c>
      <c r="AI5" s="46" t="s">
        <v>296</v>
      </c>
      <c r="AK5" s="46" t="str">
        <f t="shared" si="7"/>
        <v>D</v>
      </c>
      <c r="AP5" s="48" t="s">
        <v>263</v>
      </c>
    </row>
    <row r="6" spans="1:42" ht="13.5" customHeight="1" x14ac:dyDescent="0.15">
      <c r="A6" s="12" t="s">
        <v>84</v>
      </c>
      <c r="B6" s="13"/>
      <c r="C6" s="11" t="str">
        <f t="shared" si="0"/>
        <v/>
      </c>
      <c r="D6" s="11" t="str">
        <f t="shared" ref="D6:D21" si="8">IF(C6="",D5,IF(D5&lt;&gt;"",CONCATENATE(D5,"、",C6),C6))</f>
        <v/>
      </c>
      <c r="F6" s="16" t="s">
        <v>110</v>
      </c>
      <c r="G6" s="15"/>
      <c r="H6" s="11" t="str">
        <f t="shared" si="1"/>
        <v/>
      </c>
      <c r="I6" s="11" t="str">
        <f t="shared" si="5"/>
        <v>一般会計</v>
      </c>
      <c r="K6" s="12" t="s">
        <v>102</v>
      </c>
      <c r="L6" s="13"/>
      <c r="M6" s="11" t="str">
        <f t="shared" si="2"/>
        <v/>
      </c>
      <c r="N6" s="11" t="str">
        <f t="shared" si="6"/>
        <v/>
      </c>
      <c r="O6" s="11"/>
      <c r="P6" s="10" t="s">
        <v>73</v>
      </c>
      <c r="Q6" s="15"/>
      <c r="R6" s="11" t="str">
        <f t="shared" si="3"/>
        <v/>
      </c>
      <c r="S6" s="11" t="str">
        <f t="shared" si="4"/>
        <v>直接実施、委託・請負</v>
      </c>
      <c r="T6" s="11"/>
      <c r="U6" s="28" t="s">
        <v>273</v>
      </c>
      <c r="W6" s="28" t="s">
        <v>143</v>
      </c>
      <c r="Y6" s="28" t="s">
        <v>301</v>
      </c>
      <c r="Z6" s="28" t="s">
        <v>430</v>
      </c>
      <c r="AA6" s="77" t="s">
        <v>395</v>
      </c>
      <c r="AB6" s="77" t="s">
        <v>524</v>
      </c>
      <c r="AC6" s="77" t="s">
        <v>133</v>
      </c>
      <c r="AD6" s="27"/>
      <c r="AE6" s="38" t="s">
        <v>270</v>
      </c>
      <c r="AF6" s="26"/>
      <c r="AG6" s="48" t="s">
        <v>264</v>
      </c>
      <c r="AI6" s="46" t="s">
        <v>297</v>
      </c>
      <c r="AK6" s="46" t="str">
        <f>CHAR(CODE(AK5)+1)</f>
        <v>E</v>
      </c>
      <c r="AP6" s="48" t="s">
        <v>264</v>
      </c>
    </row>
    <row r="7" spans="1:42" ht="13.5" customHeight="1" x14ac:dyDescent="0.15">
      <c r="A7" s="12" t="s">
        <v>85</v>
      </c>
      <c r="B7" s="13"/>
      <c r="C7" s="11" t="str">
        <f t="shared" si="0"/>
        <v/>
      </c>
      <c r="D7" s="11" t="str">
        <f t="shared" si="8"/>
        <v/>
      </c>
      <c r="F7" s="16" t="s">
        <v>210</v>
      </c>
      <c r="G7" s="15"/>
      <c r="H7" s="11" t="str">
        <f t="shared" si="1"/>
        <v/>
      </c>
      <c r="I7" s="11" t="str">
        <f t="shared" si="5"/>
        <v>一般会計</v>
      </c>
      <c r="K7" s="12" t="s">
        <v>103</v>
      </c>
      <c r="L7" s="13"/>
      <c r="M7" s="11" t="str">
        <f t="shared" si="2"/>
        <v/>
      </c>
      <c r="N7" s="11" t="str">
        <f t="shared" si="6"/>
        <v/>
      </c>
      <c r="O7" s="11"/>
      <c r="P7" s="10" t="s">
        <v>74</v>
      </c>
      <c r="Q7" s="15"/>
      <c r="R7" s="11" t="str">
        <f t="shared" si="3"/>
        <v/>
      </c>
      <c r="S7" s="11" t="str">
        <f t="shared" si="4"/>
        <v>直接実施、委託・請負</v>
      </c>
      <c r="T7" s="11"/>
      <c r="U7" s="28"/>
      <c r="W7" s="28" t="s">
        <v>144</v>
      </c>
      <c r="Y7" s="28" t="s">
        <v>302</v>
      </c>
      <c r="Z7" s="28" t="s">
        <v>431</v>
      </c>
      <c r="AA7" s="77" t="s">
        <v>396</v>
      </c>
      <c r="AB7" s="77" t="s">
        <v>525</v>
      </c>
      <c r="AC7" s="27"/>
      <c r="AD7" s="27"/>
      <c r="AE7" s="28" t="s">
        <v>133</v>
      </c>
      <c r="AF7" s="26"/>
      <c r="AG7" s="48" t="s">
        <v>265</v>
      </c>
      <c r="AH7" s="70"/>
      <c r="AI7" s="48" t="s">
        <v>285</v>
      </c>
      <c r="AK7" s="46" t="str">
        <f>CHAR(CODE(AK6)+1)</f>
        <v>F</v>
      </c>
      <c r="AP7" s="48" t="s">
        <v>265</v>
      </c>
    </row>
    <row r="8" spans="1:42" ht="13.5" customHeight="1" x14ac:dyDescent="0.15">
      <c r="A8" s="12" t="s">
        <v>86</v>
      </c>
      <c r="B8" s="13"/>
      <c r="C8" s="11" t="str">
        <f t="shared" si="0"/>
        <v/>
      </c>
      <c r="D8" s="11" t="str">
        <f t="shared" si="8"/>
        <v/>
      </c>
      <c r="F8" s="16" t="s">
        <v>111</v>
      </c>
      <c r="G8" s="15"/>
      <c r="H8" s="11" t="str">
        <f t="shared" si="1"/>
        <v/>
      </c>
      <c r="I8" s="11" t="str">
        <f t="shared" si="5"/>
        <v>一般会計</v>
      </c>
      <c r="K8" s="12" t="s">
        <v>104</v>
      </c>
      <c r="L8" s="13"/>
      <c r="M8" s="11" t="str">
        <f t="shared" si="2"/>
        <v/>
      </c>
      <c r="N8" s="11" t="str">
        <f t="shared" si="6"/>
        <v/>
      </c>
      <c r="O8" s="11"/>
      <c r="P8" s="10" t="s">
        <v>75</v>
      </c>
      <c r="Q8" s="15"/>
      <c r="R8" s="11" t="str">
        <f t="shared" si="3"/>
        <v/>
      </c>
      <c r="S8" s="11" t="str">
        <f t="shared" si="4"/>
        <v>直接実施、委託・請負</v>
      </c>
      <c r="T8" s="11"/>
      <c r="U8" s="28" t="s">
        <v>294</v>
      </c>
      <c r="W8" s="28" t="s">
        <v>145</v>
      </c>
      <c r="Y8" s="28" t="s">
        <v>303</v>
      </c>
      <c r="Z8" s="28" t="s">
        <v>432</v>
      </c>
      <c r="AA8" s="77" t="s">
        <v>397</v>
      </c>
      <c r="AB8" s="77" t="s">
        <v>526</v>
      </c>
      <c r="AC8" s="27"/>
      <c r="AD8" s="27"/>
      <c r="AE8" s="27"/>
      <c r="AF8" s="26"/>
      <c r="AG8" s="48" t="s">
        <v>266</v>
      </c>
      <c r="AI8" s="46" t="s">
        <v>286</v>
      </c>
      <c r="AK8" s="46" t="str">
        <f t="shared" si="7"/>
        <v>G</v>
      </c>
      <c r="AP8" s="48" t="s">
        <v>266</v>
      </c>
    </row>
    <row r="9" spans="1:42" ht="13.5" customHeight="1" x14ac:dyDescent="0.15">
      <c r="A9" s="12" t="s">
        <v>87</v>
      </c>
      <c r="B9" s="13"/>
      <c r="C9" s="11" t="str">
        <f t="shared" si="0"/>
        <v/>
      </c>
      <c r="D9" s="11" t="str">
        <f t="shared" si="8"/>
        <v/>
      </c>
      <c r="F9" s="16" t="s">
        <v>211</v>
      </c>
      <c r="G9" s="15"/>
      <c r="H9" s="11" t="str">
        <f t="shared" si="1"/>
        <v/>
      </c>
      <c r="I9" s="11" t="str">
        <f t="shared" si="5"/>
        <v>一般会計</v>
      </c>
      <c r="K9" s="12" t="s">
        <v>105</v>
      </c>
      <c r="L9" s="13"/>
      <c r="M9" s="11" t="str">
        <f t="shared" si="2"/>
        <v/>
      </c>
      <c r="N9" s="11" t="str">
        <f t="shared" si="6"/>
        <v/>
      </c>
      <c r="O9" s="11"/>
      <c r="P9" s="11"/>
      <c r="Q9" s="17"/>
      <c r="T9" s="11"/>
      <c r="U9" s="28" t="s">
        <v>295</v>
      </c>
      <c r="W9" s="28" t="s">
        <v>146</v>
      </c>
      <c r="Y9" s="28" t="s">
        <v>304</v>
      </c>
      <c r="Z9" s="28" t="s">
        <v>433</v>
      </c>
      <c r="AA9" s="77" t="s">
        <v>398</v>
      </c>
      <c r="AB9" s="77" t="s">
        <v>527</v>
      </c>
      <c r="AC9" s="27"/>
      <c r="AD9" s="27"/>
      <c r="AE9" s="27"/>
      <c r="AF9" s="26"/>
      <c r="AG9" s="48" t="s">
        <v>267</v>
      </c>
      <c r="AI9" s="66"/>
      <c r="AK9" s="46" t="str">
        <f t="shared" si="7"/>
        <v>H</v>
      </c>
      <c r="AP9" s="48" t="s">
        <v>267</v>
      </c>
    </row>
    <row r="10" spans="1:42" ht="13.5" customHeight="1" x14ac:dyDescent="0.15">
      <c r="A10" s="12" t="s">
        <v>232</v>
      </c>
      <c r="B10" s="13"/>
      <c r="C10" s="11" t="str">
        <f t="shared" si="0"/>
        <v/>
      </c>
      <c r="D10" s="11" t="str">
        <f t="shared" si="8"/>
        <v/>
      </c>
      <c r="F10" s="16" t="s">
        <v>112</v>
      </c>
      <c r="G10" s="15"/>
      <c r="H10" s="11" t="str">
        <f t="shared" si="1"/>
        <v/>
      </c>
      <c r="I10" s="11" t="str">
        <f t="shared" si="5"/>
        <v>一般会計</v>
      </c>
      <c r="K10" s="12" t="s">
        <v>235</v>
      </c>
      <c r="L10" s="13"/>
      <c r="M10" s="11" t="str">
        <f t="shared" si="2"/>
        <v/>
      </c>
      <c r="N10" s="11" t="str">
        <f t="shared" si="6"/>
        <v/>
      </c>
      <c r="O10" s="11"/>
      <c r="P10" s="11" t="str">
        <f>S8</f>
        <v>直接実施、委託・請負</v>
      </c>
      <c r="Q10" s="17"/>
      <c r="T10" s="11"/>
      <c r="W10" s="28" t="s">
        <v>147</v>
      </c>
      <c r="Y10" s="28" t="s">
        <v>305</v>
      </c>
      <c r="Z10" s="28" t="s">
        <v>434</v>
      </c>
      <c r="AA10" s="77" t="s">
        <v>399</v>
      </c>
      <c r="AB10" s="77" t="s">
        <v>528</v>
      </c>
      <c r="AC10" s="27"/>
      <c r="AD10" s="27"/>
      <c r="AE10" s="27"/>
      <c r="AF10" s="26"/>
      <c r="AG10" s="48" t="s">
        <v>255</v>
      </c>
      <c r="AK10" s="46" t="str">
        <f t="shared" si="7"/>
        <v>I</v>
      </c>
      <c r="AP10" s="46" t="s">
        <v>252</v>
      </c>
    </row>
    <row r="11" spans="1:42" ht="13.5" customHeight="1" x14ac:dyDescent="0.15">
      <c r="A11" s="12" t="s">
        <v>88</v>
      </c>
      <c r="B11" s="13"/>
      <c r="C11" s="11" t="str">
        <f t="shared" si="0"/>
        <v/>
      </c>
      <c r="D11" s="11" t="str">
        <f t="shared" si="8"/>
        <v/>
      </c>
      <c r="F11" s="16" t="s">
        <v>113</v>
      </c>
      <c r="G11" s="15"/>
      <c r="H11" s="11" t="str">
        <f t="shared" si="1"/>
        <v/>
      </c>
      <c r="I11" s="11" t="str">
        <f t="shared" si="5"/>
        <v>一般会計</v>
      </c>
      <c r="K11" s="12" t="s">
        <v>106</v>
      </c>
      <c r="L11" s="13" t="s">
        <v>591</v>
      </c>
      <c r="M11" s="11" t="str">
        <f t="shared" si="2"/>
        <v>その他の事項経費</v>
      </c>
      <c r="N11" s="11" t="str">
        <f t="shared" si="6"/>
        <v>その他の事項経費</v>
      </c>
      <c r="O11" s="11"/>
      <c r="P11" s="11"/>
      <c r="Q11" s="17"/>
      <c r="T11" s="11"/>
      <c r="W11" s="28" t="s">
        <v>148</v>
      </c>
      <c r="Y11" s="28" t="s">
        <v>306</v>
      </c>
      <c r="Z11" s="28" t="s">
        <v>435</v>
      </c>
      <c r="AA11" s="77" t="s">
        <v>400</v>
      </c>
      <c r="AB11" s="77" t="s">
        <v>529</v>
      </c>
      <c r="AC11" s="27"/>
      <c r="AD11" s="27"/>
      <c r="AE11" s="27"/>
      <c r="AF11" s="26"/>
      <c r="AG11" s="46" t="s">
        <v>258</v>
      </c>
      <c r="AK11" s="46" t="str">
        <f t="shared" si="7"/>
        <v>J</v>
      </c>
    </row>
    <row r="12" spans="1:42" ht="13.5" customHeight="1" x14ac:dyDescent="0.15">
      <c r="A12" s="12" t="s">
        <v>89</v>
      </c>
      <c r="B12" s="13"/>
      <c r="C12" s="11" t="str">
        <f t="shared" ref="C12:C24" si="9">IF(B12="","",A12)</f>
        <v/>
      </c>
      <c r="D12" s="11" t="str">
        <f t="shared" si="8"/>
        <v/>
      </c>
      <c r="F12" s="16" t="s">
        <v>114</v>
      </c>
      <c r="G12" s="15"/>
      <c r="H12" s="11" t="str">
        <f t="shared" si="1"/>
        <v/>
      </c>
      <c r="I12" s="11" t="str">
        <f t="shared" si="5"/>
        <v>一般会計</v>
      </c>
      <c r="K12" s="11"/>
      <c r="L12" s="11"/>
      <c r="O12" s="11"/>
      <c r="P12" s="11"/>
      <c r="Q12" s="17"/>
      <c r="T12" s="11"/>
      <c r="U12" s="25" t="s">
        <v>553</v>
      </c>
      <c r="W12" s="28" t="s">
        <v>149</v>
      </c>
      <c r="Y12" s="28" t="s">
        <v>307</v>
      </c>
      <c r="Z12" s="28" t="s">
        <v>436</v>
      </c>
      <c r="AA12" s="77" t="s">
        <v>401</v>
      </c>
      <c r="AB12" s="77" t="s">
        <v>530</v>
      </c>
      <c r="AC12" s="27"/>
      <c r="AD12" s="27"/>
      <c r="AE12" s="27"/>
      <c r="AF12" s="26"/>
      <c r="AG12" s="46" t="s">
        <v>256</v>
      </c>
      <c r="AK12" s="46" t="str">
        <f t="shared" si="7"/>
        <v>K</v>
      </c>
    </row>
    <row r="13" spans="1:42" ht="13.5" customHeight="1" x14ac:dyDescent="0.15">
      <c r="A13" s="12" t="s">
        <v>90</v>
      </c>
      <c r="B13" s="13"/>
      <c r="C13" s="11" t="str">
        <f t="shared" si="9"/>
        <v/>
      </c>
      <c r="D13" s="11" t="str">
        <f t="shared" si="8"/>
        <v/>
      </c>
      <c r="F13" s="16" t="s">
        <v>115</v>
      </c>
      <c r="G13" s="15"/>
      <c r="H13" s="11" t="str">
        <f t="shared" si="1"/>
        <v/>
      </c>
      <c r="I13" s="11" t="str">
        <f t="shared" si="5"/>
        <v>一般会計</v>
      </c>
      <c r="K13" s="11" t="str">
        <f>N11</f>
        <v>その他の事項経費</v>
      </c>
      <c r="L13" s="11"/>
      <c r="O13" s="11"/>
      <c r="P13" s="11"/>
      <c r="Q13" s="17"/>
      <c r="T13" s="11"/>
      <c r="U13" s="28" t="s">
        <v>166</v>
      </c>
      <c r="W13" s="28" t="s">
        <v>150</v>
      </c>
      <c r="Y13" s="28" t="s">
        <v>308</v>
      </c>
      <c r="Z13" s="28" t="s">
        <v>437</v>
      </c>
      <c r="AA13" s="77" t="s">
        <v>402</v>
      </c>
      <c r="AB13" s="77" t="s">
        <v>531</v>
      </c>
      <c r="AC13" s="27"/>
      <c r="AD13" s="27"/>
      <c r="AE13" s="27"/>
      <c r="AF13" s="26"/>
      <c r="AG13" s="46" t="s">
        <v>257</v>
      </c>
      <c r="AK13" s="46" t="str">
        <f t="shared" si="7"/>
        <v>L</v>
      </c>
    </row>
    <row r="14" spans="1:42" ht="13.5" customHeight="1" x14ac:dyDescent="0.15">
      <c r="A14" s="12" t="s">
        <v>91</v>
      </c>
      <c r="B14" s="13"/>
      <c r="C14" s="11" t="str">
        <f t="shared" si="9"/>
        <v/>
      </c>
      <c r="D14" s="11" t="str">
        <f t="shared" si="8"/>
        <v/>
      </c>
      <c r="F14" s="16" t="s">
        <v>116</v>
      </c>
      <c r="G14" s="15"/>
      <c r="H14" s="11" t="str">
        <f t="shared" si="1"/>
        <v/>
      </c>
      <c r="I14" s="11" t="str">
        <f t="shared" si="5"/>
        <v>一般会計</v>
      </c>
      <c r="K14" s="11"/>
      <c r="L14" s="11"/>
      <c r="O14" s="11"/>
      <c r="P14" s="11"/>
      <c r="Q14" s="17"/>
      <c r="T14" s="11"/>
      <c r="U14" s="28" t="s">
        <v>554</v>
      </c>
      <c r="W14" s="28" t="s">
        <v>151</v>
      </c>
      <c r="Y14" s="28" t="s">
        <v>309</v>
      </c>
      <c r="Z14" s="28" t="s">
        <v>438</v>
      </c>
      <c r="AA14" s="77" t="s">
        <v>403</v>
      </c>
      <c r="AB14" s="77" t="s">
        <v>532</v>
      </c>
      <c r="AC14" s="27"/>
      <c r="AD14" s="27"/>
      <c r="AE14" s="27"/>
      <c r="AF14" s="26"/>
      <c r="AG14" s="66"/>
      <c r="AK14" s="46" t="str">
        <f t="shared" si="7"/>
        <v>M</v>
      </c>
    </row>
    <row r="15" spans="1:42" ht="13.5" customHeight="1" x14ac:dyDescent="0.15">
      <c r="A15" s="12" t="s">
        <v>92</v>
      </c>
      <c r="B15" s="13"/>
      <c r="C15" s="11" t="str">
        <f t="shared" si="9"/>
        <v/>
      </c>
      <c r="D15" s="11" t="str">
        <f t="shared" si="8"/>
        <v/>
      </c>
      <c r="F15" s="16" t="s">
        <v>117</v>
      </c>
      <c r="G15" s="15"/>
      <c r="H15" s="11" t="str">
        <f t="shared" si="1"/>
        <v/>
      </c>
      <c r="I15" s="11" t="str">
        <f t="shared" si="5"/>
        <v>一般会計</v>
      </c>
      <c r="K15" s="11"/>
      <c r="L15" s="11"/>
      <c r="O15" s="11"/>
      <c r="P15" s="11"/>
      <c r="Q15" s="17"/>
      <c r="T15" s="11"/>
      <c r="U15" s="28" t="s">
        <v>555</v>
      </c>
      <c r="W15" s="28" t="s">
        <v>152</v>
      </c>
      <c r="Y15" s="28" t="s">
        <v>310</v>
      </c>
      <c r="Z15" s="28" t="s">
        <v>439</v>
      </c>
      <c r="AA15" s="77" t="s">
        <v>404</v>
      </c>
      <c r="AB15" s="77" t="s">
        <v>533</v>
      </c>
      <c r="AC15" s="27"/>
      <c r="AD15" s="27"/>
      <c r="AE15" s="27"/>
      <c r="AF15" s="26"/>
      <c r="AG15" s="67"/>
      <c r="AK15" s="46" t="str">
        <f t="shared" si="7"/>
        <v>N</v>
      </c>
    </row>
    <row r="16" spans="1:42" ht="13.5" customHeight="1" x14ac:dyDescent="0.15">
      <c r="A16" s="12" t="s">
        <v>93</v>
      </c>
      <c r="B16" s="13"/>
      <c r="C16" s="11" t="str">
        <f t="shared" si="9"/>
        <v/>
      </c>
      <c r="D16" s="11" t="str">
        <f t="shared" si="8"/>
        <v/>
      </c>
      <c r="F16" s="16" t="s">
        <v>118</v>
      </c>
      <c r="G16" s="15"/>
      <c r="H16" s="11" t="str">
        <f t="shared" si="1"/>
        <v/>
      </c>
      <c r="I16" s="11" t="str">
        <f t="shared" si="5"/>
        <v>一般会計</v>
      </c>
      <c r="K16" s="11"/>
      <c r="L16" s="11"/>
      <c r="O16" s="11"/>
      <c r="P16" s="11"/>
      <c r="Q16" s="17"/>
      <c r="T16" s="11"/>
      <c r="U16" s="28" t="s">
        <v>556</v>
      </c>
      <c r="W16" s="28" t="s">
        <v>153</v>
      </c>
      <c r="Y16" s="28" t="s">
        <v>311</v>
      </c>
      <c r="Z16" s="28" t="s">
        <v>440</v>
      </c>
      <c r="AA16" s="77" t="s">
        <v>405</v>
      </c>
      <c r="AB16" s="77" t="s">
        <v>534</v>
      </c>
      <c r="AC16" s="27"/>
      <c r="AD16" s="27"/>
      <c r="AE16" s="27"/>
      <c r="AF16" s="26"/>
      <c r="AG16" s="67"/>
      <c r="AK16" s="46" t="str">
        <f t="shared" si="7"/>
        <v>O</v>
      </c>
    </row>
    <row r="17" spans="1:37" ht="13.5" customHeight="1" x14ac:dyDescent="0.15">
      <c r="A17" s="12" t="s">
        <v>94</v>
      </c>
      <c r="B17" s="13"/>
      <c r="C17" s="11" t="str">
        <f t="shared" si="9"/>
        <v/>
      </c>
      <c r="D17" s="11" t="str">
        <f t="shared" si="8"/>
        <v/>
      </c>
      <c r="F17" s="16" t="s">
        <v>119</v>
      </c>
      <c r="G17" s="15"/>
      <c r="H17" s="11" t="str">
        <f t="shared" si="1"/>
        <v/>
      </c>
      <c r="I17" s="11" t="str">
        <f t="shared" si="5"/>
        <v>一般会計</v>
      </c>
      <c r="K17" s="11"/>
      <c r="L17" s="11"/>
      <c r="O17" s="11"/>
      <c r="P17" s="11"/>
      <c r="Q17" s="17"/>
      <c r="T17" s="11"/>
      <c r="U17" s="28" t="s">
        <v>557</v>
      </c>
      <c r="W17" s="28" t="s">
        <v>154</v>
      </c>
      <c r="Y17" s="28" t="s">
        <v>312</v>
      </c>
      <c r="Z17" s="28" t="s">
        <v>441</v>
      </c>
      <c r="AA17" s="77" t="s">
        <v>406</v>
      </c>
      <c r="AB17" s="77" t="s">
        <v>535</v>
      </c>
      <c r="AC17" s="27"/>
      <c r="AD17" s="27"/>
      <c r="AE17" s="27"/>
      <c r="AF17" s="26"/>
      <c r="AG17" s="67"/>
      <c r="AK17" s="46" t="str">
        <f t="shared" si="7"/>
        <v>P</v>
      </c>
    </row>
    <row r="18" spans="1:37" ht="13.5" customHeight="1" x14ac:dyDescent="0.15">
      <c r="A18" s="12" t="s">
        <v>95</v>
      </c>
      <c r="B18" s="13"/>
      <c r="C18" s="11" t="str">
        <f t="shared" si="9"/>
        <v/>
      </c>
      <c r="D18" s="11" t="str">
        <f t="shared" si="8"/>
        <v/>
      </c>
      <c r="F18" s="16" t="s">
        <v>120</v>
      </c>
      <c r="G18" s="15"/>
      <c r="H18" s="11" t="str">
        <f t="shared" si="1"/>
        <v/>
      </c>
      <c r="I18" s="11" t="str">
        <f t="shared" si="5"/>
        <v>一般会計</v>
      </c>
      <c r="K18" s="11"/>
      <c r="L18" s="11"/>
      <c r="O18" s="11"/>
      <c r="P18" s="11"/>
      <c r="Q18" s="17"/>
      <c r="T18" s="11"/>
      <c r="U18" s="28" t="s">
        <v>558</v>
      </c>
      <c r="W18" s="28" t="s">
        <v>155</v>
      </c>
      <c r="Y18" s="28" t="s">
        <v>313</v>
      </c>
      <c r="Z18" s="28" t="s">
        <v>442</v>
      </c>
      <c r="AA18" s="77" t="s">
        <v>407</v>
      </c>
      <c r="AB18" s="77" t="s">
        <v>536</v>
      </c>
      <c r="AC18" s="27"/>
      <c r="AD18" s="27"/>
      <c r="AE18" s="27"/>
      <c r="AF18" s="26"/>
      <c r="AK18" s="46" t="str">
        <f t="shared" si="7"/>
        <v>Q</v>
      </c>
    </row>
    <row r="19" spans="1:37" ht="13.5" customHeight="1" x14ac:dyDescent="0.15">
      <c r="A19" s="12" t="s">
        <v>96</v>
      </c>
      <c r="B19" s="13"/>
      <c r="C19" s="11" t="str">
        <f t="shared" si="9"/>
        <v/>
      </c>
      <c r="D19" s="11" t="str">
        <f t="shared" si="8"/>
        <v/>
      </c>
      <c r="F19" s="16" t="s">
        <v>121</v>
      </c>
      <c r="G19" s="15"/>
      <c r="H19" s="11" t="str">
        <f t="shared" si="1"/>
        <v/>
      </c>
      <c r="I19" s="11" t="str">
        <f t="shared" si="5"/>
        <v>一般会計</v>
      </c>
      <c r="K19" s="11"/>
      <c r="L19" s="11"/>
      <c r="O19" s="11"/>
      <c r="P19" s="11"/>
      <c r="Q19" s="17"/>
      <c r="T19" s="11"/>
      <c r="U19" s="28" t="s">
        <v>559</v>
      </c>
      <c r="W19" s="28" t="s">
        <v>156</v>
      </c>
      <c r="Y19" s="28" t="s">
        <v>314</v>
      </c>
      <c r="Z19" s="28" t="s">
        <v>443</v>
      </c>
      <c r="AA19" s="77" t="s">
        <v>408</v>
      </c>
      <c r="AB19" s="77" t="s">
        <v>537</v>
      </c>
      <c r="AC19" s="27"/>
      <c r="AD19" s="27"/>
      <c r="AE19" s="27"/>
      <c r="AF19" s="26"/>
      <c r="AK19" s="46" t="str">
        <f t="shared" si="7"/>
        <v>R</v>
      </c>
    </row>
    <row r="20" spans="1:37" ht="13.5" customHeight="1" x14ac:dyDescent="0.15">
      <c r="A20" s="12" t="s">
        <v>221</v>
      </c>
      <c r="B20" s="13"/>
      <c r="C20" s="11" t="str">
        <f t="shared" si="9"/>
        <v/>
      </c>
      <c r="D20" s="11" t="str">
        <f t="shared" si="8"/>
        <v/>
      </c>
      <c r="F20" s="16" t="s">
        <v>220</v>
      </c>
      <c r="G20" s="15"/>
      <c r="H20" s="11" t="str">
        <f t="shared" si="1"/>
        <v/>
      </c>
      <c r="I20" s="11" t="str">
        <f t="shared" si="5"/>
        <v>一般会計</v>
      </c>
      <c r="K20" s="11"/>
      <c r="L20" s="11"/>
      <c r="O20" s="11"/>
      <c r="P20" s="11"/>
      <c r="Q20" s="17"/>
      <c r="T20" s="11"/>
      <c r="U20" s="28" t="s">
        <v>560</v>
      </c>
      <c r="W20" s="28" t="s">
        <v>157</v>
      </c>
      <c r="Y20" s="28" t="s">
        <v>315</v>
      </c>
      <c r="Z20" s="28" t="s">
        <v>444</v>
      </c>
      <c r="AA20" s="77" t="s">
        <v>409</v>
      </c>
      <c r="AB20" s="77" t="s">
        <v>538</v>
      </c>
      <c r="AC20" s="27"/>
      <c r="AD20" s="27"/>
      <c r="AE20" s="27"/>
      <c r="AF20" s="26"/>
      <c r="AK20" s="46" t="str">
        <f t="shared" si="7"/>
        <v>S</v>
      </c>
    </row>
    <row r="21" spans="1:37" ht="13.5" customHeight="1" x14ac:dyDescent="0.15">
      <c r="A21" s="12" t="s">
        <v>222</v>
      </c>
      <c r="B21" s="13"/>
      <c r="C21" s="11" t="str">
        <f t="shared" si="9"/>
        <v/>
      </c>
      <c r="D21" s="11" t="str">
        <f t="shared" si="8"/>
        <v/>
      </c>
      <c r="F21" s="16" t="s">
        <v>122</v>
      </c>
      <c r="G21" s="15"/>
      <c r="H21" s="11" t="str">
        <f t="shared" si="1"/>
        <v/>
      </c>
      <c r="I21" s="11" t="str">
        <f t="shared" si="5"/>
        <v>一般会計</v>
      </c>
      <c r="K21" s="11"/>
      <c r="L21" s="11"/>
      <c r="O21" s="11"/>
      <c r="P21" s="11"/>
      <c r="Q21" s="17"/>
      <c r="T21" s="11"/>
      <c r="U21" s="28" t="s">
        <v>561</v>
      </c>
      <c r="W21" s="28" t="s">
        <v>158</v>
      </c>
      <c r="Y21" s="28" t="s">
        <v>316</v>
      </c>
      <c r="Z21" s="28" t="s">
        <v>445</v>
      </c>
      <c r="AA21" s="77" t="s">
        <v>410</v>
      </c>
      <c r="AB21" s="77" t="s">
        <v>539</v>
      </c>
      <c r="AC21" s="27"/>
      <c r="AD21" s="27"/>
      <c r="AE21" s="27"/>
      <c r="AF21" s="26"/>
      <c r="AK21" s="46" t="str">
        <f t="shared" si="7"/>
        <v>T</v>
      </c>
    </row>
    <row r="22" spans="1:37" ht="13.5" customHeight="1" x14ac:dyDescent="0.15">
      <c r="A22" s="12" t="s">
        <v>223</v>
      </c>
      <c r="B22" s="13"/>
      <c r="C22" s="11" t="str">
        <f t="shared" si="9"/>
        <v/>
      </c>
      <c r="D22" s="11" t="str">
        <f>IF(C22="",D21,IF(D21&lt;&gt;"",CONCATENATE(D21,"、",C22),C22))</f>
        <v/>
      </c>
      <c r="F22" s="16" t="s">
        <v>123</v>
      </c>
      <c r="G22" s="15"/>
      <c r="H22" s="11" t="str">
        <f t="shared" si="1"/>
        <v/>
      </c>
      <c r="I22" s="11" t="str">
        <f t="shared" si="5"/>
        <v>一般会計</v>
      </c>
      <c r="K22" s="11"/>
      <c r="L22" s="11"/>
      <c r="O22" s="11"/>
      <c r="P22" s="11"/>
      <c r="Q22" s="17"/>
      <c r="T22" s="11"/>
      <c r="U22" s="28" t="s">
        <v>562</v>
      </c>
      <c r="W22" s="28" t="s">
        <v>159</v>
      </c>
      <c r="Y22" s="28" t="s">
        <v>317</v>
      </c>
      <c r="Z22" s="28" t="s">
        <v>446</v>
      </c>
      <c r="AA22" s="77" t="s">
        <v>411</v>
      </c>
      <c r="AB22" s="77" t="s">
        <v>540</v>
      </c>
      <c r="AC22" s="27"/>
      <c r="AD22" s="27"/>
      <c r="AE22" s="27"/>
      <c r="AF22" s="26"/>
      <c r="AK22" s="46" t="str">
        <f t="shared" si="7"/>
        <v>U</v>
      </c>
    </row>
    <row r="23" spans="1:37" ht="13.5" customHeight="1" x14ac:dyDescent="0.15">
      <c r="A23" s="12" t="s">
        <v>224</v>
      </c>
      <c r="B23" s="13"/>
      <c r="C23" s="11" t="str">
        <f t="shared" si="9"/>
        <v/>
      </c>
      <c r="D23" s="11" t="str">
        <f>IF(C23="",D22,IF(D22&lt;&gt;"",CONCATENATE(D22,"、",C23),C23))</f>
        <v/>
      </c>
      <c r="F23" s="16" t="s">
        <v>124</v>
      </c>
      <c r="G23" s="15"/>
      <c r="H23" s="11" t="str">
        <f t="shared" si="1"/>
        <v/>
      </c>
      <c r="I23" s="11" t="str">
        <f t="shared" si="5"/>
        <v>一般会計</v>
      </c>
      <c r="K23" s="11"/>
      <c r="L23" s="11"/>
      <c r="O23" s="11"/>
      <c r="P23" s="11"/>
      <c r="Q23" s="17"/>
      <c r="T23" s="11"/>
      <c r="U23" s="28" t="s">
        <v>563</v>
      </c>
      <c r="W23" s="28" t="s">
        <v>578</v>
      </c>
      <c r="Y23" s="28" t="s">
        <v>318</v>
      </c>
      <c r="Z23" s="28" t="s">
        <v>447</v>
      </c>
      <c r="AA23" s="77" t="s">
        <v>412</v>
      </c>
      <c r="AB23" s="77" t="s">
        <v>541</v>
      </c>
      <c r="AC23" s="27"/>
      <c r="AD23" s="27"/>
      <c r="AE23" s="27"/>
      <c r="AF23" s="26"/>
      <c r="AK23" s="46" t="str">
        <f t="shared" si="7"/>
        <v>V</v>
      </c>
    </row>
    <row r="24" spans="1:37" ht="13.5" customHeight="1" x14ac:dyDescent="0.15">
      <c r="A24" s="73" t="s">
        <v>287</v>
      </c>
      <c r="B24" s="13"/>
      <c r="C24" s="11" t="str">
        <f t="shared" si="9"/>
        <v/>
      </c>
      <c r="D24" s="11" t="str">
        <f>IF(C24="",D23,IF(D23&lt;&gt;"",CONCATENATE(D23,"、",C24),C24))</f>
        <v/>
      </c>
      <c r="F24" s="16" t="s">
        <v>290</v>
      </c>
      <c r="G24" s="15"/>
      <c r="H24" s="11" t="str">
        <f t="shared" si="1"/>
        <v/>
      </c>
      <c r="I24" s="11" t="str">
        <f t="shared" si="5"/>
        <v>一般会計</v>
      </c>
      <c r="K24" s="11"/>
      <c r="L24" s="11"/>
      <c r="O24" s="11"/>
      <c r="P24" s="11"/>
      <c r="Q24" s="17"/>
      <c r="T24" s="11"/>
      <c r="U24" s="28" t="s">
        <v>564</v>
      </c>
      <c r="Y24" s="28" t="s">
        <v>319</v>
      </c>
      <c r="Z24" s="28" t="s">
        <v>448</v>
      </c>
      <c r="AA24" s="77" t="s">
        <v>413</v>
      </c>
      <c r="AB24" s="77" t="s">
        <v>542</v>
      </c>
      <c r="AC24" s="27"/>
      <c r="AD24" s="27"/>
      <c r="AE24" s="27"/>
      <c r="AF24" s="26"/>
      <c r="AK24" s="46" t="str">
        <f>CHAR(CODE(AK23)+1)</f>
        <v>W</v>
      </c>
    </row>
    <row r="25" spans="1:37" ht="13.5" customHeight="1" x14ac:dyDescent="0.15">
      <c r="A25" s="75"/>
      <c r="B25" s="74"/>
      <c r="F25" s="16" t="s">
        <v>125</v>
      </c>
      <c r="G25" s="15"/>
      <c r="H25" s="11" t="str">
        <f t="shared" si="1"/>
        <v/>
      </c>
      <c r="I25" s="11" t="str">
        <f t="shared" si="5"/>
        <v>一般会計</v>
      </c>
      <c r="K25" s="11"/>
      <c r="L25" s="11"/>
      <c r="O25" s="11"/>
      <c r="P25" s="11"/>
      <c r="Q25" s="17"/>
      <c r="T25" s="11"/>
      <c r="U25" s="28" t="s">
        <v>565</v>
      </c>
      <c r="Y25" s="28" t="s">
        <v>320</v>
      </c>
      <c r="Z25" s="28" t="s">
        <v>449</v>
      </c>
      <c r="AA25" s="77" t="s">
        <v>414</v>
      </c>
      <c r="AB25" s="77" t="s">
        <v>543</v>
      </c>
      <c r="AC25" s="27"/>
      <c r="AD25" s="27"/>
      <c r="AE25" s="27"/>
      <c r="AF25" s="26"/>
      <c r="AK25" s="46" t="str">
        <f t="shared" si="7"/>
        <v>X</v>
      </c>
    </row>
    <row r="26" spans="1:37" ht="13.5" customHeight="1" x14ac:dyDescent="0.15">
      <c r="A26" s="72"/>
      <c r="B26" s="71"/>
      <c r="F26" s="16" t="s">
        <v>126</v>
      </c>
      <c r="G26" s="15"/>
      <c r="H26" s="11" t="str">
        <f t="shared" si="1"/>
        <v/>
      </c>
      <c r="I26" s="11" t="str">
        <f t="shared" si="5"/>
        <v>一般会計</v>
      </c>
      <c r="K26" s="11"/>
      <c r="L26" s="11"/>
      <c r="O26" s="11"/>
      <c r="P26" s="11"/>
      <c r="Q26" s="17"/>
      <c r="T26" s="11"/>
      <c r="U26" s="28" t="s">
        <v>566</v>
      </c>
      <c r="Y26" s="28" t="s">
        <v>321</v>
      </c>
      <c r="Z26" s="28" t="s">
        <v>450</v>
      </c>
      <c r="AA26" s="77" t="s">
        <v>415</v>
      </c>
      <c r="AB26" s="77" t="s">
        <v>544</v>
      </c>
      <c r="AC26" s="27"/>
      <c r="AD26" s="27"/>
      <c r="AE26" s="27"/>
      <c r="AF26" s="26"/>
      <c r="AK26" s="46" t="str">
        <f t="shared" si="7"/>
        <v>Y</v>
      </c>
    </row>
    <row r="27" spans="1:37" ht="13.5" customHeight="1" x14ac:dyDescent="0.15">
      <c r="A27" s="11" t="str">
        <f>IF(D24="", "-", D24)</f>
        <v>-</v>
      </c>
      <c r="B27" s="11"/>
      <c r="F27" s="16" t="s">
        <v>127</v>
      </c>
      <c r="G27" s="15"/>
      <c r="H27" s="11" t="str">
        <f t="shared" si="1"/>
        <v/>
      </c>
      <c r="I27" s="11" t="str">
        <f t="shared" si="5"/>
        <v>一般会計</v>
      </c>
      <c r="K27" s="11"/>
      <c r="L27" s="11"/>
      <c r="O27" s="11"/>
      <c r="P27" s="11"/>
      <c r="Q27" s="17"/>
      <c r="T27" s="11"/>
      <c r="U27" s="28" t="s">
        <v>567</v>
      </c>
      <c r="Y27" s="28" t="s">
        <v>322</v>
      </c>
      <c r="Z27" s="28" t="s">
        <v>451</v>
      </c>
      <c r="AA27" s="77" t="s">
        <v>416</v>
      </c>
      <c r="AB27" s="77" t="s">
        <v>545</v>
      </c>
      <c r="AC27" s="27"/>
      <c r="AD27" s="27"/>
      <c r="AE27" s="27"/>
      <c r="AF27" s="26"/>
      <c r="AK27" s="46" t="str">
        <f>CHAR(CODE(AK26)+1)</f>
        <v>Z</v>
      </c>
    </row>
    <row r="28" spans="1:37" ht="13.5" customHeight="1" x14ac:dyDescent="0.15">
      <c r="B28" s="11"/>
      <c r="F28" s="16" t="s">
        <v>128</v>
      </c>
      <c r="G28" s="15"/>
      <c r="H28" s="11" t="str">
        <f t="shared" si="1"/>
        <v/>
      </c>
      <c r="I28" s="11" t="str">
        <f t="shared" si="5"/>
        <v>一般会計</v>
      </c>
      <c r="K28" s="11"/>
      <c r="L28" s="11"/>
      <c r="O28" s="11"/>
      <c r="P28" s="11"/>
      <c r="Q28" s="17"/>
      <c r="T28" s="11"/>
      <c r="U28" s="28" t="s">
        <v>568</v>
      </c>
      <c r="Y28" s="28" t="s">
        <v>323</v>
      </c>
      <c r="Z28" s="28" t="s">
        <v>452</v>
      </c>
      <c r="AA28" s="77" t="s">
        <v>417</v>
      </c>
      <c r="AB28" s="77" t="s">
        <v>546</v>
      </c>
      <c r="AC28" s="27"/>
      <c r="AD28" s="27"/>
      <c r="AE28" s="27"/>
      <c r="AF28" s="26"/>
      <c r="AK28" s="46" t="s">
        <v>200</v>
      </c>
    </row>
    <row r="29" spans="1:37" ht="13.5" customHeight="1" x14ac:dyDescent="0.15">
      <c r="A29" s="11"/>
      <c r="B29" s="11"/>
      <c r="F29" s="16" t="s">
        <v>212</v>
      </c>
      <c r="G29" s="15"/>
      <c r="H29" s="11" t="str">
        <f t="shared" si="1"/>
        <v/>
      </c>
      <c r="I29" s="11" t="str">
        <f t="shared" si="5"/>
        <v>一般会計</v>
      </c>
      <c r="K29" s="11"/>
      <c r="L29" s="11"/>
      <c r="O29" s="11"/>
      <c r="P29" s="11"/>
      <c r="Q29" s="17"/>
      <c r="T29" s="11"/>
      <c r="U29" s="28" t="s">
        <v>569</v>
      </c>
      <c r="Y29" s="28" t="s">
        <v>324</v>
      </c>
      <c r="Z29" s="28" t="s">
        <v>453</v>
      </c>
      <c r="AA29" s="77" t="s">
        <v>418</v>
      </c>
      <c r="AB29" s="77" t="s">
        <v>547</v>
      </c>
      <c r="AC29" s="27"/>
      <c r="AD29" s="27"/>
      <c r="AE29" s="27"/>
      <c r="AF29" s="26"/>
      <c r="AK29" s="46" t="str">
        <f t="shared" si="7"/>
        <v>b</v>
      </c>
    </row>
    <row r="30" spans="1:37" ht="13.5" customHeight="1" x14ac:dyDescent="0.15">
      <c r="A30" s="11"/>
      <c r="B30" s="11"/>
      <c r="F30" s="16" t="s">
        <v>213</v>
      </c>
      <c r="G30" s="15"/>
      <c r="H30" s="11" t="str">
        <f t="shared" si="1"/>
        <v/>
      </c>
      <c r="I30" s="11" t="str">
        <f t="shared" si="5"/>
        <v>一般会計</v>
      </c>
      <c r="K30" s="11"/>
      <c r="L30" s="11"/>
      <c r="O30" s="11"/>
      <c r="P30" s="11"/>
      <c r="Q30" s="17"/>
      <c r="T30" s="11"/>
      <c r="U30" s="28" t="s">
        <v>570</v>
      </c>
      <c r="Y30" s="28" t="s">
        <v>325</v>
      </c>
      <c r="Z30" s="28" t="s">
        <v>454</v>
      </c>
      <c r="AA30" s="77" t="s">
        <v>419</v>
      </c>
      <c r="AB30" s="77" t="s">
        <v>548</v>
      </c>
      <c r="AC30" s="27"/>
      <c r="AD30" s="27"/>
      <c r="AE30" s="27"/>
      <c r="AF30" s="26"/>
      <c r="AK30" s="46" t="str">
        <f t="shared" si="7"/>
        <v>c</v>
      </c>
    </row>
    <row r="31" spans="1:37" ht="13.5" customHeight="1" x14ac:dyDescent="0.15">
      <c r="A31" s="11"/>
      <c r="B31" s="11"/>
      <c r="F31" s="16" t="s">
        <v>214</v>
      </c>
      <c r="G31" s="15"/>
      <c r="H31" s="11" t="str">
        <f t="shared" si="1"/>
        <v/>
      </c>
      <c r="I31" s="11" t="str">
        <f t="shared" si="5"/>
        <v>一般会計</v>
      </c>
      <c r="K31" s="11"/>
      <c r="L31" s="11"/>
      <c r="O31" s="11"/>
      <c r="P31" s="11"/>
      <c r="Q31" s="17"/>
      <c r="T31" s="11"/>
      <c r="U31" s="28" t="s">
        <v>571</v>
      </c>
      <c r="Y31" s="28" t="s">
        <v>326</v>
      </c>
      <c r="Z31" s="28" t="s">
        <v>455</v>
      </c>
      <c r="AA31" s="77" t="s">
        <v>420</v>
      </c>
      <c r="AB31" s="77" t="s">
        <v>549</v>
      </c>
      <c r="AC31" s="27"/>
      <c r="AD31" s="27"/>
      <c r="AE31" s="27"/>
      <c r="AF31" s="26"/>
      <c r="AK31" s="46" t="str">
        <f t="shared" si="7"/>
        <v>d</v>
      </c>
    </row>
    <row r="32" spans="1:37" ht="13.5" customHeight="1" x14ac:dyDescent="0.15">
      <c r="A32" s="11"/>
      <c r="B32" s="11"/>
      <c r="F32" s="16" t="s">
        <v>215</v>
      </c>
      <c r="G32" s="15"/>
      <c r="H32" s="11" t="str">
        <f t="shared" si="1"/>
        <v/>
      </c>
      <c r="I32" s="11" t="str">
        <f t="shared" si="5"/>
        <v>一般会計</v>
      </c>
      <c r="K32" s="11"/>
      <c r="L32" s="11"/>
      <c r="O32" s="11"/>
      <c r="P32" s="11"/>
      <c r="Q32" s="17"/>
      <c r="T32" s="11"/>
      <c r="U32" s="28" t="s">
        <v>572</v>
      </c>
      <c r="Y32" s="28" t="s">
        <v>327</v>
      </c>
      <c r="Z32" s="28" t="s">
        <v>456</v>
      </c>
      <c r="AA32" s="77" t="s">
        <v>65</v>
      </c>
      <c r="AB32" s="77" t="s">
        <v>65</v>
      </c>
      <c r="AC32" s="27"/>
      <c r="AD32" s="27"/>
      <c r="AE32" s="27"/>
      <c r="AF32" s="26"/>
      <c r="AK32" s="46" t="str">
        <f t="shared" si="7"/>
        <v>e</v>
      </c>
    </row>
    <row r="33" spans="1:37" ht="13.5" customHeight="1" x14ac:dyDescent="0.15">
      <c r="A33" s="11"/>
      <c r="B33" s="11"/>
      <c r="F33" s="16" t="s">
        <v>216</v>
      </c>
      <c r="G33" s="15"/>
      <c r="H33" s="11" t="str">
        <f t="shared" si="1"/>
        <v/>
      </c>
      <c r="I33" s="11" t="str">
        <f t="shared" si="5"/>
        <v>一般会計</v>
      </c>
      <c r="K33" s="11"/>
      <c r="L33" s="11"/>
      <c r="O33" s="11"/>
      <c r="P33" s="11"/>
      <c r="Q33" s="17"/>
      <c r="T33" s="11"/>
      <c r="U33" s="28" t="s">
        <v>573</v>
      </c>
      <c r="Y33" s="28" t="s">
        <v>328</v>
      </c>
      <c r="Z33" s="28" t="s">
        <v>457</v>
      </c>
      <c r="AA33" s="60"/>
      <c r="AB33" s="27"/>
      <c r="AC33" s="27"/>
      <c r="AD33" s="27"/>
      <c r="AE33" s="27"/>
      <c r="AF33" s="26"/>
      <c r="AK33" s="46" t="str">
        <f t="shared" si="7"/>
        <v>f</v>
      </c>
    </row>
    <row r="34" spans="1:37" ht="13.5" customHeight="1" x14ac:dyDescent="0.15">
      <c r="A34" s="11"/>
      <c r="B34" s="11"/>
      <c r="F34" s="16" t="s">
        <v>217</v>
      </c>
      <c r="G34" s="15"/>
      <c r="H34" s="11" t="str">
        <f t="shared" si="1"/>
        <v/>
      </c>
      <c r="I34" s="11" t="str">
        <f t="shared" si="5"/>
        <v>一般会計</v>
      </c>
      <c r="K34" s="11"/>
      <c r="L34" s="11"/>
      <c r="O34" s="11"/>
      <c r="P34" s="11"/>
      <c r="Q34" s="17"/>
      <c r="T34" s="11"/>
      <c r="U34" s="28" t="s">
        <v>574</v>
      </c>
      <c r="Y34" s="28" t="s">
        <v>329</v>
      </c>
      <c r="Z34" s="28" t="s">
        <v>458</v>
      </c>
      <c r="AB34" s="27"/>
      <c r="AC34" s="27"/>
      <c r="AD34" s="27"/>
      <c r="AE34" s="27"/>
      <c r="AF34" s="26"/>
      <c r="AK34" s="46" t="str">
        <f t="shared" si="7"/>
        <v>g</v>
      </c>
    </row>
    <row r="35" spans="1:37" ht="13.5" customHeight="1" x14ac:dyDescent="0.15">
      <c r="A35" s="11"/>
      <c r="B35" s="11"/>
      <c r="F35" s="16" t="s">
        <v>218</v>
      </c>
      <c r="G35" s="15"/>
      <c r="H35" s="11" t="str">
        <f t="shared" si="1"/>
        <v/>
      </c>
      <c r="I35" s="11" t="str">
        <f t="shared" si="5"/>
        <v>一般会計</v>
      </c>
      <c r="K35" s="11"/>
      <c r="L35" s="11"/>
      <c r="O35" s="11"/>
      <c r="P35" s="11"/>
      <c r="Q35" s="17"/>
      <c r="T35" s="11"/>
      <c r="Y35" s="28" t="s">
        <v>330</v>
      </c>
      <c r="Z35" s="28" t="s">
        <v>459</v>
      </c>
      <c r="AC35" s="27"/>
      <c r="AF35" s="26"/>
      <c r="AK35" s="46" t="str">
        <f t="shared" si="7"/>
        <v>h</v>
      </c>
    </row>
    <row r="36" spans="1:37" ht="13.5" customHeight="1" x14ac:dyDescent="0.15">
      <c r="A36" s="11"/>
      <c r="B36" s="11"/>
      <c r="F36" s="16" t="s">
        <v>219</v>
      </c>
      <c r="G36" s="15"/>
      <c r="H36" s="11" t="str">
        <f t="shared" si="1"/>
        <v/>
      </c>
      <c r="I36" s="11" t="str">
        <f t="shared" si="5"/>
        <v>一般会計</v>
      </c>
      <c r="K36" s="11"/>
      <c r="L36" s="11"/>
      <c r="O36" s="11"/>
      <c r="P36" s="11"/>
      <c r="Q36" s="17"/>
      <c r="T36" s="11"/>
      <c r="U36" s="28" t="s">
        <v>575</v>
      </c>
      <c r="Y36" s="28" t="s">
        <v>331</v>
      </c>
      <c r="Z36" s="28" t="s">
        <v>460</v>
      </c>
      <c r="AF36" s="26"/>
      <c r="AK36" s="46"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332</v>
      </c>
      <c r="Z37" s="28" t="s">
        <v>461</v>
      </c>
      <c r="AF37" s="26"/>
      <c r="AK37" s="46" t="str">
        <f t="shared" si="7"/>
        <v>j</v>
      </c>
    </row>
    <row r="38" spans="1:37" x14ac:dyDescent="0.15">
      <c r="A38" s="11"/>
      <c r="B38" s="11"/>
      <c r="F38" s="11"/>
      <c r="G38" s="17"/>
      <c r="K38" s="11"/>
      <c r="L38" s="11"/>
      <c r="O38" s="11"/>
      <c r="P38" s="11"/>
      <c r="Q38" s="17"/>
      <c r="T38" s="11"/>
      <c r="U38" s="28" t="s">
        <v>274</v>
      </c>
      <c r="Y38" s="28" t="s">
        <v>333</v>
      </c>
      <c r="Z38" s="28" t="s">
        <v>462</v>
      </c>
      <c r="AF38" s="26"/>
      <c r="AK38" s="46" t="str">
        <f t="shared" si="7"/>
        <v>k</v>
      </c>
    </row>
    <row r="39" spans="1:37" x14ac:dyDescent="0.15">
      <c r="A39" s="11"/>
      <c r="B39" s="11"/>
      <c r="F39" s="11" t="str">
        <f>I37</f>
        <v>一般会計</v>
      </c>
      <c r="G39" s="17"/>
      <c r="K39" s="11"/>
      <c r="L39" s="11"/>
      <c r="O39" s="11"/>
      <c r="P39" s="11"/>
      <c r="Q39" s="17"/>
      <c r="T39" s="11"/>
      <c r="U39" s="28" t="s">
        <v>284</v>
      </c>
      <c r="Y39" s="28" t="s">
        <v>334</v>
      </c>
      <c r="Z39" s="28" t="s">
        <v>463</v>
      </c>
      <c r="AF39" s="26"/>
      <c r="AK39" s="46" t="str">
        <f t="shared" si="7"/>
        <v>l</v>
      </c>
    </row>
    <row r="40" spans="1:37" x14ac:dyDescent="0.15">
      <c r="A40" s="11"/>
      <c r="B40" s="11"/>
      <c r="F40" s="11"/>
      <c r="G40" s="17"/>
      <c r="K40" s="11"/>
      <c r="L40" s="11"/>
      <c r="O40" s="11"/>
      <c r="P40" s="11"/>
      <c r="Q40" s="17"/>
      <c r="T40" s="11"/>
      <c r="Y40" s="28" t="s">
        <v>335</v>
      </c>
      <c r="Z40" s="28" t="s">
        <v>464</v>
      </c>
      <c r="AF40" s="26"/>
      <c r="AK40" s="46" t="str">
        <f t="shared" si="7"/>
        <v>m</v>
      </c>
    </row>
    <row r="41" spans="1:37" x14ac:dyDescent="0.15">
      <c r="A41" s="11"/>
      <c r="B41" s="11"/>
      <c r="F41" s="11"/>
      <c r="G41" s="17"/>
      <c r="K41" s="11"/>
      <c r="L41" s="11"/>
      <c r="O41" s="11"/>
      <c r="P41" s="11"/>
      <c r="Q41" s="17"/>
      <c r="T41" s="11"/>
      <c r="Y41" s="28" t="s">
        <v>336</v>
      </c>
      <c r="Z41" s="28" t="s">
        <v>465</v>
      </c>
      <c r="AF41" s="26"/>
      <c r="AK41" s="46" t="str">
        <f t="shared" si="7"/>
        <v>n</v>
      </c>
    </row>
    <row r="42" spans="1:37" x14ac:dyDescent="0.15">
      <c r="A42" s="11"/>
      <c r="B42" s="11"/>
      <c r="F42" s="11"/>
      <c r="G42" s="17"/>
      <c r="K42" s="11"/>
      <c r="L42" s="11"/>
      <c r="O42" s="11"/>
      <c r="P42" s="11"/>
      <c r="Q42" s="17"/>
      <c r="T42" s="11"/>
      <c r="Y42" s="28" t="s">
        <v>337</v>
      </c>
      <c r="Z42" s="28" t="s">
        <v>466</v>
      </c>
      <c r="AF42" s="26"/>
      <c r="AK42" s="46" t="str">
        <f t="shared" si="7"/>
        <v>o</v>
      </c>
    </row>
    <row r="43" spans="1:37" x14ac:dyDescent="0.15">
      <c r="A43" s="11"/>
      <c r="B43" s="11"/>
      <c r="F43" s="11"/>
      <c r="G43" s="17"/>
      <c r="K43" s="11"/>
      <c r="L43" s="11"/>
      <c r="O43" s="11"/>
      <c r="P43" s="11"/>
      <c r="Q43" s="17"/>
      <c r="T43" s="11"/>
      <c r="Y43" s="28" t="s">
        <v>338</v>
      </c>
      <c r="Z43" s="28" t="s">
        <v>467</v>
      </c>
      <c r="AF43" s="26"/>
      <c r="AK43" s="46" t="str">
        <f t="shared" si="7"/>
        <v>p</v>
      </c>
    </row>
    <row r="44" spans="1:37" x14ac:dyDescent="0.15">
      <c r="A44" s="11"/>
      <c r="B44" s="11"/>
      <c r="F44" s="11"/>
      <c r="G44" s="17"/>
      <c r="K44" s="11"/>
      <c r="L44" s="11"/>
      <c r="O44" s="11"/>
      <c r="P44" s="11"/>
      <c r="Q44" s="17"/>
      <c r="T44" s="11"/>
      <c r="Y44" s="28" t="s">
        <v>339</v>
      </c>
      <c r="Z44" s="28" t="s">
        <v>468</v>
      </c>
      <c r="AF44" s="26"/>
      <c r="AK44" s="46" t="str">
        <f t="shared" si="7"/>
        <v>q</v>
      </c>
    </row>
    <row r="45" spans="1:37" x14ac:dyDescent="0.15">
      <c r="A45" s="11"/>
      <c r="B45" s="11"/>
      <c r="F45" s="11"/>
      <c r="G45" s="17"/>
      <c r="K45" s="11"/>
      <c r="L45" s="11"/>
      <c r="O45" s="11"/>
      <c r="P45" s="11"/>
      <c r="Q45" s="17"/>
      <c r="T45" s="11"/>
      <c r="Y45" s="28" t="s">
        <v>340</v>
      </c>
      <c r="Z45" s="28" t="s">
        <v>469</v>
      </c>
      <c r="AF45" s="26"/>
      <c r="AK45" s="46" t="str">
        <f t="shared" si="7"/>
        <v>r</v>
      </c>
    </row>
    <row r="46" spans="1:37" x14ac:dyDescent="0.15">
      <c r="A46" s="11"/>
      <c r="B46" s="11"/>
      <c r="F46" s="11"/>
      <c r="G46" s="17"/>
      <c r="K46" s="11"/>
      <c r="L46" s="11"/>
      <c r="O46" s="11"/>
      <c r="P46" s="11"/>
      <c r="Q46" s="17"/>
      <c r="T46" s="11"/>
      <c r="Y46" s="28" t="s">
        <v>341</v>
      </c>
      <c r="Z46" s="28" t="s">
        <v>470</v>
      </c>
      <c r="AF46" s="26"/>
      <c r="AK46" s="46" t="str">
        <f t="shared" si="7"/>
        <v>s</v>
      </c>
    </row>
    <row r="47" spans="1:37" x14ac:dyDescent="0.15">
      <c r="A47" s="11"/>
      <c r="B47" s="11"/>
      <c r="F47" s="11"/>
      <c r="G47" s="17"/>
      <c r="K47" s="11"/>
      <c r="L47" s="11"/>
      <c r="O47" s="11"/>
      <c r="P47" s="11"/>
      <c r="Q47" s="17"/>
      <c r="T47" s="11"/>
      <c r="Y47" s="28" t="s">
        <v>342</v>
      </c>
      <c r="Z47" s="28" t="s">
        <v>471</v>
      </c>
      <c r="AF47" s="26"/>
      <c r="AK47" s="46" t="str">
        <f t="shared" si="7"/>
        <v>t</v>
      </c>
    </row>
    <row r="48" spans="1:37" x14ac:dyDescent="0.15">
      <c r="A48" s="11"/>
      <c r="B48" s="11"/>
      <c r="F48" s="11"/>
      <c r="G48" s="17"/>
      <c r="K48" s="11"/>
      <c r="L48" s="11"/>
      <c r="O48" s="11"/>
      <c r="P48" s="11"/>
      <c r="Q48" s="17"/>
      <c r="T48" s="11"/>
      <c r="Y48" s="28" t="s">
        <v>343</v>
      </c>
      <c r="Z48" s="28" t="s">
        <v>472</v>
      </c>
      <c r="AF48" s="26"/>
      <c r="AK48" s="46" t="str">
        <f t="shared" si="7"/>
        <v>u</v>
      </c>
    </row>
    <row r="49" spans="1:37" x14ac:dyDescent="0.15">
      <c r="A49" s="11"/>
      <c r="B49" s="11"/>
      <c r="F49" s="11"/>
      <c r="G49" s="17"/>
      <c r="K49" s="11"/>
      <c r="L49" s="11"/>
      <c r="O49" s="11"/>
      <c r="P49" s="11"/>
      <c r="Q49" s="17"/>
      <c r="T49" s="11"/>
      <c r="Y49" s="28" t="s">
        <v>344</v>
      </c>
      <c r="Z49" s="28" t="s">
        <v>473</v>
      </c>
      <c r="AF49" s="26"/>
      <c r="AK49" s="46" t="str">
        <f t="shared" si="7"/>
        <v>v</v>
      </c>
    </row>
    <row r="50" spans="1:37" x14ac:dyDescent="0.15">
      <c r="A50" s="11"/>
      <c r="B50" s="11"/>
      <c r="F50" s="11"/>
      <c r="G50" s="17"/>
      <c r="K50" s="11"/>
      <c r="L50" s="11"/>
      <c r="O50" s="11"/>
      <c r="P50" s="11"/>
      <c r="Q50" s="17"/>
      <c r="T50" s="11"/>
      <c r="Y50" s="28" t="s">
        <v>345</v>
      </c>
      <c r="Z50" s="28" t="s">
        <v>474</v>
      </c>
      <c r="AF50" s="26"/>
    </row>
    <row r="51" spans="1:37" x14ac:dyDescent="0.15">
      <c r="A51" s="11"/>
      <c r="B51" s="11"/>
      <c r="F51" s="11"/>
      <c r="G51" s="17"/>
      <c r="K51" s="11"/>
      <c r="L51" s="11"/>
      <c r="O51" s="11"/>
      <c r="P51" s="11"/>
      <c r="Q51" s="17"/>
      <c r="T51" s="11"/>
      <c r="Y51" s="28" t="s">
        <v>346</v>
      </c>
      <c r="Z51" s="28" t="s">
        <v>475</v>
      </c>
      <c r="AF51" s="26"/>
    </row>
    <row r="52" spans="1:37" x14ac:dyDescent="0.15">
      <c r="A52" s="11"/>
      <c r="B52" s="11"/>
      <c r="F52" s="11"/>
      <c r="G52" s="17"/>
      <c r="K52" s="11"/>
      <c r="L52" s="11"/>
      <c r="O52" s="11"/>
      <c r="P52" s="11"/>
      <c r="Q52" s="17"/>
      <c r="T52" s="11"/>
      <c r="Y52" s="28" t="s">
        <v>347</v>
      </c>
      <c r="Z52" s="28" t="s">
        <v>476</v>
      </c>
      <c r="AF52" s="26"/>
    </row>
    <row r="53" spans="1:37" x14ac:dyDescent="0.15">
      <c r="A53" s="11"/>
      <c r="B53" s="11"/>
      <c r="F53" s="11"/>
      <c r="G53" s="17"/>
      <c r="K53" s="11"/>
      <c r="L53" s="11"/>
      <c r="O53" s="11"/>
      <c r="P53" s="11"/>
      <c r="Q53" s="17"/>
      <c r="T53" s="11"/>
      <c r="Y53" s="28" t="s">
        <v>348</v>
      </c>
      <c r="Z53" s="28" t="s">
        <v>477</v>
      </c>
      <c r="AF53" s="26"/>
    </row>
    <row r="54" spans="1:37" x14ac:dyDescent="0.15">
      <c r="A54" s="11"/>
      <c r="B54" s="11"/>
      <c r="F54" s="11"/>
      <c r="G54" s="17"/>
      <c r="K54" s="11"/>
      <c r="L54" s="11"/>
      <c r="O54" s="11"/>
      <c r="P54" s="18"/>
      <c r="Q54" s="17"/>
      <c r="T54" s="11"/>
      <c r="Y54" s="28" t="s">
        <v>349</v>
      </c>
      <c r="Z54" s="28" t="s">
        <v>478</v>
      </c>
      <c r="AF54" s="26"/>
    </row>
    <row r="55" spans="1:37" x14ac:dyDescent="0.15">
      <c r="A55" s="11"/>
      <c r="B55" s="11"/>
      <c r="F55" s="11"/>
      <c r="G55" s="17"/>
      <c r="K55" s="11"/>
      <c r="L55" s="11"/>
      <c r="O55" s="11"/>
      <c r="P55" s="11"/>
      <c r="Q55" s="17"/>
      <c r="T55" s="11"/>
      <c r="Y55" s="28" t="s">
        <v>350</v>
      </c>
      <c r="Z55" s="28" t="s">
        <v>479</v>
      </c>
      <c r="AF55" s="26"/>
    </row>
    <row r="56" spans="1:37" x14ac:dyDescent="0.15">
      <c r="A56" s="11"/>
      <c r="B56" s="11"/>
      <c r="F56" s="11"/>
      <c r="G56" s="17"/>
      <c r="K56" s="11"/>
      <c r="L56" s="11"/>
      <c r="O56" s="11"/>
      <c r="P56" s="11"/>
      <c r="Q56" s="17"/>
      <c r="T56" s="11"/>
      <c r="Y56" s="28" t="s">
        <v>351</v>
      </c>
      <c r="Z56" s="28" t="s">
        <v>480</v>
      </c>
      <c r="AF56" s="26"/>
    </row>
    <row r="57" spans="1:37" x14ac:dyDescent="0.15">
      <c r="A57" s="11"/>
      <c r="B57" s="11"/>
      <c r="F57" s="11"/>
      <c r="G57" s="17"/>
      <c r="K57" s="11"/>
      <c r="L57" s="11"/>
      <c r="O57" s="11"/>
      <c r="P57" s="11"/>
      <c r="Q57" s="17"/>
      <c r="T57" s="11"/>
      <c r="Y57" s="28" t="s">
        <v>352</v>
      </c>
      <c r="Z57" s="28" t="s">
        <v>481</v>
      </c>
      <c r="AF57" s="26"/>
    </row>
    <row r="58" spans="1:37" x14ac:dyDescent="0.15">
      <c r="A58" s="11"/>
      <c r="B58" s="11"/>
      <c r="F58" s="11"/>
      <c r="G58" s="17"/>
      <c r="K58" s="11"/>
      <c r="L58" s="11"/>
      <c r="O58" s="11"/>
      <c r="P58" s="11"/>
      <c r="Q58" s="17"/>
      <c r="T58" s="11"/>
      <c r="Y58" s="28" t="s">
        <v>353</v>
      </c>
      <c r="Z58" s="28" t="s">
        <v>482</v>
      </c>
      <c r="AF58" s="26"/>
    </row>
    <row r="59" spans="1:37" x14ac:dyDescent="0.15">
      <c r="A59" s="11"/>
      <c r="B59" s="11"/>
      <c r="F59" s="11"/>
      <c r="G59" s="17"/>
      <c r="K59" s="11"/>
      <c r="L59" s="11"/>
      <c r="O59" s="11"/>
      <c r="P59" s="11"/>
      <c r="Q59" s="17"/>
      <c r="T59" s="11"/>
      <c r="Y59" s="28" t="s">
        <v>354</v>
      </c>
      <c r="Z59" s="28" t="s">
        <v>483</v>
      </c>
      <c r="AF59" s="26"/>
    </row>
    <row r="60" spans="1:37" x14ac:dyDescent="0.15">
      <c r="A60" s="11"/>
      <c r="B60" s="11"/>
      <c r="F60" s="11"/>
      <c r="G60" s="17"/>
      <c r="K60" s="11"/>
      <c r="L60" s="11"/>
      <c r="O60" s="11"/>
      <c r="P60" s="11"/>
      <c r="Q60" s="17"/>
      <c r="T60" s="11"/>
      <c r="Y60" s="28" t="s">
        <v>355</v>
      </c>
      <c r="Z60" s="28" t="s">
        <v>484</v>
      </c>
      <c r="AF60" s="26"/>
    </row>
    <row r="61" spans="1:37" x14ac:dyDescent="0.15">
      <c r="A61" s="11"/>
      <c r="B61" s="11"/>
      <c r="F61" s="11"/>
      <c r="G61" s="17"/>
      <c r="K61" s="11"/>
      <c r="L61" s="11"/>
      <c r="O61" s="11"/>
      <c r="P61" s="11"/>
      <c r="Q61" s="17"/>
      <c r="T61" s="11"/>
      <c r="Y61" s="28" t="s">
        <v>356</v>
      </c>
      <c r="Z61" s="28" t="s">
        <v>485</v>
      </c>
      <c r="AF61" s="26"/>
    </row>
    <row r="62" spans="1:37" x14ac:dyDescent="0.15">
      <c r="A62" s="11"/>
      <c r="B62" s="11"/>
      <c r="F62" s="11"/>
      <c r="G62" s="17"/>
      <c r="K62" s="11"/>
      <c r="L62" s="11"/>
      <c r="O62" s="11"/>
      <c r="P62" s="11"/>
      <c r="Q62" s="17"/>
      <c r="T62" s="11"/>
      <c r="Y62" s="28" t="s">
        <v>357</v>
      </c>
      <c r="Z62" s="28" t="s">
        <v>486</v>
      </c>
      <c r="AF62" s="26"/>
    </row>
    <row r="63" spans="1:37" x14ac:dyDescent="0.15">
      <c r="A63" s="11"/>
      <c r="B63" s="11"/>
      <c r="F63" s="11"/>
      <c r="G63" s="17"/>
      <c r="K63" s="11"/>
      <c r="L63" s="11"/>
      <c r="O63" s="11"/>
      <c r="P63" s="11"/>
      <c r="Q63" s="17"/>
      <c r="T63" s="11"/>
      <c r="Y63" s="28" t="s">
        <v>358</v>
      </c>
      <c r="Z63" s="28" t="s">
        <v>487</v>
      </c>
      <c r="AF63" s="26"/>
    </row>
    <row r="64" spans="1:37" x14ac:dyDescent="0.15">
      <c r="A64" s="11"/>
      <c r="B64" s="11"/>
      <c r="F64" s="11"/>
      <c r="G64" s="17"/>
      <c r="K64" s="11"/>
      <c r="L64" s="11"/>
      <c r="O64" s="11"/>
      <c r="P64" s="11"/>
      <c r="Q64" s="17"/>
      <c r="T64" s="11"/>
      <c r="Y64" s="28" t="s">
        <v>359</v>
      </c>
      <c r="Z64" s="28" t="s">
        <v>488</v>
      </c>
      <c r="AF64" s="26"/>
    </row>
    <row r="65" spans="1:32" x14ac:dyDescent="0.15">
      <c r="A65" s="11"/>
      <c r="B65" s="11"/>
      <c r="F65" s="11"/>
      <c r="G65" s="17"/>
      <c r="K65" s="11"/>
      <c r="L65" s="11"/>
      <c r="O65" s="11"/>
      <c r="P65" s="11"/>
      <c r="Q65" s="17"/>
      <c r="T65" s="11"/>
      <c r="Y65" s="28" t="s">
        <v>360</v>
      </c>
      <c r="Z65" s="28" t="s">
        <v>489</v>
      </c>
      <c r="AF65" s="26"/>
    </row>
    <row r="66" spans="1:32" x14ac:dyDescent="0.15">
      <c r="A66" s="11"/>
      <c r="B66" s="11"/>
      <c r="F66" s="11"/>
      <c r="G66" s="17"/>
      <c r="K66" s="11"/>
      <c r="L66" s="11"/>
      <c r="O66" s="11"/>
      <c r="P66" s="11"/>
      <c r="Q66" s="17"/>
      <c r="T66" s="11"/>
      <c r="Y66" s="28" t="s">
        <v>66</v>
      </c>
      <c r="Z66" s="28" t="s">
        <v>490</v>
      </c>
      <c r="AF66" s="26"/>
    </row>
    <row r="67" spans="1:32" x14ac:dyDescent="0.15">
      <c r="A67" s="11"/>
      <c r="B67" s="11"/>
      <c r="F67" s="11"/>
      <c r="G67" s="17"/>
      <c r="K67" s="11"/>
      <c r="L67" s="11"/>
      <c r="O67" s="11"/>
      <c r="P67" s="11"/>
      <c r="Q67" s="17"/>
      <c r="T67" s="11"/>
      <c r="Y67" s="28" t="s">
        <v>361</v>
      </c>
      <c r="Z67" s="28" t="s">
        <v>491</v>
      </c>
      <c r="AF67" s="26"/>
    </row>
    <row r="68" spans="1:32" x14ac:dyDescent="0.15">
      <c r="A68" s="11"/>
      <c r="B68" s="11"/>
      <c r="F68" s="11"/>
      <c r="G68" s="17"/>
      <c r="K68" s="11"/>
      <c r="L68" s="11"/>
      <c r="O68" s="11"/>
      <c r="P68" s="11"/>
      <c r="Q68" s="17"/>
      <c r="T68" s="11"/>
      <c r="Y68" s="28" t="s">
        <v>362</v>
      </c>
      <c r="Z68" s="28" t="s">
        <v>492</v>
      </c>
      <c r="AF68" s="26"/>
    </row>
    <row r="69" spans="1:32" x14ac:dyDescent="0.15">
      <c r="A69" s="11"/>
      <c r="B69" s="11"/>
      <c r="F69" s="11"/>
      <c r="G69" s="17"/>
      <c r="K69" s="11"/>
      <c r="L69" s="11"/>
      <c r="O69" s="11"/>
      <c r="P69" s="11"/>
      <c r="Q69" s="17"/>
      <c r="T69" s="11"/>
      <c r="Y69" s="28" t="s">
        <v>363</v>
      </c>
      <c r="Z69" s="28" t="s">
        <v>493</v>
      </c>
      <c r="AF69" s="26"/>
    </row>
    <row r="70" spans="1:32" x14ac:dyDescent="0.15">
      <c r="A70" s="11"/>
      <c r="B70" s="11"/>
      <c r="Y70" s="28" t="s">
        <v>364</v>
      </c>
      <c r="Z70" s="28" t="s">
        <v>494</v>
      </c>
    </row>
    <row r="71" spans="1:32" x14ac:dyDescent="0.15">
      <c r="Y71" s="28" t="s">
        <v>365</v>
      </c>
      <c r="Z71" s="28" t="s">
        <v>495</v>
      </c>
    </row>
    <row r="72" spans="1:32" x14ac:dyDescent="0.15">
      <c r="Y72" s="28" t="s">
        <v>366</v>
      </c>
      <c r="Z72" s="28" t="s">
        <v>496</v>
      </c>
    </row>
    <row r="73" spans="1:32" x14ac:dyDescent="0.15">
      <c r="Y73" s="28" t="s">
        <v>367</v>
      </c>
      <c r="Z73" s="28" t="s">
        <v>497</v>
      </c>
    </row>
    <row r="74" spans="1:32" x14ac:dyDescent="0.15">
      <c r="Y74" s="28" t="s">
        <v>368</v>
      </c>
      <c r="Z74" s="28" t="s">
        <v>498</v>
      </c>
    </row>
    <row r="75" spans="1:32" x14ac:dyDescent="0.15">
      <c r="Y75" s="28" t="s">
        <v>369</v>
      </c>
      <c r="Z75" s="28" t="s">
        <v>499</v>
      </c>
    </row>
    <row r="76" spans="1:32" x14ac:dyDescent="0.15">
      <c r="Y76" s="28" t="s">
        <v>370</v>
      </c>
      <c r="Z76" s="28" t="s">
        <v>500</v>
      </c>
    </row>
    <row r="77" spans="1:32" x14ac:dyDescent="0.15">
      <c r="Y77" s="28" t="s">
        <v>371</v>
      </c>
      <c r="Z77" s="28" t="s">
        <v>501</v>
      </c>
    </row>
    <row r="78" spans="1:32" x14ac:dyDescent="0.15">
      <c r="Y78" s="28" t="s">
        <v>372</v>
      </c>
      <c r="Z78" s="28" t="s">
        <v>502</v>
      </c>
    </row>
    <row r="79" spans="1:32" x14ac:dyDescent="0.15">
      <c r="Y79" s="28" t="s">
        <v>373</v>
      </c>
      <c r="Z79" s="28" t="s">
        <v>503</v>
      </c>
    </row>
    <row r="80" spans="1:32" x14ac:dyDescent="0.15">
      <c r="Y80" s="28" t="s">
        <v>374</v>
      </c>
      <c r="Z80" s="28" t="s">
        <v>504</v>
      </c>
    </row>
    <row r="81" spans="25:26" x14ac:dyDescent="0.15">
      <c r="Y81" s="28" t="s">
        <v>375</v>
      </c>
      <c r="Z81" s="28" t="s">
        <v>505</v>
      </c>
    </row>
    <row r="82" spans="25:26" x14ac:dyDescent="0.15">
      <c r="Y82" s="28" t="s">
        <v>376</v>
      </c>
      <c r="Z82" s="28" t="s">
        <v>506</v>
      </c>
    </row>
    <row r="83" spans="25:26" x14ac:dyDescent="0.15">
      <c r="Y83" s="28" t="s">
        <v>377</v>
      </c>
      <c r="Z83" s="28" t="s">
        <v>507</v>
      </c>
    </row>
    <row r="84" spans="25:26" x14ac:dyDescent="0.15">
      <c r="Y84" s="28" t="s">
        <v>378</v>
      </c>
      <c r="Z84" s="28" t="s">
        <v>508</v>
      </c>
    </row>
    <row r="85" spans="25:26" x14ac:dyDescent="0.15">
      <c r="Y85" s="28" t="s">
        <v>379</v>
      </c>
      <c r="Z85" s="28" t="s">
        <v>509</v>
      </c>
    </row>
    <row r="86" spans="25:26" x14ac:dyDescent="0.15">
      <c r="Y86" s="28" t="s">
        <v>380</v>
      </c>
      <c r="Z86" s="28" t="s">
        <v>510</v>
      </c>
    </row>
    <row r="87" spans="25:26" x14ac:dyDescent="0.15">
      <c r="Y87" s="28" t="s">
        <v>381</v>
      </c>
      <c r="Z87" s="28" t="s">
        <v>511</v>
      </c>
    </row>
    <row r="88" spans="25:26" x14ac:dyDescent="0.15">
      <c r="Y88" s="28" t="s">
        <v>382</v>
      </c>
      <c r="Z88" s="28" t="s">
        <v>512</v>
      </c>
    </row>
    <row r="89" spans="25:26" x14ac:dyDescent="0.15">
      <c r="Y89" s="28" t="s">
        <v>383</v>
      </c>
      <c r="Z89" s="28" t="s">
        <v>513</v>
      </c>
    </row>
    <row r="90" spans="25:26" x14ac:dyDescent="0.15">
      <c r="Y90" s="28" t="s">
        <v>384</v>
      </c>
      <c r="Z90" s="28" t="s">
        <v>514</v>
      </c>
    </row>
    <row r="91" spans="25:26" x14ac:dyDescent="0.15">
      <c r="Y91" s="28" t="s">
        <v>385</v>
      </c>
      <c r="Z91" s="28" t="s">
        <v>515</v>
      </c>
    </row>
    <row r="92" spans="25:26" x14ac:dyDescent="0.15">
      <c r="Y92" s="28" t="s">
        <v>386</v>
      </c>
      <c r="Z92" s="28" t="s">
        <v>516</v>
      </c>
    </row>
    <row r="93" spans="25:26" x14ac:dyDescent="0.15">
      <c r="Y93" s="28" t="s">
        <v>387</v>
      </c>
      <c r="Z93" s="28" t="s">
        <v>517</v>
      </c>
    </row>
    <row r="94" spans="25:26" x14ac:dyDescent="0.15">
      <c r="Y94" s="28" t="s">
        <v>388</v>
      </c>
      <c r="Z94" s="28" t="s">
        <v>518</v>
      </c>
    </row>
    <row r="95" spans="25:26" x14ac:dyDescent="0.15">
      <c r="Y95" s="28" t="s">
        <v>389</v>
      </c>
      <c r="Z95" s="28" t="s">
        <v>519</v>
      </c>
    </row>
    <row r="96" spans="25:26" x14ac:dyDescent="0.15">
      <c r="Y96" s="28" t="s">
        <v>291</v>
      </c>
      <c r="Z96" s="28" t="s">
        <v>520</v>
      </c>
    </row>
    <row r="97" spans="25:26" x14ac:dyDescent="0.15">
      <c r="Y97" s="28" t="s">
        <v>390</v>
      </c>
      <c r="Z97" s="28" t="s">
        <v>521</v>
      </c>
    </row>
    <row r="98" spans="25:26" x14ac:dyDescent="0.15">
      <c r="Y98" s="28" t="s">
        <v>391</v>
      </c>
      <c r="Z98" s="28" t="s">
        <v>522</v>
      </c>
    </row>
    <row r="99" spans="25:26" x14ac:dyDescent="0.15">
      <c r="Y99" s="28" t="s">
        <v>421</v>
      </c>
      <c r="Z99" s="28" t="s">
        <v>523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66"/>
  <sheetViews>
    <sheetView view="pageBreakPreview" zoomScale="70" zoomScaleNormal="75" zoomScaleSheetLayoutView="70" zoomScalePageLayoutView="70" workbookViewId="0"/>
  </sheetViews>
  <sheetFormatPr defaultColWidth="9" defaultRowHeight="13.5" x14ac:dyDescent="0.15"/>
  <cols>
    <col min="1" max="49" width="2.625" style="37" customWidth="1"/>
    <col min="50" max="50" width="4.375" style="37" customWidth="1"/>
    <col min="51" max="51" width="8.875" style="37" hidden="1" customWidth="1"/>
    <col min="52" max="57" width="2.25" style="37" customWidth="1"/>
    <col min="58" max="61" width="9" style="37"/>
    <col min="62" max="62" width="27.875" style="37" customWidth="1"/>
    <col min="63" max="63" width="12.25" style="37" customWidth="1"/>
    <col min="64" max="16384" width="9" style="37"/>
  </cols>
  <sheetData>
    <row r="1" spans="1:51" s="37" customFormat="1" ht="23.25" customHeight="1" thickBot="1" x14ac:dyDescent="0.2">
      <c r="AP1" s="31"/>
      <c r="AQ1" s="31"/>
      <c r="AR1" s="31"/>
      <c r="AS1" s="31"/>
      <c r="AT1" s="31"/>
      <c r="AU1" s="31"/>
      <c r="AV1" s="31"/>
      <c r="AW1" s="32"/>
    </row>
    <row r="2" spans="1:51" s="37" customFormat="1" ht="30" customHeight="1" x14ac:dyDescent="0.15">
      <c r="A2" s="748" t="s">
        <v>825</v>
      </c>
      <c r="B2" s="749"/>
      <c r="C2" s="749"/>
      <c r="D2" s="749"/>
      <c r="E2" s="749"/>
      <c r="F2" s="750"/>
      <c r="G2" s="392" t="s">
        <v>674</v>
      </c>
      <c r="H2" s="393"/>
      <c r="I2" s="393"/>
      <c r="J2" s="393"/>
      <c r="K2" s="393"/>
      <c r="L2" s="393"/>
      <c r="M2" s="393"/>
      <c r="N2" s="393"/>
      <c r="O2" s="393"/>
      <c r="P2" s="393"/>
      <c r="Q2" s="393"/>
      <c r="R2" s="393"/>
      <c r="S2" s="393"/>
      <c r="T2" s="393"/>
      <c r="U2" s="393"/>
      <c r="V2" s="393"/>
      <c r="W2" s="393"/>
      <c r="X2" s="393"/>
      <c r="Y2" s="393"/>
      <c r="Z2" s="393"/>
      <c r="AA2" s="393"/>
      <c r="AB2" s="394"/>
      <c r="AC2" s="392" t="s">
        <v>680</v>
      </c>
      <c r="AD2" s="753"/>
      <c r="AE2" s="753"/>
      <c r="AF2" s="753"/>
      <c r="AG2" s="753"/>
      <c r="AH2" s="753"/>
      <c r="AI2" s="753"/>
      <c r="AJ2" s="753"/>
      <c r="AK2" s="753"/>
      <c r="AL2" s="753"/>
      <c r="AM2" s="753"/>
      <c r="AN2" s="753"/>
      <c r="AO2" s="753"/>
      <c r="AP2" s="753"/>
      <c r="AQ2" s="753"/>
      <c r="AR2" s="753"/>
      <c r="AS2" s="753"/>
      <c r="AT2" s="753"/>
      <c r="AU2" s="753"/>
      <c r="AV2" s="753"/>
      <c r="AW2" s="753"/>
      <c r="AX2" s="754"/>
      <c r="AY2" s="7">
        <f>COUNTA($G$4,$AC$4)</f>
        <v>2</v>
      </c>
    </row>
    <row r="3" spans="1:51" s="37" customFormat="1" ht="24.75" customHeight="1" x14ac:dyDescent="0.15">
      <c r="A3" s="742"/>
      <c r="B3" s="743"/>
      <c r="C3" s="743"/>
      <c r="D3" s="743"/>
      <c r="E3" s="743"/>
      <c r="F3" s="744"/>
      <c r="G3" s="792" t="s">
        <v>16</v>
      </c>
      <c r="H3" s="457"/>
      <c r="I3" s="457"/>
      <c r="J3" s="457"/>
      <c r="K3" s="457"/>
      <c r="L3" s="793" t="s">
        <v>17</v>
      </c>
      <c r="M3" s="457"/>
      <c r="N3" s="457"/>
      <c r="O3" s="457"/>
      <c r="P3" s="457"/>
      <c r="Q3" s="457"/>
      <c r="R3" s="457"/>
      <c r="S3" s="457"/>
      <c r="T3" s="457"/>
      <c r="U3" s="457"/>
      <c r="V3" s="457"/>
      <c r="W3" s="457"/>
      <c r="X3" s="458"/>
      <c r="Y3" s="442" t="s">
        <v>18</v>
      </c>
      <c r="Z3" s="443"/>
      <c r="AA3" s="443"/>
      <c r="AB3" s="581"/>
      <c r="AC3" s="792" t="s">
        <v>16</v>
      </c>
      <c r="AD3" s="457"/>
      <c r="AE3" s="457"/>
      <c r="AF3" s="457"/>
      <c r="AG3" s="457"/>
      <c r="AH3" s="793" t="s">
        <v>17</v>
      </c>
      <c r="AI3" s="457"/>
      <c r="AJ3" s="457"/>
      <c r="AK3" s="457"/>
      <c r="AL3" s="457"/>
      <c r="AM3" s="457"/>
      <c r="AN3" s="457"/>
      <c r="AO3" s="457"/>
      <c r="AP3" s="457"/>
      <c r="AQ3" s="457"/>
      <c r="AR3" s="457"/>
      <c r="AS3" s="457"/>
      <c r="AT3" s="458"/>
      <c r="AU3" s="442" t="s">
        <v>18</v>
      </c>
      <c r="AV3" s="443"/>
      <c r="AW3" s="443"/>
      <c r="AX3" s="444"/>
      <c r="AY3" s="37">
        <f>$AY$2</f>
        <v>2</v>
      </c>
    </row>
    <row r="4" spans="1:51" s="37" customFormat="1" ht="24.6" customHeight="1" x14ac:dyDescent="0.15">
      <c r="A4" s="742"/>
      <c r="B4" s="743"/>
      <c r="C4" s="743"/>
      <c r="D4" s="743"/>
      <c r="E4" s="743"/>
      <c r="F4" s="744"/>
      <c r="G4" s="794" t="s">
        <v>647</v>
      </c>
      <c r="H4" s="460"/>
      <c r="I4" s="460"/>
      <c r="J4" s="460"/>
      <c r="K4" s="461"/>
      <c r="L4" s="453" t="s">
        <v>733</v>
      </c>
      <c r="M4" s="454"/>
      <c r="N4" s="454"/>
      <c r="O4" s="454"/>
      <c r="P4" s="454"/>
      <c r="Q4" s="454"/>
      <c r="R4" s="454"/>
      <c r="S4" s="454"/>
      <c r="T4" s="454"/>
      <c r="U4" s="454"/>
      <c r="V4" s="454"/>
      <c r="W4" s="454"/>
      <c r="X4" s="455"/>
      <c r="Y4" s="795">
        <v>202</v>
      </c>
      <c r="Z4" s="796"/>
      <c r="AA4" s="796"/>
      <c r="AB4" s="797"/>
      <c r="AC4" s="794" t="s">
        <v>647</v>
      </c>
      <c r="AD4" s="460"/>
      <c r="AE4" s="460"/>
      <c r="AF4" s="460"/>
      <c r="AG4" s="461"/>
      <c r="AH4" s="453" t="s">
        <v>821</v>
      </c>
      <c r="AI4" s="454"/>
      <c r="AJ4" s="454"/>
      <c r="AK4" s="454"/>
      <c r="AL4" s="454"/>
      <c r="AM4" s="454"/>
      <c r="AN4" s="454"/>
      <c r="AO4" s="454"/>
      <c r="AP4" s="454"/>
      <c r="AQ4" s="454"/>
      <c r="AR4" s="454"/>
      <c r="AS4" s="454"/>
      <c r="AT4" s="455"/>
      <c r="AU4" s="795">
        <v>155</v>
      </c>
      <c r="AV4" s="796"/>
      <c r="AW4" s="796"/>
      <c r="AX4" s="798"/>
      <c r="AY4" s="37">
        <f t="shared" ref="AY4:AY12" si="0">$AY$2</f>
        <v>2</v>
      </c>
    </row>
    <row r="5" spans="1:51" s="37" customFormat="1" ht="24.75" customHeight="1" x14ac:dyDescent="0.15">
      <c r="A5" s="742"/>
      <c r="B5" s="743"/>
      <c r="C5" s="743"/>
      <c r="D5" s="743"/>
      <c r="E5" s="743"/>
      <c r="F5" s="744"/>
      <c r="G5" s="799" t="s">
        <v>648</v>
      </c>
      <c r="H5" s="404"/>
      <c r="I5" s="404"/>
      <c r="J5" s="404"/>
      <c r="K5" s="405"/>
      <c r="L5" s="395" t="s">
        <v>669</v>
      </c>
      <c r="M5" s="396"/>
      <c r="N5" s="396"/>
      <c r="O5" s="396"/>
      <c r="P5" s="396"/>
      <c r="Q5" s="396"/>
      <c r="R5" s="396"/>
      <c r="S5" s="396"/>
      <c r="T5" s="396"/>
      <c r="U5" s="396"/>
      <c r="V5" s="396"/>
      <c r="W5" s="396"/>
      <c r="X5" s="397"/>
      <c r="Y5" s="800">
        <v>11</v>
      </c>
      <c r="Z5" s="801"/>
      <c r="AA5" s="801"/>
      <c r="AB5" s="802"/>
      <c r="AC5" s="799" t="s">
        <v>648</v>
      </c>
      <c r="AD5" s="404"/>
      <c r="AE5" s="404"/>
      <c r="AF5" s="404"/>
      <c r="AG5" s="405"/>
      <c r="AH5" s="395" t="s">
        <v>669</v>
      </c>
      <c r="AI5" s="396"/>
      <c r="AJ5" s="396"/>
      <c r="AK5" s="396"/>
      <c r="AL5" s="396"/>
      <c r="AM5" s="396"/>
      <c r="AN5" s="396"/>
      <c r="AO5" s="396"/>
      <c r="AP5" s="396"/>
      <c r="AQ5" s="396"/>
      <c r="AR5" s="396"/>
      <c r="AS5" s="396"/>
      <c r="AT5" s="397"/>
      <c r="AU5" s="800">
        <v>10</v>
      </c>
      <c r="AV5" s="801"/>
      <c r="AW5" s="801"/>
      <c r="AX5" s="803"/>
      <c r="AY5" s="37">
        <f t="shared" si="0"/>
        <v>2</v>
      </c>
    </row>
    <row r="6" spans="1:51" s="37" customFormat="1" ht="24.75" customHeight="1" x14ac:dyDescent="0.15">
      <c r="A6" s="742"/>
      <c r="B6" s="743"/>
      <c r="C6" s="743"/>
      <c r="D6" s="743"/>
      <c r="E6" s="743"/>
      <c r="F6" s="744"/>
      <c r="G6" s="799" t="s">
        <v>660</v>
      </c>
      <c r="H6" s="404"/>
      <c r="I6" s="404"/>
      <c r="J6" s="404"/>
      <c r="K6" s="405"/>
      <c r="L6" s="395" t="s">
        <v>675</v>
      </c>
      <c r="M6" s="396"/>
      <c r="N6" s="396"/>
      <c r="O6" s="396"/>
      <c r="P6" s="396"/>
      <c r="Q6" s="396"/>
      <c r="R6" s="396"/>
      <c r="S6" s="396"/>
      <c r="T6" s="396"/>
      <c r="U6" s="396"/>
      <c r="V6" s="396"/>
      <c r="W6" s="396"/>
      <c r="X6" s="397"/>
      <c r="Y6" s="800">
        <v>20</v>
      </c>
      <c r="Z6" s="801"/>
      <c r="AA6" s="801"/>
      <c r="AB6" s="802"/>
      <c r="AC6" s="799" t="s">
        <v>660</v>
      </c>
      <c r="AD6" s="404"/>
      <c r="AE6" s="404"/>
      <c r="AF6" s="404"/>
      <c r="AG6" s="405"/>
      <c r="AH6" s="395" t="s">
        <v>675</v>
      </c>
      <c r="AI6" s="396"/>
      <c r="AJ6" s="396"/>
      <c r="AK6" s="396"/>
      <c r="AL6" s="396"/>
      <c r="AM6" s="396"/>
      <c r="AN6" s="396"/>
      <c r="AO6" s="396"/>
      <c r="AP6" s="396"/>
      <c r="AQ6" s="396"/>
      <c r="AR6" s="396"/>
      <c r="AS6" s="396"/>
      <c r="AT6" s="397"/>
      <c r="AU6" s="800">
        <v>121</v>
      </c>
      <c r="AV6" s="801"/>
      <c r="AW6" s="801"/>
      <c r="AX6" s="803"/>
      <c r="AY6" s="37">
        <f t="shared" si="0"/>
        <v>2</v>
      </c>
    </row>
    <row r="7" spans="1:51" s="37" customFormat="1" ht="24.75" customHeight="1" x14ac:dyDescent="0.15">
      <c r="A7" s="742"/>
      <c r="B7" s="743"/>
      <c r="C7" s="743"/>
      <c r="D7" s="743"/>
      <c r="E7" s="743"/>
      <c r="F7" s="744"/>
      <c r="G7" s="799" t="s">
        <v>649</v>
      </c>
      <c r="H7" s="404"/>
      <c r="I7" s="404"/>
      <c r="J7" s="404"/>
      <c r="K7" s="405"/>
      <c r="L7" s="395" t="s">
        <v>676</v>
      </c>
      <c r="M7" s="396"/>
      <c r="N7" s="396"/>
      <c r="O7" s="396"/>
      <c r="P7" s="396"/>
      <c r="Q7" s="396"/>
      <c r="R7" s="396"/>
      <c r="S7" s="396"/>
      <c r="T7" s="396"/>
      <c r="U7" s="396"/>
      <c r="V7" s="396"/>
      <c r="W7" s="396"/>
      <c r="X7" s="397"/>
      <c r="Y7" s="800">
        <v>400</v>
      </c>
      <c r="Z7" s="801"/>
      <c r="AA7" s="801"/>
      <c r="AB7" s="802"/>
      <c r="AC7" s="799" t="s">
        <v>642</v>
      </c>
      <c r="AD7" s="404"/>
      <c r="AE7" s="404"/>
      <c r="AF7" s="404"/>
      <c r="AG7" s="405"/>
      <c r="AH7" s="395" t="s">
        <v>643</v>
      </c>
      <c r="AI7" s="396"/>
      <c r="AJ7" s="396"/>
      <c r="AK7" s="396"/>
      <c r="AL7" s="396"/>
      <c r="AM7" s="396"/>
      <c r="AN7" s="396"/>
      <c r="AO7" s="396"/>
      <c r="AP7" s="396"/>
      <c r="AQ7" s="396"/>
      <c r="AR7" s="396"/>
      <c r="AS7" s="396"/>
      <c r="AT7" s="397"/>
      <c r="AU7" s="800">
        <v>0.2</v>
      </c>
      <c r="AV7" s="801"/>
      <c r="AW7" s="801"/>
      <c r="AX7" s="803"/>
      <c r="AY7" s="37">
        <f t="shared" si="0"/>
        <v>2</v>
      </c>
    </row>
    <row r="8" spans="1:51" s="37" customFormat="1" ht="24.75" customHeight="1" x14ac:dyDescent="0.15">
      <c r="A8" s="742"/>
      <c r="B8" s="743"/>
      <c r="C8" s="743"/>
      <c r="D8" s="743"/>
      <c r="E8" s="743"/>
      <c r="F8" s="744"/>
      <c r="G8" s="799" t="s">
        <v>668</v>
      </c>
      <c r="H8" s="404"/>
      <c r="I8" s="404"/>
      <c r="J8" s="404"/>
      <c r="K8" s="405"/>
      <c r="L8" s="395" t="s">
        <v>677</v>
      </c>
      <c r="M8" s="396"/>
      <c r="N8" s="396"/>
      <c r="O8" s="396"/>
      <c r="P8" s="396"/>
      <c r="Q8" s="396"/>
      <c r="R8" s="396"/>
      <c r="S8" s="396"/>
      <c r="T8" s="396"/>
      <c r="U8" s="396"/>
      <c r="V8" s="396"/>
      <c r="W8" s="396"/>
      <c r="X8" s="397"/>
      <c r="Y8" s="800">
        <v>34</v>
      </c>
      <c r="Z8" s="801"/>
      <c r="AA8" s="801"/>
      <c r="AB8" s="802"/>
      <c r="AC8" s="799" t="s">
        <v>649</v>
      </c>
      <c r="AD8" s="404"/>
      <c r="AE8" s="404"/>
      <c r="AF8" s="404"/>
      <c r="AG8" s="405"/>
      <c r="AH8" s="395" t="s">
        <v>681</v>
      </c>
      <c r="AI8" s="396"/>
      <c r="AJ8" s="396"/>
      <c r="AK8" s="396"/>
      <c r="AL8" s="396"/>
      <c r="AM8" s="396"/>
      <c r="AN8" s="396"/>
      <c r="AO8" s="396"/>
      <c r="AP8" s="396"/>
      <c r="AQ8" s="396"/>
      <c r="AR8" s="396"/>
      <c r="AS8" s="396"/>
      <c r="AT8" s="397"/>
      <c r="AU8" s="800">
        <v>5</v>
      </c>
      <c r="AV8" s="801"/>
      <c r="AW8" s="801"/>
      <c r="AX8" s="803"/>
      <c r="AY8" s="37">
        <f t="shared" si="0"/>
        <v>2</v>
      </c>
    </row>
    <row r="9" spans="1:51" s="37" customFormat="1" ht="24.75" customHeight="1" x14ac:dyDescent="0.15">
      <c r="A9" s="742"/>
      <c r="B9" s="743"/>
      <c r="C9" s="743"/>
      <c r="D9" s="743"/>
      <c r="E9" s="743"/>
      <c r="F9" s="744"/>
      <c r="G9" s="799" t="s">
        <v>650</v>
      </c>
      <c r="H9" s="404"/>
      <c r="I9" s="404"/>
      <c r="J9" s="404"/>
      <c r="K9" s="405"/>
      <c r="L9" s="395" t="s">
        <v>678</v>
      </c>
      <c r="M9" s="396"/>
      <c r="N9" s="396"/>
      <c r="O9" s="396"/>
      <c r="P9" s="396"/>
      <c r="Q9" s="396"/>
      <c r="R9" s="396"/>
      <c r="S9" s="396"/>
      <c r="T9" s="396"/>
      <c r="U9" s="396"/>
      <c r="V9" s="396"/>
      <c r="W9" s="396"/>
      <c r="X9" s="397"/>
      <c r="Y9" s="800">
        <v>0.5</v>
      </c>
      <c r="Z9" s="801"/>
      <c r="AA9" s="801"/>
      <c r="AB9" s="802"/>
      <c r="AC9" s="799" t="s">
        <v>668</v>
      </c>
      <c r="AD9" s="404"/>
      <c r="AE9" s="404"/>
      <c r="AF9" s="404"/>
      <c r="AG9" s="405"/>
      <c r="AH9" s="395" t="s">
        <v>682</v>
      </c>
      <c r="AI9" s="396"/>
      <c r="AJ9" s="396"/>
      <c r="AK9" s="396"/>
      <c r="AL9" s="396"/>
      <c r="AM9" s="396"/>
      <c r="AN9" s="396"/>
      <c r="AO9" s="396"/>
      <c r="AP9" s="396"/>
      <c r="AQ9" s="396"/>
      <c r="AR9" s="396"/>
      <c r="AS9" s="396"/>
      <c r="AT9" s="397"/>
      <c r="AU9" s="800">
        <v>32</v>
      </c>
      <c r="AV9" s="801"/>
      <c r="AW9" s="801"/>
      <c r="AX9" s="803"/>
      <c r="AY9" s="37">
        <f t="shared" si="0"/>
        <v>2</v>
      </c>
    </row>
    <row r="10" spans="1:51" s="37" customFormat="1" ht="24.75" customHeight="1" x14ac:dyDescent="0.15">
      <c r="A10" s="742"/>
      <c r="B10" s="743"/>
      <c r="C10" s="743"/>
      <c r="D10" s="743"/>
      <c r="E10" s="743"/>
      <c r="F10" s="744"/>
      <c r="G10" s="799" t="s">
        <v>644</v>
      </c>
      <c r="H10" s="404"/>
      <c r="I10" s="404"/>
      <c r="J10" s="404"/>
      <c r="K10" s="405"/>
      <c r="L10" s="395" t="s">
        <v>679</v>
      </c>
      <c r="M10" s="396"/>
      <c r="N10" s="396"/>
      <c r="O10" s="396"/>
      <c r="P10" s="396"/>
      <c r="Q10" s="396"/>
      <c r="R10" s="396"/>
      <c r="S10" s="396"/>
      <c r="T10" s="396"/>
      <c r="U10" s="396"/>
      <c r="V10" s="396"/>
      <c r="W10" s="396"/>
      <c r="X10" s="397"/>
      <c r="Y10" s="800">
        <v>50</v>
      </c>
      <c r="Z10" s="801"/>
      <c r="AA10" s="801"/>
      <c r="AB10" s="802"/>
      <c r="AC10" s="799" t="s">
        <v>650</v>
      </c>
      <c r="AD10" s="404"/>
      <c r="AE10" s="404"/>
      <c r="AF10" s="404"/>
      <c r="AG10" s="405"/>
      <c r="AH10" s="395" t="s">
        <v>678</v>
      </c>
      <c r="AI10" s="396"/>
      <c r="AJ10" s="396"/>
      <c r="AK10" s="396"/>
      <c r="AL10" s="396"/>
      <c r="AM10" s="396"/>
      <c r="AN10" s="396"/>
      <c r="AO10" s="396"/>
      <c r="AP10" s="396"/>
      <c r="AQ10" s="396"/>
      <c r="AR10" s="396"/>
      <c r="AS10" s="396"/>
      <c r="AT10" s="397"/>
      <c r="AU10" s="800">
        <v>21</v>
      </c>
      <c r="AV10" s="801"/>
      <c r="AW10" s="801"/>
      <c r="AX10" s="803"/>
      <c r="AY10" s="37">
        <f t="shared" si="0"/>
        <v>2</v>
      </c>
    </row>
    <row r="11" spans="1:51" s="37" customFormat="1" ht="24.75" customHeight="1" x14ac:dyDescent="0.15">
      <c r="A11" s="742"/>
      <c r="B11" s="743"/>
      <c r="C11" s="743"/>
      <c r="D11" s="743"/>
      <c r="E11" s="743"/>
      <c r="F11" s="744"/>
      <c r="G11" s="799"/>
      <c r="H11" s="404"/>
      <c r="I11" s="404"/>
      <c r="J11" s="404"/>
      <c r="K11" s="405"/>
      <c r="L11" s="395"/>
      <c r="M11" s="396"/>
      <c r="N11" s="396"/>
      <c r="O11" s="396"/>
      <c r="P11" s="396"/>
      <c r="Q11" s="396"/>
      <c r="R11" s="396"/>
      <c r="S11" s="396"/>
      <c r="T11" s="396"/>
      <c r="U11" s="396"/>
      <c r="V11" s="396"/>
      <c r="W11" s="396"/>
      <c r="X11" s="397"/>
      <c r="Y11" s="800"/>
      <c r="Z11" s="801"/>
      <c r="AA11" s="801"/>
      <c r="AB11" s="802"/>
      <c r="AC11" s="799" t="s">
        <v>644</v>
      </c>
      <c r="AD11" s="404"/>
      <c r="AE11" s="404"/>
      <c r="AF11" s="404"/>
      <c r="AG11" s="405"/>
      <c r="AH11" s="395" t="s">
        <v>679</v>
      </c>
      <c r="AI11" s="396"/>
      <c r="AJ11" s="396"/>
      <c r="AK11" s="396"/>
      <c r="AL11" s="396"/>
      <c r="AM11" s="396"/>
      <c r="AN11" s="396"/>
      <c r="AO11" s="396"/>
      <c r="AP11" s="396"/>
      <c r="AQ11" s="396"/>
      <c r="AR11" s="396"/>
      <c r="AS11" s="396"/>
      <c r="AT11" s="397"/>
      <c r="AU11" s="800">
        <v>46</v>
      </c>
      <c r="AV11" s="801"/>
      <c r="AW11" s="801"/>
      <c r="AX11" s="803"/>
      <c r="AY11" s="37">
        <f t="shared" si="0"/>
        <v>2</v>
      </c>
    </row>
    <row r="12" spans="1:51" s="37" customFormat="1" ht="24.75" customHeight="1" thickBot="1" x14ac:dyDescent="0.2">
      <c r="A12" s="742"/>
      <c r="B12" s="743"/>
      <c r="C12" s="743"/>
      <c r="D12" s="743"/>
      <c r="E12" s="743"/>
      <c r="F12" s="744"/>
      <c r="G12" s="606" t="s">
        <v>19</v>
      </c>
      <c r="H12" s="607"/>
      <c r="I12" s="607"/>
      <c r="J12" s="607"/>
      <c r="K12" s="607"/>
      <c r="L12" s="608"/>
      <c r="M12" s="609"/>
      <c r="N12" s="609"/>
      <c r="O12" s="609"/>
      <c r="P12" s="609"/>
      <c r="Q12" s="609"/>
      <c r="R12" s="609"/>
      <c r="S12" s="609"/>
      <c r="T12" s="609"/>
      <c r="U12" s="609"/>
      <c r="V12" s="609"/>
      <c r="W12" s="609"/>
      <c r="X12" s="610"/>
      <c r="Y12" s="804">
        <f>SUM(Y4:AB11)</f>
        <v>717.5</v>
      </c>
      <c r="Z12" s="805"/>
      <c r="AA12" s="805"/>
      <c r="AB12" s="806"/>
      <c r="AC12" s="606" t="s">
        <v>19</v>
      </c>
      <c r="AD12" s="607"/>
      <c r="AE12" s="607"/>
      <c r="AF12" s="607"/>
      <c r="AG12" s="607"/>
      <c r="AH12" s="608"/>
      <c r="AI12" s="609"/>
      <c r="AJ12" s="609"/>
      <c r="AK12" s="609"/>
      <c r="AL12" s="609"/>
      <c r="AM12" s="609"/>
      <c r="AN12" s="609"/>
      <c r="AO12" s="609"/>
      <c r="AP12" s="609"/>
      <c r="AQ12" s="609"/>
      <c r="AR12" s="609"/>
      <c r="AS12" s="609"/>
      <c r="AT12" s="610"/>
      <c r="AU12" s="804">
        <f>SUM(AU4:AX11)</f>
        <v>390.2</v>
      </c>
      <c r="AV12" s="805"/>
      <c r="AW12" s="805"/>
      <c r="AX12" s="807"/>
      <c r="AY12" s="37">
        <f t="shared" si="0"/>
        <v>2</v>
      </c>
    </row>
    <row r="13" spans="1:51" s="37" customFormat="1" ht="30" customHeight="1" x14ac:dyDescent="0.15">
      <c r="A13" s="742"/>
      <c r="B13" s="743"/>
      <c r="C13" s="743"/>
      <c r="D13" s="743"/>
      <c r="E13" s="743"/>
      <c r="F13" s="744"/>
      <c r="G13" s="392" t="s">
        <v>683</v>
      </c>
      <c r="H13" s="393"/>
      <c r="I13" s="393"/>
      <c r="J13" s="393"/>
      <c r="K13" s="393"/>
      <c r="L13" s="393"/>
      <c r="M13" s="393"/>
      <c r="N13" s="393"/>
      <c r="O13" s="393"/>
      <c r="P13" s="393"/>
      <c r="Q13" s="393"/>
      <c r="R13" s="393"/>
      <c r="S13" s="393"/>
      <c r="T13" s="393"/>
      <c r="U13" s="393"/>
      <c r="V13" s="393"/>
      <c r="W13" s="393"/>
      <c r="X13" s="393"/>
      <c r="Y13" s="393"/>
      <c r="Z13" s="393"/>
      <c r="AA13" s="393"/>
      <c r="AB13" s="394"/>
      <c r="AC13" s="392" t="s">
        <v>687</v>
      </c>
      <c r="AD13" s="393"/>
      <c r="AE13" s="393"/>
      <c r="AF13" s="393"/>
      <c r="AG13" s="393"/>
      <c r="AH13" s="393"/>
      <c r="AI13" s="393"/>
      <c r="AJ13" s="393"/>
      <c r="AK13" s="393"/>
      <c r="AL13" s="393"/>
      <c r="AM13" s="393"/>
      <c r="AN13" s="393"/>
      <c r="AO13" s="393"/>
      <c r="AP13" s="393"/>
      <c r="AQ13" s="393"/>
      <c r="AR13" s="393"/>
      <c r="AS13" s="393"/>
      <c r="AT13" s="393"/>
      <c r="AU13" s="393"/>
      <c r="AV13" s="393"/>
      <c r="AW13" s="393"/>
      <c r="AX13" s="576"/>
      <c r="AY13" s="7">
        <f>COUNTA($G$15,$AC$15)</f>
        <v>2</v>
      </c>
    </row>
    <row r="14" spans="1:51" s="37" customFormat="1" ht="25.5" customHeight="1" x14ac:dyDescent="0.15">
      <c r="A14" s="742"/>
      <c r="B14" s="743"/>
      <c r="C14" s="743"/>
      <c r="D14" s="743"/>
      <c r="E14" s="743"/>
      <c r="F14" s="744"/>
      <c r="G14" s="792" t="s">
        <v>16</v>
      </c>
      <c r="H14" s="457"/>
      <c r="I14" s="457"/>
      <c r="J14" s="457"/>
      <c r="K14" s="457"/>
      <c r="L14" s="793" t="s">
        <v>17</v>
      </c>
      <c r="M14" s="457"/>
      <c r="N14" s="457"/>
      <c r="O14" s="457"/>
      <c r="P14" s="457"/>
      <c r="Q14" s="457"/>
      <c r="R14" s="457"/>
      <c r="S14" s="457"/>
      <c r="T14" s="457"/>
      <c r="U14" s="457"/>
      <c r="V14" s="457"/>
      <c r="W14" s="457"/>
      <c r="X14" s="458"/>
      <c r="Y14" s="442" t="s">
        <v>18</v>
      </c>
      <c r="Z14" s="443"/>
      <c r="AA14" s="443"/>
      <c r="AB14" s="581"/>
      <c r="AC14" s="792" t="s">
        <v>16</v>
      </c>
      <c r="AD14" s="457"/>
      <c r="AE14" s="457"/>
      <c r="AF14" s="457"/>
      <c r="AG14" s="457"/>
      <c r="AH14" s="793" t="s">
        <v>17</v>
      </c>
      <c r="AI14" s="457"/>
      <c r="AJ14" s="457"/>
      <c r="AK14" s="457"/>
      <c r="AL14" s="457"/>
      <c r="AM14" s="457"/>
      <c r="AN14" s="457"/>
      <c r="AO14" s="457"/>
      <c r="AP14" s="457"/>
      <c r="AQ14" s="457"/>
      <c r="AR14" s="457"/>
      <c r="AS14" s="457"/>
      <c r="AT14" s="458"/>
      <c r="AU14" s="442" t="s">
        <v>18</v>
      </c>
      <c r="AV14" s="443"/>
      <c r="AW14" s="443"/>
      <c r="AX14" s="444"/>
      <c r="AY14" s="37">
        <f>$AY$13</f>
        <v>2</v>
      </c>
    </row>
    <row r="15" spans="1:51" s="37" customFormat="1" ht="24.75" customHeight="1" x14ac:dyDescent="0.15">
      <c r="A15" s="742"/>
      <c r="B15" s="743"/>
      <c r="C15" s="743"/>
      <c r="D15" s="743"/>
      <c r="E15" s="743"/>
      <c r="F15" s="744"/>
      <c r="G15" s="794" t="s">
        <v>647</v>
      </c>
      <c r="H15" s="460"/>
      <c r="I15" s="460"/>
      <c r="J15" s="460"/>
      <c r="K15" s="461"/>
      <c r="L15" s="453" t="s">
        <v>822</v>
      </c>
      <c r="M15" s="454"/>
      <c r="N15" s="454"/>
      <c r="O15" s="454"/>
      <c r="P15" s="454"/>
      <c r="Q15" s="454"/>
      <c r="R15" s="454"/>
      <c r="S15" s="454"/>
      <c r="T15" s="454"/>
      <c r="U15" s="454"/>
      <c r="V15" s="454"/>
      <c r="W15" s="454"/>
      <c r="X15" s="455"/>
      <c r="Y15" s="795">
        <v>8</v>
      </c>
      <c r="Z15" s="796"/>
      <c r="AA15" s="796"/>
      <c r="AB15" s="797"/>
      <c r="AC15" s="794" t="s">
        <v>668</v>
      </c>
      <c r="AD15" s="460"/>
      <c r="AE15" s="460"/>
      <c r="AF15" s="460"/>
      <c r="AG15" s="461"/>
      <c r="AH15" s="453" t="s">
        <v>670</v>
      </c>
      <c r="AI15" s="454"/>
      <c r="AJ15" s="454"/>
      <c r="AK15" s="454"/>
      <c r="AL15" s="454"/>
      <c r="AM15" s="454"/>
      <c r="AN15" s="454"/>
      <c r="AO15" s="454"/>
      <c r="AP15" s="454"/>
      <c r="AQ15" s="454"/>
      <c r="AR15" s="454"/>
      <c r="AS15" s="454"/>
      <c r="AT15" s="455"/>
      <c r="AU15" s="795">
        <v>0.04</v>
      </c>
      <c r="AV15" s="796"/>
      <c r="AW15" s="796"/>
      <c r="AX15" s="798"/>
      <c r="AY15" s="37">
        <f t="shared" ref="AY15:AY20" si="1">$AY$13</f>
        <v>2</v>
      </c>
    </row>
    <row r="16" spans="1:51" s="37" customFormat="1" ht="24.75" customHeight="1" x14ac:dyDescent="0.15">
      <c r="A16" s="742"/>
      <c r="B16" s="743"/>
      <c r="C16" s="743"/>
      <c r="D16" s="743"/>
      <c r="E16" s="743"/>
      <c r="F16" s="744"/>
      <c r="G16" s="799" t="s">
        <v>660</v>
      </c>
      <c r="H16" s="404"/>
      <c r="I16" s="404"/>
      <c r="J16" s="404"/>
      <c r="K16" s="405"/>
      <c r="L16" s="395" t="s">
        <v>684</v>
      </c>
      <c r="M16" s="396"/>
      <c r="N16" s="396"/>
      <c r="O16" s="396"/>
      <c r="P16" s="396"/>
      <c r="Q16" s="396"/>
      <c r="R16" s="396"/>
      <c r="S16" s="396"/>
      <c r="T16" s="396"/>
      <c r="U16" s="396"/>
      <c r="V16" s="396"/>
      <c r="W16" s="396"/>
      <c r="X16" s="397"/>
      <c r="Y16" s="800">
        <v>2</v>
      </c>
      <c r="Z16" s="801"/>
      <c r="AA16" s="801"/>
      <c r="AB16" s="802"/>
      <c r="AC16" s="799" t="s">
        <v>644</v>
      </c>
      <c r="AD16" s="404"/>
      <c r="AE16" s="404"/>
      <c r="AF16" s="404"/>
      <c r="AG16" s="405"/>
      <c r="AH16" s="395" t="s">
        <v>688</v>
      </c>
      <c r="AI16" s="396"/>
      <c r="AJ16" s="396"/>
      <c r="AK16" s="396"/>
      <c r="AL16" s="396"/>
      <c r="AM16" s="396"/>
      <c r="AN16" s="396"/>
      <c r="AO16" s="396"/>
      <c r="AP16" s="396"/>
      <c r="AQ16" s="396"/>
      <c r="AR16" s="396"/>
      <c r="AS16" s="396"/>
      <c r="AT16" s="397"/>
      <c r="AU16" s="800">
        <v>4.0000000000000001E-3</v>
      </c>
      <c r="AV16" s="801"/>
      <c r="AW16" s="801"/>
      <c r="AX16" s="803"/>
      <c r="AY16" s="37">
        <f t="shared" si="1"/>
        <v>2</v>
      </c>
    </row>
    <row r="17" spans="1:51" s="37" customFormat="1" ht="24.75" customHeight="1" x14ac:dyDescent="0.15">
      <c r="A17" s="742"/>
      <c r="B17" s="743"/>
      <c r="C17" s="743"/>
      <c r="D17" s="743"/>
      <c r="E17" s="743"/>
      <c r="F17" s="744"/>
      <c r="G17" s="799" t="s">
        <v>642</v>
      </c>
      <c r="H17" s="404"/>
      <c r="I17" s="404"/>
      <c r="J17" s="404"/>
      <c r="K17" s="405"/>
      <c r="L17" s="395" t="s">
        <v>686</v>
      </c>
      <c r="M17" s="396"/>
      <c r="N17" s="396"/>
      <c r="O17" s="396"/>
      <c r="P17" s="396"/>
      <c r="Q17" s="396"/>
      <c r="R17" s="396"/>
      <c r="S17" s="396"/>
      <c r="T17" s="396"/>
      <c r="U17" s="396"/>
      <c r="V17" s="396"/>
      <c r="W17" s="396"/>
      <c r="X17" s="397"/>
      <c r="Y17" s="800">
        <v>0.5</v>
      </c>
      <c r="Z17" s="801"/>
      <c r="AA17" s="801"/>
      <c r="AB17" s="802"/>
      <c r="AC17" s="799"/>
      <c r="AD17" s="404"/>
      <c r="AE17" s="404"/>
      <c r="AF17" s="404"/>
      <c r="AG17" s="405"/>
      <c r="AH17" s="395"/>
      <c r="AI17" s="396"/>
      <c r="AJ17" s="396"/>
      <c r="AK17" s="396"/>
      <c r="AL17" s="396"/>
      <c r="AM17" s="396"/>
      <c r="AN17" s="396"/>
      <c r="AO17" s="396"/>
      <c r="AP17" s="396"/>
      <c r="AQ17" s="396"/>
      <c r="AR17" s="396"/>
      <c r="AS17" s="396"/>
      <c r="AT17" s="397"/>
      <c r="AU17" s="800"/>
      <c r="AV17" s="801"/>
      <c r="AW17" s="801"/>
      <c r="AX17" s="803"/>
      <c r="AY17" s="37">
        <f t="shared" si="1"/>
        <v>2</v>
      </c>
    </row>
    <row r="18" spans="1:51" s="37" customFormat="1" ht="24.75" customHeight="1" x14ac:dyDescent="0.15">
      <c r="A18" s="742"/>
      <c r="B18" s="743"/>
      <c r="C18" s="743"/>
      <c r="D18" s="743"/>
      <c r="E18" s="743"/>
      <c r="F18" s="744"/>
      <c r="G18" s="799" t="s">
        <v>649</v>
      </c>
      <c r="H18" s="404"/>
      <c r="I18" s="404"/>
      <c r="J18" s="404"/>
      <c r="K18" s="405"/>
      <c r="L18" s="395" t="s">
        <v>685</v>
      </c>
      <c r="M18" s="396"/>
      <c r="N18" s="396"/>
      <c r="O18" s="396"/>
      <c r="P18" s="396"/>
      <c r="Q18" s="396"/>
      <c r="R18" s="396"/>
      <c r="S18" s="396"/>
      <c r="T18" s="396"/>
      <c r="U18" s="396"/>
      <c r="V18" s="396"/>
      <c r="W18" s="396"/>
      <c r="X18" s="397"/>
      <c r="Y18" s="800">
        <v>13</v>
      </c>
      <c r="Z18" s="801"/>
      <c r="AA18" s="801"/>
      <c r="AB18" s="802"/>
      <c r="AC18" s="799"/>
      <c r="AD18" s="404"/>
      <c r="AE18" s="404"/>
      <c r="AF18" s="404"/>
      <c r="AG18" s="405"/>
      <c r="AH18" s="395"/>
      <c r="AI18" s="396"/>
      <c r="AJ18" s="396"/>
      <c r="AK18" s="396"/>
      <c r="AL18" s="396"/>
      <c r="AM18" s="396"/>
      <c r="AN18" s="396"/>
      <c r="AO18" s="396"/>
      <c r="AP18" s="396"/>
      <c r="AQ18" s="396"/>
      <c r="AR18" s="396"/>
      <c r="AS18" s="396"/>
      <c r="AT18" s="397"/>
      <c r="AU18" s="800"/>
      <c r="AV18" s="801"/>
      <c r="AW18" s="801"/>
      <c r="AX18" s="803"/>
      <c r="AY18" s="37">
        <f t="shared" si="1"/>
        <v>2</v>
      </c>
    </row>
    <row r="19" spans="1:51" s="37" customFormat="1" ht="24.75" customHeight="1" x14ac:dyDescent="0.15">
      <c r="A19" s="742"/>
      <c r="B19" s="743"/>
      <c r="C19" s="743"/>
      <c r="D19" s="743"/>
      <c r="E19" s="743"/>
      <c r="F19" s="744"/>
      <c r="G19" s="799" t="s">
        <v>644</v>
      </c>
      <c r="H19" s="404"/>
      <c r="I19" s="404"/>
      <c r="J19" s="404"/>
      <c r="K19" s="405"/>
      <c r="L19" s="395" t="s">
        <v>679</v>
      </c>
      <c r="M19" s="396"/>
      <c r="N19" s="396"/>
      <c r="O19" s="396"/>
      <c r="P19" s="396"/>
      <c r="Q19" s="396"/>
      <c r="R19" s="396"/>
      <c r="S19" s="396"/>
      <c r="T19" s="396"/>
      <c r="U19" s="396"/>
      <c r="V19" s="396"/>
      <c r="W19" s="396"/>
      <c r="X19" s="397"/>
      <c r="Y19" s="800">
        <v>4</v>
      </c>
      <c r="Z19" s="801"/>
      <c r="AA19" s="801"/>
      <c r="AB19" s="802"/>
      <c r="AC19" s="799"/>
      <c r="AD19" s="404"/>
      <c r="AE19" s="404"/>
      <c r="AF19" s="404"/>
      <c r="AG19" s="405"/>
      <c r="AH19" s="395"/>
      <c r="AI19" s="396"/>
      <c r="AJ19" s="396"/>
      <c r="AK19" s="396"/>
      <c r="AL19" s="396"/>
      <c r="AM19" s="396"/>
      <c r="AN19" s="396"/>
      <c r="AO19" s="396"/>
      <c r="AP19" s="396"/>
      <c r="AQ19" s="396"/>
      <c r="AR19" s="396"/>
      <c r="AS19" s="396"/>
      <c r="AT19" s="397"/>
      <c r="AU19" s="800"/>
      <c r="AV19" s="801"/>
      <c r="AW19" s="801"/>
      <c r="AX19" s="803"/>
      <c r="AY19" s="37">
        <f t="shared" si="1"/>
        <v>2</v>
      </c>
    </row>
    <row r="20" spans="1:51" s="37" customFormat="1" ht="24.75" customHeight="1" thickBot="1" x14ac:dyDescent="0.2">
      <c r="A20" s="742"/>
      <c r="B20" s="743"/>
      <c r="C20" s="743"/>
      <c r="D20" s="743"/>
      <c r="E20" s="743"/>
      <c r="F20" s="744"/>
      <c r="G20" s="606" t="s">
        <v>19</v>
      </c>
      <c r="H20" s="607"/>
      <c r="I20" s="607"/>
      <c r="J20" s="607"/>
      <c r="K20" s="607"/>
      <c r="L20" s="608"/>
      <c r="M20" s="609"/>
      <c r="N20" s="609"/>
      <c r="O20" s="609"/>
      <c r="P20" s="609"/>
      <c r="Q20" s="609"/>
      <c r="R20" s="609"/>
      <c r="S20" s="609"/>
      <c r="T20" s="609"/>
      <c r="U20" s="609"/>
      <c r="V20" s="609"/>
      <c r="W20" s="609"/>
      <c r="X20" s="610"/>
      <c r="Y20" s="804">
        <f>SUM(Y15:AB19)</f>
        <v>27.5</v>
      </c>
      <c r="Z20" s="805"/>
      <c r="AA20" s="805"/>
      <c r="AB20" s="806"/>
      <c r="AC20" s="606" t="s">
        <v>19</v>
      </c>
      <c r="AD20" s="607"/>
      <c r="AE20" s="607"/>
      <c r="AF20" s="607"/>
      <c r="AG20" s="607"/>
      <c r="AH20" s="608"/>
      <c r="AI20" s="609"/>
      <c r="AJ20" s="609"/>
      <c r="AK20" s="609"/>
      <c r="AL20" s="609"/>
      <c r="AM20" s="609"/>
      <c r="AN20" s="609"/>
      <c r="AO20" s="609"/>
      <c r="AP20" s="609"/>
      <c r="AQ20" s="609"/>
      <c r="AR20" s="609"/>
      <c r="AS20" s="609"/>
      <c r="AT20" s="610"/>
      <c r="AU20" s="804">
        <f>SUM(AU15:AX19)</f>
        <v>4.3999999999999997E-2</v>
      </c>
      <c r="AV20" s="805"/>
      <c r="AW20" s="805"/>
      <c r="AX20" s="807"/>
      <c r="AY20" s="37">
        <f t="shared" si="1"/>
        <v>2</v>
      </c>
    </row>
    <row r="21" spans="1:51" s="37" customFormat="1" ht="30" customHeight="1" x14ac:dyDescent="0.15">
      <c r="A21" s="742"/>
      <c r="B21" s="743"/>
      <c r="C21" s="743"/>
      <c r="D21" s="743"/>
      <c r="E21" s="743"/>
      <c r="F21" s="744"/>
      <c r="G21" s="392" t="s">
        <v>689</v>
      </c>
      <c r="H21" s="393"/>
      <c r="I21" s="393"/>
      <c r="J21" s="393"/>
      <c r="K21" s="393"/>
      <c r="L21" s="393"/>
      <c r="M21" s="393"/>
      <c r="N21" s="393"/>
      <c r="O21" s="393"/>
      <c r="P21" s="393"/>
      <c r="Q21" s="393"/>
      <c r="R21" s="393"/>
      <c r="S21" s="393"/>
      <c r="T21" s="393"/>
      <c r="U21" s="393"/>
      <c r="V21" s="393"/>
      <c r="W21" s="393"/>
      <c r="X21" s="393"/>
      <c r="Y21" s="393"/>
      <c r="Z21" s="393"/>
      <c r="AA21" s="393"/>
      <c r="AB21" s="394"/>
      <c r="AC21" s="392" t="s">
        <v>691</v>
      </c>
      <c r="AD21" s="393"/>
      <c r="AE21" s="393"/>
      <c r="AF21" s="393"/>
      <c r="AG21" s="393"/>
      <c r="AH21" s="393"/>
      <c r="AI21" s="393"/>
      <c r="AJ21" s="393"/>
      <c r="AK21" s="393"/>
      <c r="AL21" s="393"/>
      <c r="AM21" s="393"/>
      <c r="AN21" s="393"/>
      <c r="AO21" s="393"/>
      <c r="AP21" s="393"/>
      <c r="AQ21" s="393"/>
      <c r="AR21" s="393"/>
      <c r="AS21" s="393"/>
      <c r="AT21" s="393"/>
      <c r="AU21" s="393"/>
      <c r="AV21" s="393"/>
      <c r="AW21" s="393"/>
      <c r="AX21" s="576"/>
      <c r="AY21" s="7">
        <f>COUNTA($G$23,$AC$23)</f>
        <v>2</v>
      </c>
    </row>
    <row r="22" spans="1:51" s="37" customFormat="1" ht="24.75" customHeight="1" x14ac:dyDescent="0.15">
      <c r="A22" s="742"/>
      <c r="B22" s="743"/>
      <c r="C22" s="743"/>
      <c r="D22" s="743"/>
      <c r="E22" s="743"/>
      <c r="F22" s="744"/>
      <c r="G22" s="792" t="s">
        <v>16</v>
      </c>
      <c r="H22" s="457"/>
      <c r="I22" s="457"/>
      <c r="J22" s="457"/>
      <c r="K22" s="457"/>
      <c r="L22" s="793" t="s">
        <v>17</v>
      </c>
      <c r="M22" s="457"/>
      <c r="N22" s="457"/>
      <c r="O22" s="457"/>
      <c r="P22" s="457"/>
      <c r="Q22" s="457"/>
      <c r="R22" s="457"/>
      <c r="S22" s="457"/>
      <c r="T22" s="457"/>
      <c r="U22" s="457"/>
      <c r="V22" s="457"/>
      <c r="W22" s="457"/>
      <c r="X22" s="458"/>
      <c r="Y22" s="442" t="s">
        <v>18</v>
      </c>
      <c r="Z22" s="443"/>
      <c r="AA22" s="443"/>
      <c r="AB22" s="581"/>
      <c r="AC22" s="792" t="s">
        <v>16</v>
      </c>
      <c r="AD22" s="457"/>
      <c r="AE22" s="457"/>
      <c r="AF22" s="457"/>
      <c r="AG22" s="457"/>
      <c r="AH22" s="793" t="s">
        <v>17</v>
      </c>
      <c r="AI22" s="457"/>
      <c r="AJ22" s="457"/>
      <c r="AK22" s="457"/>
      <c r="AL22" s="457"/>
      <c r="AM22" s="457"/>
      <c r="AN22" s="457"/>
      <c r="AO22" s="457"/>
      <c r="AP22" s="457"/>
      <c r="AQ22" s="457"/>
      <c r="AR22" s="457"/>
      <c r="AS22" s="457"/>
      <c r="AT22" s="458"/>
      <c r="AU22" s="442" t="s">
        <v>18</v>
      </c>
      <c r="AV22" s="443"/>
      <c r="AW22" s="443"/>
      <c r="AX22" s="444"/>
      <c r="AY22" s="37">
        <f>$AY$21</f>
        <v>2</v>
      </c>
    </row>
    <row r="23" spans="1:51" s="37" customFormat="1" ht="24.75" customHeight="1" x14ac:dyDescent="0.15">
      <c r="A23" s="742"/>
      <c r="B23" s="743"/>
      <c r="C23" s="743"/>
      <c r="D23" s="743"/>
      <c r="E23" s="743"/>
      <c r="F23" s="744"/>
      <c r="G23" s="794" t="s">
        <v>668</v>
      </c>
      <c r="H23" s="460"/>
      <c r="I23" s="460"/>
      <c r="J23" s="460"/>
      <c r="K23" s="461"/>
      <c r="L23" s="453" t="s">
        <v>690</v>
      </c>
      <c r="M23" s="454"/>
      <c r="N23" s="454"/>
      <c r="O23" s="454"/>
      <c r="P23" s="454"/>
      <c r="Q23" s="454"/>
      <c r="R23" s="454"/>
      <c r="S23" s="454"/>
      <c r="T23" s="454"/>
      <c r="U23" s="454"/>
      <c r="V23" s="454"/>
      <c r="W23" s="454"/>
      <c r="X23" s="455"/>
      <c r="Y23" s="795">
        <v>8</v>
      </c>
      <c r="Z23" s="796"/>
      <c r="AA23" s="796"/>
      <c r="AB23" s="797"/>
      <c r="AC23" s="794" t="s">
        <v>668</v>
      </c>
      <c r="AD23" s="460"/>
      <c r="AE23" s="460"/>
      <c r="AF23" s="460"/>
      <c r="AG23" s="461"/>
      <c r="AH23" s="453" t="s">
        <v>690</v>
      </c>
      <c r="AI23" s="454"/>
      <c r="AJ23" s="454"/>
      <c r="AK23" s="454"/>
      <c r="AL23" s="454"/>
      <c r="AM23" s="454"/>
      <c r="AN23" s="454"/>
      <c r="AO23" s="454"/>
      <c r="AP23" s="454"/>
      <c r="AQ23" s="454"/>
      <c r="AR23" s="454"/>
      <c r="AS23" s="454"/>
      <c r="AT23" s="455"/>
      <c r="AU23" s="795">
        <v>8</v>
      </c>
      <c r="AV23" s="796"/>
      <c r="AW23" s="796"/>
      <c r="AX23" s="798"/>
      <c r="AY23" s="37">
        <f t="shared" ref="AY23:AY25" si="2">$AY$21</f>
        <v>2</v>
      </c>
    </row>
    <row r="24" spans="1:51" s="37" customFormat="1" ht="24.75" customHeight="1" x14ac:dyDescent="0.15">
      <c r="A24" s="742"/>
      <c r="B24" s="743"/>
      <c r="C24" s="743"/>
      <c r="D24" s="743"/>
      <c r="E24" s="743"/>
      <c r="F24" s="744"/>
      <c r="G24" s="799" t="s">
        <v>644</v>
      </c>
      <c r="H24" s="404"/>
      <c r="I24" s="404"/>
      <c r="J24" s="404"/>
      <c r="K24" s="405"/>
      <c r="L24" s="395" t="s">
        <v>688</v>
      </c>
      <c r="M24" s="396"/>
      <c r="N24" s="396"/>
      <c r="O24" s="396"/>
      <c r="P24" s="396"/>
      <c r="Q24" s="396"/>
      <c r="R24" s="396"/>
      <c r="S24" s="396"/>
      <c r="T24" s="396"/>
      <c r="U24" s="396"/>
      <c r="V24" s="396"/>
      <c r="W24" s="396"/>
      <c r="X24" s="397"/>
      <c r="Y24" s="800">
        <v>0.8</v>
      </c>
      <c r="Z24" s="801"/>
      <c r="AA24" s="801"/>
      <c r="AB24" s="802"/>
      <c r="AC24" s="799" t="s">
        <v>644</v>
      </c>
      <c r="AD24" s="404"/>
      <c r="AE24" s="404"/>
      <c r="AF24" s="404"/>
      <c r="AG24" s="405"/>
      <c r="AH24" s="395" t="s">
        <v>688</v>
      </c>
      <c r="AI24" s="396"/>
      <c r="AJ24" s="396"/>
      <c r="AK24" s="396"/>
      <c r="AL24" s="396"/>
      <c r="AM24" s="396"/>
      <c r="AN24" s="396"/>
      <c r="AO24" s="396"/>
      <c r="AP24" s="396"/>
      <c r="AQ24" s="396"/>
      <c r="AR24" s="396"/>
      <c r="AS24" s="396"/>
      <c r="AT24" s="397"/>
      <c r="AU24" s="800">
        <v>0.8</v>
      </c>
      <c r="AV24" s="801"/>
      <c r="AW24" s="801"/>
      <c r="AX24" s="803"/>
      <c r="AY24" s="37">
        <f t="shared" si="2"/>
        <v>2</v>
      </c>
    </row>
    <row r="25" spans="1:51" s="37" customFormat="1" ht="24.75" customHeight="1" thickBot="1" x14ac:dyDescent="0.2">
      <c r="A25" s="742"/>
      <c r="B25" s="743"/>
      <c r="C25" s="743"/>
      <c r="D25" s="743"/>
      <c r="E25" s="743"/>
      <c r="F25" s="744"/>
      <c r="G25" s="606" t="s">
        <v>19</v>
      </c>
      <c r="H25" s="607"/>
      <c r="I25" s="607"/>
      <c r="J25" s="607"/>
      <c r="K25" s="607"/>
      <c r="L25" s="608"/>
      <c r="M25" s="609"/>
      <c r="N25" s="609"/>
      <c r="O25" s="609"/>
      <c r="P25" s="609"/>
      <c r="Q25" s="609"/>
      <c r="R25" s="609"/>
      <c r="S25" s="609"/>
      <c r="T25" s="609"/>
      <c r="U25" s="609"/>
      <c r="V25" s="609"/>
      <c r="W25" s="609"/>
      <c r="X25" s="610"/>
      <c r="Y25" s="804">
        <f>SUM(Y23:AB24)</f>
        <v>8.8000000000000007</v>
      </c>
      <c r="Z25" s="805"/>
      <c r="AA25" s="805"/>
      <c r="AB25" s="806"/>
      <c r="AC25" s="606" t="s">
        <v>19</v>
      </c>
      <c r="AD25" s="607"/>
      <c r="AE25" s="607"/>
      <c r="AF25" s="607"/>
      <c r="AG25" s="607"/>
      <c r="AH25" s="608"/>
      <c r="AI25" s="609"/>
      <c r="AJ25" s="609"/>
      <c r="AK25" s="609"/>
      <c r="AL25" s="609"/>
      <c r="AM25" s="609"/>
      <c r="AN25" s="609"/>
      <c r="AO25" s="609"/>
      <c r="AP25" s="609"/>
      <c r="AQ25" s="609"/>
      <c r="AR25" s="609"/>
      <c r="AS25" s="609"/>
      <c r="AT25" s="610"/>
      <c r="AU25" s="804">
        <f>SUM(AU23:AX24)</f>
        <v>8.8000000000000007</v>
      </c>
      <c r="AV25" s="805"/>
      <c r="AW25" s="805"/>
      <c r="AX25" s="807"/>
      <c r="AY25" s="37">
        <f t="shared" si="2"/>
        <v>2</v>
      </c>
    </row>
    <row r="26" spans="1:51" s="37" customFormat="1" ht="30" customHeight="1" x14ac:dyDescent="0.15">
      <c r="A26" s="742"/>
      <c r="B26" s="743"/>
      <c r="C26" s="743"/>
      <c r="D26" s="743"/>
      <c r="E26" s="743"/>
      <c r="F26" s="744"/>
      <c r="G26" s="392" t="s">
        <v>692</v>
      </c>
      <c r="H26" s="393"/>
      <c r="I26" s="393"/>
      <c r="J26" s="393"/>
      <c r="K26" s="393"/>
      <c r="L26" s="393"/>
      <c r="M26" s="393"/>
      <c r="N26" s="393"/>
      <c r="O26" s="393"/>
      <c r="P26" s="393"/>
      <c r="Q26" s="393"/>
      <c r="R26" s="393"/>
      <c r="S26" s="393"/>
      <c r="T26" s="393"/>
      <c r="U26" s="393"/>
      <c r="V26" s="393"/>
      <c r="W26" s="393"/>
      <c r="X26" s="393"/>
      <c r="Y26" s="393"/>
      <c r="Z26" s="393"/>
      <c r="AA26" s="393"/>
      <c r="AB26" s="394"/>
      <c r="AC26" s="392" t="s">
        <v>694</v>
      </c>
      <c r="AD26" s="393"/>
      <c r="AE26" s="393"/>
      <c r="AF26" s="393"/>
      <c r="AG26" s="393"/>
      <c r="AH26" s="393"/>
      <c r="AI26" s="393"/>
      <c r="AJ26" s="393"/>
      <c r="AK26" s="393"/>
      <c r="AL26" s="393"/>
      <c r="AM26" s="393"/>
      <c r="AN26" s="393"/>
      <c r="AO26" s="393"/>
      <c r="AP26" s="393"/>
      <c r="AQ26" s="393"/>
      <c r="AR26" s="393"/>
      <c r="AS26" s="393"/>
      <c r="AT26" s="393"/>
      <c r="AU26" s="393"/>
      <c r="AV26" s="393"/>
      <c r="AW26" s="393"/>
      <c r="AX26" s="576"/>
      <c r="AY26" s="7">
        <f>COUNTA($G$28,$AC$28)</f>
        <v>2</v>
      </c>
    </row>
    <row r="27" spans="1:51" s="37" customFormat="1" ht="24.75" customHeight="1" x14ac:dyDescent="0.15">
      <c r="A27" s="742"/>
      <c r="B27" s="743"/>
      <c r="C27" s="743"/>
      <c r="D27" s="743"/>
      <c r="E27" s="743"/>
      <c r="F27" s="744"/>
      <c r="G27" s="792" t="s">
        <v>16</v>
      </c>
      <c r="H27" s="457"/>
      <c r="I27" s="457"/>
      <c r="J27" s="457"/>
      <c r="K27" s="457"/>
      <c r="L27" s="793" t="s">
        <v>17</v>
      </c>
      <c r="M27" s="457"/>
      <c r="N27" s="457"/>
      <c r="O27" s="457"/>
      <c r="P27" s="457"/>
      <c r="Q27" s="457"/>
      <c r="R27" s="457"/>
      <c r="S27" s="457"/>
      <c r="T27" s="457"/>
      <c r="U27" s="457"/>
      <c r="V27" s="457"/>
      <c r="W27" s="457"/>
      <c r="X27" s="458"/>
      <c r="Y27" s="442" t="s">
        <v>18</v>
      </c>
      <c r="Z27" s="443"/>
      <c r="AA27" s="443"/>
      <c r="AB27" s="581"/>
      <c r="AC27" s="792" t="s">
        <v>16</v>
      </c>
      <c r="AD27" s="457"/>
      <c r="AE27" s="457"/>
      <c r="AF27" s="457"/>
      <c r="AG27" s="457"/>
      <c r="AH27" s="793" t="s">
        <v>17</v>
      </c>
      <c r="AI27" s="457"/>
      <c r="AJ27" s="457"/>
      <c r="AK27" s="457"/>
      <c r="AL27" s="457"/>
      <c r="AM27" s="457"/>
      <c r="AN27" s="457"/>
      <c r="AO27" s="457"/>
      <c r="AP27" s="457"/>
      <c r="AQ27" s="457"/>
      <c r="AR27" s="457"/>
      <c r="AS27" s="457"/>
      <c r="AT27" s="458"/>
      <c r="AU27" s="442" t="s">
        <v>18</v>
      </c>
      <c r="AV27" s="443"/>
      <c r="AW27" s="443"/>
      <c r="AX27" s="444"/>
      <c r="AY27" s="37">
        <f>$AY$26</f>
        <v>2</v>
      </c>
    </row>
    <row r="28" spans="1:51" s="37" customFormat="1" ht="24.75" customHeight="1" x14ac:dyDescent="0.15">
      <c r="A28" s="742"/>
      <c r="B28" s="743"/>
      <c r="C28" s="743"/>
      <c r="D28" s="743"/>
      <c r="E28" s="743"/>
      <c r="F28" s="744"/>
      <c r="G28" s="794" t="s">
        <v>642</v>
      </c>
      <c r="H28" s="460"/>
      <c r="I28" s="460"/>
      <c r="J28" s="460"/>
      <c r="K28" s="461"/>
      <c r="L28" s="453" t="s">
        <v>693</v>
      </c>
      <c r="M28" s="454"/>
      <c r="N28" s="454"/>
      <c r="O28" s="454"/>
      <c r="P28" s="454"/>
      <c r="Q28" s="454"/>
      <c r="R28" s="454"/>
      <c r="S28" s="454"/>
      <c r="T28" s="454"/>
      <c r="U28" s="454"/>
      <c r="V28" s="454"/>
      <c r="W28" s="454"/>
      <c r="X28" s="455"/>
      <c r="Y28" s="795">
        <v>0.5</v>
      </c>
      <c r="Z28" s="796"/>
      <c r="AA28" s="796"/>
      <c r="AB28" s="797"/>
      <c r="AC28" s="794" t="s">
        <v>642</v>
      </c>
      <c r="AD28" s="460"/>
      <c r="AE28" s="460"/>
      <c r="AF28" s="460"/>
      <c r="AG28" s="461"/>
      <c r="AH28" s="453" t="s">
        <v>693</v>
      </c>
      <c r="AI28" s="454"/>
      <c r="AJ28" s="454"/>
      <c r="AK28" s="454"/>
      <c r="AL28" s="454"/>
      <c r="AM28" s="454"/>
      <c r="AN28" s="454"/>
      <c r="AO28" s="454"/>
      <c r="AP28" s="454"/>
      <c r="AQ28" s="454"/>
      <c r="AR28" s="454"/>
      <c r="AS28" s="454"/>
      <c r="AT28" s="455"/>
      <c r="AU28" s="795">
        <v>4</v>
      </c>
      <c r="AV28" s="796"/>
      <c r="AW28" s="796"/>
      <c r="AX28" s="798"/>
      <c r="AY28" s="37">
        <f t="shared" ref="AY28:AY30" si="3">$AY$26</f>
        <v>2</v>
      </c>
    </row>
    <row r="29" spans="1:51" s="37" customFormat="1" ht="24.75" customHeight="1" x14ac:dyDescent="0.15">
      <c r="A29" s="742"/>
      <c r="B29" s="743"/>
      <c r="C29" s="743"/>
      <c r="D29" s="743"/>
      <c r="E29" s="743"/>
      <c r="F29" s="744"/>
      <c r="G29" s="799" t="s">
        <v>644</v>
      </c>
      <c r="H29" s="404"/>
      <c r="I29" s="404"/>
      <c r="J29" s="404"/>
      <c r="K29" s="405"/>
      <c r="L29" s="395" t="s">
        <v>688</v>
      </c>
      <c r="M29" s="396"/>
      <c r="N29" s="396"/>
      <c r="O29" s="396"/>
      <c r="P29" s="396"/>
      <c r="Q29" s="396"/>
      <c r="R29" s="396"/>
      <c r="S29" s="396"/>
      <c r="T29" s="396"/>
      <c r="U29" s="396"/>
      <c r="V29" s="396"/>
      <c r="W29" s="396"/>
      <c r="X29" s="397"/>
      <c r="Y29" s="800">
        <v>6.0000000000000001E-3</v>
      </c>
      <c r="Z29" s="801"/>
      <c r="AA29" s="801"/>
      <c r="AB29" s="802"/>
      <c r="AC29" s="799" t="s">
        <v>644</v>
      </c>
      <c r="AD29" s="404"/>
      <c r="AE29" s="404"/>
      <c r="AF29" s="404"/>
      <c r="AG29" s="405"/>
      <c r="AH29" s="395" t="s">
        <v>792</v>
      </c>
      <c r="AI29" s="396"/>
      <c r="AJ29" s="396"/>
      <c r="AK29" s="396"/>
      <c r="AL29" s="396"/>
      <c r="AM29" s="396"/>
      <c r="AN29" s="396"/>
      <c r="AO29" s="396"/>
      <c r="AP29" s="396"/>
      <c r="AQ29" s="396"/>
      <c r="AR29" s="396"/>
      <c r="AS29" s="396"/>
      <c r="AT29" s="397"/>
      <c r="AU29" s="800">
        <v>17</v>
      </c>
      <c r="AV29" s="801"/>
      <c r="AW29" s="801"/>
      <c r="AX29" s="803"/>
      <c r="AY29" s="37">
        <f t="shared" si="3"/>
        <v>2</v>
      </c>
    </row>
    <row r="30" spans="1:51" s="37" customFormat="1" ht="24.75" customHeight="1" thickBot="1" x14ac:dyDescent="0.2">
      <c r="A30" s="745"/>
      <c r="B30" s="746"/>
      <c r="C30" s="746"/>
      <c r="D30" s="746"/>
      <c r="E30" s="746"/>
      <c r="F30" s="747"/>
      <c r="G30" s="737" t="s">
        <v>19</v>
      </c>
      <c r="H30" s="738"/>
      <c r="I30" s="738"/>
      <c r="J30" s="738"/>
      <c r="K30" s="738"/>
      <c r="L30" s="739"/>
      <c r="M30" s="740"/>
      <c r="N30" s="740"/>
      <c r="O30" s="740"/>
      <c r="P30" s="740"/>
      <c r="Q30" s="740"/>
      <c r="R30" s="740"/>
      <c r="S30" s="740"/>
      <c r="T30" s="740"/>
      <c r="U30" s="740"/>
      <c r="V30" s="740"/>
      <c r="W30" s="740"/>
      <c r="X30" s="741"/>
      <c r="Y30" s="808">
        <f>SUM(Y28:AB29)</f>
        <v>0.50600000000000001</v>
      </c>
      <c r="Z30" s="809"/>
      <c r="AA30" s="809"/>
      <c r="AB30" s="810"/>
      <c r="AC30" s="737" t="s">
        <v>19</v>
      </c>
      <c r="AD30" s="738"/>
      <c r="AE30" s="738"/>
      <c r="AF30" s="738"/>
      <c r="AG30" s="738"/>
      <c r="AH30" s="739"/>
      <c r="AI30" s="740"/>
      <c r="AJ30" s="740"/>
      <c r="AK30" s="740"/>
      <c r="AL30" s="740"/>
      <c r="AM30" s="740"/>
      <c r="AN30" s="740"/>
      <c r="AO30" s="740"/>
      <c r="AP30" s="740"/>
      <c r="AQ30" s="740"/>
      <c r="AR30" s="740"/>
      <c r="AS30" s="740"/>
      <c r="AT30" s="741"/>
      <c r="AU30" s="808">
        <f>SUM(AU28:AX29)</f>
        <v>21</v>
      </c>
      <c r="AV30" s="809"/>
      <c r="AW30" s="809"/>
      <c r="AX30" s="811"/>
      <c r="AY30" s="37">
        <f t="shared" si="3"/>
        <v>2</v>
      </c>
    </row>
    <row r="31" spans="1:51" s="812" customFormat="1" ht="24.75" customHeight="1" thickBot="1" x14ac:dyDescent="0.2"/>
    <row r="32" spans="1:51" s="37" customFormat="1" ht="37.5" customHeight="1" x14ac:dyDescent="0.15">
      <c r="A32" s="748" t="s">
        <v>825</v>
      </c>
      <c r="B32" s="749"/>
      <c r="C32" s="749"/>
      <c r="D32" s="749"/>
      <c r="E32" s="749"/>
      <c r="F32" s="750"/>
      <c r="G32" s="392" t="s">
        <v>759</v>
      </c>
      <c r="H32" s="393"/>
      <c r="I32" s="393"/>
      <c r="J32" s="393"/>
      <c r="K32" s="393"/>
      <c r="L32" s="393"/>
      <c r="M32" s="393"/>
      <c r="N32" s="393"/>
      <c r="O32" s="393"/>
      <c r="P32" s="393"/>
      <c r="Q32" s="393"/>
      <c r="R32" s="393"/>
      <c r="S32" s="393"/>
      <c r="T32" s="393"/>
      <c r="U32" s="393"/>
      <c r="V32" s="393"/>
      <c r="W32" s="393"/>
      <c r="X32" s="393"/>
      <c r="Y32" s="393"/>
      <c r="Z32" s="393"/>
      <c r="AA32" s="393"/>
      <c r="AB32" s="394"/>
      <c r="AC32" s="392" t="s">
        <v>204</v>
      </c>
      <c r="AD32" s="393"/>
      <c r="AE32" s="393"/>
      <c r="AF32" s="393"/>
      <c r="AG32" s="393"/>
      <c r="AH32" s="393"/>
      <c r="AI32" s="393"/>
      <c r="AJ32" s="393"/>
      <c r="AK32" s="393"/>
      <c r="AL32" s="393"/>
      <c r="AM32" s="393"/>
      <c r="AN32" s="393"/>
      <c r="AO32" s="393"/>
      <c r="AP32" s="393"/>
      <c r="AQ32" s="393"/>
      <c r="AR32" s="393"/>
      <c r="AS32" s="393"/>
      <c r="AT32" s="393"/>
      <c r="AU32" s="393"/>
      <c r="AV32" s="393"/>
      <c r="AW32" s="393"/>
      <c r="AX32" s="576"/>
      <c r="AY32" s="7">
        <f>COUNTA($G$34,$AC$34)</f>
        <v>1</v>
      </c>
    </row>
    <row r="33" spans="1:51" s="37" customFormat="1" ht="37.5" customHeight="1" x14ac:dyDescent="0.15">
      <c r="A33" s="742"/>
      <c r="B33" s="743"/>
      <c r="C33" s="743"/>
      <c r="D33" s="743"/>
      <c r="E33" s="743"/>
      <c r="F33" s="744"/>
      <c r="G33" s="792" t="s">
        <v>16</v>
      </c>
      <c r="H33" s="457"/>
      <c r="I33" s="457"/>
      <c r="J33" s="457"/>
      <c r="K33" s="457"/>
      <c r="L33" s="793" t="s">
        <v>17</v>
      </c>
      <c r="M33" s="457"/>
      <c r="N33" s="457"/>
      <c r="O33" s="457"/>
      <c r="P33" s="457"/>
      <c r="Q33" s="457"/>
      <c r="R33" s="457"/>
      <c r="S33" s="457"/>
      <c r="T33" s="457"/>
      <c r="U33" s="457"/>
      <c r="V33" s="457"/>
      <c r="W33" s="457"/>
      <c r="X33" s="458"/>
      <c r="Y33" s="442" t="s">
        <v>18</v>
      </c>
      <c r="Z33" s="443"/>
      <c r="AA33" s="443"/>
      <c r="AB33" s="581"/>
      <c r="AC33" s="792" t="s">
        <v>16</v>
      </c>
      <c r="AD33" s="457"/>
      <c r="AE33" s="457"/>
      <c r="AF33" s="457"/>
      <c r="AG33" s="457"/>
      <c r="AH33" s="793" t="s">
        <v>17</v>
      </c>
      <c r="AI33" s="457"/>
      <c r="AJ33" s="457"/>
      <c r="AK33" s="457"/>
      <c r="AL33" s="457"/>
      <c r="AM33" s="457"/>
      <c r="AN33" s="457"/>
      <c r="AO33" s="457"/>
      <c r="AP33" s="457"/>
      <c r="AQ33" s="457"/>
      <c r="AR33" s="457"/>
      <c r="AS33" s="457"/>
      <c r="AT33" s="458"/>
      <c r="AU33" s="442" t="s">
        <v>18</v>
      </c>
      <c r="AV33" s="443"/>
      <c r="AW33" s="443"/>
      <c r="AX33" s="444"/>
      <c r="AY33" s="37">
        <f>$AY$32</f>
        <v>1</v>
      </c>
    </row>
    <row r="34" spans="1:51" s="37" customFormat="1" ht="37.5" customHeight="1" x14ac:dyDescent="0.15">
      <c r="A34" s="742"/>
      <c r="B34" s="743"/>
      <c r="C34" s="743"/>
      <c r="D34" s="743"/>
      <c r="E34" s="743"/>
      <c r="F34" s="744"/>
      <c r="G34" s="794" t="s">
        <v>760</v>
      </c>
      <c r="H34" s="460"/>
      <c r="I34" s="460"/>
      <c r="J34" s="460"/>
      <c r="K34" s="461"/>
      <c r="L34" s="453" t="s">
        <v>761</v>
      </c>
      <c r="M34" s="454"/>
      <c r="N34" s="454"/>
      <c r="O34" s="454"/>
      <c r="P34" s="454"/>
      <c r="Q34" s="454"/>
      <c r="R34" s="454"/>
      <c r="S34" s="454"/>
      <c r="T34" s="454"/>
      <c r="U34" s="454"/>
      <c r="V34" s="454"/>
      <c r="W34" s="454"/>
      <c r="X34" s="455"/>
      <c r="Y34" s="795">
        <v>31</v>
      </c>
      <c r="Z34" s="796"/>
      <c r="AA34" s="796"/>
      <c r="AB34" s="797"/>
      <c r="AC34" s="794"/>
      <c r="AD34" s="460"/>
      <c r="AE34" s="460"/>
      <c r="AF34" s="460"/>
      <c r="AG34" s="461"/>
      <c r="AH34" s="453"/>
      <c r="AI34" s="454"/>
      <c r="AJ34" s="454"/>
      <c r="AK34" s="454"/>
      <c r="AL34" s="454"/>
      <c r="AM34" s="454"/>
      <c r="AN34" s="454"/>
      <c r="AO34" s="454"/>
      <c r="AP34" s="454"/>
      <c r="AQ34" s="454"/>
      <c r="AR34" s="454"/>
      <c r="AS34" s="454"/>
      <c r="AT34" s="455"/>
      <c r="AU34" s="795"/>
      <c r="AV34" s="796"/>
      <c r="AW34" s="796"/>
      <c r="AX34" s="798"/>
      <c r="AY34" s="37">
        <f t="shared" ref="AY34:AY35" si="4">$AY$32</f>
        <v>1</v>
      </c>
    </row>
    <row r="35" spans="1:51" s="37" customFormat="1" ht="37.5" customHeight="1" x14ac:dyDescent="0.15">
      <c r="A35" s="742"/>
      <c r="B35" s="743"/>
      <c r="C35" s="743"/>
      <c r="D35" s="743"/>
      <c r="E35" s="743"/>
      <c r="F35" s="744"/>
      <c r="G35" s="606" t="s">
        <v>19</v>
      </c>
      <c r="H35" s="607"/>
      <c r="I35" s="607"/>
      <c r="J35" s="607"/>
      <c r="K35" s="607"/>
      <c r="L35" s="608"/>
      <c r="M35" s="609"/>
      <c r="N35" s="609"/>
      <c r="O35" s="609"/>
      <c r="P35" s="609"/>
      <c r="Q35" s="609"/>
      <c r="R35" s="609"/>
      <c r="S35" s="609"/>
      <c r="T35" s="609"/>
      <c r="U35" s="609"/>
      <c r="V35" s="609"/>
      <c r="W35" s="609"/>
      <c r="X35" s="610"/>
      <c r="Y35" s="804">
        <f>SUM(Y34:AB34)</f>
        <v>31</v>
      </c>
      <c r="Z35" s="805"/>
      <c r="AA35" s="805"/>
      <c r="AB35" s="806"/>
      <c r="AC35" s="606" t="s">
        <v>19</v>
      </c>
      <c r="AD35" s="607"/>
      <c r="AE35" s="607"/>
      <c r="AF35" s="607"/>
      <c r="AG35" s="607"/>
      <c r="AH35" s="608"/>
      <c r="AI35" s="609"/>
      <c r="AJ35" s="609"/>
      <c r="AK35" s="609"/>
      <c r="AL35" s="609"/>
      <c r="AM35" s="609"/>
      <c r="AN35" s="609"/>
      <c r="AO35" s="609"/>
      <c r="AP35" s="609"/>
      <c r="AQ35" s="609"/>
      <c r="AR35" s="609"/>
      <c r="AS35" s="609"/>
      <c r="AT35" s="610"/>
      <c r="AU35" s="804">
        <f>SUM(AU34:AX34)</f>
        <v>0</v>
      </c>
      <c r="AV35" s="805"/>
      <c r="AW35" s="805"/>
      <c r="AX35" s="807"/>
      <c r="AY35" s="37">
        <f t="shared" si="4"/>
        <v>1</v>
      </c>
    </row>
    <row r="36" spans="1:51" s="812" customFormat="1" ht="24.75" customHeight="1" x14ac:dyDescent="0.15"/>
    <row r="37" spans="1:51" s="37" customFormat="1" ht="24.75" customHeight="1" x14ac:dyDescent="0.15">
      <c r="A37" s="33"/>
      <c r="B37" s="33"/>
      <c r="C37" s="33"/>
      <c r="D37" s="33"/>
      <c r="E37" s="33"/>
      <c r="F37" s="33"/>
      <c r="G37" s="34"/>
      <c r="H37" s="34"/>
      <c r="I37" s="34"/>
      <c r="J37" s="34"/>
      <c r="K37" s="34"/>
      <c r="L37" s="35"/>
      <c r="M37" s="34"/>
      <c r="N37" s="34"/>
      <c r="O37" s="34"/>
      <c r="P37" s="34"/>
      <c r="Q37" s="34"/>
      <c r="R37" s="34"/>
      <c r="S37" s="34"/>
      <c r="T37" s="34"/>
      <c r="U37" s="34"/>
      <c r="V37" s="34"/>
      <c r="W37" s="34"/>
      <c r="X37" s="34"/>
      <c r="Y37" s="36"/>
      <c r="Z37" s="36"/>
      <c r="AA37" s="36"/>
      <c r="AB37" s="36"/>
      <c r="AC37" s="34"/>
      <c r="AD37" s="34"/>
      <c r="AE37" s="34"/>
      <c r="AF37" s="34"/>
      <c r="AG37" s="34"/>
      <c r="AH37" s="35"/>
      <c r="AI37" s="34"/>
      <c r="AJ37" s="34"/>
      <c r="AK37" s="34"/>
      <c r="AL37" s="34"/>
      <c r="AM37" s="34"/>
      <c r="AN37" s="34"/>
      <c r="AO37" s="34"/>
      <c r="AP37" s="34"/>
      <c r="AQ37" s="34"/>
      <c r="AR37" s="34"/>
      <c r="AS37" s="34"/>
      <c r="AT37" s="34"/>
      <c r="AU37" s="36"/>
      <c r="AV37" s="36"/>
      <c r="AW37" s="36"/>
      <c r="AX37" s="36"/>
    </row>
    <row r="38" spans="1:51" s="37" customFormat="1" x14ac:dyDescent="0.15"/>
    <row r="39" spans="1:51" s="37" customFormat="1" x14ac:dyDescent="0.15"/>
    <row r="40" spans="1:51" s="37" customFormat="1" x14ac:dyDescent="0.15"/>
    <row r="41" spans="1:51" s="37" customFormat="1" x14ac:dyDescent="0.15"/>
    <row r="42" spans="1:51" s="37" customFormat="1" x14ac:dyDescent="0.15"/>
    <row r="43" spans="1:51" s="37" customFormat="1" x14ac:dyDescent="0.15"/>
    <row r="44" spans="1:51" s="37" customFormat="1" x14ac:dyDescent="0.15"/>
    <row r="45" spans="1:51" s="37" customFormat="1" x14ac:dyDescent="0.15"/>
    <row r="46" spans="1:51" s="37" customFormat="1" x14ac:dyDescent="0.15"/>
    <row r="47" spans="1:51" s="37" customFormat="1" x14ac:dyDescent="0.15"/>
    <row r="48" spans="1:51" s="37" customFormat="1" x14ac:dyDescent="0.15"/>
    <row r="49" s="37" customFormat="1" x14ac:dyDescent="0.15"/>
    <row r="50" s="37" customFormat="1" x14ac:dyDescent="0.15"/>
    <row r="51" s="37" customFormat="1" x14ac:dyDescent="0.15"/>
    <row r="52" s="37" customFormat="1" x14ac:dyDescent="0.15"/>
    <row r="53" s="37" customFormat="1" x14ac:dyDescent="0.15"/>
    <row r="54" s="37" customFormat="1" x14ac:dyDescent="0.15"/>
    <row r="55" s="37" customFormat="1" x14ac:dyDescent="0.15"/>
    <row r="56" s="37" customFormat="1" x14ac:dyDescent="0.15"/>
    <row r="57" s="37" customFormat="1" x14ac:dyDescent="0.15"/>
    <row r="58" s="37" customFormat="1" x14ac:dyDescent="0.15"/>
    <row r="59" s="37" customFormat="1" x14ac:dyDescent="0.15"/>
    <row r="60" s="37" customFormat="1" x14ac:dyDescent="0.15"/>
    <row r="61" s="37" customFormat="1" x14ac:dyDescent="0.15"/>
    <row r="62" s="37" customFormat="1" x14ac:dyDescent="0.15"/>
    <row r="63" s="37" customFormat="1" x14ac:dyDescent="0.15"/>
    <row r="64" s="37" customFormat="1" x14ac:dyDescent="0.15"/>
    <row r="65" s="37" customFormat="1" x14ac:dyDescent="0.15"/>
    <row r="66" s="37" customFormat="1" x14ac:dyDescent="0.15"/>
    <row r="67" s="37" customFormat="1" x14ac:dyDescent="0.15"/>
    <row r="68" s="37" customFormat="1" x14ac:dyDescent="0.15"/>
    <row r="69" s="37" customFormat="1" x14ac:dyDescent="0.15"/>
    <row r="70" s="37" customFormat="1" x14ac:dyDescent="0.15"/>
    <row r="71" s="37" customFormat="1" x14ac:dyDescent="0.15"/>
    <row r="72" s="37" customFormat="1" x14ac:dyDescent="0.15"/>
    <row r="73" s="37" customFormat="1" x14ac:dyDescent="0.15"/>
    <row r="74" s="37" customFormat="1" x14ac:dyDescent="0.15"/>
    <row r="75" s="37" customFormat="1" x14ac:dyDescent="0.15"/>
    <row r="76" s="37" customFormat="1" x14ac:dyDescent="0.15"/>
    <row r="77" s="37" customFormat="1" x14ac:dyDescent="0.15"/>
    <row r="78" s="37" customFormat="1" x14ac:dyDescent="0.15"/>
    <row r="79" s="37" customFormat="1" x14ac:dyDescent="0.15"/>
    <row r="80" s="37" customFormat="1" x14ac:dyDescent="0.15"/>
    <row r="81" s="37" customFormat="1" x14ac:dyDescent="0.15"/>
    <row r="82" s="37" customFormat="1" x14ac:dyDescent="0.15"/>
    <row r="83" s="37" customFormat="1" x14ac:dyDescent="0.15"/>
    <row r="84" s="37" customFormat="1" x14ac:dyDescent="0.15"/>
    <row r="85" s="37" customFormat="1" x14ac:dyDescent="0.15"/>
    <row r="86" s="37" customFormat="1" x14ac:dyDescent="0.15"/>
    <row r="87" s="37" customFormat="1" x14ac:dyDescent="0.15"/>
    <row r="88" s="37" customFormat="1" x14ac:dyDescent="0.15"/>
    <row r="89" s="37" customFormat="1" x14ac:dyDescent="0.15"/>
    <row r="90" s="37" customFormat="1" x14ac:dyDescent="0.15"/>
    <row r="91" s="37" customFormat="1" x14ac:dyDescent="0.15"/>
    <row r="92" s="37" customFormat="1" x14ac:dyDescent="0.15"/>
    <row r="93" s="37" customFormat="1" x14ac:dyDescent="0.15"/>
    <row r="94" s="37" customFormat="1" x14ac:dyDescent="0.15"/>
    <row r="95" s="37" customFormat="1" x14ac:dyDescent="0.15"/>
    <row r="96" s="37" customFormat="1" x14ac:dyDescent="0.15"/>
    <row r="97" s="37" customFormat="1" x14ac:dyDescent="0.15"/>
    <row r="98" s="37" customFormat="1" x14ac:dyDescent="0.15"/>
    <row r="99" s="37" customFormat="1" x14ac:dyDescent="0.15"/>
    <row r="100" s="37" customFormat="1" x14ac:dyDescent="0.15"/>
    <row r="101" s="37" customFormat="1" x14ac:dyDescent="0.15"/>
    <row r="102" s="37" customFormat="1" x14ac:dyDescent="0.15"/>
    <row r="103" s="37" customFormat="1" x14ac:dyDescent="0.15"/>
    <row r="104" s="37" customFormat="1" x14ac:dyDescent="0.15"/>
    <row r="105" s="37" customFormat="1" x14ac:dyDescent="0.15"/>
    <row r="106" s="37" customFormat="1" x14ac:dyDescent="0.15"/>
    <row r="107" s="37" customFormat="1" x14ac:dyDescent="0.15"/>
    <row r="108" s="37" customFormat="1" x14ac:dyDescent="0.15"/>
    <row r="109" s="37" customFormat="1" x14ac:dyDescent="0.15"/>
    <row r="110" s="37" customFormat="1" x14ac:dyDescent="0.15"/>
    <row r="111" s="37" customFormat="1" x14ac:dyDescent="0.15"/>
    <row r="112" s="37" customFormat="1" x14ac:dyDescent="0.15"/>
    <row r="113" s="37" customFormat="1" x14ac:dyDescent="0.15"/>
    <row r="114" s="37" customFormat="1" x14ac:dyDescent="0.15"/>
    <row r="115" s="37" customFormat="1" x14ac:dyDescent="0.15"/>
    <row r="116" s="37" customFormat="1" x14ac:dyDescent="0.15"/>
    <row r="117" s="37" customFormat="1" x14ac:dyDescent="0.15"/>
    <row r="118" s="37" customFormat="1" x14ac:dyDescent="0.15"/>
    <row r="119" s="37" customFormat="1" x14ac:dyDescent="0.15"/>
    <row r="120" s="37" customFormat="1" x14ac:dyDescent="0.15"/>
    <row r="121" s="37" customFormat="1" x14ac:dyDescent="0.15"/>
    <row r="122" s="37" customFormat="1" x14ac:dyDescent="0.15"/>
    <row r="123" s="37" customFormat="1" x14ac:dyDescent="0.15"/>
    <row r="124" s="37" customFormat="1" x14ac:dyDescent="0.15"/>
    <row r="125" s="37" customFormat="1" x14ac:dyDescent="0.15"/>
    <row r="126" s="37" customFormat="1" x14ac:dyDescent="0.15"/>
    <row r="127" s="37" customFormat="1" x14ac:dyDescent="0.15"/>
    <row r="128" s="37" customFormat="1" x14ac:dyDescent="0.15"/>
    <row r="129" s="37" customFormat="1" x14ac:dyDescent="0.15"/>
    <row r="130" s="37" customFormat="1" x14ac:dyDescent="0.15"/>
    <row r="131" s="37" customFormat="1" x14ac:dyDescent="0.15"/>
    <row r="132" s="37" customFormat="1" x14ac:dyDescent="0.15"/>
    <row r="133" s="37" customFormat="1" x14ac:dyDescent="0.15"/>
    <row r="134" s="37" customFormat="1" x14ac:dyDescent="0.15"/>
    <row r="135" s="37" customFormat="1" x14ac:dyDescent="0.15"/>
    <row r="136" s="37" customFormat="1" x14ac:dyDescent="0.15"/>
    <row r="137" s="37" customFormat="1" x14ac:dyDescent="0.15"/>
    <row r="138" s="37" customFormat="1" x14ac:dyDescent="0.15"/>
    <row r="139" s="37" customFormat="1" x14ac:dyDescent="0.15"/>
    <row r="140" s="37" customFormat="1" x14ac:dyDescent="0.15"/>
    <row r="141" s="37" customFormat="1" x14ac:dyDescent="0.15"/>
    <row r="142" s="37" customFormat="1" x14ac:dyDescent="0.15"/>
    <row r="143" s="37" customFormat="1" x14ac:dyDescent="0.15"/>
    <row r="144" s="37" customFormat="1" x14ac:dyDescent="0.15"/>
    <row r="145" s="37" customFormat="1" x14ac:dyDescent="0.15"/>
    <row r="146" s="37" customFormat="1" x14ac:dyDescent="0.15"/>
    <row r="147" s="37" customFormat="1" x14ac:dyDescent="0.15"/>
    <row r="148" s="37" customFormat="1" x14ac:dyDescent="0.15"/>
    <row r="149" s="37" customFormat="1" x14ac:dyDescent="0.15"/>
    <row r="150" s="37" customFormat="1" x14ac:dyDescent="0.15"/>
    <row r="151" s="37" customFormat="1" x14ac:dyDescent="0.15"/>
    <row r="152" s="37" customFormat="1" x14ac:dyDescent="0.15"/>
    <row r="153" s="37" customFormat="1" x14ac:dyDescent="0.15"/>
    <row r="154" s="37" customFormat="1" x14ac:dyDescent="0.15"/>
    <row r="155" s="37" customFormat="1" x14ac:dyDescent="0.15"/>
    <row r="156" s="37" customFormat="1" x14ac:dyDescent="0.15"/>
    <row r="157" s="37" customFormat="1" x14ac:dyDescent="0.15"/>
    <row r="158" s="37" customFormat="1" x14ac:dyDescent="0.15"/>
    <row r="159" s="37" customFormat="1" x14ac:dyDescent="0.15"/>
    <row r="160" s="37" customFormat="1" x14ac:dyDescent="0.15"/>
    <row r="161" s="37" customFormat="1" x14ac:dyDescent="0.15"/>
    <row r="162" s="37" customFormat="1" x14ac:dyDescent="0.15"/>
    <row r="163" s="37" customFormat="1" x14ac:dyDescent="0.15"/>
    <row r="164" s="37" customFormat="1" x14ac:dyDescent="0.15"/>
    <row r="165" s="37" customFormat="1" x14ac:dyDescent="0.15"/>
    <row r="166" s="37" customFormat="1" x14ac:dyDescent="0.15"/>
    <row r="167" s="37" customFormat="1" x14ac:dyDescent="0.15"/>
    <row r="168" s="37" customFormat="1" x14ac:dyDescent="0.15"/>
    <row r="169" s="37" customFormat="1" x14ac:dyDescent="0.15"/>
    <row r="170" s="37" customFormat="1" x14ac:dyDescent="0.15"/>
    <row r="171" s="37" customFormat="1" x14ac:dyDescent="0.15"/>
    <row r="172" s="37" customFormat="1" x14ac:dyDescent="0.15"/>
    <row r="173" s="37" customFormat="1" x14ac:dyDescent="0.15"/>
    <row r="174" s="37" customFormat="1" x14ac:dyDescent="0.15"/>
    <row r="175" s="37" customFormat="1" x14ac:dyDescent="0.15"/>
    <row r="176" s="37" customFormat="1" x14ac:dyDescent="0.15"/>
    <row r="177" s="37" customFormat="1" x14ac:dyDescent="0.15"/>
    <row r="178" s="37" customFormat="1" x14ac:dyDescent="0.15"/>
    <row r="179" s="37" customFormat="1" x14ac:dyDescent="0.15"/>
    <row r="180" s="37" customFormat="1" x14ac:dyDescent="0.15"/>
    <row r="181" s="37" customFormat="1" x14ac:dyDescent="0.15"/>
    <row r="182" s="37" customFormat="1" x14ac:dyDescent="0.15"/>
    <row r="183" s="37" customFormat="1" x14ac:dyDescent="0.15"/>
    <row r="184" s="37" customFormat="1" x14ac:dyDescent="0.15"/>
    <row r="185" s="37" customFormat="1" x14ac:dyDescent="0.15"/>
    <row r="186" s="37" customFormat="1" x14ac:dyDescent="0.15"/>
    <row r="187" s="37" customFormat="1" x14ac:dyDescent="0.15"/>
    <row r="188" s="37" customFormat="1" x14ac:dyDescent="0.15"/>
    <row r="189" s="37" customFormat="1" x14ac:dyDescent="0.15"/>
    <row r="190" s="37" customFormat="1" x14ac:dyDescent="0.15"/>
    <row r="191" s="37" customFormat="1" x14ac:dyDescent="0.15"/>
    <row r="192" s="37" customFormat="1" x14ac:dyDescent="0.15"/>
    <row r="193" s="37" customFormat="1" x14ac:dyDescent="0.15"/>
    <row r="194" s="37" customFormat="1" x14ac:dyDescent="0.15"/>
    <row r="195" s="37" customFormat="1" x14ac:dyDescent="0.15"/>
    <row r="196" s="37" customFormat="1" x14ac:dyDescent="0.15"/>
    <row r="197" s="37" customFormat="1" x14ac:dyDescent="0.15"/>
    <row r="198" s="37" customFormat="1" x14ac:dyDescent="0.15"/>
    <row r="199" s="37" customFormat="1" x14ac:dyDescent="0.15"/>
    <row r="200" s="37" customFormat="1" x14ac:dyDescent="0.15"/>
    <row r="201" s="37" customFormat="1" x14ac:dyDescent="0.15"/>
    <row r="202" s="37" customFormat="1" x14ac:dyDescent="0.15"/>
    <row r="203" s="37" customFormat="1" x14ac:dyDescent="0.15"/>
    <row r="204" s="37" customFormat="1" x14ac:dyDescent="0.15"/>
    <row r="205" s="37" customFormat="1" x14ac:dyDescent="0.15"/>
    <row r="206" s="37" customFormat="1" x14ac:dyDescent="0.15"/>
    <row r="207" s="37" customFormat="1" x14ac:dyDescent="0.15"/>
    <row r="208" s="37" customFormat="1" x14ac:dyDescent="0.15"/>
    <row r="209" s="37" customFormat="1" x14ac:dyDescent="0.15"/>
    <row r="210" s="37" customFormat="1" x14ac:dyDescent="0.15"/>
    <row r="211" s="37" customFormat="1" x14ac:dyDescent="0.15"/>
    <row r="212" s="37" customFormat="1" x14ac:dyDescent="0.15"/>
    <row r="213" s="37" customFormat="1" x14ac:dyDescent="0.15"/>
    <row r="214" s="37" customFormat="1" x14ac:dyDescent="0.15"/>
    <row r="215" s="37" customFormat="1" x14ac:dyDescent="0.15"/>
    <row r="216" s="37" customFormat="1" x14ac:dyDescent="0.15"/>
    <row r="217" s="37" customFormat="1" x14ac:dyDescent="0.15"/>
    <row r="218" s="37" customFormat="1" x14ac:dyDescent="0.15"/>
    <row r="219" s="37" customFormat="1" x14ac:dyDescent="0.15"/>
    <row r="220" s="37" customFormat="1" x14ac:dyDescent="0.15"/>
    <row r="221" s="37" customFormat="1" x14ac:dyDescent="0.15"/>
    <row r="222" s="37" customFormat="1" x14ac:dyDescent="0.15"/>
    <row r="223" s="37" customFormat="1" x14ac:dyDescent="0.15"/>
    <row r="224" s="37" customFormat="1" x14ac:dyDescent="0.15"/>
    <row r="225" s="37" customFormat="1" x14ac:dyDescent="0.15"/>
    <row r="226" s="37" customFormat="1" x14ac:dyDescent="0.15"/>
    <row r="227" s="37" customFormat="1" x14ac:dyDescent="0.15"/>
    <row r="228" s="37" customFormat="1" x14ac:dyDescent="0.15"/>
    <row r="229" s="37" customFormat="1" x14ac:dyDescent="0.15"/>
    <row r="230" s="37" customFormat="1" x14ac:dyDescent="0.15"/>
    <row r="231" s="37" customFormat="1" x14ac:dyDescent="0.15"/>
    <row r="232" s="37" customFormat="1" x14ac:dyDescent="0.15"/>
    <row r="233" s="37" customFormat="1" x14ac:dyDescent="0.15"/>
    <row r="234" s="37" customFormat="1" x14ac:dyDescent="0.15"/>
    <row r="235" s="37" customFormat="1" x14ac:dyDescent="0.15"/>
    <row r="236" s="37" customFormat="1" x14ac:dyDescent="0.15"/>
    <row r="237" s="37" customFormat="1" x14ac:dyDescent="0.15"/>
    <row r="238" s="37" customFormat="1" x14ac:dyDescent="0.15"/>
    <row r="239" s="37" customFormat="1" x14ac:dyDescent="0.15"/>
    <row r="240" s="37" customFormat="1" x14ac:dyDescent="0.15"/>
    <row r="241" s="37" customFormat="1" x14ac:dyDescent="0.15"/>
    <row r="242" s="37" customFormat="1" x14ac:dyDescent="0.15"/>
    <row r="243" s="37" customFormat="1" x14ac:dyDescent="0.15"/>
    <row r="244" s="37" customFormat="1" x14ac:dyDescent="0.15"/>
    <row r="245" s="37" customFormat="1" x14ac:dyDescent="0.15"/>
    <row r="246" s="37" customFormat="1" x14ac:dyDescent="0.15"/>
    <row r="247" s="37" customFormat="1" x14ac:dyDescent="0.15"/>
    <row r="248" s="37" customFormat="1" x14ac:dyDescent="0.15"/>
    <row r="249" s="37" customFormat="1" x14ac:dyDescent="0.15"/>
    <row r="250" s="37" customFormat="1" x14ac:dyDescent="0.15"/>
    <row r="251" s="37" customFormat="1" x14ac:dyDescent="0.15"/>
    <row r="252" s="37" customFormat="1" x14ac:dyDescent="0.15"/>
    <row r="253" s="37" customFormat="1" x14ac:dyDescent="0.15"/>
    <row r="254" s="37" customFormat="1" x14ac:dyDescent="0.15"/>
    <row r="255" s="37" customFormat="1" x14ac:dyDescent="0.15"/>
    <row r="256" s="37" customFormat="1" x14ac:dyDescent="0.15"/>
    <row r="257" s="37" customFormat="1" x14ac:dyDescent="0.15"/>
    <row r="258" s="37" customFormat="1" x14ac:dyDescent="0.15"/>
    <row r="259" s="37" customFormat="1" x14ac:dyDescent="0.15"/>
    <row r="260" s="37" customFormat="1" x14ac:dyDescent="0.15"/>
    <row r="261" s="37" customFormat="1" x14ac:dyDescent="0.15"/>
    <row r="262" s="37" customFormat="1" x14ac:dyDescent="0.15"/>
    <row r="263" s="37" customFormat="1" x14ac:dyDescent="0.15"/>
    <row r="264" s="37" customFormat="1" x14ac:dyDescent="0.15"/>
    <row r="265" s="37" customFormat="1" x14ac:dyDescent="0.15"/>
    <row r="266" s="37" customFormat="1" x14ac:dyDescent="0.15"/>
  </sheetData>
  <sheetProtection formatRows="0"/>
  <mergeCells count="180">
    <mergeCell ref="L4:X4"/>
    <mergeCell ref="Y4:AB4"/>
    <mergeCell ref="AC4:AG4"/>
    <mergeCell ref="AH4:AT4"/>
    <mergeCell ref="AU4:AX4"/>
    <mergeCell ref="G5:K5"/>
    <mergeCell ref="L5:X5"/>
    <mergeCell ref="Y5:AB5"/>
    <mergeCell ref="AC5:AG5"/>
    <mergeCell ref="AH5:AT5"/>
    <mergeCell ref="A2:F30"/>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AU10:AX10"/>
    <mergeCell ref="G9:K9"/>
    <mergeCell ref="L9:X9"/>
    <mergeCell ref="Y9:AB9"/>
    <mergeCell ref="AC9:AG9"/>
    <mergeCell ref="AH9:AT9"/>
    <mergeCell ref="AU9:AX9"/>
    <mergeCell ref="G12:K12"/>
    <mergeCell ref="L12:X12"/>
    <mergeCell ref="Y12:AB12"/>
    <mergeCell ref="AC12:AG12"/>
    <mergeCell ref="AH12:AT12"/>
    <mergeCell ref="AU12:AX12"/>
    <mergeCell ref="G16:K16"/>
    <mergeCell ref="L16:X16"/>
    <mergeCell ref="Y16:AB16"/>
    <mergeCell ref="AC16:AG16"/>
    <mergeCell ref="AH16:AT16"/>
    <mergeCell ref="AU16:AX16"/>
    <mergeCell ref="G15:K15"/>
    <mergeCell ref="L15:X15"/>
    <mergeCell ref="Y15:AB15"/>
    <mergeCell ref="AC15:AG15"/>
    <mergeCell ref="AH15:AT15"/>
    <mergeCell ref="AU15:AX15"/>
    <mergeCell ref="G13:AB13"/>
    <mergeCell ref="AC13:AX13"/>
    <mergeCell ref="G14:K14"/>
    <mergeCell ref="L14:X14"/>
    <mergeCell ref="Y14:AB14"/>
    <mergeCell ref="AC14:AG14"/>
    <mergeCell ref="AH14:AT14"/>
    <mergeCell ref="AU14:AX14"/>
    <mergeCell ref="G19:K19"/>
    <mergeCell ref="L19:X19"/>
    <mergeCell ref="Y19:AB19"/>
    <mergeCell ref="AC19:AG19"/>
    <mergeCell ref="AH19:AT19"/>
    <mergeCell ref="AU19:AX19"/>
    <mergeCell ref="G18:K18"/>
    <mergeCell ref="L18:X18"/>
    <mergeCell ref="Y18:AB18"/>
    <mergeCell ref="AC18:AG18"/>
    <mergeCell ref="AH18:AT18"/>
    <mergeCell ref="AU18:AX18"/>
    <mergeCell ref="G17:K17"/>
    <mergeCell ref="L17:X17"/>
    <mergeCell ref="Y17:AB17"/>
    <mergeCell ref="AC17:AG17"/>
    <mergeCell ref="AH17:AT17"/>
    <mergeCell ref="AU17:AX17"/>
    <mergeCell ref="G20:K20"/>
    <mergeCell ref="L20:X20"/>
    <mergeCell ref="Y20:AB20"/>
    <mergeCell ref="AC20:AG20"/>
    <mergeCell ref="AH20:AT20"/>
    <mergeCell ref="AU20:AX20"/>
    <mergeCell ref="G24:K24"/>
    <mergeCell ref="L24:X24"/>
    <mergeCell ref="Y24:AB24"/>
    <mergeCell ref="AC24:AG24"/>
    <mergeCell ref="AH24:AT24"/>
    <mergeCell ref="AU24:AX24"/>
    <mergeCell ref="G23:K23"/>
    <mergeCell ref="L23:X23"/>
    <mergeCell ref="Y23:AB23"/>
    <mergeCell ref="AC23:AG23"/>
    <mergeCell ref="AH23:AT23"/>
    <mergeCell ref="AU23:AX23"/>
    <mergeCell ref="G21:AB21"/>
    <mergeCell ref="AC21:AX21"/>
    <mergeCell ref="G22:K22"/>
    <mergeCell ref="L22:X22"/>
    <mergeCell ref="Y22:AB22"/>
    <mergeCell ref="AC22:AG22"/>
    <mergeCell ref="AH22:AT22"/>
    <mergeCell ref="AU22:AX22"/>
    <mergeCell ref="G25:K25"/>
    <mergeCell ref="L25:X25"/>
    <mergeCell ref="Y25:AB25"/>
    <mergeCell ref="AC25:AG25"/>
    <mergeCell ref="AH25:AT25"/>
    <mergeCell ref="AU25:AX25"/>
    <mergeCell ref="G29:K29"/>
    <mergeCell ref="L29:X29"/>
    <mergeCell ref="Y29:AB29"/>
    <mergeCell ref="AC29:AG29"/>
    <mergeCell ref="AH29:AT29"/>
    <mergeCell ref="AU29:AX29"/>
    <mergeCell ref="G28:K28"/>
    <mergeCell ref="L28:X28"/>
    <mergeCell ref="Y28:AB28"/>
    <mergeCell ref="AC28:AG28"/>
    <mergeCell ref="AH28:AT28"/>
    <mergeCell ref="AU28:AX28"/>
    <mergeCell ref="G26:AB26"/>
    <mergeCell ref="AC26:AX26"/>
    <mergeCell ref="G27:K27"/>
    <mergeCell ref="L27:X27"/>
    <mergeCell ref="Y27:AB27"/>
    <mergeCell ref="AC27:AG27"/>
    <mergeCell ref="AH27:AT27"/>
    <mergeCell ref="AU27:AX27"/>
    <mergeCell ref="G30:K30"/>
    <mergeCell ref="L30:X30"/>
    <mergeCell ref="Y30:AB30"/>
    <mergeCell ref="AC30:AG30"/>
    <mergeCell ref="AH30:AT30"/>
    <mergeCell ref="AU30:AX30"/>
    <mergeCell ref="L34:X34"/>
    <mergeCell ref="Y34:AB34"/>
    <mergeCell ref="AC34:AG34"/>
    <mergeCell ref="AH34:AT34"/>
    <mergeCell ref="AU34:AX34"/>
    <mergeCell ref="A32:F35"/>
    <mergeCell ref="G32:AB32"/>
    <mergeCell ref="AC32:AX32"/>
    <mergeCell ref="G33:K33"/>
    <mergeCell ref="L33:X33"/>
    <mergeCell ref="Y33:AB33"/>
    <mergeCell ref="AC33:AG33"/>
    <mergeCell ref="AH33:AT33"/>
    <mergeCell ref="AU33:AX33"/>
    <mergeCell ref="G34:K34"/>
    <mergeCell ref="G35:K35"/>
    <mergeCell ref="L35:X35"/>
    <mergeCell ref="Y35:AB35"/>
    <mergeCell ref="AC35:AG35"/>
    <mergeCell ref="AH35:AT35"/>
    <mergeCell ref="AU35:AX35"/>
  </mergeCells>
  <phoneticPr fontId="5"/>
  <conditionalFormatting sqref="Y5">
    <cfRule type="expression" dxfId="295" priority="271">
      <formula>IF(RIGHT(TEXT(Y5,"0.#"),1)=".",FALSE,TRUE)</formula>
    </cfRule>
    <cfRule type="expression" dxfId="294" priority="272">
      <formula>IF(RIGHT(TEXT(Y5,"0.#"),1)=".",TRUE,FALSE)</formula>
    </cfRule>
  </conditionalFormatting>
  <conditionalFormatting sqref="Y12">
    <cfRule type="expression" dxfId="293" priority="269">
      <formula>IF(RIGHT(TEXT(Y12,"0.#"),1)=".",FALSE,TRUE)</formula>
    </cfRule>
    <cfRule type="expression" dxfId="292" priority="270">
      <formula>IF(RIGHT(TEXT(Y12,"0.#"),1)=".",TRUE,FALSE)</formula>
    </cfRule>
  </conditionalFormatting>
  <conditionalFormatting sqref="Y6:Y11 Y4">
    <cfRule type="expression" dxfId="291" priority="267">
      <formula>IF(RIGHT(TEXT(Y4,"0.#"),1)=".",FALSE,TRUE)</formula>
    </cfRule>
    <cfRule type="expression" dxfId="290" priority="268">
      <formula>IF(RIGHT(TEXT(Y4,"0.#"),1)=".",TRUE,FALSE)</formula>
    </cfRule>
  </conditionalFormatting>
  <conditionalFormatting sqref="AU5">
    <cfRule type="expression" dxfId="289" priority="265">
      <formula>IF(RIGHT(TEXT(AU5,"0.#"),1)=".",FALSE,TRUE)</formula>
    </cfRule>
    <cfRule type="expression" dxfId="288" priority="266">
      <formula>IF(RIGHT(TEXT(AU5,"0.#"),1)=".",TRUE,FALSE)</formula>
    </cfRule>
  </conditionalFormatting>
  <conditionalFormatting sqref="AU12">
    <cfRule type="expression" dxfId="287" priority="263">
      <formula>IF(RIGHT(TEXT(AU12,"0.#"),1)=".",FALSE,TRUE)</formula>
    </cfRule>
    <cfRule type="expression" dxfId="286" priority="264">
      <formula>IF(RIGHT(TEXT(AU12,"0.#"),1)=".",TRUE,FALSE)</formula>
    </cfRule>
  </conditionalFormatting>
  <conditionalFormatting sqref="AU6:AU11 AU4">
    <cfRule type="expression" dxfId="285" priority="261">
      <formula>IF(RIGHT(TEXT(AU4,"0.#"),1)=".",FALSE,TRUE)</formula>
    </cfRule>
    <cfRule type="expression" dxfId="284" priority="262">
      <formula>IF(RIGHT(TEXT(AU4,"0.#"),1)=".",TRUE,FALSE)</formula>
    </cfRule>
  </conditionalFormatting>
  <conditionalFormatting sqref="Y16">
    <cfRule type="expression" dxfId="283" priority="259">
      <formula>IF(RIGHT(TEXT(Y16,"0.#"),1)=".",FALSE,TRUE)</formula>
    </cfRule>
    <cfRule type="expression" dxfId="282" priority="260">
      <formula>IF(RIGHT(TEXT(Y16,"0.#"),1)=".",TRUE,FALSE)</formula>
    </cfRule>
  </conditionalFormatting>
  <conditionalFormatting sqref="Y20">
    <cfRule type="expression" dxfId="281" priority="257">
      <formula>IF(RIGHT(TEXT(Y20,"0.#"),1)=".",FALSE,TRUE)</formula>
    </cfRule>
    <cfRule type="expression" dxfId="280" priority="258">
      <formula>IF(RIGHT(TEXT(Y20,"0.#"),1)=".",TRUE,FALSE)</formula>
    </cfRule>
  </conditionalFormatting>
  <conditionalFormatting sqref="Y17:Y19 Y15">
    <cfRule type="expression" dxfId="279" priority="255">
      <formula>IF(RIGHT(TEXT(Y15,"0.#"),1)=".",FALSE,TRUE)</formula>
    </cfRule>
    <cfRule type="expression" dxfId="278" priority="256">
      <formula>IF(RIGHT(TEXT(Y15,"0.#"),1)=".",TRUE,FALSE)</formula>
    </cfRule>
  </conditionalFormatting>
  <conditionalFormatting sqref="AU16">
    <cfRule type="expression" dxfId="277" priority="253">
      <formula>IF(RIGHT(TEXT(AU16,"0.#"),1)=".",FALSE,TRUE)</formula>
    </cfRule>
    <cfRule type="expression" dxfId="276" priority="254">
      <formula>IF(RIGHT(TEXT(AU16,"0.#"),1)=".",TRUE,FALSE)</formula>
    </cfRule>
  </conditionalFormatting>
  <conditionalFormatting sqref="AU20">
    <cfRule type="expression" dxfId="275" priority="251">
      <formula>IF(RIGHT(TEXT(AU20,"0.#"),1)=".",FALSE,TRUE)</formula>
    </cfRule>
    <cfRule type="expression" dxfId="274" priority="252">
      <formula>IF(RIGHT(TEXT(AU20,"0.#"),1)=".",TRUE,FALSE)</formula>
    </cfRule>
  </conditionalFormatting>
  <conditionalFormatting sqref="AU17:AU19 AU15">
    <cfRule type="expression" dxfId="273" priority="249">
      <formula>IF(RIGHT(TEXT(AU15,"0.#"),1)=".",FALSE,TRUE)</formula>
    </cfRule>
    <cfRule type="expression" dxfId="272" priority="250">
      <formula>IF(RIGHT(TEXT(AU15,"0.#"),1)=".",TRUE,FALSE)</formula>
    </cfRule>
  </conditionalFormatting>
  <conditionalFormatting sqref="Y24">
    <cfRule type="expression" dxfId="271" priority="247">
      <formula>IF(RIGHT(TEXT(Y24,"0.#"),1)=".",FALSE,TRUE)</formula>
    </cfRule>
    <cfRule type="expression" dxfId="270" priority="248">
      <formula>IF(RIGHT(TEXT(Y24,"0.#"),1)=".",TRUE,FALSE)</formula>
    </cfRule>
  </conditionalFormatting>
  <conditionalFormatting sqref="Y25">
    <cfRule type="expression" dxfId="269" priority="245">
      <formula>IF(RIGHT(TEXT(Y25,"0.#"),1)=".",FALSE,TRUE)</formula>
    </cfRule>
    <cfRule type="expression" dxfId="268" priority="246">
      <formula>IF(RIGHT(TEXT(Y25,"0.#"),1)=".",TRUE,FALSE)</formula>
    </cfRule>
  </conditionalFormatting>
  <conditionalFormatting sqref="Y23">
    <cfRule type="expression" dxfId="267" priority="243">
      <formula>IF(RIGHT(TEXT(Y23,"0.#"),1)=".",FALSE,TRUE)</formula>
    </cfRule>
    <cfRule type="expression" dxfId="266" priority="244">
      <formula>IF(RIGHT(TEXT(Y23,"0.#"),1)=".",TRUE,FALSE)</formula>
    </cfRule>
  </conditionalFormatting>
  <conditionalFormatting sqref="AU24">
    <cfRule type="expression" dxfId="265" priority="241">
      <formula>IF(RIGHT(TEXT(AU24,"0.#"),1)=".",FALSE,TRUE)</formula>
    </cfRule>
    <cfRule type="expression" dxfId="264" priority="242">
      <formula>IF(RIGHT(TEXT(AU24,"0.#"),1)=".",TRUE,FALSE)</formula>
    </cfRule>
  </conditionalFormatting>
  <conditionalFormatting sqref="AU25">
    <cfRule type="expression" dxfId="263" priority="239">
      <formula>IF(RIGHT(TEXT(AU25,"0.#"),1)=".",FALSE,TRUE)</formula>
    </cfRule>
    <cfRule type="expression" dxfId="262" priority="240">
      <formula>IF(RIGHT(TEXT(AU25,"0.#"),1)=".",TRUE,FALSE)</formula>
    </cfRule>
  </conditionalFormatting>
  <conditionalFormatting sqref="AU23">
    <cfRule type="expression" dxfId="261" priority="237">
      <formula>IF(RIGHT(TEXT(AU23,"0.#"),1)=".",FALSE,TRUE)</formula>
    </cfRule>
    <cfRule type="expression" dxfId="260" priority="238">
      <formula>IF(RIGHT(TEXT(AU23,"0.#"),1)=".",TRUE,FALSE)</formula>
    </cfRule>
  </conditionalFormatting>
  <conditionalFormatting sqref="Y29">
    <cfRule type="expression" dxfId="259" priority="235">
      <formula>IF(RIGHT(TEXT(Y29,"0.#"),1)=".",FALSE,TRUE)</formula>
    </cfRule>
    <cfRule type="expression" dxfId="258" priority="236">
      <formula>IF(RIGHT(TEXT(Y29,"0.#"),1)=".",TRUE,FALSE)</formula>
    </cfRule>
  </conditionalFormatting>
  <conditionalFormatting sqref="Y30">
    <cfRule type="expression" dxfId="257" priority="233">
      <formula>IF(RIGHT(TEXT(Y30,"0.#"),1)=".",FALSE,TRUE)</formula>
    </cfRule>
    <cfRule type="expression" dxfId="256" priority="234">
      <formula>IF(RIGHT(TEXT(Y30,"0.#"),1)=".",TRUE,FALSE)</formula>
    </cfRule>
  </conditionalFormatting>
  <conditionalFormatting sqref="Y28">
    <cfRule type="expression" dxfId="255" priority="231">
      <formula>IF(RIGHT(TEXT(Y28,"0.#"),1)=".",FALSE,TRUE)</formula>
    </cfRule>
    <cfRule type="expression" dxfId="254" priority="232">
      <formula>IF(RIGHT(TEXT(Y28,"0.#"),1)=".",TRUE,FALSE)</formula>
    </cfRule>
  </conditionalFormatting>
  <conditionalFormatting sqref="AU29">
    <cfRule type="expression" dxfId="253" priority="229">
      <formula>IF(RIGHT(TEXT(AU29,"0.#"),1)=".",FALSE,TRUE)</formula>
    </cfRule>
    <cfRule type="expression" dxfId="252" priority="230">
      <formula>IF(RIGHT(TEXT(AU29,"0.#"),1)=".",TRUE,FALSE)</formula>
    </cfRule>
  </conditionalFormatting>
  <conditionalFormatting sqref="AU30">
    <cfRule type="expression" dxfId="251" priority="227">
      <formula>IF(RIGHT(TEXT(AU30,"0.#"),1)=".",FALSE,TRUE)</formula>
    </cfRule>
    <cfRule type="expression" dxfId="250" priority="228">
      <formula>IF(RIGHT(TEXT(AU30,"0.#"),1)=".",TRUE,FALSE)</formula>
    </cfRule>
  </conditionalFormatting>
  <conditionalFormatting sqref="AU28">
    <cfRule type="expression" dxfId="249" priority="225">
      <formula>IF(RIGHT(TEXT(AU28,"0.#"),1)=".",FALSE,TRUE)</formula>
    </cfRule>
    <cfRule type="expression" dxfId="248" priority="226">
      <formula>IF(RIGHT(TEXT(AU28,"0.#"),1)=".",TRUE,FALSE)</formula>
    </cfRule>
  </conditionalFormatting>
  <conditionalFormatting sqref="Y35">
    <cfRule type="expression" dxfId="247" priority="221">
      <formula>IF(RIGHT(TEXT(Y35,"0.#"),1)=".",FALSE,TRUE)</formula>
    </cfRule>
    <cfRule type="expression" dxfId="246" priority="222">
      <formula>IF(RIGHT(TEXT(Y35,"0.#"),1)=".",TRUE,FALSE)</formula>
    </cfRule>
  </conditionalFormatting>
  <conditionalFormatting sqref="Y34">
    <cfRule type="expression" dxfId="245" priority="219">
      <formula>IF(RIGHT(TEXT(Y34,"0.#"),1)=".",FALSE,TRUE)</formula>
    </cfRule>
    <cfRule type="expression" dxfId="244" priority="220">
      <formula>IF(RIGHT(TEXT(Y34,"0.#"),1)=".",TRUE,FALSE)</formula>
    </cfRule>
  </conditionalFormatting>
  <conditionalFormatting sqref="AU35">
    <cfRule type="expression" dxfId="243" priority="215">
      <formula>IF(RIGHT(TEXT(AU35,"0.#"),1)=".",FALSE,TRUE)</formula>
    </cfRule>
    <cfRule type="expression" dxfId="242" priority="216">
      <formula>IF(RIGHT(TEXT(AU35,"0.#"),1)=".",TRUE,FALSE)</formula>
    </cfRule>
  </conditionalFormatting>
  <conditionalFormatting sqref="AU34">
    <cfRule type="expression" dxfId="241" priority="213">
      <formula>IF(RIGHT(TEXT(AU34,"0.#"),1)=".",FALSE,TRUE)</formula>
    </cfRule>
    <cfRule type="expression" dxfId="240" priority="214">
      <formula>IF(RIGHT(TEXT(AU34,"0.#"),1)=".",TRUE,FALSE)</formula>
    </cfRule>
  </conditionalFormatting>
  <dataValidations count="1">
    <dataValidation type="custom" imeMode="disabled" allowBlank="1" showInputMessage="1" showErrorMessage="1" sqref="Y4:AB11 AU4:AX11 Y15:AB19 AU15:AX19 Y23:AB24 AU23:AX24 Y28:AB29 AU28:AX29 Y34:AB34 AU34:AX34 CM25:CP29 BQ25:BT29">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59"/>
  <sheetViews>
    <sheetView view="pageBreakPreview" zoomScale="85" zoomScaleNormal="75" zoomScaleSheetLayoutView="85" zoomScalePageLayoutView="70" workbookViewId="0"/>
  </sheetViews>
  <sheetFormatPr defaultColWidth="9" defaultRowHeight="13.5" x14ac:dyDescent="0.15"/>
  <cols>
    <col min="1" max="2" width="2.625" style="30" customWidth="1"/>
    <col min="3" max="33" width="2.625" style="55" customWidth="1"/>
    <col min="34" max="37" width="3.5" style="55" customWidth="1"/>
    <col min="38" max="41" width="2.625" style="55" customWidth="1"/>
    <col min="42" max="50" width="3.25" style="56" customWidth="1"/>
    <col min="51" max="51" width="11.12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x14ac:dyDescent="0.15">
      <c r="A1" s="37"/>
      <c r="B1" s="37"/>
      <c r="P1" s="56"/>
      <c r="Q1" s="56"/>
      <c r="R1" s="56"/>
      <c r="S1" s="56"/>
      <c r="T1" s="56"/>
      <c r="U1" s="56"/>
      <c r="V1" s="56"/>
      <c r="W1" s="56"/>
      <c r="X1" s="56"/>
      <c r="Y1" s="57"/>
      <c r="Z1" s="57"/>
      <c r="AA1" s="57"/>
      <c r="AB1" s="57"/>
      <c r="AC1" s="57"/>
      <c r="AD1" s="57"/>
      <c r="AE1" s="57"/>
      <c r="AF1" s="57"/>
      <c r="AG1" s="57"/>
      <c r="AH1" s="57"/>
      <c r="AI1" s="57"/>
      <c r="AJ1" s="57"/>
      <c r="AK1" s="57"/>
      <c r="AL1" s="57"/>
      <c r="AM1" s="57"/>
      <c r="AN1" s="57"/>
      <c r="AO1" s="57"/>
      <c r="AP1" s="58"/>
      <c r="AQ1" s="58"/>
      <c r="AR1" s="58"/>
      <c r="AS1" s="58"/>
      <c r="AT1" s="58"/>
      <c r="AU1" s="58"/>
      <c r="AV1" s="58"/>
      <c r="AW1" s="59"/>
    </row>
    <row r="2" spans="1:51" x14ac:dyDescent="0.15">
      <c r="A2" s="7"/>
      <c r="B2" s="783" t="s">
        <v>228</v>
      </c>
      <c r="C2" s="50"/>
      <c r="D2" s="50"/>
      <c r="E2" s="50"/>
      <c r="F2" s="50"/>
      <c r="G2" s="50"/>
      <c r="H2" s="50"/>
      <c r="I2" s="50"/>
      <c r="J2" s="50"/>
      <c r="K2" s="50"/>
      <c r="L2" s="50"/>
      <c r="M2" s="50"/>
      <c r="N2" s="50"/>
      <c r="O2" s="50"/>
      <c r="P2" s="52"/>
      <c r="Q2" s="52"/>
      <c r="R2" s="52"/>
      <c r="S2" s="52"/>
      <c r="T2" s="52"/>
      <c r="U2" s="52"/>
      <c r="V2" s="52"/>
      <c r="W2" s="52"/>
      <c r="X2" s="52"/>
      <c r="Y2" s="53"/>
      <c r="Z2" s="53"/>
      <c r="AA2" s="53"/>
      <c r="AB2" s="53"/>
      <c r="AC2" s="53"/>
      <c r="AD2" s="53"/>
      <c r="AE2" s="53"/>
      <c r="AF2" s="53"/>
      <c r="AG2" s="53"/>
      <c r="AH2" s="53"/>
      <c r="AI2" s="53"/>
      <c r="AJ2" s="53"/>
      <c r="AK2" s="53"/>
      <c r="AL2" s="53"/>
      <c r="AM2" s="53"/>
      <c r="AN2" s="53"/>
      <c r="AO2" s="53"/>
      <c r="AP2" s="52"/>
      <c r="AQ2" s="52"/>
      <c r="AR2" s="52"/>
      <c r="AS2" s="52"/>
      <c r="AT2" s="52"/>
      <c r="AU2" s="52"/>
      <c r="AV2" s="52"/>
      <c r="AW2" s="52"/>
      <c r="AX2" s="52"/>
      <c r="AY2">
        <f>COUNTA($C$4)</f>
        <v>1</v>
      </c>
    </row>
    <row r="3" spans="1:51" customFormat="1" ht="59.25" customHeight="1" x14ac:dyDescent="0.15">
      <c r="A3" s="243"/>
      <c r="B3" s="243"/>
      <c r="C3" s="243" t="s">
        <v>25</v>
      </c>
      <c r="D3" s="243"/>
      <c r="E3" s="243"/>
      <c r="F3" s="243"/>
      <c r="G3" s="243"/>
      <c r="H3" s="243"/>
      <c r="I3" s="243"/>
      <c r="J3" s="253" t="s">
        <v>207</v>
      </c>
      <c r="K3" s="784"/>
      <c r="L3" s="784"/>
      <c r="M3" s="784"/>
      <c r="N3" s="784"/>
      <c r="O3" s="784"/>
      <c r="P3" s="243" t="s">
        <v>26</v>
      </c>
      <c r="Q3" s="243"/>
      <c r="R3" s="243"/>
      <c r="S3" s="243"/>
      <c r="T3" s="243"/>
      <c r="U3" s="243"/>
      <c r="V3" s="243"/>
      <c r="W3" s="243"/>
      <c r="X3" s="243"/>
      <c r="Y3" s="246" t="s">
        <v>249</v>
      </c>
      <c r="Z3" s="246"/>
      <c r="AA3" s="246"/>
      <c r="AB3" s="246"/>
      <c r="AC3" s="253" t="s">
        <v>239</v>
      </c>
      <c r="AD3" s="253"/>
      <c r="AE3" s="253"/>
      <c r="AF3" s="253"/>
      <c r="AG3" s="253"/>
      <c r="AH3" s="246" t="s">
        <v>197</v>
      </c>
      <c r="AI3" s="243"/>
      <c r="AJ3" s="243"/>
      <c r="AK3" s="243"/>
      <c r="AL3" s="243" t="s">
        <v>20</v>
      </c>
      <c r="AM3" s="243"/>
      <c r="AN3" s="243"/>
      <c r="AO3" s="247"/>
      <c r="AP3" s="253" t="s">
        <v>208</v>
      </c>
      <c r="AQ3" s="253"/>
      <c r="AR3" s="253"/>
      <c r="AS3" s="253"/>
      <c r="AT3" s="253"/>
      <c r="AU3" s="253"/>
      <c r="AV3" s="253"/>
      <c r="AW3" s="253"/>
      <c r="AX3" s="253"/>
      <c r="AY3">
        <f>$AY$2</f>
        <v>1</v>
      </c>
    </row>
    <row r="4" spans="1:51" ht="60" customHeight="1" x14ac:dyDescent="0.15">
      <c r="A4" s="755">
        <v>1</v>
      </c>
      <c r="B4" s="755">
        <v>1</v>
      </c>
      <c r="C4" s="227" t="s">
        <v>732</v>
      </c>
      <c r="D4" s="227"/>
      <c r="E4" s="227"/>
      <c r="F4" s="227"/>
      <c r="G4" s="227"/>
      <c r="H4" s="227"/>
      <c r="I4" s="227"/>
      <c r="J4" s="229">
        <v>6140001005714</v>
      </c>
      <c r="K4" s="229"/>
      <c r="L4" s="229"/>
      <c r="M4" s="229"/>
      <c r="N4" s="229"/>
      <c r="O4" s="229"/>
      <c r="P4" s="230" t="s">
        <v>733</v>
      </c>
      <c r="Q4" s="230"/>
      <c r="R4" s="230"/>
      <c r="S4" s="230"/>
      <c r="T4" s="230"/>
      <c r="U4" s="230"/>
      <c r="V4" s="230"/>
      <c r="W4" s="230"/>
      <c r="X4" s="230"/>
      <c r="Y4" s="785">
        <v>718</v>
      </c>
      <c r="Z4" s="786"/>
      <c r="AA4" s="786"/>
      <c r="AB4" s="787"/>
      <c r="AC4" s="788" t="s">
        <v>729</v>
      </c>
      <c r="AD4" s="788"/>
      <c r="AE4" s="788"/>
      <c r="AF4" s="788"/>
      <c r="AG4" s="788"/>
      <c r="AH4" s="237" t="s">
        <v>711</v>
      </c>
      <c r="AI4" s="237"/>
      <c r="AJ4" s="237"/>
      <c r="AK4" s="237"/>
      <c r="AL4" s="789" t="s">
        <v>806</v>
      </c>
      <c r="AM4" s="790"/>
      <c r="AN4" s="790"/>
      <c r="AO4" s="791"/>
      <c r="AP4" s="249"/>
      <c r="AQ4" s="249"/>
      <c r="AR4" s="249"/>
      <c r="AS4" s="249"/>
      <c r="AT4" s="249"/>
      <c r="AU4" s="249"/>
      <c r="AV4" s="249"/>
      <c r="AW4" s="249"/>
      <c r="AX4" s="249"/>
      <c r="AY4">
        <f>$AY$2</f>
        <v>1</v>
      </c>
    </row>
    <row r="5" spans="1:51" x14ac:dyDescent="0.15">
      <c r="A5" s="37"/>
      <c r="B5" s="37"/>
      <c r="P5" s="56"/>
      <c r="Q5" s="56"/>
      <c r="R5" s="56"/>
      <c r="S5" s="56"/>
      <c r="T5" s="56"/>
      <c r="U5" s="56"/>
      <c r="V5" s="56"/>
      <c r="W5" s="56"/>
      <c r="X5" s="56"/>
      <c r="Y5" s="57"/>
      <c r="Z5" s="57"/>
      <c r="AA5" s="57"/>
      <c r="AB5" s="57"/>
      <c r="AC5" s="57"/>
      <c r="AD5" s="57"/>
      <c r="AE5" s="57"/>
      <c r="AF5" s="57"/>
      <c r="AG5" s="57"/>
      <c r="AH5" s="57"/>
      <c r="AI5" s="57"/>
      <c r="AJ5" s="57"/>
      <c r="AK5" s="57"/>
      <c r="AL5" s="57"/>
      <c r="AM5" s="57"/>
      <c r="AN5" s="57"/>
      <c r="AO5" s="57"/>
      <c r="AY5">
        <f>COUNTA($C$8)</f>
        <v>1</v>
      </c>
    </row>
    <row r="6" spans="1:51" x14ac:dyDescent="0.15">
      <c r="A6" s="7"/>
      <c r="B6" s="783" t="s">
        <v>229</v>
      </c>
      <c r="C6" s="50"/>
      <c r="D6" s="50"/>
      <c r="E6" s="50"/>
      <c r="F6" s="50"/>
      <c r="G6" s="50"/>
      <c r="H6" s="50"/>
      <c r="I6" s="50"/>
      <c r="J6" s="50"/>
      <c r="K6" s="50"/>
      <c r="L6" s="50"/>
      <c r="M6" s="50"/>
      <c r="N6" s="50"/>
      <c r="O6" s="50"/>
      <c r="P6" s="52"/>
      <c r="Q6" s="52"/>
      <c r="R6" s="52"/>
      <c r="S6" s="52"/>
      <c r="T6" s="52"/>
      <c r="U6" s="52"/>
      <c r="V6" s="52"/>
      <c r="W6" s="52"/>
      <c r="X6" s="52"/>
      <c r="Y6" s="53"/>
      <c r="Z6" s="53"/>
      <c r="AA6" s="53"/>
      <c r="AB6" s="53"/>
      <c r="AC6" s="53"/>
      <c r="AD6" s="53"/>
      <c r="AE6" s="53"/>
      <c r="AF6" s="53"/>
      <c r="AG6" s="53"/>
      <c r="AH6" s="53"/>
      <c r="AI6" s="53"/>
      <c r="AJ6" s="53"/>
      <c r="AK6" s="53"/>
      <c r="AL6" s="53"/>
      <c r="AM6" s="53"/>
      <c r="AN6" s="53"/>
      <c r="AO6" s="53"/>
      <c r="AP6" s="52"/>
      <c r="AQ6" s="52"/>
      <c r="AR6" s="52"/>
      <c r="AS6" s="52"/>
      <c r="AT6" s="52"/>
      <c r="AU6" s="52"/>
      <c r="AV6" s="52"/>
      <c r="AW6" s="52"/>
      <c r="AX6" s="52"/>
      <c r="AY6">
        <f>$AY$5</f>
        <v>1</v>
      </c>
    </row>
    <row r="7" spans="1:51" customFormat="1" ht="59.25" customHeight="1" x14ac:dyDescent="0.15">
      <c r="A7" s="243"/>
      <c r="B7" s="243"/>
      <c r="C7" s="243" t="s">
        <v>25</v>
      </c>
      <c r="D7" s="243"/>
      <c r="E7" s="243"/>
      <c r="F7" s="243"/>
      <c r="G7" s="243"/>
      <c r="H7" s="243"/>
      <c r="I7" s="243"/>
      <c r="J7" s="253" t="s">
        <v>207</v>
      </c>
      <c r="K7" s="784"/>
      <c r="L7" s="784"/>
      <c r="M7" s="784"/>
      <c r="N7" s="784"/>
      <c r="O7" s="784"/>
      <c r="P7" s="243" t="s">
        <v>26</v>
      </c>
      <c r="Q7" s="243"/>
      <c r="R7" s="243"/>
      <c r="S7" s="243"/>
      <c r="T7" s="243"/>
      <c r="U7" s="243"/>
      <c r="V7" s="243"/>
      <c r="W7" s="243"/>
      <c r="X7" s="243"/>
      <c r="Y7" s="246" t="s">
        <v>249</v>
      </c>
      <c r="Z7" s="246"/>
      <c r="AA7" s="246"/>
      <c r="AB7" s="246"/>
      <c r="AC7" s="253" t="s">
        <v>239</v>
      </c>
      <c r="AD7" s="253"/>
      <c r="AE7" s="253"/>
      <c r="AF7" s="253"/>
      <c r="AG7" s="253"/>
      <c r="AH7" s="246" t="s">
        <v>197</v>
      </c>
      <c r="AI7" s="243"/>
      <c r="AJ7" s="243"/>
      <c r="AK7" s="243"/>
      <c r="AL7" s="243" t="s">
        <v>20</v>
      </c>
      <c r="AM7" s="243"/>
      <c r="AN7" s="243"/>
      <c r="AO7" s="247"/>
      <c r="AP7" s="253" t="s">
        <v>208</v>
      </c>
      <c r="AQ7" s="253"/>
      <c r="AR7" s="253"/>
      <c r="AS7" s="253"/>
      <c r="AT7" s="253"/>
      <c r="AU7" s="253"/>
      <c r="AV7" s="253"/>
      <c r="AW7" s="253"/>
      <c r="AX7" s="253"/>
      <c r="AY7">
        <f>$AY$5</f>
        <v>1</v>
      </c>
    </row>
    <row r="8" spans="1:51" ht="60" customHeight="1" x14ac:dyDescent="0.15">
      <c r="A8" s="755">
        <v>1</v>
      </c>
      <c r="B8" s="755">
        <v>1</v>
      </c>
      <c r="C8" s="227" t="s">
        <v>734</v>
      </c>
      <c r="D8" s="227"/>
      <c r="E8" s="227"/>
      <c r="F8" s="227"/>
      <c r="G8" s="227"/>
      <c r="H8" s="227"/>
      <c r="I8" s="227"/>
      <c r="J8" s="229">
        <v>1140001005719</v>
      </c>
      <c r="K8" s="229"/>
      <c r="L8" s="229"/>
      <c r="M8" s="229"/>
      <c r="N8" s="229"/>
      <c r="O8" s="229"/>
      <c r="P8" s="230" t="s">
        <v>735</v>
      </c>
      <c r="Q8" s="230"/>
      <c r="R8" s="230"/>
      <c r="S8" s="230"/>
      <c r="T8" s="230"/>
      <c r="U8" s="230"/>
      <c r="V8" s="230"/>
      <c r="W8" s="230"/>
      <c r="X8" s="230"/>
      <c r="Y8" s="785">
        <v>389</v>
      </c>
      <c r="Z8" s="786"/>
      <c r="AA8" s="786"/>
      <c r="AB8" s="787"/>
      <c r="AC8" s="788" t="s">
        <v>729</v>
      </c>
      <c r="AD8" s="788"/>
      <c r="AE8" s="788"/>
      <c r="AF8" s="788"/>
      <c r="AG8" s="788"/>
      <c r="AH8" s="237" t="s">
        <v>711</v>
      </c>
      <c r="AI8" s="237"/>
      <c r="AJ8" s="237"/>
      <c r="AK8" s="237"/>
      <c r="AL8" s="789" t="s">
        <v>806</v>
      </c>
      <c r="AM8" s="790"/>
      <c r="AN8" s="790"/>
      <c r="AO8" s="791"/>
      <c r="AP8" s="249"/>
      <c r="AQ8" s="249"/>
      <c r="AR8" s="249"/>
      <c r="AS8" s="249"/>
      <c r="AT8" s="249"/>
      <c r="AU8" s="249"/>
      <c r="AV8" s="249"/>
      <c r="AW8" s="249"/>
      <c r="AX8" s="249"/>
      <c r="AY8">
        <f>$AY$5</f>
        <v>1</v>
      </c>
    </row>
    <row r="9" spans="1:51" x14ac:dyDescent="0.15">
      <c r="A9" s="37"/>
      <c r="B9" s="37"/>
      <c r="P9" s="56"/>
      <c r="Q9" s="56"/>
      <c r="R9" s="56"/>
      <c r="S9" s="56"/>
      <c r="T9" s="56"/>
      <c r="U9" s="56"/>
      <c r="V9" s="56"/>
      <c r="W9" s="56"/>
      <c r="X9" s="56"/>
      <c r="Y9" s="57"/>
      <c r="Z9" s="57"/>
      <c r="AA9" s="57"/>
      <c r="AB9" s="57"/>
      <c r="AC9" s="57"/>
      <c r="AD9" s="57"/>
      <c r="AE9" s="57"/>
      <c r="AF9" s="57"/>
      <c r="AG9" s="57"/>
      <c r="AH9" s="57"/>
      <c r="AI9" s="57"/>
      <c r="AJ9" s="57"/>
      <c r="AK9" s="57"/>
      <c r="AL9" s="57"/>
      <c r="AM9" s="57"/>
      <c r="AN9" s="57"/>
      <c r="AO9" s="57"/>
      <c r="AY9">
        <f>COUNTA($C$12)</f>
        <v>1</v>
      </c>
    </row>
    <row r="10" spans="1:51" x14ac:dyDescent="0.15">
      <c r="A10" s="7"/>
      <c r="B10" s="783" t="s">
        <v>175</v>
      </c>
      <c r="C10" s="50"/>
      <c r="D10" s="50"/>
      <c r="E10" s="50"/>
      <c r="F10" s="50"/>
      <c r="G10" s="50"/>
      <c r="H10" s="50"/>
      <c r="I10" s="50"/>
      <c r="J10" s="50"/>
      <c r="K10" s="50"/>
      <c r="L10" s="50"/>
      <c r="M10" s="50"/>
      <c r="N10" s="50"/>
      <c r="O10" s="50"/>
      <c r="P10" s="52"/>
      <c r="Q10" s="52"/>
      <c r="R10" s="52"/>
      <c r="S10" s="52"/>
      <c r="T10" s="52"/>
      <c r="U10" s="52"/>
      <c r="V10" s="52"/>
      <c r="W10" s="52"/>
      <c r="X10" s="52"/>
      <c r="Y10" s="53"/>
      <c r="Z10" s="53"/>
      <c r="AA10" s="53"/>
      <c r="AB10" s="53"/>
      <c r="AC10" s="53"/>
      <c r="AD10" s="53"/>
      <c r="AE10" s="53"/>
      <c r="AF10" s="53"/>
      <c r="AG10" s="53"/>
      <c r="AH10" s="53"/>
      <c r="AI10" s="53"/>
      <c r="AJ10" s="53"/>
      <c r="AK10" s="53"/>
      <c r="AL10" s="53"/>
      <c r="AM10" s="53"/>
      <c r="AN10" s="53"/>
      <c r="AO10" s="53"/>
      <c r="AP10" s="52"/>
      <c r="AQ10" s="52"/>
      <c r="AR10" s="52"/>
      <c r="AS10" s="52"/>
      <c r="AT10" s="52"/>
      <c r="AU10" s="52"/>
      <c r="AV10" s="52"/>
      <c r="AW10" s="52"/>
      <c r="AX10" s="52"/>
      <c r="AY10" s="30">
        <f>$AY$9</f>
        <v>1</v>
      </c>
    </row>
    <row r="11" spans="1:51" customFormat="1" ht="59.25" customHeight="1" x14ac:dyDescent="0.15">
      <c r="A11" s="243"/>
      <c r="B11" s="243"/>
      <c r="C11" s="243" t="s">
        <v>25</v>
      </c>
      <c r="D11" s="243"/>
      <c r="E11" s="243"/>
      <c r="F11" s="243"/>
      <c r="G11" s="243"/>
      <c r="H11" s="243"/>
      <c r="I11" s="243"/>
      <c r="J11" s="253" t="s">
        <v>207</v>
      </c>
      <c r="K11" s="784"/>
      <c r="L11" s="784"/>
      <c r="M11" s="784"/>
      <c r="N11" s="784"/>
      <c r="O11" s="784"/>
      <c r="P11" s="243" t="s">
        <v>26</v>
      </c>
      <c r="Q11" s="243"/>
      <c r="R11" s="243"/>
      <c r="S11" s="243"/>
      <c r="T11" s="243"/>
      <c r="U11" s="243"/>
      <c r="V11" s="243"/>
      <c r="W11" s="243"/>
      <c r="X11" s="243"/>
      <c r="Y11" s="246" t="s">
        <v>249</v>
      </c>
      <c r="Z11" s="246"/>
      <c r="AA11" s="246"/>
      <c r="AB11" s="246"/>
      <c r="AC11" s="253" t="s">
        <v>239</v>
      </c>
      <c r="AD11" s="253"/>
      <c r="AE11" s="253"/>
      <c r="AF11" s="253"/>
      <c r="AG11" s="253"/>
      <c r="AH11" s="246" t="s">
        <v>197</v>
      </c>
      <c r="AI11" s="243"/>
      <c r="AJ11" s="243"/>
      <c r="AK11" s="243"/>
      <c r="AL11" s="243" t="s">
        <v>20</v>
      </c>
      <c r="AM11" s="243"/>
      <c r="AN11" s="243"/>
      <c r="AO11" s="247"/>
      <c r="AP11" s="253" t="s">
        <v>208</v>
      </c>
      <c r="AQ11" s="253"/>
      <c r="AR11" s="253"/>
      <c r="AS11" s="253"/>
      <c r="AT11" s="253"/>
      <c r="AU11" s="253"/>
      <c r="AV11" s="253"/>
      <c r="AW11" s="253"/>
      <c r="AX11" s="253"/>
      <c r="AY11" s="30">
        <f t="shared" ref="AY11:AY12" si="0">$AY$9</f>
        <v>1</v>
      </c>
    </row>
    <row r="12" spans="1:51" ht="60" customHeight="1" x14ac:dyDescent="0.15">
      <c r="A12" s="755">
        <v>1</v>
      </c>
      <c r="B12" s="755">
        <v>1</v>
      </c>
      <c r="C12" s="227" t="s">
        <v>736</v>
      </c>
      <c r="D12" s="227"/>
      <c r="E12" s="227"/>
      <c r="F12" s="227"/>
      <c r="G12" s="227"/>
      <c r="H12" s="227"/>
      <c r="I12" s="227"/>
      <c r="J12" s="229">
        <v>2110001003749</v>
      </c>
      <c r="K12" s="229"/>
      <c r="L12" s="229"/>
      <c r="M12" s="229"/>
      <c r="N12" s="229"/>
      <c r="O12" s="229"/>
      <c r="P12" s="230" t="s">
        <v>737</v>
      </c>
      <c r="Q12" s="230"/>
      <c r="R12" s="230"/>
      <c r="S12" s="230"/>
      <c r="T12" s="230"/>
      <c r="U12" s="230"/>
      <c r="V12" s="230"/>
      <c r="W12" s="230"/>
      <c r="X12" s="230"/>
      <c r="Y12" s="785">
        <v>28</v>
      </c>
      <c r="Z12" s="786"/>
      <c r="AA12" s="786"/>
      <c r="AB12" s="787"/>
      <c r="AC12" s="788" t="s">
        <v>75</v>
      </c>
      <c r="AD12" s="788"/>
      <c r="AE12" s="788"/>
      <c r="AF12" s="788"/>
      <c r="AG12" s="788"/>
      <c r="AH12" s="237" t="s">
        <v>711</v>
      </c>
      <c r="AI12" s="237"/>
      <c r="AJ12" s="237"/>
      <c r="AK12" s="237"/>
      <c r="AL12" s="789" t="s">
        <v>806</v>
      </c>
      <c r="AM12" s="790"/>
      <c r="AN12" s="790"/>
      <c r="AO12" s="791"/>
      <c r="AP12" s="249"/>
      <c r="AQ12" s="249"/>
      <c r="AR12" s="249"/>
      <c r="AS12" s="249"/>
      <c r="AT12" s="249"/>
      <c r="AU12" s="249"/>
      <c r="AV12" s="249"/>
      <c r="AW12" s="249"/>
      <c r="AX12" s="249"/>
      <c r="AY12" s="30">
        <f t="shared" si="0"/>
        <v>1</v>
      </c>
    </row>
    <row r="13" spans="1:51" ht="60" customHeight="1" x14ac:dyDescent="0.15">
      <c r="A13" s="755">
        <v>2</v>
      </c>
      <c r="B13" s="755">
        <v>1</v>
      </c>
      <c r="C13" s="227" t="s">
        <v>738</v>
      </c>
      <c r="D13" s="227"/>
      <c r="E13" s="227"/>
      <c r="F13" s="227"/>
      <c r="G13" s="227"/>
      <c r="H13" s="227"/>
      <c r="I13" s="227"/>
      <c r="J13" s="229">
        <v>2110001003856</v>
      </c>
      <c r="K13" s="229"/>
      <c r="L13" s="229"/>
      <c r="M13" s="229"/>
      <c r="N13" s="229"/>
      <c r="O13" s="229"/>
      <c r="P13" s="230" t="s">
        <v>739</v>
      </c>
      <c r="Q13" s="230"/>
      <c r="R13" s="230"/>
      <c r="S13" s="230"/>
      <c r="T13" s="230"/>
      <c r="U13" s="230"/>
      <c r="V13" s="230"/>
      <c r="W13" s="230"/>
      <c r="X13" s="230"/>
      <c r="Y13" s="785">
        <v>3</v>
      </c>
      <c r="Z13" s="786"/>
      <c r="AA13" s="786"/>
      <c r="AB13" s="787"/>
      <c r="AC13" s="788" t="s">
        <v>75</v>
      </c>
      <c r="AD13" s="788"/>
      <c r="AE13" s="788"/>
      <c r="AF13" s="788"/>
      <c r="AG13" s="788"/>
      <c r="AH13" s="237" t="s">
        <v>711</v>
      </c>
      <c r="AI13" s="237"/>
      <c r="AJ13" s="237"/>
      <c r="AK13" s="237"/>
      <c r="AL13" s="789" t="s">
        <v>806</v>
      </c>
      <c r="AM13" s="790"/>
      <c r="AN13" s="790"/>
      <c r="AO13" s="791"/>
      <c r="AP13" s="249"/>
      <c r="AQ13" s="249"/>
      <c r="AR13" s="249"/>
      <c r="AS13" s="249"/>
      <c r="AT13" s="249"/>
      <c r="AU13" s="249"/>
      <c r="AV13" s="249"/>
      <c r="AW13" s="249"/>
      <c r="AX13" s="249"/>
      <c r="AY13">
        <f>COUNTA($C$13)</f>
        <v>1</v>
      </c>
    </row>
    <row r="14" spans="1:51" ht="60" customHeight="1" x14ac:dyDescent="0.15">
      <c r="A14" s="755">
        <v>3</v>
      </c>
      <c r="B14" s="755">
        <v>1</v>
      </c>
      <c r="C14" s="227" t="s">
        <v>740</v>
      </c>
      <c r="D14" s="227"/>
      <c r="E14" s="227"/>
      <c r="F14" s="227"/>
      <c r="G14" s="227"/>
      <c r="H14" s="227"/>
      <c r="I14" s="227"/>
      <c r="J14" s="229">
        <v>3110002015577</v>
      </c>
      <c r="K14" s="229"/>
      <c r="L14" s="229"/>
      <c r="M14" s="229"/>
      <c r="N14" s="229"/>
      <c r="O14" s="229"/>
      <c r="P14" s="230" t="s">
        <v>741</v>
      </c>
      <c r="Q14" s="230"/>
      <c r="R14" s="230"/>
      <c r="S14" s="230"/>
      <c r="T14" s="230"/>
      <c r="U14" s="230"/>
      <c r="V14" s="230"/>
      <c r="W14" s="230"/>
      <c r="X14" s="230"/>
      <c r="Y14" s="785">
        <v>14</v>
      </c>
      <c r="Z14" s="786"/>
      <c r="AA14" s="786"/>
      <c r="AB14" s="787"/>
      <c r="AC14" s="788" t="s">
        <v>75</v>
      </c>
      <c r="AD14" s="788"/>
      <c r="AE14" s="788"/>
      <c r="AF14" s="788"/>
      <c r="AG14" s="788"/>
      <c r="AH14" s="237" t="s">
        <v>711</v>
      </c>
      <c r="AI14" s="237"/>
      <c r="AJ14" s="237"/>
      <c r="AK14" s="237"/>
      <c r="AL14" s="789" t="s">
        <v>806</v>
      </c>
      <c r="AM14" s="790"/>
      <c r="AN14" s="790"/>
      <c r="AO14" s="791"/>
      <c r="AP14" s="249"/>
      <c r="AQ14" s="249"/>
      <c r="AR14" s="249"/>
      <c r="AS14" s="249"/>
      <c r="AT14" s="249"/>
      <c r="AU14" s="249"/>
      <c r="AV14" s="249"/>
      <c r="AW14" s="249"/>
      <c r="AX14" s="249"/>
      <c r="AY14">
        <f>COUNTA($C$14)</f>
        <v>1</v>
      </c>
    </row>
    <row r="15" spans="1:51" ht="60" customHeight="1" x14ac:dyDescent="0.15">
      <c r="A15" s="755">
        <v>4</v>
      </c>
      <c r="B15" s="755">
        <v>1</v>
      </c>
      <c r="C15" s="227" t="s">
        <v>742</v>
      </c>
      <c r="D15" s="227"/>
      <c r="E15" s="227"/>
      <c r="F15" s="227"/>
      <c r="G15" s="227"/>
      <c r="H15" s="227"/>
      <c r="I15" s="227"/>
      <c r="J15" s="229">
        <v>2110002006379</v>
      </c>
      <c r="K15" s="229"/>
      <c r="L15" s="229"/>
      <c r="M15" s="229"/>
      <c r="N15" s="229"/>
      <c r="O15" s="229"/>
      <c r="P15" s="230" t="s">
        <v>743</v>
      </c>
      <c r="Q15" s="230"/>
      <c r="R15" s="230"/>
      <c r="S15" s="230"/>
      <c r="T15" s="230"/>
      <c r="U15" s="230"/>
      <c r="V15" s="230"/>
      <c r="W15" s="230"/>
      <c r="X15" s="230"/>
      <c r="Y15" s="785">
        <v>9</v>
      </c>
      <c r="Z15" s="786"/>
      <c r="AA15" s="786"/>
      <c r="AB15" s="787"/>
      <c r="AC15" s="788" t="s">
        <v>75</v>
      </c>
      <c r="AD15" s="788"/>
      <c r="AE15" s="788"/>
      <c r="AF15" s="788"/>
      <c r="AG15" s="788"/>
      <c r="AH15" s="237" t="s">
        <v>711</v>
      </c>
      <c r="AI15" s="237"/>
      <c r="AJ15" s="237"/>
      <c r="AK15" s="237"/>
      <c r="AL15" s="789" t="s">
        <v>806</v>
      </c>
      <c r="AM15" s="790"/>
      <c r="AN15" s="790"/>
      <c r="AO15" s="791"/>
      <c r="AP15" s="249"/>
      <c r="AQ15" s="249"/>
      <c r="AR15" s="249"/>
      <c r="AS15" s="249"/>
      <c r="AT15" s="249"/>
      <c r="AU15" s="249"/>
      <c r="AV15" s="249"/>
      <c r="AW15" s="249"/>
      <c r="AX15" s="249"/>
      <c r="AY15">
        <f>COUNTA($C$15)</f>
        <v>1</v>
      </c>
    </row>
    <row r="16" spans="1:51" ht="60" customHeight="1" x14ac:dyDescent="0.15">
      <c r="A16" s="755">
        <v>5</v>
      </c>
      <c r="B16" s="755">
        <v>1</v>
      </c>
      <c r="C16" s="227" t="s">
        <v>744</v>
      </c>
      <c r="D16" s="227"/>
      <c r="E16" s="227"/>
      <c r="F16" s="227"/>
      <c r="G16" s="227"/>
      <c r="H16" s="227"/>
      <c r="I16" s="227"/>
      <c r="J16" s="229">
        <v>9110001007719</v>
      </c>
      <c r="K16" s="229"/>
      <c r="L16" s="229"/>
      <c r="M16" s="229"/>
      <c r="N16" s="229"/>
      <c r="O16" s="229"/>
      <c r="P16" s="230" t="s">
        <v>745</v>
      </c>
      <c r="Q16" s="230"/>
      <c r="R16" s="230"/>
      <c r="S16" s="230"/>
      <c r="T16" s="230"/>
      <c r="U16" s="230"/>
      <c r="V16" s="230"/>
      <c r="W16" s="230"/>
      <c r="X16" s="230"/>
      <c r="Y16" s="785">
        <v>1</v>
      </c>
      <c r="Z16" s="786"/>
      <c r="AA16" s="786"/>
      <c r="AB16" s="787"/>
      <c r="AC16" s="788" t="s">
        <v>75</v>
      </c>
      <c r="AD16" s="788"/>
      <c r="AE16" s="788"/>
      <c r="AF16" s="788"/>
      <c r="AG16" s="788"/>
      <c r="AH16" s="237" t="s">
        <v>711</v>
      </c>
      <c r="AI16" s="237"/>
      <c r="AJ16" s="237"/>
      <c r="AK16" s="237"/>
      <c r="AL16" s="789" t="s">
        <v>806</v>
      </c>
      <c r="AM16" s="790"/>
      <c r="AN16" s="790"/>
      <c r="AO16" s="791"/>
      <c r="AP16" s="249"/>
      <c r="AQ16" s="249"/>
      <c r="AR16" s="249"/>
      <c r="AS16" s="249"/>
      <c r="AT16" s="249"/>
      <c r="AU16" s="249"/>
      <c r="AV16" s="249"/>
      <c r="AW16" s="249"/>
      <c r="AX16" s="249"/>
      <c r="AY16">
        <f>COUNTA($C$16)</f>
        <v>1</v>
      </c>
    </row>
    <row r="17" spans="1:51" ht="60" customHeight="1" x14ac:dyDescent="0.15">
      <c r="A17" s="755">
        <v>6</v>
      </c>
      <c r="B17" s="755">
        <v>1</v>
      </c>
      <c r="C17" s="227" t="s">
        <v>746</v>
      </c>
      <c r="D17" s="227"/>
      <c r="E17" s="227"/>
      <c r="F17" s="227"/>
      <c r="G17" s="227"/>
      <c r="H17" s="227"/>
      <c r="I17" s="227"/>
      <c r="J17" s="229">
        <v>6010801009076</v>
      </c>
      <c r="K17" s="229"/>
      <c r="L17" s="229"/>
      <c r="M17" s="229"/>
      <c r="N17" s="229"/>
      <c r="O17" s="229"/>
      <c r="P17" s="230" t="s">
        <v>747</v>
      </c>
      <c r="Q17" s="230"/>
      <c r="R17" s="230"/>
      <c r="S17" s="230"/>
      <c r="T17" s="230"/>
      <c r="U17" s="230"/>
      <c r="V17" s="230"/>
      <c r="W17" s="230"/>
      <c r="X17" s="230"/>
      <c r="Y17" s="785">
        <v>3</v>
      </c>
      <c r="Z17" s="786"/>
      <c r="AA17" s="786"/>
      <c r="AB17" s="787"/>
      <c r="AC17" s="788" t="s">
        <v>75</v>
      </c>
      <c r="AD17" s="788"/>
      <c r="AE17" s="788"/>
      <c r="AF17" s="788"/>
      <c r="AG17" s="788"/>
      <c r="AH17" s="237" t="s">
        <v>711</v>
      </c>
      <c r="AI17" s="237"/>
      <c r="AJ17" s="237"/>
      <c r="AK17" s="237"/>
      <c r="AL17" s="789" t="s">
        <v>806</v>
      </c>
      <c r="AM17" s="790"/>
      <c r="AN17" s="790"/>
      <c r="AO17" s="791"/>
      <c r="AP17" s="249"/>
      <c r="AQ17" s="249"/>
      <c r="AR17" s="249"/>
      <c r="AS17" s="249"/>
      <c r="AT17" s="249"/>
      <c r="AU17" s="249"/>
      <c r="AV17" s="249"/>
      <c r="AW17" s="249"/>
      <c r="AX17" s="249"/>
      <c r="AY17">
        <f>COUNTA($C$17)</f>
        <v>1</v>
      </c>
    </row>
    <row r="18" spans="1:51" ht="60" customHeight="1" x14ac:dyDescent="0.15">
      <c r="A18" s="755">
        <v>7</v>
      </c>
      <c r="B18" s="755">
        <v>1</v>
      </c>
      <c r="C18" s="227" t="s">
        <v>748</v>
      </c>
      <c r="D18" s="227"/>
      <c r="E18" s="227"/>
      <c r="F18" s="227"/>
      <c r="G18" s="227"/>
      <c r="H18" s="227"/>
      <c r="I18" s="227"/>
      <c r="J18" s="229">
        <v>5010001083947</v>
      </c>
      <c r="K18" s="229"/>
      <c r="L18" s="229"/>
      <c r="M18" s="229"/>
      <c r="N18" s="229"/>
      <c r="O18" s="229"/>
      <c r="P18" s="230" t="s">
        <v>749</v>
      </c>
      <c r="Q18" s="230"/>
      <c r="R18" s="230"/>
      <c r="S18" s="230"/>
      <c r="T18" s="230"/>
      <c r="U18" s="230"/>
      <c r="V18" s="230"/>
      <c r="W18" s="230"/>
      <c r="X18" s="230"/>
      <c r="Y18" s="785">
        <v>9</v>
      </c>
      <c r="Z18" s="786"/>
      <c r="AA18" s="786"/>
      <c r="AB18" s="787"/>
      <c r="AC18" s="788" t="s">
        <v>75</v>
      </c>
      <c r="AD18" s="788"/>
      <c r="AE18" s="788"/>
      <c r="AF18" s="788"/>
      <c r="AG18" s="788"/>
      <c r="AH18" s="237" t="s">
        <v>711</v>
      </c>
      <c r="AI18" s="237"/>
      <c r="AJ18" s="237"/>
      <c r="AK18" s="237"/>
      <c r="AL18" s="789" t="s">
        <v>806</v>
      </c>
      <c r="AM18" s="790"/>
      <c r="AN18" s="790"/>
      <c r="AO18" s="791"/>
      <c r="AP18" s="249"/>
      <c r="AQ18" s="249"/>
      <c r="AR18" s="249"/>
      <c r="AS18" s="249"/>
      <c r="AT18" s="249"/>
      <c r="AU18" s="249"/>
      <c r="AV18" s="249"/>
      <c r="AW18" s="249"/>
      <c r="AX18" s="249"/>
      <c r="AY18">
        <f>COUNTA($C$18)</f>
        <v>1</v>
      </c>
    </row>
    <row r="19" spans="1:51" ht="60" customHeight="1" x14ac:dyDescent="0.15">
      <c r="A19" s="755">
        <v>8</v>
      </c>
      <c r="B19" s="755">
        <v>1</v>
      </c>
      <c r="C19" s="227" t="s">
        <v>750</v>
      </c>
      <c r="D19" s="227"/>
      <c r="E19" s="227"/>
      <c r="F19" s="227"/>
      <c r="G19" s="227"/>
      <c r="H19" s="227"/>
      <c r="I19" s="227"/>
      <c r="J19" s="229">
        <v>7013401000164</v>
      </c>
      <c r="K19" s="229"/>
      <c r="L19" s="229"/>
      <c r="M19" s="229"/>
      <c r="N19" s="229"/>
      <c r="O19" s="229"/>
      <c r="P19" s="230" t="s">
        <v>751</v>
      </c>
      <c r="Q19" s="230"/>
      <c r="R19" s="230"/>
      <c r="S19" s="230"/>
      <c r="T19" s="230"/>
      <c r="U19" s="230"/>
      <c r="V19" s="230"/>
      <c r="W19" s="230"/>
      <c r="X19" s="230"/>
      <c r="Y19" s="785">
        <v>8</v>
      </c>
      <c r="Z19" s="786"/>
      <c r="AA19" s="786"/>
      <c r="AB19" s="787"/>
      <c r="AC19" s="788" t="s">
        <v>75</v>
      </c>
      <c r="AD19" s="788"/>
      <c r="AE19" s="788"/>
      <c r="AF19" s="788"/>
      <c r="AG19" s="788"/>
      <c r="AH19" s="237" t="s">
        <v>711</v>
      </c>
      <c r="AI19" s="237"/>
      <c r="AJ19" s="237"/>
      <c r="AK19" s="237"/>
      <c r="AL19" s="789" t="s">
        <v>806</v>
      </c>
      <c r="AM19" s="790"/>
      <c r="AN19" s="790"/>
      <c r="AO19" s="791"/>
      <c r="AP19" s="249"/>
      <c r="AQ19" s="249"/>
      <c r="AR19" s="249"/>
      <c r="AS19" s="249"/>
      <c r="AT19" s="249"/>
      <c r="AU19" s="249"/>
      <c r="AV19" s="249"/>
      <c r="AW19" s="249"/>
      <c r="AX19" s="249"/>
      <c r="AY19">
        <f>COUNTA($C$19)</f>
        <v>1</v>
      </c>
    </row>
    <row r="20" spans="1:51" x14ac:dyDescent="0.15">
      <c r="A20" s="37"/>
      <c r="B20" s="37"/>
      <c r="P20" s="56"/>
      <c r="Q20" s="56"/>
      <c r="R20" s="56"/>
      <c r="S20" s="56"/>
      <c r="T20" s="56"/>
      <c r="U20" s="56"/>
      <c r="V20" s="56"/>
      <c r="W20" s="56"/>
      <c r="X20" s="56"/>
      <c r="Y20" s="57"/>
      <c r="Z20" s="57"/>
      <c r="AA20" s="57"/>
      <c r="AB20" s="57"/>
      <c r="AC20" s="57"/>
      <c r="AD20" s="57"/>
      <c r="AE20" s="57"/>
      <c r="AF20" s="57"/>
      <c r="AG20" s="57"/>
      <c r="AH20" s="57"/>
      <c r="AI20" s="57"/>
      <c r="AJ20" s="57"/>
      <c r="AK20" s="57"/>
      <c r="AL20" s="57"/>
      <c r="AM20" s="57"/>
      <c r="AN20" s="57"/>
      <c r="AO20" s="57"/>
      <c r="AY20">
        <f>COUNTA($C$23)</f>
        <v>1</v>
      </c>
    </row>
    <row r="21" spans="1:51" x14ac:dyDescent="0.15">
      <c r="A21" s="7"/>
      <c r="B21" s="783" t="s">
        <v>176</v>
      </c>
      <c r="C21" s="50"/>
      <c r="D21" s="50"/>
      <c r="E21" s="50"/>
      <c r="F21" s="50"/>
      <c r="G21" s="50"/>
      <c r="H21" s="50"/>
      <c r="I21" s="50"/>
      <c r="J21" s="50"/>
      <c r="K21" s="50"/>
      <c r="L21" s="50"/>
      <c r="M21" s="50"/>
      <c r="N21" s="50"/>
      <c r="O21" s="50"/>
      <c r="P21" s="52"/>
      <c r="Q21" s="52"/>
      <c r="R21" s="52"/>
      <c r="S21" s="52"/>
      <c r="T21" s="52"/>
      <c r="U21" s="52"/>
      <c r="V21" s="52"/>
      <c r="W21" s="52"/>
      <c r="X21" s="52"/>
      <c r="Y21" s="53"/>
      <c r="Z21" s="53"/>
      <c r="AA21" s="53"/>
      <c r="AB21" s="53"/>
      <c r="AC21" s="53"/>
      <c r="AD21" s="53"/>
      <c r="AE21" s="53"/>
      <c r="AF21" s="53"/>
      <c r="AG21" s="53"/>
      <c r="AH21" s="53"/>
      <c r="AI21" s="53"/>
      <c r="AJ21" s="53"/>
      <c r="AK21" s="53"/>
      <c r="AL21" s="53"/>
      <c r="AM21" s="53"/>
      <c r="AN21" s="53"/>
      <c r="AO21" s="53"/>
      <c r="AP21" s="52"/>
      <c r="AQ21" s="52"/>
      <c r="AR21" s="52"/>
      <c r="AS21" s="52"/>
      <c r="AT21" s="52"/>
      <c r="AU21" s="52"/>
      <c r="AV21" s="52"/>
      <c r="AW21" s="52"/>
      <c r="AX21" s="52"/>
      <c r="AY21" s="30">
        <f>$AY$20</f>
        <v>1</v>
      </c>
    </row>
    <row r="22" spans="1:51" customFormat="1" ht="59.25" customHeight="1" x14ac:dyDescent="0.15">
      <c r="A22" s="243"/>
      <c r="B22" s="243"/>
      <c r="C22" s="243" t="s">
        <v>25</v>
      </c>
      <c r="D22" s="243"/>
      <c r="E22" s="243"/>
      <c r="F22" s="243"/>
      <c r="G22" s="243"/>
      <c r="H22" s="243"/>
      <c r="I22" s="243"/>
      <c r="J22" s="253" t="s">
        <v>207</v>
      </c>
      <c r="K22" s="784"/>
      <c r="L22" s="784"/>
      <c r="M22" s="784"/>
      <c r="N22" s="784"/>
      <c r="O22" s="784"/>
      <c r="P22" s="243" t="s">
        <v>26</v>
      </c>
      <c r="Q22" s="243"/>
      <c r="R22" s="243"/>
      <c r="S22" s="243"/>
      <c r="T22" s="243"/>
      <c r="U22" s="243"/>
      <c r="V22" s="243"/>
      <c r="W22" s="243"/>
      <c r="X22" s="243"/>
      <c r="Y22" s="246" t="s">
        <v>249</v>
      </c>
      <c r="Z22" s="246"/>
      <c r="AA22" s="246"/>
      <c r="AB22" s="246"/>
      <c r="AC22" s="253" t="s">
        <v>239</v>
      </c>
      <c r="AD22" s="253"/>
      <c r="AE22" s="253"/>
      <c r="AF22" s="253"/>
      <c r="AG22" s="253"/>
      <c r="AH22" s="246" t="s">
        <v>197</v>
      </c>
      <c r="AI22" s="243"/>
      <c r="AJ22" s="243"/>
      <c r="AK22" s="243"/>
      <c r="AL22" s="243" t="s">
        <v>20</v>
      </c>
      <c r="AM22" s="243"/>
      <c r="AN22" s="243"/>
      <c r="AO22" s="247"/>
      <c r="AP22" s="253" t="s">
        <v>208</v>
      </c>
      <c r="AQ22" s="253"/>
      <c r="AR22" s="253"/>
      <c r="AS22" s="253"/>
      <c r="AT22" s="253"/>
      <c r="AU22" s="253"/>
      <c r="AV22" s="253"/>
      <c r="AW22" s="253"/>
      <c r="AX22" s="253"/>
      <c r="AY22" s="30">
        <f t="shared" ref="AY22:AY23" si="1">$AY$20</f>
        <v>1</v>
      </c>
    </row>
    <row r="23" spans="1:51" ht="26.25" customHeight="1" x14ac:dyDescent="0.15">
      <c r="A23" s="755">
        <v>1</v>
      </c>
      <c r="B23" s="755">
        <v>1</v>
      </c>
      <c r="C23" s="227" t="s">
        <v>752</v>
      </c>
      <c r="D23" s="227"/>
      <c r="E23" s="227"/>
      <c r="F23" s="227"/>
      <c r="G23" s="227"/>
      <c r="H23" s="227"/>
      <c r="I23" s="227"/>
      <c r="J23" s="229"/>
      <c r="K23" s="229"/>
      <c r="L23" s="229"/>
      <c r="M23" s="229"/>
      <c r="N23" s="229"/>
      <c r="O23" s="229"/>
      <c r="P23" s="230" t="s">
        <v>753</v>
      </c>
      <c r="Q23" s="230"/>
      <c r="R23" s="230"/>
      <c r="S23" s="230"/>
      <c r="T23" s="230"/>
      <c r="U23" s="230"/>
      <c r="V23" s="230"/>
      <c r="W23" s="230"/>
      <c r="X23" s="230"/>
      <c r="Y23" s="785">
        <v>0.05</v>
      </c>
      <c r="Z23" s="786"/>
      <c r="AA23" s="786"/>
      <c r="AB23" s="787"/>
      <c r="AC23" s="788" t="s">
        <v>75</v>
      </c>
      <c r="AD23" s="788"/>
      <c r="AE23" s="788"/>
      <c r="AF23" s="788"/>
      <c r="AG23" s="788"/>
      <c r="AH23" s="237" t="s">
        <v>711</v>
      </c>
      <c r="AI23" s="237"/>
      <c r="AJ23" s="237"/>
      <c r="AK23" s="237"/>
      <c r="AL23" s="789" t="s">
        <v>806</v>
      </c>
      <c r="AM23" s="790"/>
      <c r="AN23" s="790"/>
      <c r="AO23" s="791"/>
      <c r="AP23" s="249"/>
      <c r="AQ23" s="249"/>
      <c r="AR23" s="249"/>
      <c r="AS23" s="249"/>
      <c r="AT23" s="249"/>
      <c r="AU23" s="249"/>
      <c r="AV23" s="249"/>
      <c r="AW23" s="249"/>
      <c r="AX23" s="249"/>
      <c r="AY23" s="30">
        <f t="shared" si="1"/>
        <v>1</v>
      </c>
    </row>
    <row r="24" spans="1:51" x14ac:dyDescent="0.15">
      <c r="A24" s="37"/>
      <c r="B24" s="37"/>
      <c r="P24" s="56"/>
      <c r="Q24" s="56"/>
      <c r="R24" s="56"/>
      <c r="S24" s="56"/>
      <c r="T24" s="56"/>
      <c r="U24" s="56"/>
      <c r="V24" s="56"/>
      <c r="W24" s="56"/>
      <c r="X24" s="56"/>
      <c r="Y24" s="57"/>
      <c r="Z24" s="57"/>
      <c r="AA24" s="57"/>
      <c r="AB24" s="57"/>
      <c r="AC24" s="57"/>
      <c r="AD24" s="57"/>
      <c r="AE24" s="57"/>
      <c r="AF24" s="57"/>
      <c r="AG24" s="57"/>
      <c r="AH24" s="57"/>
      <c r="AI24" s="57"/>
      <c r="AJ24" s="57"/>
      <c r="AK24" s="57"/>
      <c r="AL24" s="57"/>
      <c r="AM24" s="57"/>
      <c r="AN24" s="57"/>
      <c r="AO24" s="57"/>
      <c r="AY24">
        <f>COUNTA($C$27)</f>
        <v>1</v>
      </c>
    </row>
    <row r="25" spans="1:51" x14ac:dyDescent="0.15">
      <c r="A25" s="7"/>
      <c r="B25" s="783" t="s">
        <v>177</v>
      </c>
      <c r="C25" s="50"/>
      <c r="D25" s="50"/>
      <c r="E25" s="50"/>
      <c r="F25" s="50"/>
      <c r="G25" s="50"/>
      <c r="H25" s="50"/>
      <c r="I25" s="50"/>
      <c r="J25" s="50"/>
      <c r="K25" s="50"/>
      <c r="L25" s="50"/>
      <c r="M25" s="50"/>
      <c r="N25" s="50"/>
      <c r="O25" s="50"/>
      <c r="P25" s="52"/>
      <c r="Q25" s="52"/>
      <c r="R25" s="52"/>
      <c r="S25" s="52"/>
      <c r="T25" s="52"/>
      <c r="U25" s="52"/>
      <c r="V25" s="52"/>
      <c r="W25" s="52"/>
      <c r="X25" s="52"/>
      <c r="Y25" s="53"/>
      <c r="Z25" s="53"/>
      <c r="AA25" s="53"/>
      <c r="AB25" s="53"/>
      <c r="AC25" s="53"/>
      <c r="AD25" s="53"/>
      <c r="AE25" s="53"/>
      <c r="AF25" s="53"/>
      <c r="AG25" s="53"/>
      <c r="AH25" s="53"/>
      <c r="AI25" s="53"/>
      <c r="AJ25" s="53"/>
      <c r="AK25" s="53"/>
      <c r="AL25" s="53"/>
      <c r="AM25" s="53"/>
      <c r="AN25" s="53"/>
      <c r="AO25" s="53"/>
      <c r="AP25" s="52"/>
      <c r="AQ25" s="52"/>
      <c r="AR25" s="52"/>
      <c r="AS25" s="52"/>
      <c r="AT25" s="52"/>
      <c r="AU25" s="52"/>
      <c r="AV25" s="52"/>
      <c r="AW25" s="52"/>
      <c r="AX25" s="52"/>
      <c r="AY25" s="30">
        <f>$AY$24</f>
        <v>1</v>
      </c>
    </row>
    <row r="26" spans="1:51" customFormat="1" ht="59.25" customHeight="1" x14ac:dyDescent="0.15">
      <c r="A26" s="243"/>
      <c r="B26" s="243"/>
      <c r="C26" s="243" t="s">
        <v>25</v>
      </c>
      <c r="D26" s="243"/>
      <c r="E26" s="243"/>
      <c r="F26" s="243"/>
      <c r="G26" s="243"/>
      <c r="H26" s="243"/>
      <c r="I26" s="243"/>
      <c r="J26" s="253" t="s">
        <v>207</v>
      </c>
      <c r="K26" s="784"/>
      <c r="L26" s="784"/>
      <c r="M26" s="784"/>
      <c r="N26" s="784"/>
      <c r="O26" s="784"/>
      <c r="P26" s="243" t="s">
        <v>26</v>
      </c>
      <c r="Q26" s="243"/>
      <c r="R26" s="243"/>
      <c r="S26" s="243"/>
      <c r="T26" s="243"/>
      <c r="U26" s="243"/>
      <c r="V26" s="243"/>
      <c r="W26" s="243"/>
      <c r="X26" s="243"/>
      <c r="Y26" s="246" t="s">
        <v>249</v>
      </c>
      <c r="Z26" s="246"/>
      <c r="AA26" s="246"/>
      <c r="AB26" s="246"/>
      <c r="AC26" s="253" t="s">
        <v>239</v>
      </c>
      <c r="AD26" s="253"/>
      <c r="AE26" s="253"/>
      <c r="AF26" s="253"/>
      <c r="AG26" s="253"/>
      <c r="AH26" s="246" t="s">
        <v>197</v>
      </c>
      <c r="AI26" s="243"/>
      <c r="AJ26" s="243"/>
      <c r="AK26" s="243"/>
      <c r="AL26" s="243" t="s">
        <v>20</v>
      </c>
      <c r="AM26" s="243"/>
      <c r="AN26" s="243"/>
      <c r="AO26" s="247"/>
      <c r="AP26" s="253" t="s">
        <v>208</v>
      </c>
      <c r="AQ26" s="253"/>
      <c r="AR26" s="253"/>
      <c r="AS26" s="253"/>
      <c r="AT26" s="253"/>
      <c r="AU26" s="253"/>
      <c r="AV26" s="253"/>
      <c r="AW26" s="253"/>
      <c r="AX26" s="253"/>
      <c r="AY26" s="30">
        <f t="shared" ref="AY26:AY27" si="2">$AY$24</f>
        <v>1</v>
      </c>
    </row>
    <row r="27" spans="1:51" ht="26.25" customHeight="1" x14ac:dyDescent="0.15">
      <c r="A27" s="755">
        <v>1</v>
      </c>
      <c r="B27" s="755">
        <v>1</v>
      </c>
      <c r="C27" s="227" t="s">
        <v>754</v>
      </c>
      <c r="D27" s="227"/>
      <c r="E27" s="227"/>
      <c r="F27" s="227"/>
      <c r="G27" s="227"/>
      <c r="H27" s="227"/>
      <c r="I27" s="227"/>
      <c r="J27" s="229">
        <v>7290801005328</v>
      </c>
      <c r="K27" s="229"/>
      <c r="L27" s="229"/>
      <c r="M27" s="229"/>
      <c r="N27" s="229"/>
      <c r="O27" s="229"/>
      <c r="P27" s="230" t="s">
        <v>755</v>
      </c>
      <c r="Q27" s="230"/>
      <c r="R27" s="230"/>
      <c r="S27" s="230"/>
      <c r="T27" s="230"/>
      <c r="U27" s="230"/>
      <c r="V27" s="230"/>
      <c r="W27" s="230"/>
      <c r="X27" s="230"/>
      <c r="Y27" s="785">
        <v>9</v>
      </c>
      <c r="Z27" s="786"/>
      <c r="AA27" s="786"/>
      <c r="AB27" s="787"/>
      <c r="AC27" s="788" t="s">
        <v>75</v>
      </c>
      <c r="AD27" s="788"/>
      <c r="AE27" s="788"/>
      <c r="AF27" s="788"/>
      <c r="AG27" s="788"/>
      <c r="AH27" s="237" t="s">
        <v>711</v>
      </c>
      <c r="AI27" s="237"/>
      <c r="AJ27" s="237"/>
      <c r="AK27" s="237"/>
      <c r="AL27" s="789" t="s">
        <v>806</v>
      </c>
      <c r="AM27" s="790"/>
      <c r="AN27" s="790"/>
      <c r="AO27" s="791"/>
      <c r="AP27" s="249"/>
      <c r="AQ27" s="249"/>
      <c r="AR27" s="249"/>
      <c r="AS27" s="249"/>
      <c r="AT27" s="249"/>
      <c r="AU27" s="249"/>
      <c r="AV27" s="249"/>
      <c r="AW27" s="249"/>
      <c r="AX27" s="249"/>
      <c r="AY27" s="30">
        <f t="shared" si="2"/>
        <v>1</v>
      </c>
    </row>
    <row r="28" spans="1:51" x14ac:dyDescent="0.15">
      <c r="A28" s="37"/>
      <c r="B28" s="37"/>
      <c r="P28" s="56"/>
      <c r="Q28" s="56"/>
      <c r="R28" s="56"/>
      <c r="S28" s="56"/>
      <c r="T28" s="56"/>
      <c r="U28" s="56"/>
      <c r="V28" s="56"/>
      <c r="W28" s="56"/>
      <c r="X28" s="56"/>
      <c r="Y28" s="57"/>
      <c r="Z28" s="57"/>
      <c r="AA28" s="57"/>
      <c r="AB28" s="57"/>
      <c r="AC28" s="57"/>
      <c r="AD28" s="57"/>
      <c r="AE28" s="57"/>
      <c r="AF28" s="57"/>
      <c r="AG28" s="57"/>
      <c r="AH28" s="57"/>
      <c r="AI28" s="57"/>
      <c r="AJ28" s="57"/>
      <c r="AK28" s="57"/>
      <c r="AL28" s="57"/>
      <c r="AM28" s="57"/>
      <c r="AN28" s="57"/>
      <c r="AO28" s="57"/>
      <c r="AY28">
        <f>COUNTA($C$31)</f>
        <v>1</v>
      </c>
    </row>
    <row r="29" spans="1:51" x14ac:dyDescent="0.15">
      <c r="A29" s="7"/>
      <c r="B29" s="783" t="s">
        <v>178</v>
      </c>
      <c r="C29" s="50"/>
      <c r="D29" s="50"/>
      <c r="E29" s="50"/>
      <c r="F29" s="50"/>
      <c r="G29" s="50"/>
      <c r="H29" s="50"/>
      <c r="I29" s="50"/>
      <c r="J29" s="50"/>
      <c r="K29" s="50"/>
      <c r="L29" s="50"/>
      <c r="M29" s="50"/>
      <c r="N29" s="50"/>
      <c r="O29" s="50"/>
      <c r="P29" s="52"/>
      <c r="Q29" s="52"/>
      <c r="R29" s="52"/>
      <c r="S29" s="52"/>
      <c r="T29" s="52"/>
      <c r="U29" s="52"/>
      <c r="V29" s="52"/>
      <c r="W29" s="52"/>
      <c r="X29" s="52"/>
      <c r="Y29" s="53"/>
      <c r="Z29" s="53"/>
      <c r="AA29" s="53"/>
      <c r="AB29" s="53"/>
      <c r="AC29" s="53"/>
      <c r="AD29" s="53"/>
      <c r="AE29" s="53"/>
      <c r="AF29" s="53"/>
      <c r="AG29" s="53"/>
      <c r="AH29" s="53"/>
      <c r="AI29" s="53"/>
      <c r="AJ29" s="53"/>
      <c r="AK29" s="53"/>
      <c r="AL29" s="53"/>
      <c r="AM29" s="53"/>
      <c r="AN29" s="53"/>
      <c r="AO29" s="53"/>
      <c r="AP29" s="52"/>
      <c r="AQ29" s="52"/>
      <c r="AR29" s="52"/>
      <c r="AS29" s="52"/>
      <c r="AT29" s="52"/>
      <c r="AU29" s="52"/>
      <c r="AV29" s="52"/>
      <c r="AW29" s="52"/>
      <c r="AX29" s="52"/>
      <c r="AY29" s="30">
        <f>$AY$28</f>
        <v>1</v>
      </c>
    </row>
    <row r="30" spans="1:51" customFormat="1" ht="59.25" customHeight="1" x14ac:dyDescent="0.15">
      <c r="A30" s="243"/>
      <c r="B30" s="243"/>
      <c r="C30" s="243" t="s">
        <v>25</v>
      </c>
      <c r="D30" s="243"/>
      <c r="E30" s="243"/>
      <c r="F30" s="243"/>
      <c r="G30" s="243"/>
      <c r="H30" s="243"/>
      <c r="I30" s="243"/>
      <c r="J30" s="253" t="s">
        <v>207</v>
      </c>
      <c r="K30" s="784"/>
      <c r="L30" s="784"/>
      <c r="M30" s="784"/>
      <c r="N30" s="784"/>
      <c r="O30" s="784"/>
      <c r="P30" s="243" t="s">
        <v>26</v>
      </c>
      <c r="Q30" s="243"/>
      <c r="R30" s="243"/>
      <c r="S30" s="243"/>
      <c r="T30" s="243"/>
      <c r="U30" s="243"/>
      <c r="V30" s="243"/>
      <c r="W30" s="243"/>
      <c r="X30" s="243"/>
      <c r="Y30" s="246" t="s">
        <v>249</v>
      </c>
      <c r="Z30" s="246"/>
      <c r="AA30" s="246"/>
      <c r="AB30" s="246"/>
      <c r="AC30" s="253" t="s">
        <v>239</v>
      </c>
      <c r="AD30" s="253"/>
      <c r="AE30" s="253"/>
      <c r="AF30" s="253"/>
      <c r="AG30" s="253"/>
      <c r="AH30" s="246" t="s">
        <v>197</v>
      </c>
      <c r="AI30" s="243"/>
      <c r="AJ30" s="243"/>
      <c r="AK30" s="243"/>
      <c r="AL30" s="243" t="s">
        <v>20</v>
      </c>
      <c r="AM30" s="243"/>
      <c r="AN30" s="243"/>
      <c r="AO30" s="247"/>
      <c r="AP30" s="253" t="s">
        <v>208</v>
      </c>
      <c r="AQ30" s="253"/>
      <c r="AR30" s="253"/>
      <c r="AS30" s="253"/>
      <c r="AT30" s="253"/>
      <c r="AU30" s="253"/>
      <c r="AV30" s="253"/>
      <c r="AW30" s="253"/>
      <c r="AX30" s="253"/>
      <c r="AY30" s="30">
        <f t="shared" ref="AY30:AY31" si="3">$AY$28</f>
        <v>1</v>
      </c>
    </row>
    <row r="31" spans="1:51" ht="26.25" customHeight="1" x14ac:dyDescent="0.15">
      <c r="A31" s="755">
        <v>1</v>
      </c>
      <c r="B31" s="755">
        <v>1</v>
      </c>
      <c r="C31" s="227" t="s">
        <v>754</v>
      </c>
      <c r="D31" s="227"/>
      <c r="E31" s="227"/>
      <c r="F31" s="227"/>
      <c r="G31" s="227"/>
      <c r="H31" s="227"/>
      <c r="I31" s="227"/>
      <c r="J31" s="229">
        <v>7290801005328</v>
      </c>
      <c r="K31" s="229"/>
      <c r="L31" s="229"/>
      <c r="M31" s="229"/>
      <c r="N31" s="229"/>
      <c r="O31" s="229"/>
      <c r="P31" s="230" t="s">
        <v>755</v>
      </c>
      <c r="Q31" s="230"/>
      <c r="R31" s="230"/>
      <c r="S31" s="230"/>
      <c r="T31" s="230"/>
      <c r="U31" s="230"/>
      <c r="V31" s="230"/>
      <c r="W31" s="230"/>
      <c r="X31" s="230"/>
      <c r="Y31" s="785">
        <v>9</v>
      </c>
      <c r="Z31" s="786"/>
      <c r="AA31" s="786"/>
      <c r="AB31" s="787"/>
      <c r="AC31" s="788" t="s">
        <v>75</v>
      </c>
      <c r="AD31" s="788"/>
      <c r="AE31" s="788"/>
      <c r="AF31" s="788"/>
      <c r="AG31" s="788"/>
      <c r="AH31" s="237" t="s">
        <v>711</v>
      </c>
      <c r="AI31" s="237"/>
      <c r="AJ31" s="237"/>
      <c r="AK31" s="237"/>
      <c r="AL31" s="789" t="s">
        <v>806</v>
      </c>
      <c r="AM31" s="790"/>
      <c r="AN31" s="790"/>
      <c r="AO31" s="791"/>
      <c r="AP31" s="249"/>
      <c r="AQ31" s="249"/>
      <c r="AR31" s="249"/>
      <c r="AS31" s="249"/>
      <c r="AT31" s="249"/>
      <c r="AU31" s="249"/>
      <c r="AV31" s="249"/>
      <c r="AW31" s="249"/>
      <c r="AX31" s="249"/>
      <c r="AY31" s="30">
        <f t="shared" si="3"/>
        <v>1</v>
      </c>
    </row>
    <row r="32" spans="1:51" x14ac:dyDescent="0.15">
      <c r="A32" s="37"/>
      <c r="B32" s="37"/>
      <c r="P32" s="56"/>
      <c r="Q32" s="56"/>
      <c r="R32" s="56"/>
      <c r="S32" s="56"/>
      <c r="T32" s="56"/>
      <c r="U32" s="56"/>
      <c r="V32" s="56"/>
      <c r="W32" s="56"/>
      <c r="X32" s="56"/>
      <c r="Y32" s="57"/>
      <c r="Z32" s="57"/>
      <c r="AA32" s="57"/>
      <c r="AB32" s="57"/>
      <c r="AC32" s="57"/>
      <c r="AD32" s="57"/>
      <c r="AE32" s="57"/>
      <c r="AF32" s="57"/>
      <c r="AG32" s="57"/>
      <c r="AH32" s="57"/>
      <c r="AI32" s="57"/>
      <c r="AJ32" s="57"/>
      <c r="AK32" s="57"/>
      <c r="AL32" s="57"/>
      <c r="AM32" s="57"/>
      <c r="AN32" s="57"/>
      <c r="AO32" s="57"/>
      <c r="AY32">
        <f>COUNTA($C$35)</f>
        <v>1</v>
      </c>
    </row>
    <row r="33" spans="1:51" x14ac:dyDescent="0.15">
      <c r="A33" s="7"/>
      <c r="B33" s="783" t="s">
        <v>179</v>
      </c>
      <c r="C33" s="50"/>
      <c r="D33" s="50"/>
      <c r="E33" s="50"/>
      <c r="F33" s="50"/>
      <c r="G33" s="50"/>
      <c r="H33" s="50"/>
      <c r="I33" s="50"/>
      <c r="J33" s="50"/>
      <c r="K33" s="50"/>
      <c r="L33" s="50"/>
      <c r="M33" s="50"/>
      <c r="N33" s="50"/>
      <c r="O33" s="50"/>
      <c r="P33" s="52"/>
      <c r="Q33" s="52"/>
      <c r="R33" s="52"/>
      <c r="S33" s="52"/>
      <c r="T33" s="52"/>
      <c r="U33" s="52"/>
      <c r="V33" s="52"/>
      <c r="W33" s="52"/>
      <c r="X33" s="52"/>
      <c r="Y33" s="53"/>
      <c r="Z33" s="53"/>
      <c r="AA33" s="53"/>
      <c r="AB33" s="53"/>
      <c r="AC33" s="53"/>
      <c r="AD33" s="53"/>
      <c r="AE33" s="53"/>
      <c r="AF33" s="53"/>
      <c r="AG33" s="53"/>
      <c r="AH33" s="53"/>
      <c r="AI33" s="53"/>
      <c r="AJ33" s="53"/>
      <c r="AK33" s="53"/>
      <c r="AL33" s="53"/>
      <c r="AM33" s="53"/>
      <c r="AN33" s="53"/>
      <c r="AO33" s="53"/>
      <c r="AP33" s="52"/>
      <c r="AQ33" s="52"/>
      <c r="AR33" s="52"/>
      <c r="AS33" s="52"/>
      <c r="AT33" s="52"/>
      <c r="AU33" s="52"/>
      <c r="AV33" s="52"/>
      <c r="AW33" s="52"/>
      <c r="AX33" s="52"/>
      <c r="AY33" s="30">
        <f>$AY$32</f>
        <v>1</v>
      </c>
    </row>
    <row r="34" spans="1:51" customFormat="1" ht="59.25" customHeight="1" x14ac:dyDescent="0.15">
      <c r="A34" s="243"/>
      <c r="B34" s="243"/>
      <c r="C34" s="243" t="s">
        <v>25</v>
      </c>
      <c r="D34" s="243"/>
      <c r="E34" s="243"/>
      <c r="F34" s="243"/>
      <c r="G34" s="243"/>
      <c r="H34" s="243"/>
      <c r="I34" s="243"/>
      <c r="J34" s="253" t="s">
        <v>207</v>
      </c>
      <c r="K34" s="784"/>
      <c r="L34" s="784"/>
      <c r="M34" s="784"/>
      <c r="N34" s="784"/>
      <c r="O34" s="784"/>
      <c r="P34" s="243" t="s">
        <v>26</v>
      </c>
      <c r="Q34" s="243"/>
      <c r="R34" s="243"/>
      <c r="S34" s="243"/>
      <c r="T34" s="243"/>
      <c r="U34" s="243"/>
      <c r="V34" s="243"/>
      <c r="W34" s="243"/>
      <c r="X34" s="243"/>
      <c r="Y34" s="246" t="s">
        <v>249</v>
      </c>
      <c r="Z34" s="246"/>
      <c r="AA34" s="246"/>
      <c r="AB34" s="246"/>
      <c r="AC34" s="253" t="s">
        <v>239</v>
      </c>
      <c r="AD34" s="253"/>
      <c r="AE34" s="253"/>
      <c r="AF34" s="253"/>
      <c r="AG34" s="253"/>
      <c r="AH34" s="246" t="s">
        <v>197</v>
      </c>
      <c r="AI34" s="243"/>
      <c r="AJ34" s="243"/>
      <c r="AK34" s="243"/>
      <c r="AL34" s="243" t="s">
        <v>20</v>
      </c>
      <c r="AM34" s="243"/>
      <c r="AN34" s="243"/>
      <c r="AO34" s="247"/>
      <c r="AP34" s="253" t="s">
        <v>208</v>
      </c>
      <c r="AQ34" s="253"/>
      <c r="AR34" s="253"/>
      <c r="AS34" s="253"/>
      <c r="AT34" s="253"/>
      <c r="AU34" s="253"/>
      <c r="AV34" s="253"/>
      <c r="AW34" s="253"/>
      <c r="AX34" s="253"/>
      <c r="AY34" s="30">
        <f t="shared" ref="AY34:AY35" si="4">$AY$32</f>
        <v>1</v>
      </c>
    </row>
    <row r="35" spans="1:51" ht="26.25" customHeight="1" x14ac:dyDescent="0.15">
      <c r="A35" s="755">
        <v>1</v>
      </c>
      <c r="B35" s="755">
        <v>1</v>
      </c>
      <c r="C35" s="227" t="s">
        <v>756</v>
      </c>
      <c r="D35" s="227"/>
      <c r="E35" s="227"/>
      <c r="F35" s="227"/>
      <c r="G35" s="227"/>
      <c r="H35" s="227"/>
      <c r="I35" s="227"/>
      <c r="J35" s="229">
        <v>8010401114448</v>
      </c>
      <c r="K35" s="229"/>
      <c r="L35" s="229"/>
      <c r="M35" s="229"/>
      <c r="N35" s="229"/>
      <c r="O35" s="229"/>
      <c r="P35" s="230" t="s">
        <v>757</v>
      </c>
      <c r="Q35" s="230"/>
      <c r="R35" s="230"/>
      <c r="S35" s="230"/>
      <c r="T35" s="230"/>
      <c r="U35" s="230"/>
      <c r="V35" s="230"/>
      <c r="W35" s="230"/>
      <c r="X35" s="230"/>
      <c r="Y35" s="785">
        <v>0.5</v>
      </c>
      <c r="Z35" s="786"/>
      <c r="AA35" s="786"/>
      <c r="AB35" s="787"/>
      <c r="AC35" s="788" t="s">
        <v>75</v>
      </c>
      <c r="AD35" s="788"/>
      <c r="AE35" s="788"/>
      <c r="AF35" s="788"/>
      <c r="AG35" s="788"/>
      <c r="AH35" s="237" t="s">
        <v>711</v>
      </c>
      <c r="AI35" s="237"/>
      <c r="AJ35" s="237"/>
      <c r="AK35" s="237"/>
      <c r="AL35" s="789" t="s">
        <v>806</v>
      </c>
      <c r="AM35" s="790"/>
      <c r="AN35" s="790"/>
      <c r="AO35" s="791"/>
      <c r="AP35" s="249"/>
      <c r="AQ35" s="249"/>
      <c r="AR35" s="249"/>
      <c r="AS35" s="249"/>
      <c r="AT35" s="249"/>
      <c r="AU35" s="249"/>
      <c r="AV35" s="249"/>
      <c r="AW35" s="249"/>
      <c r="AX35" s="249"/>
      <c r="AY35" s="30">
        <f t="shared" si="4"/>
        <v>1</v>
      </c>
    </row>
    <row r="36" spans="1:51" x14ac:dyDescent="0.15">
      <c r="A36" s="37"/>
      <c r="B36" s="37"/>
      <c r="P36" s="56"/>
      <c r="Q36" s="56"/>
      <c r="R36" s="56"/>
      <c r="S36" s="56"/>
      <c r="T36" s="56"/>
      <c r="U36" s="56"/>
      <c r="V36" s="56"/>
      <c r="W36" s="56"/>
      <c r="X36" s="56"/>
      <c r="Y36" s="57"/>
      <c r="Z36" s="57"/>
      <c r="AA36" s="57"/>
      <c r="AB36" s="57"/>
      <c r="AC36" s="57"/>
      <c r="AD36" s="57"/>
      <c r="AE36" s="57"/>
      <c r="AF36" s="57"/>
      <c r="AG36" s="57"/>
      <c r="AH36" s="57"/>
      <c r="AI36" s="57"/>
      <c r="AJ36" s="57"/>
      <c r="AK36" s="57"/>
      <c r="AL36" s="57"/>
      <c r="AM36" s="57"/>
      <c r="AN36" s="57"/>
      <c r="AO36" s="57"/>
      <c r="AY36">
        <f>COUNTA($C$39)</f>
        <v>1</v>
      </c>
    </row>
    <row r="37" spans="1:51" x14ac:dyDescent="0.15">
      <c r="A37" s="7"/>
      <c r="B37" s="783" t="s">
        <v>180</v>
      </c>
      <c r="C37" s="50"/>
      <c r="D37" s="50"/>
      <c r="E37" s="50"/>
      <c r="F37" s="50"/>
      <c r="G37" s="50"/>
      <c r="H37" s="50"/>
      <c r="I37" s="50"/>
      <c r="J37" s="50"/>
      <c r="K37" s="50"/>
      <c r="L37" s="50"/>
      <c r="M37" s="50"/>
      <c r="N37" s="50"/>
      <c r="O37" s="50"/>
      <c r="P37" s="52"/>
      <c r="Q37" s="52"/>
      <c r="R37" s="52"/>
      <c r="S37" s="52"/>
      <c r="T37" s="52"/>
      <c r="U37" s="52"/>
      <c r="V37" s="52"/>
      <c r="W37" s="52"/>
      <c r="X37" s="52"/>
      <c r="Y37" s="53"/>
      <c r="Z37" s="53"/>
      <c r="AA37" s="53"/>
      <c r="AB37" s="53"/>
      <c r="AC37" s="53"/>
      <c r="AD37" s="53"/>
      <c r="AE37" s="53"/>
      <c r="AF37" s="53"/>
      <c r="AG37" s="53"/>
      <c r="AH37" s="53"/>
      <c r="AI37" s="53"/>
      <c r="AJ37" s="53"/>
      <c r="AK37" s="53"/>
      <c r="AL37" s="53"/>
      <c r="AM37" s="53"/>
      <c r="AN37" s="53"/>
      <c r="AO37" s="53"/>
      <c r="AP37" s="52"/>
      <c r="AQ37" s="52"/>
      <c r="AR37" s="52"/>
      <c r="AS37" s="52"/>
      <c r="AT37" s="52"/>
      <c r="AU37" s="52"/>
      <c r="AV37" s="52"/>
      <c r="AW37" s="52"/>
      <c r="AX37" s="52"/>
      <c r="AY37" s="76">
        <f>$AY$36</f>
        <v>1</v>
      </c>
    </row>
    <row r="38" spans="1:51" customFormat="1" ht="59.25" customHeight="1" x14ac:dyDescent="0.15">
      <c r="A38" s="243"/>
      <c r="B38" s="243"/>
      <c r="C38" s="243" t="s">
        <v>25</v>
      </c>
      <c r="D38" s="243"/>
      <c r="E38" s="243"/>
      <c r="F38" s="243"/>
      <c r="G38" s="243"/>
      <c r="H38" s="243"/>
      <c r="I38" s="243"/>
      <c r="J38" s="253" t="s">
        <v>207</v>
      </c>
      <c r="K38" s="784"/>
      <c r="L38" s="784"/>
      <c r="M38" s="784"/>
      <c r="N38" s="784"/>
      <c r="O38" s="784"/>
      <c r="P38" s="243" t="s">
        <v>26</v>
      </c>
      <c r="Q38" s="243"/>
      <c r="R38" s="243"/>
      <c r="S38" s="243"/>
      <c r="T38" s="243"/>
      <c r="U38" s="243"/>
      <c r="V38" s="243"/>
      <c r="W38" s="243"/>
      <c r="X38" s="243"/>
      <c r="Y38" s="246" t="s">
        <v>249</v>
      </c>
      <c r="Z38" s="246"/>
      <c r="AA38" s="246"/>
      <c r="AB38" s="246"/>
      <c r="AC38" s="253" t="s">
        <v>239</v>
      </c>
      <c r="AD38" s="253"/>
      <c r="AE38" s="253"/>
      <c r="AF38" s="253"/>
      <c r="AG38" s="253"/>
      <c r="AH38" s="246" t="s">
        <v>197</v>
      </c>
      <c r="AI38" s="243"/>
      <c r="AJ38" s="243"/>
      <c r="AK38" s="243"/>
      <c r="AL38" s="243" t="s">
        <v>20</v>
      </c>
      <c r="AM38" s="243"/>
      <c r="AN38" s="243"/>
      <c r="AO38" s="247"/>
      <c r="AP38" s="253" t="s">
        <v>208</v>
      </c>
      <c r="AQ38" s="253"/>
      <c r="AR38" s="253"/>
      <c r="AS38" s="253"/>
      <c r="AT38" s="253"/>
      <c r="AU38" s="253"/>
      <c r="AV38" s="253"/>
      <c r="AW38" s="253"/>
      <c r="AX38" s="253"/>
      <c r="AY38" s="76">
        <f>$AY$36</f>
        <v>1</v>
      </c>
    </row>
    <row r="39" spans="1:51" ht="26.25" customHeight="1" x14ac:dyDescent="0.15">
      <c r="A39" s="755">
        <v>1</v>
      </c>
      <c r="B39" s="755">
        <v>1</v>
      </c>
      <c r="C39" s="227" t="s">
        <v>758</v>
      </c>
      <c r="D39" s="227"/>
      <c r="E39" s="227"/>
      <c r="F39" s="227"/>
      <c r="G39" s="227"/>
      <c r="H39" s="227"/>
      <c r="I39" s="227"/>
      <c r="J39" s="229">
        <v>2020001028235</v>
      </c>
      <c r="K39" s="229"/>
      <c r="L39" s="229"/>
      <c r="M39" s="229"/>
      <c r="N39" s="229"/>
      <c r="O39" s="229"/>
      <c r="P39" s="230" t="s">
        <v>757</v>
      </c>
      <c r="Q39" s="230"/>
      <c r="R39" s="230"/>
      <c r="S39" s="230"/>
      <c r="T39" s="230"/>
      <c r="U39" s="230"/>
      <c r="V39" s="230"/>
      <c r="W39" s="230"/>
      <c r="X39" s="230"/>
      <c r="Y39" s="785">
        <v>21</v>
      </c>
      <c r="Z39" s="786"/>
      <c r="AA39" s="786"/>
      <c r="AB39" s="787"/>
      <c r="AC39" s="788" t="s">
        <v>75</v>
      </c>
      <c r="AD39" s="788"/>
      <c r="AE39" s="788"/>
      <c r="AF39" s="788"/>
      <c r="AG39" s="788"/>
      <c r="AH39" s="237" t="s">
        <v>711</v>
      </c>
      <c r="AI39" s="237"/>
      <c r="AJ39" s="237"/>
      <c r="AK39" s="237"/>
      <c r="AL39" s="789" t="s">
        <v>806</v>
      </c>
      <c r="AM39" s="790"/>
      <c r="AN39" s="790"/>
      <c r="AO39" s="791"/>
      <c r="AP39" s="249"/>
      <c r="AQ39" s="249"/>
      <c r="AR39" s="249"/>
      <c r="AS39" s="249"/>
      <c r="AT39" s="249"/>
      <c r="AU39" s="249"/>
      <c r="AV39" s="249"/>
      <c r="AW39" s="249"/>
      <c r="AX39" s="249"/>
      <c r="AY39">
        <f>$AY$36</f>
        <v>1</v>
      </c>
    </row>
    <row r="40" spans="1:51" x14ac:dyDescent="0.15">
      <c r="A40" s="37"/>
      <c r="B40" s="37"/>
      <c r="P40" s="56"/>
      <c r="Q40" s="56"/>
      <c r="R40" s="56"/>
      <c r="S40" s="56"/>
      <c r="T40" s="56"/>
      <c r="U40" s="56"/>
      <c r="V40" s="56"/>
      <c r="W40" s="56"/>
      <c r="X40" s="56"/>
      <c r="Y40" s="57"/>
      <c r="Z40" s="57"/>
      <c r="AA40" s="57"/>
      <c r="AB40" s="57"/>
      <c r="AC40" s="57"/>
      <c r="AD40" s="57"/>
      <c r="AE40" s="57"/>
      <c r="AF40" s="57"/>
      <c r="AG40" s="57"/>
      <c r="AH40" s="57"/>
      <c r="AI40" s="57"/>
      <c r="AJ40" s="57"/>
      <c r="AK40" s="57"/>
      <c r="AL40" s="57"/>
      <c r="AM40" s="57"/>
      <c r="AN40" s="57"/>
      <c r="AO40" s="57"/>
      <c r="AY40">
        <f>COUNTA($C$43)</f>
        <v>1</v>
      </c>
    </row>
    <row r="41" spans="1:51" x14ac:dyDescent="0.15">
      <c r="A41" s="7"/>
      <c r="B41" s="783" t="s">
        <v>181</v>
      </c>
      <c r="C41" s="50"/>
      <c r="D41" s="50"/>
      <c r="E41" s="50"/>
      <c r="F41" s="50"/>
      <c r="G41" s="50"/>
      <c r="H41" s="50"/>
      <c r="I41" s="50"/>
      <c r="J41" s="50"/>
      <c r="K41" s="50"/>
      <c r="L41" s="50"/>
      <c r="M41" s="50"/>
      <c r="N41" s="50"/>
      <c r="O41" s="50"/>
      <c r="P41" s="52"/>
      <c r="Q41" s="52"/>
      <c r="R41" s="52"/>
      <c r="S41" s="52"/>
      <c r="T41" s="52"/>
      <c r="U41" s="52"/>
      <c r="V41" s="52"/>
      <c r="W41" s="52"/>
      <c r="X41" s="52"/>
      <c r="Y41" s="53"/>
      <c r="Z41" s="53"/>
      <c r="AA41" s="53"/>
      <c r="AB41" s="53"/>
      <c r="AC41" s="53"/>
      <c r="AD41" s="53"/>
      <c r="AE41" s="53"/>
      <c r="AF41" s="53"/>
      <c r="AG41" s="53"/>
      <c r="AH41" s="53"/>
      <c r="AI41" s="53"/>
      <c r="AJ41" s="53"/>
      <c r="AK41" s="53"/>
      <c r="AL41" s="53"/>
      <c r="AM41" s="53"/>
      <c r="AN41" s="53"/>
      <c r="AO41" s="53"/>
      <c r="AP41" s="52"/>
      <c r="AQ41" s="52"/>
      <c r="AR41" s="52"/>
      <c r="AS41" s="52"/>
      <c r="AT41" s="52"/>
      <c r="AU41" s="52"/>
      <c r="AV41" s="52"/>
      <c r="AW41" s="52"/>
      <c r="AX41" s="52"/>
      <c r="AY41" s="30">
        <f>$AY$40</f>
        <v>1</v>
      </c>
    </row>
    <row r="42" spans="1:51" customFormat="1" ht="59.25" customHeight="1" x14ac:dyDescent="0.15">
      <c r="A42" s="243"/>
      <c r="B42" s="243"/>
      <c r="C42" s="243" t="s">
        <v>25</v>
      </c>
      <c r="D42" s="243"/>
      <c r="E42" s="243"/>
      <c r="F42" s="243"/>
      <c r="G42" s="243"/>
      <c r="H42" s="243"/>
      <c r="I42" s="243"/>
      <c r="J42" s="253" t="s">
        <v>207</v>
      </c>
      <c r="K42" s="784"/>
      <c r="L42" s="784"/>
      <c r="M42" s="784"/>
      <c r="N42" s="784"/>
      <c r="O42" s="784"/>
      <c r="P42" s="243" t="s">
        <v>26</v>
      </c>
      <c r="Q42" s="243"/>
      <c r="R42" s="243"/>
      <c r="S42" s="243"/>
      <c r="T42" s="243"/>
      <c r="U42" s="243"/>
      <c r="V42" s="243"/>
      <c r="W42" s="243"/>
      <c r="X42" s="243"/>
      <c r="Y42" s="246" t="s">
        <v>249</v>
      </c>
      <c r="Z42" s="246"/>
      <c r="AA42" s="246"/>
      <c r="AB42" s="246"/>
      <c r="AC42" s="253" t="s">
        <v>239</v>
      </c>
      <c r="AD42" s="253"/>
      <c r="AE42" s="253"/>
      <c r="AF42" s="253"/>
      <c r="AG42" s="253"/>
      <c r="AH42" s="246" t="s">
        <v>197</v>
      </c>
      <c r="AI42" s="243"/>
      <c r="AJ42" s="243"/>
      <c r="AK42" s="243"/>
      <c r="AL42" s="243" t="s">
        <v>20</v>
      </c>
      <c r="AM42" s="243"/>
      <c r="AN42" s="243"/>
      <c r="AO42" s="247"/>
      <c r="AP42" s="253" t="s">
        <v>208</v>
      </c>
      <c r="AQ42" s="253"/>
      <c r="AR42" s="253"/>
      <c r="AS42" s="253"/>
      <c r="AT42" s="253"/>
      <c r="AU42" s="253"/>
      <c r="AV42" s="253"/>
      <c r="AW42" s="253"/>
      <c r="AX42" s="253"/>
      <c r="AY42" s="30">
        <f t="shared" ref="AY42:AY43" si="5">$AY$40</f>
        <v>1</v>
      </c>
    </row>
    <row r="43" spans="1:51" ht="60" customHeight="1" x14ac:dyDescent="0.15">
      <c r="A43" s="755">
        <v>1</v>
      </c>
      <c r="B43" s="755">
        <v>1</v>
      </c>
      <c r="C43" s="227" t="s">
        <v>762</v>
      </c>
      <c r="D43" s="227"/>
      <c r="E43" s="227"/>
      <c r="F43" s="227"/>
      <c r="G43" s="227"/>
      <c r="H43" s="227"/>
      <c r="I43" s="227"/>
      <c r="J43" s="229">
        <v>1010001089519</v>
      </c>
      <c r="K43" s="229"/>
      <c r="L43" s="229"/>
      <c r="M43" s="229"/>
      <c r="N43" s="229"/>
      <c r="O43" s="229"/>
      <c r="P43" s="230" t="s">
        <v>787</v>
      </c>
      <c r="Q43" s="230"/>
      <c r="R43" s="230"/>
      <c r="S43" s="230"/>
      <c r="T43" s="230"/>
      <c r="U43" s="230"/>
      <c r="V43" s="230"/>
      <c r="W43" s="230"/>
      <c r="X43" s="230"/>
      <c r="Y43" s="785">
        <v>31</v>
      </c>
      <c r="Z43" s="786"/>
      <c r="AA43" s="786"/>
      <c r="AB43" s="787"/>
      <c r="AC43" s="788" t="s">
        <v>267</v>
      </c>
      <c r="AD43" s="788"/>
      <c r="AE43" s="788"/>
      <c r="AF43" s="788"/>
      <c r="AG43" s="788"/>
      <c r="AH43" s="237" t="s">
        <v>763</v>
      </c>
      <c r="AI43" s="237"/>
      <c r="AJ43" s="237"/>
      <c r="AK43" s="237"/>
      <c r="AL43" s="789" t="s">
        <v>806</v>
      </c>
      <c r="AM43" s="790"/>
      <c r="AN43" s="790"/>
      <c r="AO43" s="791"/>
      <c r="AP43" s="249"/>
      <c r="AQ43" s="249"/>
      <c r="AR43" s="249"/>
      <c r="AS43" s="249"/>
      <c r="AT43" s="249"/>
      <c r="AU43" s="249"/>
      <c r="AV43" s="249"/>
      <c r="AW43" s="249"/>
      <c r="AX43" s="249"/>
      <c r="AY43" s="30">
        <f t="shared" si="5"/>
        <v>1</v>
      </c>
    </row>
    <row r="44" spans="1:51" ht="60" customHeight="1" x14ac:dyDescent="0.15">
      <c r="A44" s="755">
        <v>2</v>
      </c>
      <c r="B44" s="755">
        <v>1</v>
      </c>
      <c r="C44" s="227" t="s">
        <v>764</v>
      </c>
      <c r="D44" s="227"/>
      <c r="E44" s="227"/>
      <c r="F44" s="227"/>
      <c r="G44" s="227"/>
      <c r="H44" s="227"/>
      <c r="I44" s="227"/>
      <c r="J44" s="229">
        <v>2120001059666</v>
      </c>
      <c r="K44" s="229"/>
      <c r="L44" s="229"/>
      <c r="M44" s="229"/>
      <c r="N44" s="229"/>
      <c r="O44" s="229"/>
      <c r="P44" s="230" t="s">
        <v>765</v>
      </c>
      <c r="Q44" s="230"/>
      <c r="R44" s="230"/>
      <c r="S44" s="230"/>
      <c r="T44" s="230"/>
      <c r="U44" s="230"/>
      <c r="V44" s="230"/>
      <c r="W44" s="230"/>
      <c r="X44" s="230"/>
      <c r="Y44" s="785">
        <v>15</v>
      </c>
      <c r="Z44" s="786"/>
      <c r="AA44" s="786"/>
      <c r="AB44" s="787"/>
      <c r="AC44" s="788" t="s">
        <v>267</v>
      </c>
      <c r="AD44" s="788"/>
      <c r="AE44" s="788"/>
      <c r="AF44" s="788"/>
      <c r="AG44" s="788"/>
      <c r="AH44" s="237" t="s">
        <v>763</v>
      </c>
      <c r="AI44" s="237"/>
      <c r="AJ44" s="237"/>
      <c r="AK44" s="237"/>
      <c r="AL44" s="789" t="s">
        <v>806</v>
      </c>
      <c r="AM44" s="790"/>
      <c r="AN44" s="790"/>
      <c r="AO44" s="791"/>
      <c r="AP44" s="249"/>
      <c r="AQ44" s="249"/>
      <c r="AR44" s="249"/>
      <c r="AS44" s="249"/>
      <c r="AT44" s="249"/>
      <c r="AU44" s="249"/>
      <c r="AV44" s="249"/>
      <c r="AW44" s="249"/>
      <c r="AX44" s="249"/>
      <c r="AY44">
        <f>COUNTA($C$44)</f>
        <v>1</v>
      </c>
    </row>
    <row r="45" spans="1:51" ht="60" customHeight="1" x14ac:dyDescent="0.15">
      <c r="A45" s="755">
        <v>3</v>
      </c>
      <c r="B45" s="755">
        <v>1</v>
      </c>
      <c r="C45" s="227" t="s">
        <v>766</v>
      </c>
      <c r="D45" s="227"/>
      <c r="E45" s="227"/>
      <c r="F45" s="227"/>
      <c r="G45" s="227"/>
      <c r="H45" s="227"/>
      <c r="I45" s="227"/>
      <c r="J45" s="229">
        <v>3010001016132</v>
      </c>
      <c r="K45" s="229"/>
      <c r="L45" s="229"/>
      <c r="M45" s="229"/>
      <c r="N45" s="229"/>
      <c r="O45" s="229"/>
      <c r="P45" s="230" t="s">
        <v>767</v>
      </c>
      <c r="Q45" s="230"/>
      <c r="R45" s="230"/>
      <c r="S45" s="230"/>
      <c r="T45" s="230"/>
      <c r="U45" s="230"/>
      <c r="V45" s="230"/>
      <c r="W45" s="230"/>
      <c r="X45" s="230"/>
      <c r="Y45" s="785">
        <v>12</v>
      </c>
      <c r="Z45" s="786"/>
      <c r="AA45" s="786"/>
      <c r="AB45" s="787"/>
      <c r="AC45" s="788" t="s">
        <v>267</v>
      </c>
      <c r="AD45" s="788"/>
      <c r="AE45" s="788"/>
      <c r="AF45" s="788"/>
      <c r="AG45" s="788"/>
      <c r="AH45" s="237" t="s">
        <v>763</v>
      </c>
      <c r="AI45" s="237"/>
      <c r="AJ45" s="237"/>
      <c r="AK45" s="237"/>
      <c r="AL45" s="789" t="s">
        <v>806</v>
      </c>
      <c r="AM45" s="790"/>
      <c r="AN45" s="790"/>
      <c r="AO45" s="791"/>
      <c r="AP45" s="249"/>
      <c r="AQ45" s="249"/>
      <c r="AR45" s="249"/>
      <c r="AS45" s="249"/>
      <c r="AT45" s="249"/>
      <c r="AU45" s="249"/>
      <c r="AV45" s="249"/>
      <c r="AW45" s="249"/>
      <c r="AX45" s="249"/>
      <c r="AY45">
        <f>COUNTA($C$45)</f>
        <v>1</v>
      </c>
    </row>
    <row r="46" spans="1:51" ht="60" customHeight="1" x14ac:dyDescent="0.15">
      <c r="A46" s="755">
        <v>4</v>
      </c>
      <c r="B46" s="755">
        <v>1</v>
      </c>
      <c r="C46" s="227" t="s">
        <v>762</v>
      </c>
      <c r="D46" s="227"/>
      <c r="E46" s="227"/>
      <c r="F46" s="227"/>
      <c r="G46" s="227"/>
      <c r="H46" s="227"/>
      <c r="I46" s="227"/>
      <c r="J46" s="229">
        <v>1010001089519</v>
      </c>
      <c r="K46" s="229"/>
      <c r="L46" s="229"/>
      <c r="M46" s="229"/>
      <c r="N46" s="229"/>
      <c r="O46" s="229"/>
      <c r="P46" s="230" t="s">
        <v>775</v>
      </c>
      <c r="Q46" s="230"/>
      <c r="R46" s="230"/>
      <c r="S46" s="230"/>
      <c r="T46" s="230"/>
      <c r="U46" s="230"/>
      <c r="V46" s="230"/>
      <c r="W46" s="230"/>
      <c r="X46" s="230"/>
      <c r="Y46" s="785">
        <v>9</v>
      </c>
      <c r="Z46" s="786"/>
      <c r="AA46" s="786"/>
      <c r="AB46" s="787"/>
      <c r="AC46" s="788" t="s">
        <v>267</v>
      </c>
      <c r="AD46" s="788"/>
      <c r="AE46" s="788"/>
      <c r="AF46" s="788"/>
      <c r="AG46" s="788"/>
      <c r="AH46" s="237" t="s">
        <v>763</v>
      </c>
      <c r="AI46" s="237"/>
      <c r="AJ46" s="237"/>
      <c r="AK46" s="237"/>
      <c r="AL46" s="789" t="s">
        <v>806</v>
      </c>
      <c r="AM46" s="790"/>
      <c r="AN46" s="790"/>
      <c r="AO46" s="791"/>
      <c r="AP46" s="249"/>
      <c r="AQ46" s="249"/>
      <c r="AR46" s="249"/>
      <c r="AS46" s="249"/>
      <c r="AT46" s="249"/>
      <c r="AU46" s="249"/>
      <c r="AV46" s="249"/>
      <c r="AW46" s="249"/>
      <c r="AX46" s="249"/>
      <c r="AY46">
        <f>COUNTA($C$46)</f>
        <v>1</v>
      </c>
    </row>
    <row r="47" spans="1:51" ht="60" customHeight="1" x14ac:dyDescent="0.15">
      <c r="A47" s="755">
        <v>5</v>
      </c>
      <c r="B47" s="755">
        <v>1</v>
      </c>
      <c r="C47" s="227" t="s">
        <v>768</v>
      </c>
      <c r="D47" s="227"/>
      <c r="E47" s="227"/>
      <c r="F47" s="227"/>
      <c r="G47" s="227"/>
      <c r="H47" s="227"/>
      <c r="I47" s="227"/>
      <c r="J47" s="229">
        <v>4010005015204</v>
      </c>
      <c r="K47" s="229"/>
      <c r="L47" s="229"/>
      <c r="M47" s="229"/>
      <c r="N47" s="229"/>
      <c r="O47" s="229"/>
      <c r="P47" s="230" t="s">
        <v>769</v>
      </c>
      <c r="Q47" s="230"/>
      <c r="R47" s="230"/>
      <c r="S47" s="230"/>
      <c r="T47" s="230"/>
      <c r="U47" s="230"/>
      <c r="V47" s="230"/>
      <c r="W47" s="230"/>
      <c r="X47" s="230"/>
      <c r="Y47" s="785">
        <v>2</v>
      </c>
      <c r="Z47" s="786"/>
      <c r="AA47" s="786"/>
      <c r="AB47" s="787"/>
      <c r="AC47" s="788" t="s">
        <v>267</v>
      </c>
      <c r="AD47" s="788"/>
      <c r="AE47" s="788"/>
      <c r="AF47" s="788"/>
      <c r="AG47" s="788"/>
      <c r="AH47" s="237" t="s">
        <v>763</v>
      </c>
      <c r="AI47" s="237"/>
      <c r="AJ47" s="237"/>
      <c r="AK47" s="237"/>
      <c r="AL47" s="789" t="s">
        <v>806</v>
      </c>
      <c r="AM47" s="790"/>
      <c r="AN47" s="790"/>
      <c r="AO47" s="791"/>
      <c r="AP47" s="249"/>
      <c r="AQ47" s="249"/>
      <c r="AR47" s="249"/>
      <c r="AS47" s="249"/>
      <c r="AT47" s="249"/>
      <c r="AU47" s="249"/>
      <c r="AV47" s="249"/>
      <c r="AW47" s="249"/>
      <c r="AX47" s="249"/>
      <c r="AY47">
        <f>COUNTA($C$47)</f>
        <v>1</v>
      </c>
    </row>
    <row r="48" spans="1:51" ht="60" customHeight="1" x14ac:dyDescent="0.15">
      <c r="A48" s="755">
        <v>6</v>
      </c>
      <c r="B48" s="755">
        <v>1</v>
      </c>
      <c r="C48" s="227" t="s">
        <v>770</v>
      </c>
      <c r="D48" s="227"/>
      <c r="E48" s="227"/>
      <c r="F48" s="227"/>
      <c r="G48" s="227"/>
      <c r="H48" s="227"/>
      <c r="I48" s="227"/>
      <c r="J48" s="229">
        <v>8010401012148</v>
      </c>
      <c r="K48" s="229"/>
      <c r="L48" s="229"/>
      <c r="M48" s="229"/>
      <c r="N48" s="229"/>
      <c r="O48" s="229"/>
      <c r="P48" s="230" t="s">
        <v>771</v>
      </c>
      <c r="Q48" s="230"/>
      <c r="R48" s="230"/>
      <c r="S48" s="230"/>
      <c r="T48" s="230"/>
      <c r="U48" s="230"/>
      <c r="V48" s="230"/>
      <c r="W48" s="230"/>
      <c r="X48" s="230"/>
      <c r="Y48" s="785">
        <v>1</v>
      </c>
      <c r="Z48" s="786"/>
      <c r="AA48" s="786"/>
      <c r="AB48" s="787"/>
      <c r="AC48" s="788" t="s">
        <v>266</v>
      </c>
      <c r="AD48" s="788"/>
      <c r="AE48" s="788"/>
      <c r="AF48" s="788"/>
      <c r="AG48" s="788"/>
      <c r="AH48" s="237" t="s">
        <v>763</v>
      </c>
      <c r="AI48" s="237"/>
      <c r="AJ48" s="237"/>
      <c r="AK48" s="237"/>
      <c r="AL48" s="789" t="s">
        <v>806</v>
      </c>
      <c r="AM48" s="790"/>
      <c r="AN48" s="790"/>
      <c r="AO48" s="791"/>
      <c r="AP48" s="249"/>
      <c r="AQ48" s="249"/>
      <c r="AR48" s="249"/>
      <c r="AS48" s="249"/>
      <c r="AT48" s="249"/>
      <c r="AU48" s="249"/>
      <c r="AV48" s="249"/>
      <c r="AW48" s="249"/>
      <c r="AX48" s="249"/>
      <c r="AY48">
        <f>COUNTA($C$48)</f>
        <v>1</v>
      </c>
    </row>
    <row r="49" spans="1:51" ht="60" customHeight="1" x14ac:dyDescent="0.15">
      <c r="A49" s="755">
        <v>7</v>
      </c>
      <c r="B49" s="755">
        <v>1</v>
      </c>
      <c r="C49" s="227" t="s">
        <v>762</v>
      </c>
      <c r="D49" s="227"/>
      <c r="E49" s="227"/>
      <c r="F49" s="227"/>
      <c r="G49" s="227"/>
      <c r="H49" s="227"/>
      <c r="I49" s="227"/>
      <c r="J49" s="229">
        <v>1010001089519</v>
      </c>
      <c r="K49" s="229"/>
      <c r="L49" s="229"/>
      <c r="M49" s="229"/>
      <c r="N49" s="229"/>
      <c r="O49" s="229"/>
      <c r="P49" s="230" t="s">
        <v>776</v>
      </c>
      <c r="Q49" s="230"/>
      <c r="R49" s="230"/>
      <c r="S49" s="230"/>
      <c r="T49" s="230"/>
      <c r="U49" s="230"/>
      <c r="V49" s="230"/>
      <c r="W49" s="230"/>
      <c r="X49" s="230"/>
      <c r="Y49" s="785">
        <v>1</v>
      </c>
      <c r="Z49" s="786"/>
      <c r="AA49" s="786"/>
      <c r="AB49" s="787"/>
      <c r="AC49" s="788" t="s">
        <v>266</v>
      </c>
      <c r="AD49" s="788"/>
      <c r="AE49" s="788"/>
      <c r="AF49" s="788"/>
      <c r="AG49" s="788"/>
      <c r="AH49" s="237" t="s">
        <v>763</v>
      </c>
      <c r="AI49" s="237"/>
      <c r="AJ49" s="237"/>
      <c r="AK49" s="237"/>
      <c r="AL49" s="789" t="s">
        <v>806</v>
      </c>
      <c r="AM49" s="790"/>
      <c r="AN49" s="790"/>
      <c r="AO49" s="791"/>
      <c r="AP49" s="249"/>
      <c r="AQ49" s="249"/>
      <c r="AR49" s="249"/>
      <c r="AS49" s="249"/>
      <c r="AT49" s="249"/>
      <c r="AU49" s="249"/>
      <c r="AV49" s="249"/>
      <c r="AW49" s="249"/>
      <c r="AX49" s="249"/>
      <c r="AY49">
        <f>COUNTA($C$49)</f>
        <v>1</v>
      </c>
    </row>
    <row r="50" spans="1:51" ht="60" customHeight="1" x14ac:dyDescent="0.15">
      <c r="A50" s="755">
        <v>8</v>
      </c>
      <c r="B50" s="755">
        <v>1</v>
      </c>
      <c r="C50" s="227" t="s">
        <v>762</v>
      </c>
      <c r="D50" s="227"/>
      <c r="E50" s="227"/>
      <c r="F50" s="227"/>
      <c r="G50" s="227"/>
      <c r="H50" s="227"/>
      <c r="I50" s="227"/>
      <c r="J50" s="229">
        <v>1010001089519</v>
      </c>
      <c r="K50" s="229"/>
      <c r="L50" s="229"/>
      <c r="M50" s="229"/>
      <c r="N50" s="229"/>
      <c r="O50" s="229"/>
      <c r="P50" s="230" t="s">
        <v>777</v>
      </c>
      <c r="Q50" s="230"/>
      <c r="R50" s="230"/>
      <c r="S50" s="230"/>
      <c r="T50" s="230"/>
      <c r="U50" s="230"/>
      <c r="V50" s="230"/>
      <c r="W50" s="230"/>
      <c r="X50" s="230"/>
      <c r="Y50" s="785">
        <v>0.8</v>
      </c>
      <c r="Z50" s="786"/>
      <c r="AA50" s="786"/>
      <c r="AB50" s="787"/>
      <c r="AC50" s="788" t="s">
        <v>266</v>
      </c>
      <c r="AD50" s="788"/>
      <c r="AE50" s="788"/>
      <c r="AF50" s="788"/>
      <c r="AG50" s="788"/>
      <c r="AH50" s="237" t="s">
        <v>763</v>
      </c>
      <c r="AI50" s="237"/>
      <c r="AJ50" s="237"/>
      <c r="AK50" s="237"/>
      <c r="AL50" s="789" t="s">
        <v>806</v>
      </c>
      <c r="AM50" s="790"/>
      <c r="AN50" s="790"/>
      <c r="AO50" s="791"/>
      <c r="AP50" s="249"/>
      <c r="AQ50" s="249"/>
      <c r="AR50" s="249"/>
      <c r="AS50" s="249"/>
      <c r="AT50" s="249"/>
      <c r="AU50" s="249"/>
      <c r="AV50" s="249"/>
      <c r="AW50" s="249"/>
      <c r="AX50" s="249"/>
      <c r="AY50">
        <f>COUNTA($C$50)</f>
        <v>1</v>
      </c>
    </row>
    <row r="51" spans="1:51" ht="60" customHeight="1" x14ac:dyDescent="0.15">
      <c r="A51" s="755">
        <v>9</v>
      </c>
      <c r="B51" s="755">
        <v>1</v>
      </c>
      <c r="C51" s="227" t="s">
        <v>764</v>
      </c>
      <c r="D51" s="227"/>
      <c r="E51" s="227"/>
      <c r="F51" s="227"/>
      <c r="G51" s="227"/>
      <c r="H51" s="227"/>
      <c r="I51" s="227"/>
      <c r="J51" s="229">
        <v>2120001059666</v>
      </c>
      <c r="K51" s="229"/>
      <c r="L51" s="229"/>
      <c r="M51" s="229"/>
      <c r="N51" s="229"/>
      <c r="O51" s="229"/>
      <c r="P51" s="230" t="s">
        <v>772</v>
      </c>
      <c r="Q51" s="230"/>
      <c r="R51" s="230"/>
      <c r="S51" s="230"/>
      <c r="T51" s="230"/>
      <c r="U51" s="230"/>
      <c r="V51" s="230"/>
      <c r="W51" s="230"/>
      <c r="X51" s="230"/>
      <c r="Y51" s="785">
        <v>0.7</v>
      </c>
      <c r="Z51" s="786"/>
      <c r="AA51" s="786"/>
      <c r="AB51" s="787"/>
      <c r="AC51" s="788" t="s">
        <v>267</v>
      </c>
      <c r="AD51" s="788"/>
      <c r="AE51" s="788"/>
      <c r="AF51" s="788"/>
      <c r="AG51" s="788"/>
      <c r="AH51" s="237" t="s">
        <v>763</v>
      </c>
      <c r="AI51" s="237"/>
      <c r="AJ51" s="237"/>
      <c r="AK51" s="237"/>
      <c r="AL51" s="789" t="s">
        <v>806</v>
      </c>
      <c r="AM51" s="790"/>
      <c r="AN51" s="790"/>
      <c r="AO51" s="791"/>
      <c r="AP51" s="249"/>
      <c r="AQ51" s="249"/>
      <c r="AR51" s="249"/>
      <c r="AS51" s="249"/>
      <c r="AT51" s="249"/>
      <c r="AU51" s="249"/>
      <c r="AV51" s="249"/>
      <c r="AW51" s="249"/>
      <c r="AX51" s="249"/>
      <c r="AY51">
        <f>COUNTA($C$51)</f>
        <v>1</v>
      </c>
    </row>
    <row r="52" spans="1:51" ht="60" customHeight="1" x14ac:dyDescent="0.15">
      <c r="A52" s="755">
        <v>10</v>
      </c>
      <c r="B52" s="755">
        <v>1</v>
      </c>
      <c r="C52" s="227" t="s">
        <v>773</v>
      </c>
      <c r="D52" s="227"/>
      <c r="E52" s="227"/>
      <c r="F52" s="227"/>
      <c r="G52" s="227"/>
      <c r="H52" s="227"/>
      <c r="I52" s="227"/>
      <c r="J52" s="229">
        <v>3010401009875</v>
      </c>
      <c r="K52" s="229"/>
      <c r="L52" s="229"/>
      <c r="M52" s="229"/>
      <c r="N52" s="229"/>
      <c r="O52" s="229"/>
      <c r="P52" s="230" t="s">
        <v>778</v>
      </c>
      <c r="Q52" s="230"/>
      <c r="R52" s="230"/>
      <c r="S52" s="230"/>
      <c r="T52" s="230"/>
      <c r="U52" s="230"/>
      <c r="V52" s="230"/>
      <c r="W52" s="230"/>
      <c r="X52" s="230"/>
      <c r="Y52" s="785">
        <v>0.5</v>
      </c>
      <c r="Z52" s="786"/>
      <c r="AA52" s="786"/>
      <c r="AB52" s="787"/>
      <c r="AC52" s="788" t="s">
        <v>266</v>
      </c>
      <c r="AD52" s="788"/>
      <c r="AE52" s="788"/>
      <c r="AF52" s="788"/>
      <c r="AG52" s="788"/>
      <c r="AH52" s="237" t="s">
        <v>763</v>
      </c>
      <c r="AI52" s="237"/>
      <c r="AJ52" s="237"/>
      <c r="AK52" s="237"/>
      <c r="AL52" s="789" t="s">
        <v>806</v>
      </c>
      <c r="AM52" s="790"/>
      <c r="AN52" s="790"/>
      <c r="AO52" s="791"/>
      <c r="AP52" s="249"/>
      <c r="AQ52" s="249"/>
      <c r="AR52" s="249"/>
      <c r="AS52" s="249"/>
      <c r="AT52" s="249"/>
      <c r="AU52" s="249"/>
      <c r="AV52" s="249"/>
      <c r="AW52" s="249"/>
      <c r="AX52" s="249"/>
      <c r="AY52">
        <f>COUNTA($C$52)</f>
        <v>1</v>
      </c>
    </row>
    <row r="53" spans="1:51" ht="60" customHeight="1" x14ac:dyDescent="0.15">
      <c r="A53" s="755">
        <v>11</v>
      </c>
      <c r="B53" s="755">
        <v>1</v>
      </c>
      <c r="C53" s="227" t="s">
        <v>774</v>
      </c>
      <c r="D53" s="227"/>
      <c r="E53" s="227"/>
      <c r="F53" s="227"/>
      <c r="G53" s="227"/>
      <c r="H53" s="227"/>
      <c r="I53" s="227"/>
      <c r="J53" s="229">
        <v>2010001022478</v>
      </c>
      <c r="K53" s="229"/>
      <c r="L53" s="229"/>
      <c r="M53" s="229"/>
      <c r="N53" s="229"/>
      <c r="O53" s="229"/>
      <c r="P53" s="230" t="s">
        <v>779</v>
      </c>
      <c r="Q53" s="230"/>
      <c r="R53" s="230"/>
      <c r="S53" s="230"/>
      <c r="T53" s="230"/>
      <c r="U53" s="230"/>
      <c r="V53" s="230"/>
      <c r="W53" s="230"/>
      <c r="X53" s="230"/>
      <c r="Y53" s="785">
        <v>0.4</v>
      </c>
      <c r="Z53" s="786"/>
      <c r="AA53" s="786"/>
      <c r="AB53" s="787"/>
      <c r="AC53" s="788" t="s">
        <v>266</v>
      </c>
      <c r="AD53" s="788"/>
      <c r="AE53" s="788"/>
      <c r="AF53" s="788"/>
      <c r="AG53" s="788"/>
      <c r="AH53" s="237" t="s">
        <v>763</v>
      </c>
      <c r="AI53" s="237"/>
      <c r="AJ53" s="237"/>
      <c r="AK53" s="237"/>
      <c r="AL53" s="789" t="s">
        <v>806</v>
      </c>
      <c r="AM53" s="790"/>
      <c r="AN53" s="790"/>
      <c r="AO53" s="791"/>
      <c r="AP53" s="249"/>
      <c r="AQ53" s="249"/>
      <c r="AR53" s="249"/>
      <c r="AS53" s="249"/>
      <c r="AT53" s="249"/>
      <c r="AU53" s="249"/>
      <c r="AV53" s="249"/>
      <c r="AW53" s="249"/>
      <c r="AX53" s="249"/>
      <c r="AY53">
        <f>COUNTA($C$53)</f>
        <v>1</v>
      </c>
    </row>
    <row r="54" spans="1:51" ht="60" customHeight="1" x14ac:dyDescent="0.15">
      <c r="A54" s="755">
        <v>12</v>
      </c>
      <c r="B54" s="755">
        <v>1</v>
      </c>
      <c r="C54" s="227" t="s">
        <v>774</v>
      </c>
      <c r="D54" s="227"/>
      <c r="E54" s="227"/>
      <c r="F54" s="227"/>
      <c r="G54" s="227"/>
      <c r="H54" s="227"/>
      <c r="I54" s="227"/>
      <c r="J54" s="229">
        <v>2010001022478</v>
      </c>
      <c r="K54" s="229"/>
      <c r="L54" s="229"/>
      <c r="M54" s="229"/>
      <c r="N54" s="229"/>
      <c r="O54" s="229"/>
      <c r="P54" s="230" t="s">
        <v>780</v>
      </c>
      <c r="Q54" s="230"/>
      <c r="R54" s="230"/>
      <c r="S54" s="230"/>
      <c r="T54" s="230"/>
      <c r="U54" s="230"/>
      <c r="V54" s="230"/>
      <c r="W54" s="230"/>
      <c r="X54" s="230"/>
      <c r="Y54" s="785">
        <v>0.3</v>
      </c>
      <c r="Z54" s="786"/>
      <c r="AA54" s="786"/>
      <c r="AB54" s="787"/>
      <c r="AC54" s="788" t="s">
        <v>266</v>
      </c>
      <c r="AD54" s="788"/>
      <c r="AE54" s="788"/>
      <c r="AF54" s="788"/>
      <c r="AG54" s="788"/>
      <c r="AH54" s="237" t="s">
        <v>763</v>
      </c>
      <c r="AI54" s="237"/>
      <c r="AJ54" s="237"/>
      <c r="AK54" s="237"/>
      <c r="AL54" s="789" t="s">
        <v>806</v>
      </c>
      <c r="AM54" s="790"/>
      <c r="AN54" s="790"/>
      <c r="AO54" s="791"/>
      <c r="AP54" s="249"/>
      <c r="AQ54" s="249"/>
      <c r="AR54" s="249"/>
      <c r="AS54" s="249"/>
      <c r="AT54" s="249"/>
      <c r="AU54" s="249"/>
      <c r="AV54" s="249"/>
      <c r="AW54" s="249"/>
      <c r="AX54" s="249"/>
      <c r="AY54">
        <f>COUNTA($C$54)</f>
        <v>1</v>
      </c>
    </row>
    <row r="55" spans="1:51" ht="60" customHeight="1" x14ac:dyDescent="0.15">
      <c r="A55" s="755">
        <v>13</v>
      </c>
      <c r="B55" s="755">
        <v>1</v>
      </c>
      <c r="C55" s="227" t="s">
        <v>770</v>
      </c>
      <c r="D55" s="227"/>
      <c r="E55" s="227"/>
      <c r="F55" s="227"/>
      <c r="G55" s="227"/>
      <c r="H55" s="227"/>
      <c r="I55" s="227"/>
      <c r="J55" s="229">
        <v>8010401012148</v>
      </c>
      <c r="K55" s="229"/>
      <c r="L55" s="229"/>
      <c r="M55" s="229"/>
      <c r="N55" s="229"/>
      <c r="O55" s="229"/>
      <c r="P55" s="230" t="s">
        <v>781</v>
      </c>
      <c r="Q55" s="230"/>
      <c r="R55" s="230"/>
      <c r="S55" s="230"/>
      <c r="T55" s="230"/>
      <c r="U55" s="230"/>
      <c r="V55" s="230"/>
      <c r="W55" s="230"/>
      <c r="X55" s="230"/>
      <c r="Y55" s="785">
        <v>0.3</v>
      </c>
      <c r="Z55" s="786"/>
      <c r="AA55" s="786"/>
      <c r="AB55" s="787"/>
      <c r="AC55" s="788" t="s">
        <v>266</v>
      </c>
      <c r="AD55" s="788"/>
      <c r="AE55" s="788"/>
      <c r="AF55" s="788"/>
      <c r="AG55" s="788"/>
      <c r="AH55" s="237" t="s">
        <v>763</v>
      </c>
      <c r="AI55" s="237"/>
      <c r="AJ55" s="237"/>
      <c r="AK55" s="237"/>
      <c r="AL55" s="789" t="s">
        <v>806</v>
      </c>
      <c r="AM55" s="790"/>
      <c r="AN55" s="790"/>
      <c r="AO55" s="791"/>
      <c r="AP55" s="249"/>
      <c r="AQ55" s="249"/>
      <c r="AR55" s="249"/>
      <c r="AS55" s="249"/>
      <c r="AT55" s="249"/>
      <c r="AU55" s="249"/>
      <c r="AV55" s="249"/>
      <c r="AW55" s="249"/>
      <c r="AX55" s="249"/>
      <c r="AY55">
        <f>COUNTA($C$55)</f>
        <v>1</v>
      </c>
    </row>
    <row r="56" spans="1:51" ht="60" customHeight="1" x14ac:dyDescent="0.15">
      <c r="A56" s="755">
        <v>14</v>
      </c>
      <c r="B56" s="755">
        <v>1</v>
      </c>
      <c r="C56" s="227" t="s">
        <v>773</v>
      </c>
      <c r="D56" s="227"/>
      <c r="E56" s="227"/>
      <c r="F56" s="227"/>
      <c r="G56" s="227"/>
      <c r="H56" s="227"/>
      <c r="I56" s="227"/>
      <c r="J56" s="229">
        <v>3010401009875</v>
      </c>
      <c r="K56" s="229"/>
      <c r="L56" s="229"/>
      <c r="M56" s="229"/>
      <c r="N56" s="229"/>
      <c r="O56" s="229"/>
      <c r="P56" s="230" t="s">
        <v>782</v>
      </c>
      <c r="Q56" s="230"/>
      <c r="R56" s="230"/>
      <c r="S56" s="230"/>
      <c r="T56" s="230"/>
      <c r="U56" s="230"/>
      <c r="V56" s="230"/>
      <c r="W56" s="230"/>
      <c r="X56" s="230"/>
      <c r="Y56" s="785">
        <v>0.2</v>
      </c>
      <c r="Z56" s="786"/>
      <c r="AA56" s="786"/>
      <c r="AB56" s="787"/>
      <c r="AC56" s="788" t="s">
        <v>266</v>
      </c>
      <c r="AD56" s="788"/>
      <c r="AE56" s="788"/>
      <c r="AF56" s="788"/>
      <c r="AG56" s="788"/>
      <c r="AH56" s="237" t="s">
        <v>763</v>
      </c>
      <c r="AI56" s="237"/>
      <c r="AJ56" s="237"/>
      <c r="AK56" s="237"/>
      <c r="AL56" s="789" t="s">
        <v>806</v>
      </c>
      <c r="AM56" s="790"/>
      <c r="AN56" s="790"/>
      <c r="AO56" s="791"/>
      <c r="AP56" s="249"/>
      <c r="AQ56" s="249"/>
      <c r="AR56" s="249"/>
      <c r="AS56" s="249"/>
      <c r="AT56" s="249"/>
      <c r="AU56" s="249"/>
      <c r="AV56" s="249"/>
      <c r="AW56" s="249"/>
      <c r="AX56" s="249"/>
      <c r="AY56">
        <f>COUNTA($C$56)</f>
        <v>1</v>
      </c>
    </row>
    <row r="57" spans="1:51" ht="60" customHeight="1" x14ac:dyDescent="0.15">
      <c r="A57" s="755">
        <v>15</v>
      </c>
      <c r="B57" s="755">
        <v>1</v>
      </c>
      <c r="C57" s="227" t="s">
        <v>783</v>
      </c>
      <c r="D57" s="227"/>
      <c r="E57" s="227"/>
      <c r="F57" s="227"/>
      <c r="G57" s="227"/>
      <c r="H57" s="227"/>
      <c r="I57" s="227"/>
      <c r="J57" s="229">
        <v>9010601040880</v>
      </c>
      <c r="K57" s="229"/>
      <c r="L57" s="229"/>
      <c r="M57" s="229"/>
      <c r="N57" s="229"/>
      <c r="O57" s="229"/>
      <c r="P57" s="230" t="s">
        <v>784</v>
      </c>
      <c r="Q57" s="230"/>
      <c r="R57" s="230"/>
      <c r="S57" s="230"/>
      <c r="T57" s="230"/>
      <c r="U57" s="230"/>
      <c r="V57" s="230"/>
      <c r="W57" s="230"/>
      <c r="X57" s="230"/>
      <c r="Y57" s="785">
        <v>0.2</v>
      </c>
      <c r="Z57" s="786"/>
      <c r="AA57" s="786"/>
      <c r="AB57" s="787"/>
      <c r="AC57" s="788" t="s">
        <v>260</v>
      </c>
      <c r="AD57" s="788"/>
      <c r="AE57" s="788"/>
      <c r="AF57" s="788"/>
      <c r="AG57" s="788"/>
      <c r="AH57" s="237">
        <v>1</v>
      </c>
      <c r="AI57" s="237"/>
      <c r="AJ57" s="237"/>
      <c r="AK57" s="237"/>
      <c r="AL57" s="789" t="s">
        <v>806</v>
      </c>
      <c r="AM57" s="790"/>
      <c r="AN57" s="790"/>
      <c r="AO57" s="791"/>
      <c r="AP57" s="249"/>
      <c r="AQ57" s="249"/>
      <c r="AR57" s="249"/>
      <c r="AS57" s="249"/>
      <c r="AT57" s="249"/>
      <c r="AU57" s="249"/>
      <c r="AV57" s="249"/>
      <c r="AW57" s="249"/>
      <c r="AX57" s="249"/>
      <c r="AY57">
        <f>COUNTA($C$57)</f>
        <v>1</v>
      </c>
    </row>
    <row r="58" spans="1:51" ht="60" customHeight="1" x14ac:dyDescent="0.15">
      <c r="A58" s="755">
        <v>16</v>
      </c>
      <c r="B58" s="755">
        <v>1</v>
      </c>
      <c r="C58" s="227" t="s">
        <v>785</v>
      </c>
      <c r="D58" s="227"/>
      <c r="E58" s="227"/>
      <c r="F58" s="227"/>
      <c r="G58" s="227"/>
      <c r="H58" s="227"/>
      <c r="I58" s="227"/>
      <c r="J58" s="229">
        <v>4010001110223</v>
      </c>
      <c r="K58" s="229"/>
      <c r="L58" s="229"/>
      <c r="M58" s="229"/>
      <c r="N58" s="229"/>
      <c r="O58" s="229"/>
      <c r="P58" s="230" t="s">
        <v>786</v>
      </c>
      <c r="Q58" s="230"/>
      <c r="R58" s="230"/>
      <c r="S58" s="230"/>
      <c r="T58" s="230"/>
      <c r="U58" s="230"/>
      <c r="V58" s="230"/>
      <c r="W58" s="230"/>
      <c r="X58" s="230"/>
      <c r="Y58" s="785">
        <v>0.1</v>
      </c>
      <c r="Z58" s="786"/>
      <c r="AA58" s="786"/>
      <c r="AB58" s="787"/>
      <c r="AC58" s="788" t="s">
        <v>266</v>
      </c>
      <c r="AD58" s="788"/>
      <c r="AE58" s="788"/>
      <c r="AF58" s="788"/>
      <c r="AG58" s="788"/>
      <c r="AH58" s="237" t="s">
        <v>763</v>
      </c>
      <c r="AI58" s="237"/>
      <c r="AJ58" s="237"/>
      <c r="AK58" s="237"/>
      <c r="AL58" s="789" t="s">
        <v>806</v>
      </c>
      <c r="AM58" s="790"/>
      <c r="AN58" s="790"/>
      <c r="AO58" s="791"/>
      <c r="AP58" s="249"/>
      <c r="AQ58" s="249"/>
      <c r="AR58" s="249"/>
      <c r="AS58" s="249"/>
      <c r="AT58" s="249"/>
      <c r="AU58" s="249"/>
      <c r="AV58" s="249"/>
      <c r="AW58" s="249"/>
      <c r="AX58" s="249"/>
      <c r="AY58">
        <f>COUNTA($C$58)</f>
        <v>1</v>
      </c>
    </row>
    <row r="59" spans="1:51" x14ac:dyDescent="0.15">
      <c r="A59" s="37"/>
      <c r="B59" s="37"/>
    </row>
  </sheetData>
  <sheetProtection formatRows="0"/>
  <mergeCells count="360">
    <mergeCell ref="AP44:AX44"/>
    <mergeCell ref="AL55:AO55"/>
    <mergeCell ref="AP55:AX55"/>
    <mergeCell ref="C56:I56"/>
    <mergeCell ref="J56:O56"/>
    <mergeCell ref="P56:X56"/>
    <mergeCell ref="Y56:AB56"/>
    <mergeCell ref="AC56:AG56"/>
    <mergeCell ref="AH56:AK56"/>
    <mergeCell ref="AL56:AO56"/>
    <mergeCell ref="AP56:AX56"/>
    <mergeCell ref="C57:I57"/>
    <mergeCell ref="J57:O57"/>
    <mergeCell ref="P57:X57"/>
    <mergeCell ref="Y57:AB57"/>
    <mergeCell ref="AC57:AG57"/>
    <mergeCell ref="AH57:AK57"/>
    <mergeCell ref="AL57:AO57"/>
    <mergeCell ref="AP57:AX57"/>
    <mergeCell ref="AL51:AO51"/>
    <mergeCell ref="AP51:AX51"/>
    <mergeCell ref="C52:I52"/>
    <mergeCell ref="J52:O52"/>
    <mergeCell ref="P52:X52"/>
    <mergeCell ref="Y52:AB52"/>
    <mergeCell ref="AC52:AG52"/>
    <mergeCell ref="AH52:AK52"/>
    <mergeCell ref="AL52:AO52"/>
    <mergeCell ref="AP52:AX52"/>
    <mergeCell ref="C53:I53"/>
    <mergeCell ref="J53:O53"/>
    <mergeCell ref="P53:X53"/>
    <mergeCell ref="Y53:AB53"/>
    <mergeCell ref="AC53:AG53"/>
    <mergeCell ref="AH53:AK53"/>
    <mergeCell ref="AL53:AO53"/>
    <mergeCell ref="AP53:AX53"/>
    <mergeCell ref="C34:I34"/>
    <mergeCell ref="J34:O34"/>
    <mergeCell ref="P34:X34"/>
    <mergeCell ref="Y34:AB34"/>
    <mergeCell ref="AC34:AG34"/>
    <mergeCell ref="AH34:AK34"/>
    <mergeCell ref="AL34:AO34"/>
    <mergeCell ref="AP34:AX34"/>
    <mergeCell ref="C35:I35"/>
    <mergeCell ref="J35:O35"/>
    <mergeCell ref="P35:X35"/>
    <mergeCell ref="Y35:AB35"/>
    <mergeCell ref="AC35:AG35"/>
    <mergeCell ref="AH35:AK35"/>
    <mergeCell ref="AL35:AO35"/>
    <mergeCell ref="AP35:AX35"/>
    <mergeCell ref="C30:I30"/>
    <mergeCell ref="J30:O30"/>
    <mergeCell ref="P30:X30"/>
    <mergeCell ref="Y30:AB30"/>
    <mergeCell ref="AC30:AG30"/>
    <mergeCell ref="AH30:AK30"/>
    <mergeCell ref="AL30:AO30"/>
    <mergeCell ref="AP30:AX30"/>
    <mergeCell ref="AP26:AX26"/>
    <mergeCell ref="AP19:AX19"/>
    <mergeCell ref="AL12:AO12"/>
    <mergeCell ref="AP12:AX12"/>
    <mergeCell ref="C13:I13"/>
    <mergeCell ref="J13:O13"/>
    <mergeCell ref="P13:X13"/>
    <mergeCell ref="Y13:AB13"/>
    <mergeCell ref="AC13:AG13"/>
    <mergeCell ref="AH13:AK13"/>
    <mergeCell ref="AL13:AO13"/>
    <mergeCell ref="AP13:AX13"/>
    <mergeCell ref="C14:I14"/>
    <mergeCell ref="J14:O14"/>
    <mergeCell ref="P14:X14"/>
    <mergeCell ref="Y14:AB14"/>
    <mergeCell ref="AC14:AG14"/>
    <mergeCell ref="AH14:AK14"/>
    <mergeCell ref="AL14:AO14"/>
    <mergeCell ref="AP14:AX14"/>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15:B15"/>
    <mergeCell ref="A14:B14"/>
    <mergeCell ref="A13:B13"/>
    <mergeCell ref="C15:I15"/>
    <mergeCell ref="J15:O15"/>
    <mergeCell ref="P15:X15"/>
    <mergeCell ref="Y15:AB15"/>
    <mergeCell ref="AC15:AG15"/>
    <mergeCell ref="AH15:AK15"/>
    <mergeCell ref="AL15:AO15"/>
    <mergeCell ref="AP15:AX15"/>
    <mergeCell ref="A18:B18"/>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19:B19"/>
    <mergeCell ref="AL17:AO17"/>
    <mergeCell ref="AP17:AX17"/>
    <mergeCell ref="C18:I18"/>
    <mergeCell ref="J18:O18"/>
    <mergeCell ref="P18:X18"/>
    <mergeCell ref="Y18:AB18"/>
    <mergeCell ref="AC18:AG18"/>
    <mergeCell ref="AH18:AK18"/>
    <mergeCell ref="AL18:AO18"/>
    <mergeCell ref="AP18:AX18"/>
    <mergeCell ref="C19:I19"/>
    <mergeCell ref="J19:O19"/>
    <mergeCell ref="P19:X19"/>
    <mergeCell ref="Y19:AB19"/>
    <mergeCell ref="AC19:AG19"/>
    <mergeCell ref="AH19:AK19"/>
    <mergeCell ref="AL19:AO19"/>
    <mergeCell ref="A22:B22"/>
    <mergeCell ref="C22:I22"/>
    <mergeCell ref="J22:O22"/>
    <mergeCell ref="P22:X22"/>
    <mergeCell ref="Y22:AB22"/>
    <mergeCell ref="AC22:AG22"/>
    <mergeCell ref="AH22:AK22"/>
    <mergeCell ref="AL22:AO22"/>
    <mergeCell ref="AP22:AX22"/>
    <mergeCell ref="A23:B23"/>
    <mergeCell ref="C23:I23"/>
    <mergeCell ref="J23:O23"/>
    <mergeCell ref="P23:X23"/>
    <mergeCell ref="Y23:AB23"/>
    <mergeCell ref="AC23:AG23"/>
    <mergeCell ref="AH23:AK23"/>
    <mergeCell ref="AL23:AO23"/>
    <mergeCell ref="AP23:AX23"/>
    <mergeCell ref="A27:B27"/>
    <mergeCell ref="A26:B26"/>
    <mergeCell ref="C27:I27"/>
    <mergeCell ref="J27:O27"/>
    <mergeCell ref="P27:X27"/>
    <mergeCell ref="Y27:AB27"/>
    <mergeCell ref="AC27:AG27"/>
    <mergeCell ref="AH27:AK27"/>
    <mergeCell ref="AL27:AO27"/>
    <mergeCell ref="AP27:AX27"/>
    <mergeCell ref="C26:I26"/>
    <mergeCell ref="J26:O26"/>
    <mergeCell ref="P26:X26"/>
    <mergeCell ref="Y26:AB26"/>
    <mergeCell ref="AC26:AG26"/>
    <mergeCell ref="AH26:AK26"/>
    <mergeCell ref="AL26:AO26"/>
    <mergeCell ref="A31:B31"/>
    <mergeCell ref="A30:B30"/>
    <mergeCell ref="C31:I31"/>
    <mergeCell ref="J31:O31"/>
    <mergeCell ref="P31:X31"/>
    <mergeCell ref="Y31:AB31"/>
    <mergeCell ref="AC31:AG31"/>
    <mergeCell ref="AH31:AK31"/>
    <mergeCell ref="AL31:AO31"/>
    <mergeCell ref="AP31:AX31"/>
    <mergeCell ref="A34:B34"/>
    <mergeCell ref="A35:B35"/>
    <mergeCell ref="A39:B39"/>
    <mergeCell ref="A38:B38"/>
    <mergeCell ref="C38:I38"/>
    <mergeCell ref="J38:O38"/>
    <mergeCell ref="P38:X38"/>
    <mergeCell ref="Y38:AB38"/>
    <mergeCell ref="AC38:AG38"/>
    <mergeCell ref="AH38:AK38"/>
    <mergeCell ref="AL38:AO38"/>
    <mergeCell ref="AP38:AX38"/>
    <mergeCell ref="C39:I39"/>
    <mergeCell ref="J39:O39"/>
    <mergeCell ref="P39:X39"/>
    <mergeCell ref="Y39:AB39"/>
    <mergeCell ref="AC39:AG39"/>
    <mergeCell ref="AH39:AK39"/>
    <mergeCell ref="AL39:AO39"/>
    <mergeCell ref="AP39:AX39"/>
    <mergeCell ref="A43:B43"/>
    <mergeCell ref="A42:B42"/>
    <mergeCell ref="C42:I42"/>
    <mergeCell ref="J42:O42"/>
    <mergeCell ref="P42:X42"/>
    <mergeCell ref="Y42:AB42"/>
    <mergeCell ref="AC42:AG42"/>
    <mergeCell ref="AH42:AK42"/>
    <mergeCell ref="A46:B46"/>
    <mergeCell ref="A45:B45"/>
    <mergeCell ref="A44:B44"/>
    <mergeCell ref="C45:I45"/>
    <mergeCell ref="J45:O45"/>
    <mergeCell ref="P45:X45"/>
    <mergeCell ref="Y45:AB45"/>
    <mergeCell ref="AC45:AG45"/>
    <mergeCell ref="AH45:AK45"/>
    <mergeCell ref="AL45:AO45"/>
    <mergeCell ref="AP45:AX45"/>
    <mergeCell ref="C46:I46"/>
    <mergeCell ref="J46:O46"/>
    <mergeCell ref="P46:X46"/>
    <mergeCell ref="Y46:AB46"/>
    <mergeCell ref="AC46:AG46"/>
    <mergeCell ref="AH46:AK46"/>
    <mergeCell ref="AL46:AO46"/>
    <mergeCell ref="AP46:AX46"/>
    <mergeCell ref="AL42:AO42"/>
    <mergeCell ref="AP42:AX42"/>
    <mergeCell ref="C43:I43"/>
    <mergeCell ref="J43:O43"/>
    <mergeCell ref="P43:X43"/>
    <mergeCell ref="Y43:AB43"/>
    <mergeCell ref="AC43:AG43"/>
    <mergeCell ref="AH43:AK43"/>
    <mergeCell ref="AL43:AO43"/>
    <mergeCell ref="AP43:AX43"/>
    <mergeCell ref="C44:I44"/>
    <mergeCell ref="J44:O44"/>
    <mergeCell ref="P44:X44"/>
    <mergeCell ref="Y44:AB44"/>
    <mergeCell ref="AC44:AG44"/>
    <mergeCell ref="AH44:AK44"/>
    <mergeCell ref="AL44:AO44"/>
    <mergeCell ref="A49:B49"/>
    <mergeCell ref="A48:B48"/>
    <mergeCell ref="A47:B47"/>
    <mergeCell ref="C49:I49"/>
    <mergeCell ref="J49:O49"/>
    <mergeCell ref="P49:X49"/>
    <mergeCell ref="Y49:AB49"/>
    <mergeCell ref="AC49:AG49"/>
    <mergeCell ref="AH49:AK49"/>
    <mergeCell ref="AL49:AO49"/>
    <mergeCell ref="AP49:AX49"/>
    <mergeCell ref="A52:B52"/>
    <mergeCell ref="A51:B51"/>
    <mergeCell ref="A50:B50"/>
    <mergeCell ref="C50:I50"/>
    <mergeCell ref="J50:O50"/>
    <mergeCell ref="P50:X50"/>
    <mergeCell ref="Y50:AB50"/>
    <mergeCell ref="AC50:AG50"/>
    <mergeCell ref="AH50:AK50"/>
    <mergeCell ref="AL50:AO50"/>
    <mergeCell ref="AP50:AX50"/>
    <mergeCell ref="C51:I51"/>
    <mergeCell ref="J51:O51"/>
    <mergeCell ref="P51:X51"/>
    <mergeCell ref="Y51:AB51"/>
    <mergeCell ref="AC51:AG51"/>
    <mergeCell ref="AH51:AK51"/>
    <mergeCell ref="A55:B55"/>
    <mergeCell ref="A54:B54"/>
    <mergeCell ref="A53:B53"/>
    <mergeCell ref="C54:I54"/>
    <mergeCell ref="J54:O54"/>
    <mergeCell ref="P54:X54"/>
    <mergeCell ref="Y54:AB54"/>
    <mergeCell ref="AC54:AG54"/>
    <mergeCell ref="AH54:AK54"/>
    <mergeCell ref="AL54:AO54"/>
    <mergeCell ref="AP54:AX54"/>
    <mergeCell ref="C55:I55"/>
    <mergeCell ref="J55:O55"/>
    <mergeCell ref="P55:X55"/>
    <mergeCell ref="Y55:AB55"/>
    <mergeCell ref="AC55:AG55"/>
    <mergeCell ref="AH55:AK55"/>
    <mergeCell ref="C47:I47"/>
    <mergeCell ref="J47:O47"/>
    <mergeCell ref="P47:X47"/>
    <mergeCell ref="Y47:AB47"/>
    <mergeCell ref="AC47:AG47"/>
    <mergeCell ref="AH47:AK47"/>
    <mergeCell ref="AL47:AO47"/>
    <mergeCell ref="AP47:AX47"/>
    <mergeCell ref="C48:I48"/>
    <mergeCell ref="J48:O48"/>
    <mergeCell ref="P48:X48"/>
    <mergeCell ref="Y48:AB48"/>
    <mergeCell ref="AC48:AG48"/>
    <mergeCell ref="AH48:AK48"/>
    <mergeCell ref="AL48:AO48"/>
    <mergeCell ref="AP48:AX48"/>
    <mergeCell ref="A58:B58"/>
    <mergeCell ref="A57:B57"/>
    <mergeCell ref="A56:B56"/>
    <mergeCell ref="C58:I58"/>
    <mergeCell ref="J58:O58"/>
    <mergeCell ref="P58:X58"/>
    <mergeCell ref="Y58:AB58"/>
    <mergeCell ref="AC58:AG58"/>
    <mergeCell ref="AH58:AK58"/>
    <mergeCell ref="AL58:AO58"/>
    <mergeCell ref="AP58:AX58"/>
  </mergeCells>
  <phoneticPr fontId="5"/>
  <conditionalFormatting sqref="AL4:AO4">
    <cfRule type="expression" dxfId="239" priority="237">
      <formula>IF(AND(AL4&gt;=0, RIGHT(TEXT(AL4,"0.#"),1)&lt;&gt;"."),TRUE,FALSE)</formula>
    </cfRule>
    <cfRule type="expression" dxfId="238" priority="238">
      <formula>IF(AND(AL4&gt;=0, RIGHT(TEXT(AL4,"0.#"),1)="."),TRUE,FALSE)</formula>
    </cfRule>
    <cfRule type="expression" dxfId="237" priority="239">
      <formula>IF(AND(AL4&lt;0, RIGHT(TEXT(AL4,"0.#"),1)&lt;&gt;"."),TRUE,FALSE)</formula>
    </cfRule>
    <cfRule type="expression" dxfId="236" priority="240">
      <formula>IF(AND(AL4&lt;0, RIGHT(TEXT(AL4,"0.#"),1)="."),TRUE,FALSE)</formula>
    </cfRule>
  </conditionalFormatting>
  <conditionalFormatting sqref="Y4">
    <cfRule type="expression" dxfId="235" priority="235">
      <formula>IF(RIGHT(TEXT(Y4,"0.#"),1)=".",FALSE,TRUE)</formula>
    </cfRule>
    <cfRule type="expression" dxfId="234" priority="236">
      <formula>IF(RIGHT(TEXT(Y4,"0.#"),1)=".",TRUE,FALSE)</formula>
    </cfRule>
  </conditionalFormatting>
  <conditionalFormatting sqref="AL8:AO8">
    <cfRule type="expression" dxfId="233" priority="231">
      <formula>IF(AND(AL8&gt;=0, RIGHT(TEXT(AL8,"0.#"),1)&lt;&gt;"."),TRUE,FALSE)</formula>
    </cfRule>
    <cfRule type="expression" dxfId="232" priority="232">
      <formula>IF(AND(AL8&gt;=0, RIGHT(TEXT(AL8,"0.#"),1)="."),TRUE,FALSE)</formula>
    </cfRule>
    <cfRule type="expression" dxfId="231" priority="233">
      <formula>IF(AND(AL8&lt;0, RIGHT(TEXT(AL8,"0.#"),1)&lt;&gt;"."),TRUE,FALSE)</formula>
    </cfRule>
    <cfRule type="expression" dxfId="230" priority="234">
      <formula>IF(AND(AL8&lt;0, RIGHT(TEXT(AL8,"0.#"),1)="."),TRUE,FALSE)</formula>
    </cfRule>
  </conditionalFormatting>
  <conditionalFormatting sqref="Y8">
    <cfRule type="expression" dxfId="229" priority="229">
      <formula>IF(RIGHT(TEXT(Y8,"0.#"),1)=".",FALSE,TRUE)</formula>
    </cfRule>
    <cfRule type="expression" dxfId="228" priority="230">
      <formula>IF(RIGHT(TEXT(Y8,"0.#"),1)=".",TRUE,FALSE)</formula>
    </cfRule>
  </conditionalFormatting>
  <conditionalFormatting sqref="AL12:AO19">
    <cfRule type="expression" dxfId="227" priority="225">
      <formula>IF(AND(AL12&gt;=0, RIGHT(TEXT(AL12,"0.#"),1)&lt;&gt;"."),TRUE,FALSE)</formula>
    </cfRule>
    <cfRule type="expression" dxfId="226" priority="226">
      <formula>IF(AND(AL12&gt;=0, RIGHT(TEXT(AL12,"0.#"),1)="."),TRUE,FALSE)</formula>
    </cfRule>
    <cfRule type="expression" dxfId="225" priority="227">
      <formula>IF(AND(AL12&lt;0, RIGHT(TEXT(AL12,"0.#"),1)&lt;&gt;"."),TRUE,FALSE)</formula>
    </cfRule>
    <cfRule type="expression" dxfId="224" priority="228">
      <formula>IF(AND(AL12&lt;0, RIGHT(TEXT(AL12,"0.#"),1)="."),TRUE,FALSE)</formula>
    </cfRule>
  </conditionalFormatting>
  <conditionalFormatting sqref="Y12:Y19">
    <cfRule type="expression" dxfId="223" priority="223">
      <formula>IF(RIGHT(TEXT(Y12,"0.#"),1)=".",FALSE,TRUE)</formula>
    </cfRule>
    <cfRule type="expression" dxfId="222" priority="224">
      <formula>IF(RIGHT(TEXT(Y12,"0.#"),1)=".",TRUE,FALSE)</formula>
    </cfRule>
  </conditionalFormatting>
  <conditionalFormatting sqref="AL23:AO23">
    <cfRule type="expression" dxfId="221" priority="219">
      <formula>IF(AND(AL23&gt;=0, RIGHT(TEXT(AL23,"0.#"),1)&lt;&gt;"."),TRUE,FALSE)</formula>
    </cfRule>
    <cfRule type="expression" dxfId="220" priority="220">
      <formula>IF(AND(AL23&gt;=0, RIGHT(TEXT(AL23,"0.#"),1)="."),TRUE,FALSE)</formula>
    </cfRule>
    <cfRule type="expression" dxfId="219" priority="221">
      <formula>IF(AND(AL23&lt;0, RIGHT(TEXT(AL23,"0.#"),1)&lt;&gt;"."),TRUE,FALSE)</formula>
    </cfRule>
    <cfRule type="expression" dxfId="218" priority="222">
      <formula>IF(AND(AL23&lt;0, RIGHT(TEXT(AL23,"0.#"),1)="."),TRUE,FALSE)</formula>
    </cfRule>
  </conditionalFormatting>
  <conditionalFormatting sqref="Y23">
    <cfRule type="expression" dxfId="217" priority="217">
      <formula>IF(RIGHT(TEXT(Y23,"0.#"),1)=".",FALSE,TRUE)</formula>
    </cfRule>
    <cfRule type="expression" dxfId="216" priority="218">
      <formula>IF(RIGHT(TEXT(Y23,"0.#"),1)=".",TRUE,FALSE)</formula>
    </cfRule>
  </conditionalFormatting>
  <conditionalFormatting sqref="AL27:AO27">
    <cfRule type="expression" dxfId="215" priority="213">
      <formula>IF(AND(AL27&gt;=0, RIGHT(TEXT(AL27,"0.#"),1)&lt;&gt;"."),TRUE,FALSE)</formula>
    </cfRule>
    <cfRule type="expression" dxfId="214" priority="214">
      <formula>IF(AND(AL27&gt;=0, RIGHT(TEXT(AL27,"0.#"),1)="."),TRUE,FALSE)</formula>
    </cfRule>
    <cfRule type="expression" dxfId="213" priority="215">
      <formula>IF(AND(AL27&lt;0, RIGHT(TEXT(AL27,"0.#"),1)&lt;&gt;"."),TRUE,FALSE)</formula>
    </cfRule>
    <cfRule type="expression" dxfId="212" priority="216">
      <formula>IF(AND(AL27&lt;0, RIGHT(TEXT(AL27,"0.#"),1)="."),TRUE,FALSE)</formula>
    </cfRule>
  </conditionalFormatting>
  <conditionalFormatting sqref="Y27">
    <cfRule type="expression" dxfId="211" priority="211">
      <formula>IF(RIGHT(TEXT(Y27,"0.#"),1)=".",FALSE,TRUE)</formula>
    </cfRule>
    <cfRule type="expression" dxfId="210" priority="212">
      <formula>IF(RIGHT(TEXT(Y27,"0.#"),1)=".",TRUE,FALSE)</formula>
    </cfRule>
  </conditionalFormatting>
  <conditionalFormatting sqref="AL31:AO31">
    <cfRule type="expression" dxfId="209" priority="207">
      <formula>IF(AND(AL31&gt;=0, RIGHT(TEXT(AL31,"0.#"),1)&lt;&gt;"."),TRUE,FALSE)</formula>
    </cfRule>
    <cfRule type="expression" dxfId="208" priority="208">
      <formula>IF(AND(AL31&gt;=0, RIGHT(TEXT(AL31,"0.#"),1)="."),TRUE,FALSE)</formula>
    </cfRule>
    <cfRule type="expression" dxfId="207" priority="209">
      <formula>IF(AND(AL31&lt;0, RIGHT(TEXT(AL31,"0.#"),1)&lt;&gt;"."),TRUE,FALSE)</formula>
    </cfRule>
    <cfRule type="expression" dxfId="206" priority="210">
      <formula>IF(AND(AL31&lt;0, RIGHT(TEXT(AL31,"0.#"),1)="."),TRUE,FALSE)</formula>
    </cfRule>
  </conditionalFormatting>
  <conditionalFormatting sqref="Y31">
    <cfRule type="expression" dxfId="205" priority="205">
      <formula>IF(RIGHT(TEXT(Y31,"0.#"),1)=".",FALSE,TRUE)</formula>
    </cfRule>
    <cfRule type="expression" dxfId="204" priority="206">
      <formula>IF(RIGHT(TEXT(Y31,"0.#"),1)=".",TRUE,FALSE)</formula>
    </cfRule>
  </conditionalFormatting>
  <conditionalFormatting sqref="AL35:AO35">
    <cfRule type="expression" dxfId="203" priority="201">
      <formula>IF(AND(AL35&gt;=0, RIGHT(TEXT(AL35,"0.#"),1)&lt;&gt;"."),TRUE,FALSE)</formula>
    </cfRule>
    <cfRule type="expression" dxfId="202" priority="202">
      <formula>IF(AND(AL35&gt;=0, RIGHT(TEXT(AL35,"0.#"),1)="."),TRUE,FALSE)</formula>
    </cfRule>
    <cfRule type="expression" dxfId="201" priority="203">
      <formula>IF(AND(AL35&lt;0, RIGHT(TEXT(AL35,"0.#"),1)&lt;&gt;"."),TRUE,FALSE)</formula>
    </cfRule>
    <cfRule type="expression" dxfId="200" priority="204">
      <formula>IF(AND(AL35&lt;0, RIGHT(TEXT(AL35,"0.#"),1)="."),TRUE,FALSE)</formula>
    </cfRule>
  </conditionalFormatting>
  <conditionalFormatting sqref="Y35">
    <cfRule type="expression" dxfId="199" priority="199">
      <formula>IF(RIGHT(TEXT(Y35,"0.#"),1)=".",FALSE,TRUE)</formula>
    </cfRule>
    <cfRule type="expression" dxfId="198" priority="200">
      <formula>IF(RIGHT(TEXT(Y35,"0.#"),1)=".",TRUE,FALSE)</formula>
    </cfRule>
  </conditionalFormatting>
  <conditionalFormatting sqref="AL39:AO39">
    <cfRule type="expression" dxfId="197" priority="195">
      <formula>IF(AND(AL39&gt;=0, RIGHT(TEXT(AL39,"0.#"),1)&lt;&gt;"."),TRUE,FALSE)</formula>
    </cfRule>
    <cfRule type="expression" dxfId="196" priority="196">
      <formula>IF(AND(AL39&gt;=0, RIGHT(TEXT(AL39,"0.#"),1)="."),TRUE,FALSE)</formula>
    </cfRule>
    <cfRule type="expression" dxfId="195" priority="197">
      <formula>IF(AND(AL39&lt;0, RIGHT(TEXT(AL39,"0.#"),1)&lt;&gt;"."),TRUE,FALSE)</formula>
    </cfRule>
    <cfRule type="expression" dxfId="194" priority="198">
      <formula>IF(AND(AL39&lt;0, RIGHT(TEXT(AL39,"0.#"),1)="."),TRUE,FALSE)</formula>
    </cfRule>
  </conditionalFormatting>
  <conditionalFormatting sqref="Y39">
    <cfRule type="expression" dxfId="193" priority="193">
      <formula>IF(RIGHT(TEXT(Y39,"0.#"),1)=".",FALSE,TRUE)</formula>
    </cfRule>
    <cfRule type="expression" dxfId="192" priority="194">
      <formula>IF(RIGHT(TEXT(Y39,"0.#"),1)=".",TRUE,FALSE)</formula>
    </cfRule>
  </conditionalFormatting>
  <conditionalFormatting sqref="AL43:AO58">
    <cfRule type="expression" dxfId="191" priority="189">
      <formula>IF(AND(AL43&gt;=0, RIGHT(TEXT(AL43,"0.#"),1)&lt;&gt;"."),TRUE,FALSE)</formula>
    </cfRule>
    <cfRule type="expression" dxfId="190" priority="190">
      <formula>IF(AND(AL43&gt;=0, RIGHT(TEXT(AL43,"0.#"),1)="."),TRUE,FALSE)</formula>
    </cfRule>
    <cfRule type="expression" dxfId="189" priority="191">
      <formula>IF(AND(AL43&lt;0, RIGHT(TEXT(AL43,"0.#"),1)&lt;&gt;"."),TRUE,FALSE)</formula>
    </cfRule>
    <cfRule type="expression" dxfId="188" priority="192">
      <formula>IF(AND(AL43&lt;0, RIGHT(TEXT(AL43,"0.#"),1)="."),TRUE,FALSE)</formula>
    </cfRule>
  </conditionalFormatting>
  <conditionalFormatting sqref="Y43:Y58">
    <cfRule type="expression" dxfId="187" priority="187">
      <formula>IF(RIGHT(TEXT(Y43,"0.#"),1)=".",FALSE,TRUE)</formula>
    </cfRule>
    <cfRule type="expression" dxfId="186" priority="188">
      <formula>IF(RIGHT(TEXT(Y43,"0.#"),1)=".",TRUE,FALSE)</formula>
    </cfRule>
  </conditionalFormatting>
  <dataValidations count="3">
    <dataValidation type="custom" imeMode="disabled" allowBlank="1" showInputMessage="1" showErrorMessage="1" sqref="AL8 AL31 AL35 AL12:AL19 AL39 AL43:AL58 AL27 AL23 AL4 Y4:AB4 Y8:AB8 Y12:AB19 Y23:AB23 Y27:AB27 Y31:AB31 Y35:AB35 Y39:AB39 Y43:AB58">
      <formula1>OR(ISNUMBER(Y4), Y4="-")</formula1>
    </dataValidation>
    <dataValidation type="custom" imeMode="off" allowBlank="1" showInputMessage="1" showErrorMessage="1" sqref="J4:O4 J8:O8 J12:O19 J23:O23 J27:O27 J31:O31 J35:O35 J39:O39 J43:O58">
      <formula1>OR(ISNUMBER(J4), J4="-")</formula1>
    </dataValidation>
    <dataValidation type="custom" imeMode="disabled" allowBlank="1" showInputMessage="1" showErrorMessage="1" sqref="AH4:AK4 AH8:AK8 AH12:AK19 AH23:AK23 AH27:AK27 AH31:AK31 AH35:AK35 AH39:AK39 AH43:AK58">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1" manualBreakCount="1">
    <brk id="32"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AC12:AG19 AC23:AG23 AC27:AG27 AC31:AG31 AC35:AG35 AC39:AG39 AC43:AG58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2021-08-31T13:22:37Z</dcterms:created>
  <dcterms:modified xsi:type="dcterms:W3CDTF">2021-08-31T13:51:36Z</dcterms:modified>
</cp:coreProperties>
</file>