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975"/>
  </bookViews>
  <sheets>
    <sheet name="行政事業レビューシート" sheetId="3" r:id="rId1"/>
    <sheet name="入力規則等" sheetId="4" r:id="rId2"/>
    <sheet name="別紙2" sheetId="6" r:id="rId3"/>
  </sheets>
  <definedNames>
    <definedName name="_xlnm.Print_Area" localSheetId="0">行政事業レビューシート!$A$1:$AX$247</definedName>
    <definedName name="_xlnm.Print_Area" localSheetId="2">別紙2!$A$1:$AX$45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Y215" i="3" l="1"/>
  <c r="AY216" i="3"/>
  <c r="AY217" i="3"/>
  <c r="AY218" i="3"/>
  <c r="AY219" i="3"/>
  <c r="AY220" i="3"/>
  <c r="AY221" i="3"/>
  <c r="AY222" i="3"/>
  <c r="AY223" i="3"/>
  <c r="AY224" i="3"/>
  <c r="AY225" i="3"/>
  <c r="AY226" i="3"/>
  <c r="W25" i="3" l="1"/>
  <c r="P25" i="3"/>
  <c r="AL214" i="3" l="1"/>
  <c r="Y214" i="3"/>
  <c r="AL213" i="3"/>
  <c r="Y213" i="3"/>
  <c r="AL212" i="3"/>
  <c r="Y212" i="3"/>
  <c r="AL211" i="3"/>
  <c r="Y211" i="3"/>
  <c r="AL209" i="3"/>
  <c r="Y209" i="3"/>
  <c r="AU184" i="3"/>
  <c r="AD19" i="3"/>
  <c r="AD21" i="3" s="1"/>
  <c r="AQ45" i="3"/>
  <c r="L104" i="3"/>
  <c r="I104" i="3"/>
  <c r="L103" i="3"/>
  <c r="I103" i="3"/>
  <c r="L102" i="3"/>
  <c r="I102" i="3"/>
  <c r="L101" i="3"/>
  <c r="I101" i="3"/>
  <c r="L100" i="3"/>
  <c r="I100" i="3"/>
  <c r="AY247" i="3"/>
  <c r="AY246" i="3"/>
  <c r="AY245" i="3"/>
  <c r="AY244" i="3"/>
  <c r="AY243" i="3"/>
  <c r="AY242" i="3"/>
  <c r="AY241" i="3"/>
  <c r="AY240" i="3"/>
  <c r="AY239" i="3"/>
  <c r="AY235" i="3"/>
  <c r="AY236" i="3" s="1"/>
  <c r="AY231" i="3"/>
  <c r="AY234" i="3" s="1"/>
  <c r="AY227" i="3"/>
  <c r="AY228" i="3" s="1"/>
  <c r="AY214" i="3"/>
  <c r="AY213" i="3"/>
  <c r="AY212" i="3"/>
  <c r="AY211" i="3"/>
  <c r="AY210" i="3"/>
  <c r="AY203" i="3"/>
  <c r="AY191" i="3"/>
  <c r="AY193" i="3" s="1"/>
  <c r="AY182" i="3"/>
  <c r="AY177" i="3"/>
  <c r="AY180" i="3" s="1"/>
  <c r="AY76" i="3"/>
  <c r="AY77" i="3" s="1"/>
  <c r="AY78" i="3" s="1"/>
  <c r="AY71" i="3"/>
  <c r="AY73" i="3" s="1"/>
  <c r="AY66" i="3"/>
  <c r="AY69" i="3" s="1"/>
  <c r="AY65" i="3"/>
  <c r="AY62" i="3"/>
  <c r="AY63" i="3" s="1"/>
  <c r="AY55" i="3"/>
  <c r="AY58" i="3" s="1"/>
  <c r="AY51" i="3"/>
  <c r="AY49" i="3"/>
  <c r="AY50" i="3" s="1"/>
  <c r="AY33" i="3"/>
  <c r="AY41" i="3" s="1"/>
  <c r="AW126" i="3"/>
  <c r="AT126" i="3"/>
  <c r="AQ126" i="3"/>
  <c r="AL126" i="3"/>
  <c r="AI126" i="3"/>
  <c r="AF126" i="3"/>
  <c r="Z126" i="3"/>
  <c r="W126" i="3"/>
  <c r="T126" i="3"/>
  <c r="N126" i="3"/>
  <c r="K126" i="3"/>
  <c r="H126" i="3"/>
  <c r="AW125" i="3"/>
  <c r="AT125" i="3"/>
  <c r="AQ125" i="3"/>
  <c r="AL125" i="3"/>
  <c r="AI125" i="3"/>
  <c r="AF125" i="3"/>
  <c r="Z125" i="3"/>
  <c r="W125" i="3"/>
  <c r="T125" i="3"/>
  <c r="N125" i="3"/>
  <c r="K125" i="3"/>
  <c r="H125" i="3"/>
  <c r="AV2" i="3"/>
  <c r="AY35" i="6"/>
  <c r="AY40" i="6" s="1"/>
  <c r="AY24" i="6"/>
  <c r="AY27" i="6" s="1"/>
  <c r="AY13" i="6"/>
  <c r="AY2" i="6"/>
  <c r="AY7" i="6" s="1"/>
  <c r="AY14" i="6"/>
  <c r="AY9" i="6"/>
  <c r="AY6" i="6"/>
  <c r="AY5" i="6"/>
  <c r="AY34" i="6"/>
  <c r="AY3" i="6"/>
  <c r="AY8" i="6"/>
  <c r="C12" i="4"/>
  <c r="C23" i="4"/>
  <c r="C24" i="4"/>
  <c r="W21" i="3"/>
  <c r="P21" i="3"/>
  <c r="P18" i="3"/>
  <c r="P20" i="3" s="1"/>
  <c r="W18" i="3"/>
  <c r="W20" i="3" s="1"/>
  <c r="AU45" i="6"/>
  <c r="Y45" i="6"/>
  <c r="Y34" i="6"/>
  <c r="AU34" i="6"/>
  <c r="AU23" i="6"/>
  <c r="Y23" i="6"/>
  <c r="Y12" i="6"/>
  <c r="Y202" i="3"/>
  <c r="AU202" i="3"/>
  <c r="Y190" i="3"/>
  <c r="AU190" i="3"/>
  <c r="Y181" i="3"/>
  <c r="AU181" i="3"/>
  <c r="AU176" i="3"/>
  <c r="Y176" i="3"/>
  <c r="AR18" i="3"/>
  <c r="AD18" i="3"/>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K18" i="3"/>
  <c r="AU12"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H2" i="4"/>
  <c r="I2" i="4"/>
  <c r="I3" i="4"/>
  <c r="I4" i="4"/>
  <c r="I5" i="4"/>
  <c r="I6" i="4"/>
  <c r="I7" i="4"/>
  <c r="C2" i="4"/>
  <c r="D2" i="4"/>
  <c r="N3" i="4"/>
  <c r="N4" i="4"/>
  <c r="N5" i="4"/>
  <c r="N6" i="4"/>
  <c r="N7" i="4"/>
  <c r="N8" i="4"/>
  <c r="N9" i="4"/>
  <c r="N10" i="4"/>
  <c r="N11" i="4"/>
  <c r="K13" i="4"/>
  <c r="AE8" i="3"/>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3"/>
  <c r="D3" i="4"/>
  <c r="D4" i="4"/>
  <c r="D5" i="4"/>
  <c r="D6" i="4"/>
  <c r="D7" i="4"/>
  <c r="D8" i="4"/>
  <c r="D9" i="4"/>
  <c r="D10" i="4"/>
  <c r="D11" i="4"/>
  <c r="D12" i="4"/>
  <c r="S3" i="4"/>
  <c r="S4" i="4"/>
  <c r="S5" i="4"/>
  <c r="S6" i="4"/>
  <c r="S7" i="4"/>
  <c r="S8" i="4"/>
  <c r="P10" i="4"/>
  <c r="G11" i="3"/>
  <c r="D13" i="4"/>
  <c r="D14" i="4"/>
  <c r="D15" i="4"/>
  <c r="D16" i="4"/>
  <c r="D17" i="4"/>
  <c r="D18" i="4"/>
  <c r="D19" i="4"/>
  <c r="D20" i="4"/>
  <c r="D21" i="4"/>
  <c r="D22" i="4"/>
  <c r="D23" i="4"/>
  <c r="D24" i="4"/>
  <c r="A27" i="4"/>
  <c r="G8" i="3"/>
  <c r="AY199" i="3" l="1"/>
  <c r="AY195" i="3"/>
  <c r="AY178" i="3"/>
  <c r="AY197" i="3"/>
  <c r="AY181" i="3"/>
  <c r="AY202" i="3"/>
  <c r="AY192" i="3"/>
  <c r="AY196" i="3"/>
  <c r="AY194" i="3"/>
  <c r="AY75" i="3"/>
  <c r="AY64" i="3"/>
  <c r="AY183" i="3"/>
  <c r="AY186" i="3"/>
  <c r="AY237" i="3"/>
  <c r="AD20" i="3"/>
  <c r="AY188" i="3"/>
  <c r="AY232" i="3"/>
  <c r="AY42" i="3"/>
  <c r="AY233" i="3"/>
  <c r="AY38" i="3"/>
  <c r="AY34" i="3"/>
  <c r="AY35" i="3"/>
  <c r="AY36" i="3"/>
  <c r="AY54" i="3"/>
  <c r="AY53" i="3"/>
  <c r="AY52" i="3"/>
  <c r="AY190" i="3"/>
  <c r="AY187" i="3"/>
  <c r="AY185" i="3"/>
  <c r="AY189" i="3"/>
  <c r="AY40" i="3"/>
  <c r="AY184" i="3"/>
  <c r="AY39" i="3"/>
  <c r="AY37" i="3"/>
  <c r="AY179" i="3"/>
  <c r="AY201" i="3"/>
  <c r="AY198" i="3"/>
  <c r="AY200" i="3"/>
  <c r="AY238" i="3"/>
  <c r="AY67" i="3"/>
  <c r="AY59" i="3"/>
  <c r="AY61" i="3"/>
  <c r="AY230" i="3"/>
  <c r="AY57" i="3"/>
  <c r="AY56" i="3"/>
  <c r="AY60" i="3"/>
  <c r="AY229" i="3"/>
  <c r="AY70" i="3"/>
  <c r="AY68" i="3"/>
  <c r="AY74" i="3"/>
  <c r="AY72" i="3"/>
  <c r="AY15" i="6"/>
  <c r="AY18" i="6"/>
  <c r="AY37" i="6"/>
  <c r="AY38" i="6"/>
  <c r="AY21" i="6"/>
  <c r="AY17" i="6"/>
  <c r="AY11" i="6"/>
  <c r="AY12" i="6"/>
  <c r="AY4" i="6"/>
  <c r="AY42" i="6"/>
  <c r="AY10" i="6"/>
  <c r="AY16" i="6"/>
  <c r="AY22" i="6"/>
  <c r="AY19" i="6"/>
  <c r="AY23" i="6"/>
  <c r="AY20" i="6"/>
  <c r="AY29" i="6"/>
  <c r="AY28" i="6"/>
  <c r="AY31" i="6"/>
  <c r="AY36" i="6"/>
  <c r="AY41" i="6"/>
  <c r="AY43" i="6"/>
  <c r="AY44" i="6"/>
  <c r="AY45" i="6"/>
  <c r="AY33" i="6"/>
  <c r="AY39" i="6"/>
  <c r="AY30" i="6"/>
  <c r="AY26" i="6"/>
  <c r="AY32" i="6"/>
  <c r="AY25" i="6"/>
</calcChain>
</file>

<file path=xl/sharedStrings.xml><?xml version="1.0" encoding="utf-8"?>
<sst xmlns="http://schemas.openxmlformats.org/spreadsheetml/2006/main" count="1064" uniqueCount="727">
  <si>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</si>
  <si>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</si>
  <si>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</si>
  <si>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</si>
  <si>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</si>
  <si>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</si>
  <si>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</si>
  <si>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</si>
  <si>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</si>
  <si>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</si>
  <si>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</si>
  <si>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</si>
  <si>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</si>
  <si>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</si>
  <si>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</si>
  <si>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</si>
  <si>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</si>
  <si>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</si>
  <si>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</si>
  <si>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</si>
  <si>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</si>
  <si>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</si>
  <si>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</si>
  <si>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</si>
  <si>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</si>
  <si>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</si>
  <si>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</si>
  <si>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</si>
  <si>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</si>
  <si>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</si>
  <si>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</si>
  <si>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</si>
  <si>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</si>
  <si>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</si>
  <si>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</si>
  <si>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</si>
  <si>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</si>
  <si>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</si>
  <si>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</si>
  <si>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</si>
  <si>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</si>
  <si>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</si>
  <si>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</si>
  <si>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</si>
  <si>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</si>
  <si>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</si>
  <si>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</si>
  <si>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</si>
  <si>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</si>
  <si>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</si>
  <si>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</si>
  <si>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</si>
  <si>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</si>
  <si>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</si>
  <si>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</si>
  <si>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</si>
  <si>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</si>
  <si>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</si>
  <si>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</si>
  <si>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</si>
  <si>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</si>
  <si>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</si>
  <si>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</si>
  <si>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11"/>
  </si>
  <si>
    <t>昭和元年度以前</t>
    <rPh sb="0" eb="2">
      <t>ショウワ</t>
    </rPh>
    <rPh sb="2" eb="4">
      <t>ガンネン</t>
    </rPh>
    <rPh sb="4" eb="5">
      <t>ド</t>
    </rPh>
    <rPh sb="5" eb="7">
      <t>イゼン</t>
    </rPh>
    <phoneticPr fontId="11"/>
  </si>
  <si>
    <t>終了予定なし</t>
    <rPh sb="0" eb="2">
      <t>シュウリョウ</t>
    </rPh>
    <rPh sb="2" eb="4">
      <t>ヨテイ</t>
    </rPh>
    <phoneticPr fontId="11"/>
  </si>
  <si>
    <t>平成元年度</t>
    <rPh sb="0" eb="2">
      <t>ヘイセイ</t>
    </rPh>
    <rPh sb="2" eb="4">
      <t>ガンネン</t>
    </rPh>
    <rPh sb="4" eb="5">
      <t>ド</t>
    </rPh>
    <phoneticPr fontId="1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</si>
  <si>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</si>
  <si>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</si>
  <si>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</si>
  <si>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</si>
  <si>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</si>
  <si>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</si>
  <si>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</si>
  <si>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</si>
  <si>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</si>
  <si>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</si>
  <si>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</si>
  <si>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14"/>
  </si>
  <si>
    <t>該当の有無</t>
    <rPh sb="0" eb="2">
      <t>ガイトウ</t>
    </rPh>
    <rPh sb="3" eb="5">
      <t>ウム</t>
    </rPh>
    <phoneticPr fontId="1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</si>
  <si>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</si>
  <si>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</si>
  <si>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</si>
  <si>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</si>
  <si>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</si>
  <si>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</si>
  <si>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</si>
  <si>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</si>
  <si>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</si>
  <si>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</si>
  <si>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</si>
  <si>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</si>
  <si>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</si>
  <si>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</si>
  <si>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</si>
  <si>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</si>
  <si>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</si>
  <si>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</si>
  <si>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</si>
  <si>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</si>
  <si>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</si>
  <si>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</si>
  <si>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</si>
  <si>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</si>
  <si>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</si>
  <si>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</si>
  <si>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</si>
  <si>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</si>
  <si>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</si>
  <si>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</si>
  <si>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</si>
  <si>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</si>
  <si>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</si>
  <si>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</si>
  <si>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</si>
  <si>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</si>
  <si>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</si>
  <si>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</si>
  <si>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</si>
  <si>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</si>
  <si>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</si>
  <si>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</si>
  <si>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</si>
  <si>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</si>
  <si>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</si>
  <si>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</si>
  <si>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</si>
  <si>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</si>
  <si>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</si>
  <si>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</si>
  <si>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</si>
  <si>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</si>
  <si>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</si>
  <si>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</si>
  <si>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</si>
  <si>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</si>
  <si>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</si>
  <si>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</si>
  <si>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</si>
  <si>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</si>
  <si>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</si>
  <si>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</si>
  <si>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</si>
  <si>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</si>
  <si>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</si>
  <si>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</si>
  <si>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</si>
  <si>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</si>
  <si>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</si>
  <si>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</si>
  <si>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</si>
  <si>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</si>
  <si>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</si>
  <si>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</si>
  <si>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</si>
  <si>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</si>
  <si>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</si>
  <si>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</si>
  <si>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</si>
  <si>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</si>
  <si>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</si>
  <si>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</si>
  <si>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</si>
  <si>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</si>
  <si>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</si>
  <si>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</si>
  <si>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</si>
  <si>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</si>
  <si>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</si>
  <si>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</si>
  <si>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</si>
  <si>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</si>
  <si>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P.</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</si>
  <si>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</si>
  <si>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</si>
  <si>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</si>
  <si>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</si>
  <si>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</si>
  <si>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</si>
  <si>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</si>
  <si>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</si>
  <si>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</si>
  <si>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</si>
  <si>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</si>
  <si>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</si>
  <si>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</si>
  <si>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</si>
  <si>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</si>
  <si>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</si>
  <si>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</si>
  <si>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</si>
  <si>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</si>
  <si>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</si>
  <si>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</si>
  <si>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</si>
  <si>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</si>
  <si>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</si>
  <si>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</si>
  <si>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</si>
  <si>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</si>
  <si>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</si>
  <si>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</si>
  <si>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M.</t>
    <phoneticPr fontId="5"/>
  </si>
  <si>
    <t>L.</t>
    <phoneticPr fontId="5"/>
  </si>
  <si>
    <t>N.</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</si>
  <si>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</si>
  <si>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</si>
  <si>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</si>
  <si>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</si>
  <si>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</si>
  <si>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</si>
  <si>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</si>
  <si>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</si>
  <si>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</si>
  <si>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</si>
  <si>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</si>
  <si>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</si>
  <si>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</si>
  <si>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</si>
  <si>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</si>
  <si>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</si>
  <si>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</si>
  <si>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</si>
  <si>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</si>
  <si>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O.</t>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</si>
  <si>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</si>
  <si>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</si>
  <si>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</si>
  <si>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</si>
  <si>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</si>
  <si>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</si>
  <si>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</si>
  <si>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</si>
  <si>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</si>
  <si>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</si>
  <si>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</si>
  <si>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</si>
  <si>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</si>
  <si>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</si>
  <si>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</si>
  <si>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</si>
  <si>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</si>
  <si>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</si>
  <si>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</si>
  <si>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</si>
  <si>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</si>
  <si>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</si>
  <si>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</si>
  <si>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</si>
  <si>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</si>
  <si>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</si>
  <si>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</si>
  <si>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</si>
  <si>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</si>
  <si>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</si>
  <si>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</si>
  <si>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</si>
  <si>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</si>
  <si>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</si>
  <si>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</si>
  <si>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</si>
  <si>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</si>
  <si>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</si>
  <si>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</si>
  <si>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</si>
  <si>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</si>
  <si>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</si>
  <si>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</si>
  <si>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</si>
  <si>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</si>
  <si>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</si>
  <si>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</si>
  <si>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</si>
  <si>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</si>
  <si>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</si>
  <si>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</si>
  <si>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</si>
  <si>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</si>
  <si>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</si>
  <si>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</si>
  <si>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</si>
  <si>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</si>
  <si>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</si>
  <si>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</si>
  <si>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</si>
  <si>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1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</si>
  <si>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</si>
  <si>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</si>
  <si>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</si>
  <si>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</si>
  <si>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</si>
  <si>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</si>
  <si>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11"/>
  </si>
  <si>
    <t>昭和3年度</t>
    <rPh sb="0" eb="2">
      <t>ショウワ</t>
    </rPh>
    <rPh sb="3" eb="4">
      <t>ネン</t>
    </rPh>
    <rPh sb="4" eb="5">
      <t>ド</t>
    </rPh>
    <phoneticPr fontId="11"/>
  </si>
  <si>
    <t>昭和4年度</t>
    <rPh sb="0" eb="2">
      <t>ショウワ</t>
    </rPh>
    <rPh sb="3" eb="4">
      <t>ネン</t>
    </rPh>
    <rPh sb="4" eb="5">
      <t>ド</t>
    </rPh>
    <phoneticPr fontId="11"/>
  </si>
  <si>
    <t>昭和5年度</t>
    <rPh sb="0" eb="2">
      <t>ショウワ</t>
    </rPh>
    <rPh sb="3" eb="4">
      <t>ネン</t>
    </rPh>
    <rPh sb="4" eb="5">
      <t>ド</t>
    </rPh>
    <phoneticPr fontId="11"/>
  </si>
  <si>
    <t>昭和6年度</t>
    <rPh sb="0" eb="2">
      <t>ショウワ</t>
    </rPh>
    <rPh sb="3" eb="4">
      <t>ネン</t>
    </rPh>
    <rPh sb="4" eb="5">
      <t>ド</t>
    </rPh>
    <phoneticPr fontId="11"/>
  </si>
  <si>
    <t>昭和7年度</t>
    <rPh sb="0" eb="2">
      <t>ショウワ</t>
    </rPh>
    <rPh sb="3" eb="4">
      <t>ネン</t>
    </rPh>
    <rPh sb="4" eb="5">
      <t>ド</t>
    </rPh>
    <phoneticPr fontId="11"/>
  </si>
  <si>
    <t>昭和8年度</t>
    <rPh sb="0" eb="2">
      <t>ショウワ</t>
    </rPh>
    <rPh sb="3" eb="4">
      <t>ネン</t>
    </rPh>
    <rPh sb="4" eb="5">
      <t>ド</t>
    </rPh>
    <phoneticPr fontId="11"/>
  </si>
  <si>
    <t>昭和9年度</t>
    <rPh sb="0" eb="2">
      <t>ショウワ</t>
    </rPh>
    <rPh sb="3" eb="4">
      <t>ネン</t>
    </rPh>
    <rPh sb="4" eb="5">
      <t>ド</t>
    </rPh>
    <phoneticPr fontId="11"/>
  </si>
  <si>
    <t>昭和10年度</t>
    <rPh sb="0" eb="2">
      <t>ショウワ</t>
    </rPh>
    <rPh sb="4" eb="5">
      <t>ネン</t>
    </rPh>
    <rPh sb="5" eb="6">
      <t>ド</t>
    </rPh>
    <phoneticPr fontId="11"/>
  </si>
  <si>
    <t>昭和11年度</t>
    <rPh sb="0" eb="2">
      <t>ショウワ</t>
    </rPh>
    <rPh sb="4" eb="5">
      <t>ネン</t>
    </rPh>
    <rPh sb="5" eb="6">
      <t>ド</t>
    </rPh>
    <phoneticPr fontId="11"/>
  </si>
  <si>
    <t>昭和12年度</t>
    <rPh sb="0" eb="2">
      <t>ショウワ</t>
    </rPh>
    <rPh sb="4" eb="5">
      <t>ネン</t>
    </rPh>
    <rPh sb="5" eb="6">
      <t>ド</t>
    </rPh>
    <phoneticPr fontId="11"/>
  </si>
  <si>
    <t>昭和13年度</t>
    <rPh sb="0" eb="2">
      <t>ショウワ</t>
    </rPh>
    <rPh sb="4" eb="5">
      <t>ネン</t>
    </rPh>
    <rPh sb="5" eb="6">
      <t>ド</t>
    </rPh>
    <phoneticPr fontId="11"/>
  </si>
  <si>
    <t>昭和14年度</t>
    <rPh sb="0" eb="2">
      <t>ショウワ</t>
    </rPh>
    <rPh sb="4" eb="5">
      <t>ネン</t>
    </rPh>
    <rPh sb="5" eb="6">
      <t>ド</t>
    </rPh>
    <phoneticPr fontId="11"/>
  </si>
  <si>
    <t>昭和15年度</t>
    <rPh sb="0" eb="2">
      <t>ショウワ</t>
    </rPh>
    <rPh sb="4" eb="5">
      <t>ネン</t>
    </rPh>
    <rPh sb="5" eb="6">
      <t>ド</t>
    </rPh>
    <phoneticPr fontId="11"/>
  </si>
  <si>
    <t>昭和16年度</t>
    <rPh sb="0" eb="2">
      <t>ショウワ</t>
    </rPh>
    <rPh sb="4" eb="5">
      <t>ネン</t>
    </rPh>
    <rPh sb="5" eb="6">
      <t>ド</t>
    </rPh>
    <phoneticPr fontId="11"/>
  </si>
  <si>
    <t>昭和17年度</t>
    <rPh sb="0" eb="2">
      <t>ショウワ</t>
    </rPh>
    <rPh sb="4" eb="5">
      <t>ネン</t>
    </rPh>
    <rPh sb="5" eb="6">
      <t>ド</t>
    </rPh>
    <phoneticPr fontId="11"/>
  </si>
  <si>
    <t>昭和18年度</t>
    <rPh sb="0" eb="2">
      <t>ショウワ</t>
    </rPh>
    <rPh sb="4" eb="5">
      <t>ネン</t>
    </rPh>
    <rPh sb="5" eb="6">
      <t>ド</t>
    </rPh>
    <phoneticPr fontId="11"/>
  </si>
  <si>
    <t>昭和19年度</t>
    <rPh sb="0" eb="2">
      <t>ショウワ</t>
    </rPh>
    <rPh sb="4" eb="5">
      <t>ネン</t>
    </rPh>
    <rPh sb="5" eb="6">
      <t>ド</t>
    </rPh>
    <phoneticPr fontId="11"/>
  </si>
  <si>
    <t>昭和20年度</t>
    <rPh sb="0" eb="2">
      <t>ショウワ</t>
    </rPh>
    <rPh sb="4" eb="5">
      <t>ネン</t>
    </rPh>
    <rPh sb="5" eb="6">
      <t>ド</t>
    </rPh>
    <phoneticPr fontId="11"/>
  </si>
  <si>
    <t>昭和21年度</t>
    <rPh sb="0" eb="2">
      <t>ショウワ</t>
    </rPh>
    <rPh sb="4" eb="5">
      <t>ネン</t>
    </rPh>
    <rPh sb="5" eb="6">
      <t>ド</t>
    </rPh>
    <phoneticPr fontId="11"/>
  </si>
  <si>
    <t>昭和22年度</t>
    <rPh sb="0" eb="2">
      <t>ショウワ</t>
    </rPh>
    <rPh sb="4" eb="5">
      <t>ネン</t>
    </rPh>
    <rPh sb="5" eb="6">
      <t>ド</t>
    </rPh>
    <phoneticPr fontId="11"/>
  </si>
  <si>
    <t>昭和23年度</t>
    <rPh sb="0" eb="2">
      <t>ショウワ</t>
    </rPh>
    <rPh sb="4" eb="5">
      <t>ネン</t>
    </rPh>
    <rPh sb="5" eb="6">
      <t>ド</t>
    </rPh>
    <phoneticPr fontId="11"/>
  </si>
  <si>
    <t>昭和24年度</t>
    <rPh sb="0" eb="2">
      <t>ショウワ</t>
    </rPh>
    <rPh sb="4" eb="5">
      <t>ネン</t>
    </rPh>
    <rPh sb="5" eb="6">
      <t>ド</t>
    </rPh>
    <phoneticPr fontId="11"/>
  </si>
  <si>
    <t>昭和25年度</t>
    <rPh sb="0" eb="2">
      <t>ショウワ</t>
    </rPh>
    <rPh sb="4" eb="5">
      <t>ネン</t>
    </rPh>
    <rPh sb="5" eb="6">
      <t>ド</t>
    </rPh>
    <phoneticPr fontId="11"/>
  </si>
  <si>
    <t>昭和26年度</t>
    <rPh sb="0" eb="2">
      <t>ショウワ</t>
    </rPh>
    <rPh sb="4" eb="5">
      <t>ネン</t>
    </rPh>
    <rPh sb="5" eb="6">
      <t>ド</t>
    </rPh>
    <phoneticPr fontId="11"/>
  </si>
  <si>
    <t>昭和27年度</t>
    <rPh sb="0" eb="2">
      <t>ショウワ</t>
    </rPh>
    <rPh sb="4" eb="5">
      <t>ネン</t>
    </rPh>
    <rPh sb="5" eb="6">
      <t>ド</t>
    </rPh>
    <phoneticPr fontId="11"/>
  </si>
  <si>
    <t>昭和28年度</t>
    <rPh sb="0" eb="2">
      <t>ショウワ</t>
    </rPh>
    <rPh sb="4" eb="5">
      <t>ネン</t>
    </rPh>
    <rPh sb="5" eb="6">
      <t>ド</t>
    </rPh>
    <phoneticPr fontId="11"/>
  </si>
  <si>
    <t>昭和29年度</t>
    <rPh sb="0" eb="2">
      <t>ショウワ</t>
    </rPh>
    <rPh sb="4" eb="5">
      <t>ネン</t>
    </rPh>
    <rPh sb="5" eb="6">
      <t>ド</t>
    </rPh>
    <phoneticPr fontId="11"/>
  </si>
  <si>
    <t>昭和30年度</t>
    <rPh sb="0" eb="2">
      <t>ショウワ</t>
    </rPh>
    <rPh sb="4" eb="5">
      <t>ネン</t>
    </rPh>
    <rPh sb="5" eb="6">
      <t>ド</t>
    </rPh>
    <phoneticPr fontId="11"/>
  </si>
  <si>
    <t>昭和31年度</t>
    <rPh sb="0" eb="2">
      <t>ショウワ</t>
    </rPh>
    <rPh sb="4" eb="5">
      <t>ネン</t>
    </rPh>
    <rPh sb="5" eb="6">
      <t>ド</t>
    </rPh>
    <phoneticPr fontId="11"/>
  </si>
  <si>
    <t>昭和32年度</t>
    <rPh sb="0" eb="2">
      <t>ショウワ</t>
    </rPh>
    <rPh sb="4" eb="5">
      <t>ネン</t>
    </rPh>
    <rPh sb="5" eb="6">
      <t>ド</t>
    </rPh>
    <phoneticPr fontId="11"/>
  </si>
  <si>
    <t>昭和33年度</t>
    <rPh sb="0" eb="2">
      <t>ショウワ</t>
    </rPh>
    <rPh sb="4" eb="5">
      <t>ネン</t>
    </rPh>
    <rPh sb="5" eb="6">
      <t>ド</t>
    </rPh>
    <phoneticPr fontId="11"/>
  </si>
  <si>
    <t>昭和34年度</t>
    <rPh sb="0" eb="2">
      <t>ショウワ</t>
    </rPh>
    <rPh sb="4" eb="5">
      <t>ネン</t>
    </rPh>
    <rPh sb="5" eb="6">
      <t>ド</t>
    </rPh>
    <phoneticPr fontId="11"/>
  </si>
  <si>
    <t>昭和35年度</t>
    <rPh sb="0" eb="2">
      <t>ショウワ</t>
    </rPh>
    <rPh sb="4" eb="5">
      <t>ネン</t>
    </rPh>
    <rPh sb="5" eb="6">
      <t>ド</t>
    </rPh>
    <phoneticPr fontId="11"/>
  </si>
  <si>
    <t>昭和36年度</t>
    <rPh sb="0" eb="2">
      <t>ショウワ</t>
    </rPh>
    <rPh sb="4" eb="5">
      <t>ネン</t>
    </rPh>
    <rPh sb="5" eb="6">
      <t>ド</t>
    </rPh>
    <phoneticPr fontId="11"/>
  </si>
  <si>
    <t>昭和37年度</t>
    <rPh sb="0" eb="2">
      <t>ショウワ</t>
    </rPh>
    <rPh sb="4" eb="5">
      <t>ネン</t>
    </rPh>
    <rPh sb="5" eb="6">
      <t>ド</t>
    </rPh>
    <phoneticPr fontId="11"/>
  </si>
  <si>
    <t>昭和38年度</t>
    <rPh sb="0" eb="2">
      <t>ショウワ</t>
    </rPh>
    <rPh sb="4" eb="5">
      <t>ネン</t>
    </rPh>
    <rPh sb="5" eb="6">
      <t>ド</t>
    </rPh>
    <phoneticPr fontId="11"/>
  </si>
  <si>
    <t>昭和39年度</t>
    <rPh sb="0" eb="2">
      <t>ショウワ</t>
    </rPh>
    <rPh sb="4" eb="5">
      <t>ネン</t>
    </rPh>
    <rPh sb="5" eb="6">
      <t>ド</t>
    </rPh>
    <phoneticPr fontId="11"/>
  </si>
  <si>
    <t>昭和40年度</t>
    <rPh sb="0" eb="2">
      <t>ショウワ</t>
    </rPh>
    <rPh sb="4" eb="5">
      <t>ネン</t>
    </rPh>
    <rPh sb="5" eb="6">
      <t>ド</t>
    </rPh>
    <phoneticPr fontId="11"/>
  </si>
  <si>
    <t>昭和41年度</t>
    <rPh sb="0" eb="2">
      <t>ショウワ</t>
    </rPh>
    <rPh sb="4" eb="5">
      <t>ネン</t>
    </rPh>
    <rPh sb="5" eb="6">
      <t>ド</t>
    </rPh>
    <phoneticPr fontId="11"/>
  </si>
  <si>
    <t>昭和42年度</t>
    <rPh sb="0" eb="2">
      <t>ショウワ</t>
    </rPh>
    <rPh sb="4" eb="5">
      <t>ネン</t>
    </rPh>
    <rPh sb="5" eb="6">
      <t>ド</t>
    </rPh>
    <phoneticPr fontId="11"/>
  </si>
  <si>
    <t>昭和43年度</t>
    <rPh sb="0" eb="2">
      <t>ショウワ</t>
    </rPh>
    <rPh sb="4" eb="5">
      <t>ネン</t>
    </rPh>
    <rPh sb="5" eb="6">
      <t>ド</t>
    </rPh>
    <phoneticPr fontId="11"/>
  </si>
  <si>
    <t>昭和44年度</t>
    <rPh sb="0" eb="2">
      <t>ショウワ</t>
    </rPh>
    <rPh sb="4" eb="5">
      <t>ネン</t>
    </rPh>
    <rPh sb="5" eb="6">
      <t>ド</t>
    </rPh>
    <phoneticPr fontId="11"/>
  </si>
  <si>
    <t>昭和45年度</t>
    <rPh sb="0" eb="2">
      <t>ショウワ</t>
    </rPh>
    <rPh sb="4" eb="5">
      <t>ネン</t>
    </rPh>
    <rPh sb="5" eb="6">
      <t>ド</t>
    </rPh>
    <phoneticPr fontId="11"/>
  </si>
  <si>
    <t>昭和46年度</t>
    <rPh sb="0" eb="2">
      <t>ショウワ</t>
    </rPh>
    <rPh sb="4" eb="5">
      <t>ネン</t>
    </rPh>
    <rPh sb="5" eb="6">
      <t>ド</t>
    </rPh>
    <phoneticPr fontId="11"/>
  </si>
  <si>
    <t>昭和47年度</t>
    <rPh sb="0" eb="2">
      <t>ショウワ</t>
    </rPh>
    <rPh sb="4" eb="5">
      <t>ネン</t>
    </rPh>
    <rPh sb="5" eb="6">
      <t>ド</t>
    </rPh>
    <phoneticPr fontId="11"/>
  </si>
  <si>
    <t>昭和48年度</t>
    <rPh sb="0" eb="2">
      <t>ショウワ</t>
    </rPh>
    <rPh sb="4" eb="5">
      <t>ネン</t>
    </rPh>
    <rPh sb="5" eb="6">
      <t>ド</t>
    </rPh>
    <phoneticPr fontId="11"/>
  </si>
  <si>
    <t>昭和49年度</t>
    <rPh sb="0" eb="2">
      <t>ショウワ</t>
    </rPh>
    <rPh sb="4" eb="5">
      <t>ネン</t>
    </rPh>
    <rPh sb="5" eb="6">
      <t>ド</t>
    </rPh>
    <phoneticPr fontId="11"/>
  </si>
  <si>
    <t>昭和50年度</t>
    <rPh sb="0" eb="2">
      <t>ショウワ</t>
    </rPh>
    <rPh sb="4" eb="5">
      <t>ネン</t>
    </rPh>
    <rPh sb="5" eb="6">
      <t>ド</t>
    </rPh>
    <phoneticPr fontId="11"/>
  </si>
  <si>
    <t>昭和51年度</t>
    <rPh sb="0" eb="2">
      <t>ショウワ</t>
    </rPh>
    <rPh sb="4" eb="5">
      <t>ネン</t>
    </rPh>
    <rPh sb="5" eb="6">
      <t>ド</t>
    </rPh>
    <phoneticPr fontId="11"/>
  </si>
  <si>
    <t>昭和52年度</t>
    <rPh sb="0" eb="2">
      <t>ショウワ</t>
    </rPh>
    <rPh sb="4" eb="5">
      <t>ネン</t>
    </rPh>
    <rPh sb="5" eb="6">
      <t>ド</t>
    </rPh>
    <phoneticPr fontId="11"/>
  </si>
  <si>
    <t>昭和53年度</t>
    <rPh sb="0" eb="2">
      <t>ショウワ</t>
    </rPh>
    <rPh sb="4" eb="5">
      <t>ネン</t>
    </rPh>
    <rPh sb="5" eb="6">
      <t>ド</t>
    </rPh>
    <phoneticPr fontId="11"/>
  </si>
  <si>
    <t>昭和54年度</t>
    <rPh sb="0" eb="2">
      <t>ショウワ</t>
    </rPh>
    <rPh sb="4" eb="5">
      <t>ネン</t>
    </rPh>
    <rPh sb="5" eb="6">
      <t>ド</t>
    </rPh>
    <phoneticPr fontId="11"/>
  </si>
  <si>
    <t>昭和55年度</t>
    <rPh sb="0" eb="2">
      <t>ショウワ</t>
    </rPh>
    <rPh sb="4" eb="5">
      <t>ネン</t>
    </rPh>
    <rPh sb="5" eb="6">
      <t>ド</t>
    </rPh>
    <phoneticPr fontId="11"/>
  </si>
  <si>
    <t>昭和56年度</t>
    <rPh sb="0" eb="2">
      <t>ショウワ</t>
    </rPh>
    <rPh sb="4" eb="5">
      <t>ネン</t>
    </rPh>
    <rPh sb="5" eb="6">
      <t>ド</t>
    </rPh>
    <phoneticPr fontId="11"/>
  </si>
  <si>
    <t>昭和57年度</t>
    <rPh sb="0" eb="2">
      <t>ショウワ</t>
    </rPh>
    <rPh sb="4" eb="5">
      <t>ネン</t>
    </rPh>
    <rPh sb="5" eb="6">
      <t>ド</t>
    </rPh>
    <phoneticPr fontId="11"/>
  </si>
  <si>
    <t>昭和58年度</t>
    <rPh sb="0" eb="2">
      <t>ショウワ</t>
    </rPh>
    <rPh sb="4" eb="5">
      <t>ネン</t>
    </rPh>
    <rPh sb="5" eb="6">
      <t>ド</t>
    </rPh>
    <phoneticPr fontId="11"/>
  </si>
  <si>
    <t>昭和59年度</t>
    <rPh sb="0" eb="2">
      <t>ショウワ</t>
    </rPh>
    <rPh sb="4" eb="5">
      <t>ネン</t>
    </rPh>
    <rPh sb="5" eb="6">
      <t>ド</t>
    </rPh>
    <phoneticPr fontId="11"/>
  </si>
  <si>
    <t>昭和60年度</t>
    <rPh sb="0" eb="2">
      <t>ショウワ</t>
    </rPh>
    <rPh sb="4" eb="5">
      <t>ネン</t>
    </rPh>
    <rPh sb="5" eb="6">
      <t>ド</t>
    </rPh>
    <phoneticPr fontId="11"/>
  </si>
  <si>
    <t>昭和61年度</t>
    <rPh sb="0" eb="2">
      <t>ショウワ</t>
    </rPh>
    <rPh sb="4" eb="5">
      <t>ネン</t>
    </rPh>
    <rPh sb="5" eb="6">
      <t>ド</t>
    </rPh>
    <phoneticPr fontId="11"/>
  </si>
  <si>
    <t>昭和62年度</t>
    <rPh sb="0" eb="2">
      <t>ショウワ</t>
    </rPh>
    <rPh sb="4" eb="5">
      <t>ネン</t>
    </rPh>
    <rPh sb="5" eb="6">
      <t>ド</t>
    </rPh>
    <phoneticPr fontId="11"/>
  </si>
  <si>
    <t>昭和63年度</t>
    <rPh sb="0" eb="2">
      <t>ショウワ</t>
    </rPh>
    <rPh sb="4" eb="5">
      <t>ネン</t>
    </rPh>
    <rPh sb="5" eb="6">
      <t>ド</t>
    </rPh>
    <phoneticPr fontId="11"/>
  </si>
  <si>
    <t>平成2年度</t>
    <rPh sb="0" eb="2">
      <t>ヘイセイ</t>
    </rPh>
    <rPh sb="3" eb="4">
      <t>ネン</t>
    </rPh>
    <rPh sb="4" eb="5">
      <t>ド</t>
    </rPh>
    <phoneticPr fontId="11"/>
  </si>
  <si>
    <t>平成3年度</t>
    <rPh sb="0" eb="2">
      <t>ヘイセイ</t>
    </rPh>
    <rPh sb="3" eb="4">
      <t>ネン</t>
    </rPh>
    <rPh sb="4" eb="5">
      <t>ド</t>
    </rPh>
    <phoneticPr fontId="11"/>
  </si>
  <si>
    <t>平成4年度</t>
    <rPh sb="0" eb="2">
      <t>ヘイセイ</t>
    </rPh>
    <rPh sb="3" eb="4">
      <t>ネン</t>
    </rPh>
    <rPh sb="4" eb="5">
      <t>ド</t>
    </rPh>
    <phoneticPr fontId="11"/>
  </si>
  <si>
    <t>平成5年度</t>
    <rPh sb="0" eb="2">
      <t>ヘイセイ</t>
    </rPh>
    <rPh sb="3" eb="4">
      <t>ネン</t>
    </rPh>
    <rPh sb="4" eb="5">
      <t>ド</t>
    </rPh>
    <phoneticPr fontId="11"/>
  </si>
  <si>
    <t>平成6年度</t>
    <rPh sb="0" eb="2">
      <t>ヘイセイ</t>
    </rPh>
    <rPh sb="3" eb="4">
      <t>ネン</t>
    </rPh>
    <rPh sb="4" eb="5">
      <t>ド</t>
    </rPh>
    <phoneticPr fontId="11"/>
  </si>
  <si>
    <t>平成7年度</t>
    <rPh sb="0" eb="2">
      <t>ヘイセイ</t>
    </rPh>
    <rPh sb="3" eb="4">
      <t>ネン</t>
    </rPh>
    <rPh sb="4" eb="5">
      <t>ド</t>
    </rPh>
    <phoneticPr fontId="11"/>
  </si>
  <si>
    <t>平成8年度</t>
    <rPh sb="0" eb="2">
      <t>ヘイセイ</t>
    </rPh>
    <rPh sb="3" eb="4">
      <t>ネン</t>
    </rPh>
    <rPh sb="4" eb="5">
      <t>ド</t>
    </rPh>
    <phoneticPr fontId="11"/>
  </si>
  <si>
    <t>平成9年度</t>
    <rPh sb="0" eb="2">
      <t>ヘイセイ</t>
    </rPh>
    <rPh sb="3" eb="4">
      <t>ネン</t>
    </rPh>
    <rPh sb="4" eb="5">
      <t>ド</t>
    </rPh>
    <phoneticPr fontId="11"/>
  </si>
  <si>
    <t>平成10年度</t>
    <rPh sb="0" eb="2">
      <t>ヘイセイ</t>
    </rPh>
    <rPh sb="4" eb="5">
      <t>ネン</t>
    </rPh>
    <rPh sb="5" eb="6">
      <t>ド</t>
    </rPh>
    <phoneticPr fontId="11"/>
  </si>
  <si>
    <t>平成11年度</t>
    <rPh sb="0" eb="2">
      <t>ヘイセイ</t>
    </rPh>
    <rPh sb="4" eb="5">
      <t>ネン</t>
    </rPh>
    <rPh sb="5" eb="6">
      <t>ド</t>
    </rPh>
    <phoneticPr fontId="11"/>
  </si>
  <si>
    <t>平成12年度</t>
    <rPh sb="0" eb="2">
      <t>ヘイセイ</t>
    </rPh>
    <rPh sb="4" eb="5">
      <t>ネン</t>
    </rPh>
    <rPh sb="5" eb="6">
      <t>ド</t>
    </rPh>
    <phoneticPr fontId="11"/>
  </si>
  <si>
    <t>平成13年度</t>
    <rPh sb="0" eb="2">
      <t>ヘイセイ</t>
    </rPh>
    <rPh sb="4" eb="5">
      <t>ネン</t>
    </rPh>
    <rPh sb="5" eb="6">
      <t>ド</t>
    </rPh>
    <phoneticPr fontId="11"/>
  </si>
  <si>
    <t>平成14年度</t>
    <rPh sb="0" eb="2">
      <t>ヘイセイ</t>
    </rPh>
    <rPh sb="4" eb="5">
      <t>ネン</t>
    </rPh>
    <rPh sb="5" eb="6">
      <t>ド</t>
    </rPh>
    <phoneticPr fontId="11"/>
  </si>
  <si>
    <t>平成15年度</t>
    <rPh sb="0" eb="2">
      <t>ヘイセイ</t>
    </rPh>
    <rPh sb="4" eb="5">
      <t>ネン</t>
    </rPh>
    <rPh sb="5" eb="6">
      <t>ド</t>
    </rPh>
    <phoneticPr fontId="11"/>
  </si>
  <si>
    <t>平成16年度</t>
    <rPh sb="0" eb="2">
      <t>ヘイセイ</t>
    </rPh>
    <rPh sb="4" eb="5">
      <t>ネン</t>
    </rPh>
    <rPh sb="5" eb="6">
      <t>ド</t>
    </rPh>
    <phoneticPr fontId="11"/>
  </si>
  <si>
    <t>平成17年度</t>
    <rPh sb="0" eb="2">
      <t>ヘイセイ</t>
    </rPh>
    <rPh sb="4" eb="5">
      <t>ネン</t>
    </rPh>
    <rPh sb="5" eb="6">
      <t>ド</t>
    </rPh>
    <phoneticPr fontId="11"/>
  </si>
  <si>
    <t>平成18年度</t>
    <rPh sb="0" eb="2">
      <t>ヘイセイ</t>
    </rPh>
    <rPh sb="4" eb="5">
      <t>ネン</t>
    </rPh>
    <rPh sb="5" eb="6">
      <t>ド</t>
    </rPh>
    <phoneticPr fontId="11"/>
  </si>
  <si>
    <t>平成19年度</t>
    <rPh sb="0" eb="2">
      <t>ヘイセイ</t>
    </rPh>
    <rPh sb="4" eb="5">
      <t>ネン</t>
    </rPh>
    <rPh sb="5" eb="6">
      <t>ド</t>
    </rPh>
    <phoneticPr fontId="11"/>
  </si>
  <si>
    <t>平成20年度</t>
    <rPh sb="0" eb="2">
      <t>ヘイセイ</t>
    </rPh>
    <rPh sb="4" eb="5">
      <t>ネン</t>
    </rPh>
    <rPh sb="5" eb="6">
      <t>ド</t>
    </rPh>
    <phoneticPr fontId="11"/>
  </si>
  <si>
    <t>平成21年度</t>
    <rPh sb="0" eb="2">
      <t>ヘイセイ</t>
    </rPh>
    <rPh sb="4" eb="5">
      <t>ネン</t>
    </rPh>
    <rPh sb="5" eb="6">
      <t>ド</t>
    </rPh>
    <phoneticPr fontId="11"/>
  </si>
  <si>
    <t>平成22年度</t>
    <rPh sb="0" eb="2">
      <t>ヘイセイ</t>
    </rPh>
    <rPh sb="4" eb="5">
      <t>ネン</t>
    </rPh>
    <rPh sb="5" eb="6">
      <t>ド</t>
    </rPh>
    <phoneticPr fontId="11"/>
  </si>
  <si>
    <t>平成23年度</t>
    <rPh sb="0" eb="2">
      <t>ヘイセイ</t>
    </rPh>
    <rPh sb="4" eb="5">
      <t>ネン</t>
    </rPh>
    <rPh sb="5" eb="6">
      <t>ド</t>
    </rPh>
    <phoneticPr fontId="11"/>
  </si>
  <si>
    <t>平成24年度</t>
    <rPh sb="0" eb="2">
      <t>ヘイセイ</t>
    </rPh>
    <rPh sb="4" eb="5">
      <t>ネン</t>
    </rPh>
    <rPh sb="5" eb="6">
      <t>ド</t>
    </rPh>
    <phoneticPr fontId="11"/>
  </si>
  <si>
    <t>平成25年度</t>
    <rPh sb="0" eb="2">
      <t>ヘイセイ</t>
    </rPh>
    <rPh sb="4" eb="5">
      <t>ネン</t>
    </rPh>
    <rPh sb="5" eb="6">
      <t>ド</t>
    </rPh>
    <phoneticPr fontId="11"/>
  </si>
  <si>
    <t>平成26年度</t>
    <rPh sb="0" eb="2">
      <t>ヘイセイ</t>
    </rPh>
    <rPh sb="4" eb="5">
      <t>ネン</t>
    </rPh>
    <rPh sb="5" eb="6">
      <t>ド</t>
    </rPh>
    <phoneticPr fontId="11"/>
  </si>
  <si>
    <t>平成27年度</t>
    <rPh sb="0" eb="2">
      <t>ヘイセイ</t>
    </rPh>
    <rPh sb="4" eb="5">
      <t>ネン</t>
    </rPh>
    <rPh sb="5" eb="6">
      <t>ド</t>
    </rPh>
    <phoneticPr fontId="11"/>
  </si>
  <si>
    <t>平成28年度</t>
    <rPh sb="0" eb="2">
      <t>ヘイセイ</t>
    </rPh>
    <rPh sb="4" eb="5">
      <t>ネン</t>
    </rPh>
    <rPh sb="5" eb="6">
      <t>ド</t>
    </rPh>
    <phoneticPr fontId="11"/>
  </si>
  <si>
    <t>平成29年度</t>
    <rPh sb="0" eb="2">
      <t>ヘイセイ</t>
    </rPh>
    <rPh sb="4" eb="5">
      <t>ネン</t>
    </rPh>
    <rPh sb="5" eb="6">
      <t>ド</t>
    </rPh>
    <phoneticPr fontId="11"/>
  </si>
  <si>
    <t>平成30年度</t>
    <rPh sb="0" eb="2">
      <t>ヘイセイ</t>
    </rPh>
    <rPh sb="4" eb="5">
      <t>ネン</t>
    </rPh>
    <rPh sb="5" eb="6">
      <t>ド</t>
    </rPh>
    <phoneticPr fontId="1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</si>
  <si>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</si>
  <si>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</si>
  <si>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11"/>
  </si>
  <si>
    <t>令和3年度</t>
    <rPh sb="0" eb="2">
      <t>レイワ</t>
    </rPh>
    <rPh sb="3" eb="4">
      <t>ネン</t>
    </rPh>
    <rPh sb="4" eb="5">
      <t>ド</t>
    </rPh>
    <phoneticPr fontId="11"/>
  </si>
  <si>
    <t>令和4年度</t>
    <rPh sb="0" eb="2">
      <t>レイワ</t>
    </rPh>
    <rPh sb="3" eb="4">
      <t>ネン</t>
    </rPh>
    <rPh sb="4" eb="5">
      <t>ド</t>
    </rPh>
    <phoneticPr fontId="11"/>
  </si>
  <si>
    <t>令和5年度</t>
    <rPh sb="0" eb="2">
      <t>レイワ</t>
    </rPh>
    <rPh sb="3" eb="4">
      <t>ネン</t>
    </rPh>
    <rPh sb="4" eb="5">
      <t>ド</t>
    </rPh>
    <phoneticPr fontId="11"/>
  </si>
  <si>
    <t>令和6年度</t>
    <rPh sb="0" eb="2">
      <t>レイワ</t>
    </rPh>
    <rPh sb="3" eb="4">
      <t>ネン</t>
    </rPh>
    <rPh sb="4" eb="5">
      <t>ド</t>
    </rPh>
    <phoneticPr fontId="11"/>
  </si>
  <si>
    <t>令和7年度</t>
    <rPh sb="0" eb="2">
      <t>レイワ</t>
    </rPh>
    <rPh sb="3" eb="4">
      <t>ネン</t>
    </rPh>
    <rPh sb="4" eb="5">
      <t>ド</t>
    </rPh>
    <phoneticPr fontId="11"/>
  </si>
  <si>
    <t>令和8年度</t>
    <rPh sb="0" eb="2">
      <t>レイワ</t>
    </rPh>
    <rPh sb="3" eb="4">
      <t>ネン</t>
    </rPh>
    <rPh sb="4" eb="5">
      <t>ド</t>
    </rPh>
    <phoneticPr fontId="11"/>
  </si>
  <si>
    <t>令和9年度</t>
    <rPh sb="0" eb="2">
      <t>レイワ</t>
    </rPh>
    <rPh sb="3" eb="4">
      <t>ネン</t>
    </rPh>
    <rPh sb="4" eb="5">
      <t>ド</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</si>
  <si>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</si>
  <si>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</si>
  <si>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</si>
  <si>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</si>
  <si>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</si>
  <si>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</si>
  <si>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</si>
  <si>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</si>
  <si>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</si>
  <si>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</si>
  <si>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</si>
  <si>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</si>
  <si>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令和22年度</t>
    <rPh sb="0" eb="2">
      <t>レイワ</t>
    </rPh>
    <rPh sb="4" eb="5">
      <t>ネン</t>
    </rPh>
    <rPh sb="5" eb="6">
      <t>ド</t>
    </rPh>
    <phoneticPr fontId="11"/>
  </si>
  <si>
    <t>令和23年度</t>
    <rPh sb="0" eb="2">
      <t>レイワ</t>
    </rPh>
    <rPh sb="4" eb="5">
      <t>ネン</t>
    </rPh>
    <rPh sb="5" eb="6">
      <t>ド</t>
    </rPh>
    <phoneticPr fontId="11"/>
  </si>
  <si>
    <t>令和24年度</t>
    <rPh sb="0" eb="2">
      <t>レイワ</t>
    </rPh>
    <rPh sb="4" eb="5">
      <t>ネン</t>
    </rPh>
    <rPh sb="5" eb="6">
      <t>ド</t>
    </rPh>
    <phoneticPr fontId="11"/>
  </si>
  <si>
    <t>令和25年度</t>
    <rPh sb="0" eb="2">
      <t>レイワ</t>
    </rPh>
    <rPh sb="4" eb="5">
      <t>ネン</t>
    </rPh>
    <rPh sb="5" eb="6">
      <t>ド</t>
    </rPh>
    <phoneticPr fontId="11"/>
  </si>
  <si>
    <t>令和26年度</t>
    <rPh sb="0" eb="2">
      <t>レイワ</t>
    </rPh>
    <rPh sb="4" eb="5">
      <t>ネン</t>
    </rPh>
    <rPh sb="5" eb="6">
      <t>ド</t>
    </rPh>
    <phoneticPr fontId="11"/>
  </si>
  <si>
    <t>令和27年度</t>
    <rPh sb="0" eb="2">
      <t>レイワ</t>
    </rPh>
    <rPh sb="4" eb="5">
      <t>ネン</t>
    </rPh>
    <rPh sb="5" eb="6">
      <t>ド</t>
    </rPh>
    <phoneticPr fontId="11"/>
  </si>
  <si>
    <t>令和28年度</t>
    <rPh sb="0" eb="2">
      <t>レイワ</t>
    </rPh>
    <rPh sb="4" eb="5">
      <t>ネン</t>
    </rPh>
    <rPh sb="5" eb="6">
      <t>ド</t>
    </rPh>
    <phoneticPr fontId="11"/>
  </si>
  <si>
    <t>令和29年度</t>
    <rPh sb="0" eb="2">
      <t>レイワ</t>
    </rPh>
    <rPh sb="4" eb="5">
      <t>ネン</t>
    </rPh>
    <rPh sb="5" eb="6">
      <t>ド</t>
    </rPh>
    <phoneticPr fontId="11"/>
  </si>
  <si>
    <t>令和30年度以降</t>
    <rPh sb="0" eb="2">
      <t>レイワ</t>
    </rPh>
    <rPh sb="4" eb="5">
      <t>ネン</t>
    </rPh>
    <rPh sb="5" eb="6">
      <t>ド</t>
    </rPh>
    <rPh sb="6" eb="8">
      <t>イコウ</t>
    </rPh>
    <phoneticPr fontId="11"/>
  </si>
  <si>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</si>
  <si>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</si>
  <si>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</si>
  <si>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</si>
  <si>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</si>
  <si>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</si>
  <si>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</si>
  <si>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</si>
  <si>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11"/>
  </si>
  <si>
    <t>1927年度</t>
    <rPh sb="4" eb="6">
      <t>ネンド</t>
    </rPh>
    <rPh sb="5" eb="6">
      <t>ド</t>
    </rPh>
    <phoneticPr fontId="11"/>
  </si>
  <si>
    <t>1928年度</t>
    <rPh sb="4" eb="6">
      <t>ネンド</t>
    </rPh>
    <rPh sb="5" eb="6">
      <t>ド</t>
    </rPh>
    <phoneticPr fontId="11"/>
  </si>
  <si>
    <t>1929年度</t>
    <rPh sb="4" eb="6">
      <t>ネンド</t>
    </rPh>
    <rPh sb="5" eb="6">
      <t>ド</t>
    </rPh>
    <phoneticPr fontId="11"/>
  </si>
  <si>
    <t>1930年度</t>
    <rPh sb="4" eb="6">
      <t>ネンド</t>
    </rPh>
    <rPh sb="5" eb="6">
      <t>ド</t>
    </rPh>
    <phoneticPr fontId="11"/>
  </si>
  <si>
    <t>1931年度</t>
    <rPh sb="4" eb="6">
      <t>ネンド</t>
    </rPh>
    <rPh sb="5" eb="6">
      <t>ド</t>
    </rPh>
    <phoneticPr fontId="11"/>
  </si>
  <si>
    <t>1932年度</t>
    <rPh sb="4" eb="6">
      <t>ネンド</t>
    </rPh>
    <rPh sb="5" eb="6">
      <t>ド</t>
    </rPh>
    <phoneticPr fontId="11"/>
  </si>
  <si>
    <t>1933年度</t>
    <rPh sb="4" eb="6">
      <t>ネンド</t>
    </rPh>
    <rPh sb="5" eb="6">
      <t>ド</t>
    </rPh>
    <phoneticPr fontId="11"/>
  </si>
  <si>
    <t>1934年度</t>
    <rPh sb="4" eb="6">
      <t>ネンド</t>
    </rPh>
    <rPh sb="5" eb="6">
      <t>ド</t>
    </rPh>
    <phoneticPr fontId="11"/>
  </si>
  <si>
    <t>1935年度</t>
    <rPh sb="4" eb="6">
      <t>ネンド</t>
    </rPh>
    <rPh sb="5" eb="6">
      <t>ド</t>
    </rPh>
    <phoneticPr fontId="11"/>
  </si>
  <si>
    <t>1936年度</t>
    <rPh sb="4" eb="6">
      <t>ネンド</t>
    </rPh>
    <rPh sb="5" eb="6">
      <t>ド</t>
    </rPh>
    <phoneticPr fontId="11"/>
  </si>
  <si>
    <t>1937年度</t>
    <rPh sb="4" eb="6">
      <t>ネンド</t>
    </rPh>
    <rPh sb="5" eb="6">
      <t>ド</t>
    </rPh>
    <phoneticPr fontId="11"/>
  </si>
  <si>
    <t>1938年度</t>
    <rPh sb="4" eb="6">
      <t>ネンド</t>
    </rPh>
    <rPh sb="5" eb="6">
      <t>ド</t>
    </rPh>
    <phoneticPr fontId="11"/>
  </si>
  <si>
    <t>1939年度</t>
    <rPh sb="4" eb="6">
      <t>ネンド</t>
    </rPh>
    <rPh sb="5" eb="6">
      <t>ド</t>
    </rPh>
    <phoneticPr fontId="11"/>
  </si>
  <si>
    <t>1940年度</t>
    <rPh sb="4" eb="6">
      <t>ネンド</t>
    </rPh>
    <rPh sb="5" eb="6">
      <t>ド</t>
    </rPh>
    <phoneticPr fontId="11"/>
  </si>
  <si>
    <t>1941年度</t>
    <rPh sb="4" eb="6">
      <t>ネンド</t>
    </rPh>
    <rPh sb="5" eb="6">
      <t>ド</t>
    </rPh>
    <phoneticPr fontId="11"/>
  </si>
  <si>
    <t>1942年度</t>
    <rPh sb="4" eb="6">
      <t>ネンド</t>
    </rPh>
    <rPh sb="5" eb="6">
      <t>ド</t>
    </rPh>
    <phoneticPr fontId="11"/>
  </si>
  <si>
    <t>1943年度</t>
    <rPh sb="4" eb="6">
      <t>ネンド</t>
    </rPh>
    <rPh sb="5" eb="6">
      <t>ド</t>
    </rPh>
    <phoneticPr fontId="11"/>
  </si>
  <si>
    <t>1944年度</t>
    <rPh sb="4" eb="6">
      <t>ネンド</t>
    </rPh>
    <rPh sb="5" eb="6">
      <t>ド</t>
    </rPh>
    <phoneticPr fontId="11"/>
  </si>
  <si>
    <t>1945年度</t>
    <rPh sb="4" eb="6">
      <t>ネンド</t>
    </rPh>
    <rPh sb="5" eb="6">
      <t>ド</t>
    </rPh>
    <phoneticPr fontId="11"/>
  </si>
  <si>
    <t>1946年度</t>
    <rPh sb="4" eb="6">
      <t>ネンド</t>
    </rPh>
    <rPh sb="5" eb="6">
      <t>ド</t>
    </rPh>
    <phoneticPr fontId="11"/>
  </si>
  <si>
    <t>1947年度</t>
    <rPh sb="4" eb="6">
      <t>ネンド</t>
    </rPh>
    <rPh sb="5" eb="6">
      <t>ド</t>
    </rPh>
    <phoneticPr fontId="11"/>
  </si>
  <si>
    <t>1948年度</t>
    <rPh sb="4" eb="6">
      <t>ネンド</t>
    </rPh>
    <rPh sb="5" eb="6">
      <t>ド</t>
    </rPh>
    <phoneticPr fontId="11"/>
  </si>
  <si>
    <t>1949年度</t>
    <rPh sb="4" eb="6">
      <t>ネンド</t>
    </rPh>
    <rPh sb="5" eb="6">
      <t>ド</t>
    </rPh>
    <phoneticPr fontId="11"/>
  </si>
  <si>
    <t>1950年度</t>
    <rPh sb="4" eb="6">
      <t>ネンド</t>
    </rPh>
    <rPh sb="5" eb="6">
      <t>ド</t>
    </rPh>
    <phoneticPr fontId="11"/>
  </si>
  <si>
    <t>1951年度</t>
    <rPh sb="4" eb="6">
      <t>ネンド</t>
    </rPh>
    <rPh sb="5" eb="6">
      <t>ド</t>
    </rPh>
    <phoneticPr fontId="11"/>
  </si>
  <si>
    <t>1952年度</t>
    <rPh sb="4" eb="6">
      <t>ネンド</t>
    </rPh>
    <rPh sb="5" eb="6">
      <t>ド</t>
    </rPh>
    <phoneticPr fontId="11"/>
  </si>
  <si>
    <t>1953年度</t>
    <rPh sb="4" eb="6">
      <t>ネンド</t>
    </rPh>
    <rPh sb="5" eb="6">
      <t>ド</t>
    </rPh>
    <phoneticPr fontId="11"/>
  </si>
  <si>
    <t>1954年度</t>
    <rPh sb="4" eb="6">
      <t>ネンド</t>
    </rPh>
    <rPh sb="5" eb="6">
      <t>ド</t>
    </rPh>
    <phoneticPr fontId="11"/>
  </si>
  <si>
    <t>1955年度</t>
    <rPh sb="4" eb="6">
      <t>ネンド</t>
    </rPh>
    <rPh sb="5" eb="6">
      <t>ド</t>
    </rPh>
    <phoneticPr fontId="11"/>
  </si>
  <si>
    <t>1956年度</t>
    <rPh sb="4" eb="6">
      <t>ネンド</t>
    </rPh>
    <rPh sb="5" eb="6">
      <t>ド</t>
    </rPh>
    <phoneticPr fontId="11"/>
  </si>
  <si>
    <t>1957年度</t>
    <rPh sb="4" eb="6">
      <t>ネンド</t>
    </rPh>
    <rPh sb="5" eb="6">
      <t>ド</t>
    </rPh>
    <phoneticPr fontId="11"/>
  </si>
  <si>
    <t>1958年度</t>
    <rPh sb="4" eb="6">
      <t>ネンド</t>
    </rPh>
    <rPh sb="5" eb="6">
      <t>ド</t>
    </rPh>
    <phoneticPr fontId="11"/>
  </si>
  <si>
    <t>1959年度</t>
    <rPh sb="4" eb="6">
      <t>ネンド</t>
    </rPh>
    <rPh sb="5" eb="6">
      <t>ド</t>
    </rPh>
    <phoneticPr fontId="11"/>
  </si>
  <si>
    <t>1960年度</t>
    <rPh sb="4" eb="6">
      <t>ネンド</t>
    </rPh>
    <rPh sb="5" eb="6">
      <t>ド</t>
    </rPh>
    <phoneticPr fontId="11"/>
  </si>
  <si>
    <t>1961年度</t>
    <rPh sb="4" eb="6">
      <t>ネンド</t>
    </rPh>
    <rPh sb="5" eb="6">
      <t>ド</t>
    </rPh>
    <phoneticPr fontId="11"/>
  </si>
  <si>
    <t>1962年度</t>
    <rPh sb="4" eb="6">
      <t>ネンド</t>
    </rPh>
    <rPh sb="5" eb="6">
      <t>ド</t>
    </rPh>
    <phoneticPr fontId="11"/>
  </si>
  <si>
    <t>1963年度</t>
    <rPh sb="4" eb="6">
      <t>ネンド</t>
    </rPh>
    <rPh sb="5" eb="6">
      <t>ド</t>
    </rPh>
    <phoneticPr fontId="11"/>
  </si>
  <si>
    <t>1964年度</t>
    <rPh sb="4" eb="6">
      <t>ネンド</t>
    </rPh>
    <rPh sb="5" eb="6">
      <t>ド</t>
    </rPh>
    <phoneticPr fontId="11"/>
  </si>
  <si>
    <t>1965年度</t>
    <rPh sb="4" eb="6">
      <t>ネンド</t>
    </rPh>
    <rPh sb="5" eb="6">
      <t>ド</t>
    </rPh>
    <phoneticPr fontId="11"/>
  </si>
  <si>
    <t>1966年度</t>
    <rPh sb="4" eb="6">
      <t>ネンド</t>
    </rPh>
    <rPh sb="5" eb="6">
      <t>ド</t>
    </rPh>
    <phoneticPr fontId="11"/>
  </si>
  <si>
    <t>1967年度</t>
    <rPh sb="4" eb="6">
      <t>ネンド</t>
    </rPh>
    <rPh sb="5" eb="6">
      <t>ド</t>
    </rPh>
    <phoneticPr fontId="11"/>
  </si>
  <si>
    <t>1968年度</t>
    <rPh sb="4" eb="6">
      <t>ネンド</t>
    </rPh>
    <rPh sb="5" eb="6">
      <t>ド</t>
    </rPh>
    <phoneticPr fontId="11"/>
  </si>
  <si>
    <t>1969年度</t>
    <rPh sb="4" eb="6">
      <t>ネンド</t>
    </rPh>
    <rPh sb="5" eb="6">
      <t>ド</t>
    </rPh>
    <phoneticPr fontId="11"/>
  </si>
  <si>
    <t>1970年度</t>
    <rPh sb="4" eb="6">
      <t>ネンド</t>
    </rPh>
    <rPh sb="5" eb="6">
      <t>ド</t>
    </rPh>
    <phoneticPr fontId="11"/>
  </si>
  <si>
    <t>1971年度</t>
    <rPh sb="4" eb="6">
      <t>ネンド</t>
    </rPh>
    <rPh sb="5" eb="6">
      <t>ド</t>
    </rPh>
    <phoneticPr fontId="11"/>
  </si>
  <si>
    <t>1972年度</t>
    <rPh sb="4" eb="6">
      <t>ネンド</t>
    </rPh>
    <rPh sb="5" eb="6">
      <t>ド</t>
    </rPh>
    <phoneticPr fontId="11"/>
  </si>
  <si>
    <t>1973年度</t>
    <rPh sb="4" eb="6">
      <t>ネンド</t>
    </rPh>
    <rPh sb="5" eb="6">
      <t>ド</t>
    </rPh>
    <phoneticPr fontId="11"/>
  </si>
  <si>
    <t>1974年度</t>
    <rPh sb="4" eb="6">
      <t>ネンド</t>
    </rPh>
    <rPh sb="5" eb="6">
      <t>ド</t>
    </rPh>
    <phoneticPr fontId="11"/>
  </si>
  <si>
    <t>1975年度</t>
    <rPh sb="4" eb="6">
      <t>ネンド</t>
    </rPh>
    <rPh sb="5" eb="6">
      <t>ド</t>
    </rPh>
    <phoneticPr fontId="11"/>
  </si>
  <si>
    <t>1976年度</t>
    <rPh sb="4" eb="6">
      <t>ネンド</t>
    </rPh>
    <rPh sb="5" eb="6">
      <t>ド</t>
    </rPh>
    <phoneticPr fontId="11"/>
  </si>
  <si>
    <t>1977年度</t>
    <rPh sb="4" eb="6">
      <t>ネンド</t>
    </rPh>
    <rPh sb="5" eb="6">
      <t>ド</t>
    </rPh>
    <phoneticPr fontId="11"/>
  </si>
  <si>
    <t>1978年度</t>
    <rPh sb="4" eb="6">
      <t>ネンド</t>
    </rPh>
    <rPh sb="5" eb="6">
      <t>ド</t>
    </rPh>
    <phoneticPr fontId="11"/>
  </si>
  <si>
    <t>1979年度</t>
    <rPh sb="4" eb="6">
      <t>ネンド</t>
    </rPh>
    <rPh sb="5" eb="6">
      <t>ド</t>
    </rPh>
    <phoneticPr fontId="11"/>
  </si>
  <si>
    <t>1980年度</t>
    <rPh sb="4" eb="6">
      <t>ネンド</t>
    </rPh>
    <rPh sb="5" eb="6">
      <t>ド</t>
    </rPh>
    <phoneticPr fontId="11"/>
  </si>
  <si>
    <t>1981年度</t>
    <rPh sb="4" eb="6">
      <t>ネンド</t>
    </rPh>
    <rPh sb="5" eb="6">
      <t>ド</t>
    </rPh>
    <phoneticPr fontId="11"/>
  </si>
  <si>
    <t>1982年度</t>
    <rPh sb="4" eb="6">
      <t>ネンド</t>
    </rPh>
    <rPh sb="5" eb="6">
      <t>ド</t>
    </rPh>
    <phoneticPr fontId="11"/>
  </si>
  <si>
    <t>1983年度</t>
    <rPh sb="4" eb="6">
      <t>ネンド</t>
    </rPh>
    <rPh sb="5" eb="6">
      <t>ド</t>
    </rPh>
    <phoneticPr fontId="11"/>
  </si>
  <si>
    <t>1984年度</t>
    <rPh sb="4" eb="6">
      <t>ネンド</t>
    </rPh>
    <rPh sb="5" eb="6">
      <t>ド</t>
    </rPh>
    <phoneticPr fontId="11"/>
  </si>
  <si>
    <t>1985年度</t>
    <rPh sb="4" eb="6">
      <t>ネンド</t>
    </rPh>
    <rPh sb="5" eb="6">
      <t>ド</t>
    </rPh>
    <phoneticPr fontId="11"/>
  </si>
  <si>
    <t>1986年度</t>
    <rPh sb="4" eb="6">
      <t>ネンド</t>
    </rPh>
    <rPh sb="5" eb="6">
      <t>ド</t>
    </rPh>
    <phoneticPr fontId="11"/>
  </si>
  <si>
    <t>1987年度</t>
    <rPh sb="4" eb="6">
      <t>ネンド</t>
    </rPh>
    <rPh sb="5" eb="6">
      <t>ド</t>
    </rPh>
    <phoneticPr fontId="11"/>
  </si>
  <si>
    <t>1988年度</t>
    <rPh sb="4" eb="6">
      <t>ネンド</t>
    </rPh>
    <rPh sb="5" eb="6">
      <t>ド</t>
    </rPh>
    <phoneticPr fontId="11"/>
  </si>
  <si>
    <t>1989年度</t>
    <rPh sb="4" eb="6">
      <t>ネンド</t>
    </rPh>
    <rPh sb="5" eb="6">
      <t>ド</t>
    </rPh>
    <phoneticPr fontId="11"/>
  </si>
  <si>
    <t>1990年度</t>
    <rPh sb="4" eb="6">
      <t>ネンド</t>
    </rPh>
    <rPh sb="5" eb="6">
      <t>ド</t>
    </rPh>
    <phoneticPr fontId="11"/>
  </si>
  <si>
    <t>1991年度</t>
    <rPh sb="4" eb="6">
      <t>ネンド</t>
    </rPh>
    <rPh sb="5" eb="6">
      <t>ド</t>
    </rPh>
    <phoneticPr fontId="11"/>
  </si>
  <si>
    <t>1992年度</t>
    <rPh sb="4" eb="6">
      <t>ネンド</t>
    </rPh>
    <rPh sb="5" eb="6">
      <t>ド</t>
    </rPh>
    <phoneticPr fontId="11"/>
  </si>
  <si>
    <t>1993年度</t>
    <rPh sb="4" eb="6">
      <t>ネンド</t>
    </rPh>
    <rPh sb="5" eb="6">
      <t>ド</t>
    </rPh>
    <phoneticPr fontId="11"/>
  </si>
  <si>
    <t>1994年度</t>
    <rPh sb="4" eb="6">
      <t>ネンド</t>
    </rPh>
    <rPh sb="5" eb="6">
      <t>ド</t>
    </rPh>
    <phoneticPr fontId="11"/>
  </si>
  <si>
    <t>1995年度</t>
    <rPh sb="4" eb="6">
      <t>ネンド</t>
    </rPh>
    <rPh sb="5" eb="6">
      <t>ド</t>
    </rPh>
    <phoneticPr fontId="11"/>
  </si>
  <si>
    <t>1996年度</t>
    <rPh sb="4" eb="6">
      <t>ネンド</t>
    </rPh>
    <rPh sb="5" eb="6">
      <t>ド</t>
    </rPh>
    <phoneticPr fontId="11"/>
  </si>
  <si>
    <t>1997年度</t>
    <rPh sb="4" eb="6">
      <t>ネンド</t>
    </rPh>
    <rPh sb="5" eb="6">
      <t>ド</t>
    </rPh>
    <phoneticPr fontId="11"/>
  </si>
  <si>
    <t>1998年度</t>
    <rPh sb="4" eb="6">
      <t>ネンド</t>
    </rPh>
    <rPh sb="5" eb="6">
      <t>ド</t>
    </rPh>
    <phoneticPr fontId="11"/>
  </si>
  <si>
    <t>1999年度</t>
    <rPh sb="4" eb="6">
      <t>ネンド</t>
    </rPh>
    <rPh sb="5" eb="6">
      <t>ド</t>
    </rPh>
    <phoneticPr fontId="11"/>
  </si>
  <si>
    <t>2000年度</t>
    <rPh sb="4" eb="6">
      <t>ネンド</t>
    </rPh>
    <rPh sb="5" eb="6">
      <t>ド</t>
    </rPh>
    <phoneticPr fontId="11"/>
  </si>
  <si>
    <t>2001年度</t>
    <rPh sb="4" eb="6">
      <t>ネンド</t>
    </rPh>
    <rPh sb="5" eb="6">
      <t>ド</t>
    </rPh>
    <phoneticPr fontId="11"/>
  </si>
  <si>
    <t>2002年度</t>
    <rPh sb="4" eb="6">
      <t>ネンド</t>
    </rPh>
    <rPh sb="5" eb="6">
      <t>ド</t>
    </rPh>
    <phoneticPr fontId="11"/>
  </si>
  <si>
    <t>2003年度</t>
    <rPh sb="4" eb="6">
      <t>ネンド</t>
    </rPh>
    <rPh sb="5" eb="6">
      <t>ド</t>
    </rPh>
    <phoneticPr fontId="11"/>
  </si>
  <si>
    <t>2004年度</t>
    <rPh sb="4" eb="6">
      <t>ネンド</t>
    </rPh>
    <rPh sb="5" eb="6">
      <t>ド</t>
    </rPh>
    <phoneticPr fontId="11"/>
  </si>
  <si>
    <t>2005年度</t>
    <rPh sb="4" eb="6">
      <t>ネンド</t>
    </rPh>
    <rPh sb="5" eb="6">
      <t>ド</t>
    </rPh>
    <phoneticPr fontId="11"/>
  </si>
  <si>
    <t>2006年度</t>
    <rPh sb="4" eb="6">
      <t>ネンド</t>
    </rPh>
    <rPh sb="5" eb="6">
      <t>ド</t>
    </rPh>
    <phoneticPr fontId="11"/>
  </si>
  <si>
    <t>2007年度</t>
    <rPh sb="4" eb="6">
      <t>ネンド</t>
    </rPh>
    <rPh sb="5" eb="6">
      <t>ド</t>
    </rPh>
    <phoneticPr fontId="11"/>
  </si>
  <si>
    <t>2008年度</t>
    <rPh sb="4" eb="6">
      <t>ネンド</t>
    </rPh>
    <rPh sb="5" eb="6">
      <t>ド</t>
    </rPh>
    <phoneticPr fontId="11"/>
  </si>
  <si>
    <t>2009年度</t>
    <rPh sb="4" eb="6">
      <t>ネンド</t>
    </rPh>
    <rPh sb="5" eb="6">
      <t>ド</t>
    </rPh>
    <phoneticPr fontId="11"/>
  </si>
  <si>
    <t>2010年度</t>
    <rPh sb="4" eb="6">
      <t>ネンド</t>
    </rPh>
    <rPh sb="5" eb="6">
      <t>ド</t>
    </rPh>
    <phoneticPr fontId="11"/>
  </si>
  <si>
    <t>2011年度</t>
    <rPh sb="4" eb="6">
      <t>ネンド</t>
    </rPh>
    <rPh sb="5" eb="6">
      <t>ド</t>
    </rPh>
    <phoneticPr fontId="11"/>
  </si>
  <si>
    <t>2012年度</t>
    <rPh sb="4" eb="6">
      <t>ネンド</t>
    </rPh>
    <rPh sb="5" eb="6">
      <t>ド</t>
    </rPh>
    <phoneticPr fontId="11"/>
  </si>
  <si>
    <t>2013年度</t>
    <rPh sb="4" eb="6">
      <t>ネンド</t>
    </rPh>
    <rPh sb="5" eb="6">
      <t>ド</t>
    </rPh>
    <phoneticPr fontId="11"/>
  </si>
  <si>
    <t>2014年度</t>
    <rPh sb="4" eb="6">
      <t>ネンド</t>
    </rPh>
    <rPh sb="5" eb="6">
      <t>ド</t>
    </rPh>
    <phoneticPr fontId="11"/>
  </si>
  <si>
    <t>2015年度</t>
    <rPh sb="4" eb="6">
      <t>ネンド</t>
    </rPh>
    <rPh sb="5" eb="6">
      <t>ド</t>
    </rPh>
    <phoneticPr fontId="11"/>
  </si>
  <si>
    <t>2016年度</t>
    <rPh sb="4" eb="6">
      <t>ネンド</t>
    </rPh>
    <rPh sb="5" eb="6">
      <t>ド</t>
    </rPh>
    <phoneticPr fontId="11"/>
  </si>
  <si>
    <t>2017年度</t>
    <rPh sb="4" eb="6">
      <t>ネンド</t>
    </rPh>
    <rPh sb="5" eb="6">
      <t>ド</t>
    </rPh>
    <phoneticPr fontId="11"/>
  </si>
  <si>
    <t>2018年度</t>
    <rPh sb="4" eb="6">
      <t>ネンド</t>
    </rPh>
    <rPh sb="5" eb="6">
      <t>ド</t>
    </rPh>
    <phoneticPr fontId="11"/>
  </si>
  <si>
    <t>2019年度</t>
    <rPh sb="4" eb="6">
      <t>ネンド</t>
    </rPh>
    <rPh sb="5" eb="6">
      <t>ド</t>
    </rPh>
    <phoneticPr fontId="11"/>
  </si>
  <si>
    <t>2020年度</t>
    <rPh sb="4" eb="6">
      <t>ネンド</t>
    </rPh>
    <rPh sb="5" eb="6">
      <t>ド</t>
    </rPh>
    <phoneticPr fontId="11"/>
  </si>
  <si>
    <t>2021年度</t>
    <rPh sb="4" eb="6">
      <t>ネンド</t>
    </rPh>
    <rPh sb="5" eb="6">
      <t>ド</t>
    </rPh>
    <phoneticPr fontId="11"/>
  </si>
  <si>
    <t>2022年度</t>
    <rPh sb="4" eb="6">
      <t>ネンド</t>
    </rPh>
    <rPh sb="5" eb="6">
      <t>ド</t>
    </rPh>
    <phoneticPr fontId="11"/>
  </si>
  <si>
    <t>2023年度</t>
    <rPh sb="4" eb="6">
      <t>ネンド</t>
    </rPh>
    <rPh sb="5" eb="6">
      <t>ド</t>
    </rPh>
    <phoneticPr fontId="11"/>
  </si>
  <si>
    <t>2024年度</t>
    <rPh sb="4" eb="6">
      <t>ネンド</t>
    </rPh>
    <rPh sb="5" eb="6">
      <t>ド</t>
    </rPh>
    <phoneticPr fontId="11"/>
  </si>
  <si>
    <t>2025年度</t>
    <rPh sb="4" eb="6">
      <t>ネンド</t>
    </rPh>
    <rPh sb="5" eb="6">
      <t>ド</t>
    </rPh>
    <phoneticPr fontId="11"/>
  </si>
  <si>
    <t>2026年度</t>
    <rPh sb="4" eb="6">
      <t>ネンド</t>
    </rPh>
    <rPh sb="5" eb="6">
      <t>ド</t>
    </rPh>
    <phoneticPr fontId="11"/>
  </si>
  <si>
    <t>2027年度</t>
    <rPh sb="4" eb="6">
      <t>ネンド</t>
    </rPh>
    <rPh sb="5" eb="6">
      <t>ド</t>
    </rPh>
    <phoneticPr fontId="11"/>
  </si>
  <si>
    <t>2028年度</t>
    <rPh sb="4" eb="6">
      <t>ネンド</t>
    </rPh>
    <rPh sb="5" eb="6">
      <t>ド</t>
    </rPh>
    <phoneticPr fontId="11"/>
  </si>
  <si>
    <t>2029年度</t>
    <rPh sb="4" eb="6">
      <t>ネンド</t>
    </rPh>
    <rPh sb="5" eb="6">
      <t>ド</t>
    </rPh>
    <phoneticPr fontId="11"/>
  </si>
  <si>
    <t>2030年度</t>
    <rPh sb="4" eb="6">
      <t>ネンド</t>
    </rPh>
    <rPh sb="5" eb="6">
      <t>ド</t>
    </rPh>
    <phoneticPr fontId="11"/>
  </si>
  <si>
    <t>2031年度</t>
    <rPh sb="4" eb="6">
      <t>ネンド</t>
    </rPh>
    <rPh sb="5" eb="6">
      <t>ド</t>
    </rPh>
    <phoneticPr fontId="11"/>
  </si>
  <si>
    <t>2032年度</t>
    <rPh sb="4" eb="6">
      <t>ネンド</t>
    </rPh>
    <rPh sb="5" eb="6">
      <t>ド</t>
    </rPh>
    <phoneticPr fontId="11"/>
  </si>
  <si>
    <t>2033年度</t>
    <rPh sb="4" eb="6">
      <t>ネンド</t>
    </rPh>
    <rPh sb="5" eb="6">
      <t>ド</t>
    </rPh>
    <phoneticPr fontId="11"/>
  </si>
  <si>
    <t>2034年度</t>
    <rPh sb="4" eb="6">
      <t>ネンド</t>
    </rPh>
    <rPh sb="5" eb="6">
      <t>ド</t>
    </rPh>
    <phoneticPr fontId="11"/>
  </si>
  <si>
    <t>2035年度</t>
    <rPh sb="4" eb="6">
      <t>ネンド</t>
    </rPh>
    <rPh sb="5" eb="6">
      <t>ド</t>
    </rPh>
    <phoneticPr fontId="11"/>
  </si>
  <si>
    <t>2036年度</t>
    <rPh sb="4" eb="6">
      <t>ネンド</t>
    </rPh>
    <rPh sb="5" eb="6">
      <t>ド</t>
    </rPh>
    <phoneticPr fontId="11"/>
  </si>
  <si>
    <t>2037年度</t>
    <rPh sb="4" eb="6">
      <t>ネンド</t>
    </rPh>
    <rPh sb="5" eb="6">
      <t>ド</t>
    </rPh>
    <phoneticPr fontId="11"/>
  </si>
  <si>
    <t>2038年度</t>
    <rPh sb="4" eb="6">
      <t>ネンド</t>
    </rPh>
    <rPh sb="5" eb="6">
      <t>ド</t>
    </rPh>
    <phoneticPr fontId="11"/>
  </si>
  <si>
    <t>2039年度</t>
    <rPh sb="4" eb="6">
      <t>ネンド</t>
    </rPh>
    <rPh sb="5" eb="6">
      <t>ド</t>
    </rPh>
    <phoneticPr fontId="11"/>
  </si>
  <si>
    <t>2040年度</t>
    <rPh sb="4" eb="6">
      <t>ネンド</t>
    </rPh>
    <rPh sb="5" eb="6">
      <t>ド</t>
    </rPh>
    <phoneticPr fontId="11"/>
  </si>
  <si>
    <t>2041年度</t>
    <rPh sb="4" eb="6">
      <t>ネンド</t>
    </rPh>
    <rPh sb="5" eb="6">
      <t>ド</t>
    </rPh>
    <phoneticPr fontId="11"/>
  </si>
  <si>
    <t>2042年度</t>
    <rPh sb="4" eb="6">
      <t>ネンド</t>
    </rPh>
    <rPh sb="5" eb="6">
      <t>ド</t>
    </rPh>
    <phoneticPr fontId="11"/>
  </si>
  <si>
    <t>2043年度</t>
    <rPh sb="4" eb="6">
      <t>ネンド</t>
    </rPh>
    <rPh sb="5" eb="6">
      <t>ド</t>
    </rPh>
    <phoneticPr fontId="11"/>
  </si>
  <si>
    <t>2044年度</t>
    <rPh sb="4" eb="6">
      <t>ネンド</t>
    </rPh>
    <rPh sb="5" eb="6">
      <t>ド</t>
    </rPh>
    <phoneticPr fontId="11"/>
  </si>
  <si>
    <t>2045年度</t>
    <rPh sb="4" eb="6">
      <t>ネンド</t>
    </rPh>
    <rPh sb="5" eb="6">
      <t>ド</t>
    </rPh>
    <phoneticPr fontId="11"/>
  </si>
  <si>
    <t>2046年度</t>
    <rPh sb="4" eb="6">
      <t>ネンド</t>
    </rPh>
    <rPh sb="5" eb="6">
      <t>ド</t>
    </rPh>
    <phoneticPr fontId="11"/>
  </si>
  <si>
    <t>2047年度</t>
    <rPh sb="4" eb="6">
      <t>ネンド</t>
    </rPh>
    <rPh sb="5" eb="6">
      <t>ド</t>
    </rPh>
    <phoneticPr fontId="11"/>
  </si>
  <si>
    <t>2048年度以降</t>
    <rPh sb="4" eb="6">
      <t>ネンド</t>
    </rPh>
    <rPh sb="5" eb="6">
      <t>ド</t>
    </rPh>
    <rPh sb="6" eb="8">
      <t>イコウ</t>
    </rPh>
    <phoneticPr fontId="11"/>
  </si>
  <si>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</si>
  <si>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</si>
  <si>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</si>
  <si>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</si>
  <si>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</si>
  <si>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</si>
  <si>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</si>
  <si>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</si>
  <si>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</si>
  <si>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</si>
  <si>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</si>
  <si>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</si>
  <si>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</si>
  <si>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</si>
  <si>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</si>
  <si>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</si>
  <si>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</si>
  <si>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</si>
  <si>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</si>
  <si>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</si>
  <si>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</si>
  <si>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</si>
  <si>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</si>
  <si>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</si>
  <si>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</si>
  <si>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</si>
  <si>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</si>
  <si>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</si>
  <si>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</si>
  <si>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</si>
  <si>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</si>
  <si>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</si>
  <si>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</si>
  <si>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</si>
  <si>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</si>
  <si>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</si>
  <si>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</si>
  <si>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</si>
  <si>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</si>
  <si>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</si>
  <si>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</si>
  <si>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官民研究開発投資拡大プログラム（PRISM）</t>
    <phoneticPr fontId="5"/>
  </si>
  <si>
    <t>科学技術・イノベーション推進事務局</t>
    <phoneticPr fontId="5"/>
  </si>
  <si>
    <t>垣見　直彦</t>
    <phoneticPr fontId="5"/>
  </si>
  <si>
    <t>○</t>
  </si>
  <si>
    <t>内閣府設置法第４条第３項７の３及び第26条</t>
    <phoneticPr fontId="5"/>
  </si>
  <si>
    <t>新しい経済政策パッケージ（平成29年12月８日閣議決定）
経済財政運営と改革の基本方針2018 （平成30年6月15日閣議決定）
未来投資戦略2018　（平成30年6月15日閣議決定）
統合イノベーション戦略　（平成30年6月15日閣議決定）</t>
    <phoneticPr fontId="5"/>
  </si>
  <si>
    <t>民間研究開発投資誘発効果の高い領域又は財政支出の効率化に資する領域への各省庁施策の誘導を図ることを目的とする。</t>
    <phoneticPr fontId="5"/>
  </si>
  <si>
    <t xml:space="preserve">「総合科学技術・イノベーション会議（議長：内閣総理大臣）（以下「CSTI」という。）」の有識者議員から構成される「ガバニングボード」を実質的な最高意思決定機関として、PRISMで予算付加すべきターゲット領域及び領域統括（外部有識者）を設定し、「第５期科学技術基本計画」や「統合イノベーション戦略」等の各種戦略の実現に必要な各省庁の研究開発関連施策を抽出して、PRISMとして予算付加すべき研究開発関連施策をCSTI/ガバニングボードがトップダウンで最終決定する。また、PRISMは目未定の経費として内閣府に予算計上されており、実際の予算執行は、PRISMで予算付加される対象施策（研究開発関連施策）を所管する関係省庁の予算費目に移し替えて、当該関係省庁が実施する。
</t>
    <phoneticPr fontId="5"/>
  </si>
  <si>
    <t>-</t>
    <phoneticPr fontId="5"/>
  </si>
  <si>
    <t>科学技術イノベーション創造推進費</t>
    <phoneticPr fontId="5"/>
  </si>
  <si>
    <t>民間資金の受入を国費の約４分の１以上</t>
    <phoneticPr fontId="5"/>
  </si>
  <si>
    <t>PRISMにおける民間からの資金等（人・物・資金）の受入状況</t>
    <phoneticPr fontId="5"/>
  </si>
  <si>
    <t>令和２年度に事業開始時点で民間の貢献がどの程度見込まれるかを関係省庁からヒアリングした結果に基づく推定値。</t>
    <phoneticPr fontId="5"/>
  </si>
  <si>
    <t>総合科学技術・イノベーション会議（CSTI）の司令塔機能を強化し、国家的に重要な研究開発を府省・分野の枠を超えて、基礎研究から実用化・事業
化までを見据えた研究開発や、官民の研究開発投資を誘発するシステム改革を強力に推進することで、持続的なイノベーション創出等の実現に寄与する。</t>
    <phoneticPr fontId="5"/>
  </si>
  <si>
    <t>対象施策数</t>
    <phoneticPr fontId="5"/>
  </si>
  <si>
    <t>-</t>
  </si>
  <si>
    <t>件</t>
    <rPh sb="0" eb="1">
      <t>ケン</t>
    </rPh>
    <phoneticPr fontId="5"/>
  </si>
  <si>
    <t>必要な経費／対象施策数　　　　　　　　　　　　　</t>
    <phoneticPr fontId="5"/>
  </si>
  <si>
    <t>必要な経費/対象施策数</t>
    <phoneticPr fontId="5"/>
  </si>
  <si>
    <t>9,714.1/22</t>
  </si>
  <si>
    <t>9,815/28</t>
  </si>
  <si>
    <t>-</t>
    <phoneticPr fontId="5"/>
  </si>
  <si>
    <t>本事業は、2020年度に名目GDP600兆円経済を実現する成長のエンジンである科学技術イノベーションを活性化させるため、民間研究開発投資の誘発効果の高い領域又は財政支出の効率化に資する領域への各省庁施策の誘導を図ることを目的とするもの。本事業のターゲット領域や対象施策等の決定に当たっては、産業界と緊密な連携の下、CSTI/ガバニングボードが行うこととなっており、国民や社会のニーズを反映したものと考えられる。</t>
  </si>
  <si>
    <t>CSTI/ガバニングボードの司令塔機能の下、本事業をレバレッジ（梃子）として、各省庁が実施する研究開発関連施策を民間研究開発投資の誘発効果の高い領域又は財政支出の効率化に資する領域へ誘導を図るものであり、政策手段としては必要かつ適切なものと考える。また、本事業は、産業界からの評価が高いSIP（戦略的イノベーション創造プログラム）とも連携・情報共有を図りながら、SIP型マネジメントの各省庁への展開にも活用しており、優先度の高い事業と考える。</t>
  </si>
  <si>
    <t>本事業に係るターゲット領域や対象施策等、あるいは交付対象の国立大学をCSTI/ガバニングボード、領域統括、あるいは専門家委員が選定することから、専門的かつ多層的な審査を行っており妥当である。また、委託先の選定に当たっては、研究開発関連施策を所管する関係省庁がルールに基づき適切に実施しているが、結果として応札者は１者となった。</t>
    <rPh sb="24" eb="26">
      <t>コウフ</t>
    </rPh>
    <rPh sb="26" eb="28">
      <t>タイショウ</t>
    </rPh>
    <rPh sb="29" eb="31">
      <t>コクリツ</t>
    </rPh>
    <rPh sb="31" eb="33">
      <t>ダイガク</t>
    </rPh>
    <rPh sb="57" eb="60">
      <t>センモンカ</t>
    </rPh>
    <rPh sb="60" eb="62">
      <t>イイン</t>
    </rPh>
    <phoneticPr fontId="5"/>
  </si>
  <si>
    <t>領域統括がターゲット領域における各省庁の対象施策を俯瞰し、当該ターゲット領域の対象施策の連携を促進するとともに、PRISMによって予算付加された施策と関係省庁の元施策の運営は、同一のプログラムディレクター（各省PD）が一体的に実施しており、効率的・効果的な事業運営に努めている。</t>
  </si>
  <si>
    <t>各省庁が実施する元施策と一体になって、目標に見合った成果を上げている。</t>
    <rPh sb="29" eb="30">
      <t>ア</t>
    </rPh>
    <phoneticPr fontId="5"/>
  </si>
  <si>
    <t>無</t>
  </si>
  <si>
    <t>‐</t>
  </si>
  <si>
    <t>※詳細は、「資金の流れ」の欄に記載。</t>
    <phoneticPr fontId="5"/>
  </si>
  <si>
    <t>本事業は平成30年度にスタートしたものであるが、今後は、これまでの実績を検証しつつ、より多くの成果が期待できる施策へ予算を配分していく仕組みを構築する。</t>
    <phoneticPr fontId="5"/>
  </si>
  <si>
    <t>新30 - 0008</t>
    <phoneticPr fontId="5"/>
  </si>
  <si>
    <t>国立研究開発法人物質・材料研究機構運営費交付金</t>
    <phoneticPr fontId="5"/>
  </si>
  <si>
    <t>国立研究開発法人量子科学技術研究開発機構運営費交付金</t>
    <phoneticPr fontId="5"/>
  </si>
  <si>
    <t>科学技術試験研究委託費</t>
    <phoneticPr fontId="5"/>
  </si>
  <si>
    <t>国立研究開発法人防災科学技術研究所運営費交付金</t>
    <phoneticPr fontId="5"/>
  </si>
  <si>
    <t>国立研究開発法人科学技術振興機構一般勘定運営費交付金</t>
    <phoneticPr fontId="5"/>
  </si>
  <si>
    <t>特定先端大型研究施設運営費等補助金</t>
    <phoneticPr fontId="5"/>
  </si>
  <si>
    <t>国立研究開発法人理化学研究所運営費交付金</t>
    <phoneticPr fontId="5"/>
  </si>
  <si>
    <t xml:space="preserve"> 次世代人工知能技術等研究開発拠点形成事業費補助金</t>
    <phoneticPr fontId="5"/>
  </si>
  <si>
    <t>厚生労働科学研究費補助金</t>
    <phoneticPr fontId="5"/>
  </si>
  <si>
    <t>交付金</t>
    <rPh sb="0" eb="3">
      <t>コウフキン</t>
    </rPh>
    <phoneticPr fontId="5"/>
  </si>
  <si>
    <t>委託費</t>
    <rPh sb="0" eb="3">
      <t>イタクヒ</t>
    </rPh>
    <phoneticPr fontId="5"/>
  </si>
  <si>
    <t>補助金</t>
    <rPh sb="0" eb="3">
      <t>ホジョキン</t>
    </rPh>
    <phoneticPr fontId="5"/>
  </si>
  <si>
    <t>試験研究調査委託費</t>
    <phoneticPr fontId="5"/>
  </si>
  <si>
    <t>国立研究開発法人農業･食品産業技術総合研究機構農業技術研究業務勘定運営費交付金</t>
    <phoneticPr fontId="5"/>
  </si>
  <si>
    <t>技術研究開発調査費</t>
    <phoneticPr fontId="5"/>
  </si>
  <si>
    <t>技術研究開発費補助金</t>
    <phoneticPr fontId="5"/>
  </si>
  <si>
    <t>国立研究開発法人海上・港湾・航空技術研究所運営費交付金</t>
    <phoneticPr fontId="5"/>
  </si>
  <si>
    <t>技術研究開発委託費</t>
    <phoneticPr fontId="5"/>
  </si>
  <si>
    <t>諸謝金、職員旅費、委員等旅費</t>
    <phoneticPr fontId="5"/>
  </si>
  <si>
    <t>試験研究費</t>
    <phoneticPr fontId="5"/>
  </si>
  <si>
    <t>☑</t>
  </si>
  <si>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</si>
  <si>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</si>
  <si>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</si>
  <si>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</si>
  <si>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</si>
  <si>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</si>
  <si>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</si>
  <si>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</si>
  <si>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</si>
  <si>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</si>
  <si>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デロイトトーマツコンサルティング合同会社</t>
    <phoneticPr fontId="5"/>
  </si>
  <si>
    <t>PRISM「革新的建設・インフラ／防災・減災」研究開発のための調査</t>
    <phoneticPr fontId="5"/>
  </si>
  <si>
    <t>落札率については、予定価格が推測されるため非公表。</t>
    <phoneticPr fontId="5"/>
  </si>
  <si>
    <t>-</t>
    <phoneticPr fontId="5"/>
  </si>
  <si>
    <t>人件費</t>
    <rPh sb="0" eb="3">
      <t>ジンケンヒ</t>
    </rPh>
    <phoneticPr fontId="5"/>
  </si>
  <si>
    <t>PRISMに係る人件費</t>
    <phoneticPr fontId="5"/>
  </si>
  <si>
    <t>国立大学イノベーション創出環境強化事業交付金（千葉大学に交付）</t>
    <phoneticPr fontId="5"/>
  </si>
  <si>
    <t>国立大学イノベーション創出環境強化事業交付金（岡山大学に交付）</t>
    <rPh sb="23" eb="25">
      <t>オカヤマ</t>
    </rPh>
    <phoneticPr fontId="5"/>
  </si>
  <si>
    <t>国立大学イノベーション創出環境強化事業交付金（東京農工大学に交付）</t>
    <rPh sb="23" eb="25">
      <t>トウキョウ</t>
    </rPh>
    <rPh sb="25" eb="27">
      <t>ノウコウ</t>
    </rPh>
    <rPh sb="27" eb="29">
      <t>ダイガク</t>
    </rPh>
    <phoneticPr fontId="5"/>
  </si>
  <si>
    <t>国立大学イノベーション創出環境強化事業交付金（岐阜大学に交付）</t>
    <rPh sb="23" eb="25">
      <t>ギフ</t>
    </rPh>
    <phoneticPr fontId="5"/>
  </si>
  <si>
    <t>国立大学イノベーション創出環境強化事業交付金（九州工業大学に交付）</t>
    <rPh sb="23" eb="25">
      <t>キュウシュウ</t>
    </rPh>
    <rPh sb="25" eb="27">
      <t>コウギョウ</t>
    </rPh>
    <phoneticPr fontId="5"/>
  </si>
  <si>
    <t>国立大学イノベーション創出環境強化事業交付金（東京医科歯科大学に交付）</t>
    <rPh sb="23" eb="25">
      <t>トウキョウ</t>
    </rPh>
    <rPh sb="25" eb="29">
      <t>イカシカ</t>
    </rPh>
    <rPh sb="29" eb="31">
      <t>ダイガク</t>
    </rPh>
    <phoneticPr fontId="5"/>
  </si>
  <si>
    <t>国立大学イノベーション創出環境強化事業交付金（東京工業大学に交付）</t>
    <rPh sb="23" eb="25">
      <t>トウキョウ</t>
    </rPh>
    <rPh sb="25" eb="27">
      <t>コウギョウ</t>
    </rPh>
    <phoneticPr fontId="5"/>
  </si>
  <si>
    <t>国立大学イノベーション創出環境強化事業交付金（山梨大学に交付）</t>
    <rPh sb="23" eb="25">
      <t>ヤマナシ</t>
    </rPh>
    <phoneticPr fontId="5"/>
  </si>
  <si>
    <t>国立大学イノベーション創出環境強化事業交付金（名古屋工業大学に交付）</t>
    <rPh sb="23" eb="26">
      <t>ナゴヤ</t>
    </rPh>
    <rPh sb="26" eb="28">
      <t>コウギョウ</t>
    </rPh>
    <phoneticPr fontId="5"/>
  </si>
  <si>
    <t>国立大学法人千葉大学</t>
    <rPh sb="0" eb="2">
      <t>コクリツ</t>
    </rPh>
    <rPh sb="2" eb="4">
      <t>ダイガク</t>
    </rPh>
    <rPh sb="4" eb="6">
      <t>ホウジン</t>
    </rPh>
    <rPh sb="6" eb="8">
      <t>チバ</t>
    </rPh>
    <rPh sb="8" eb="10">
      <t>ダイガク</t>
    </rPh>
    <phoneticPr fontId="5"/>
  </si>
  <si>
    <t>国立大学法人東京工業大学</t>
    <rPh sb="0" eb="2">
      <t>コクリツ</t>
    </rPh>
    <rPh sb="2" eb="4">
      <t>ダイガク</t>
    </rPh>
    <rPh sb="4" eb="6">
      <t>ホウジン</t>
    </rPh>
    <rPh sb="6" eb="8">
      <t>トウキョウ</t>
    </rPh>
    <rPh sb="8" eb="10">
      <t>コウギョウ</t>
    </rPh>
    <rPh sb="10" eb="12">
      <t>ダイガク</t>
    </rPh>
    <phoneticPr fontId="5"/>
  </si>
  <si>
    <t>国立大学法人東京医科歯科大学</t>
    <rPh sb="0" eb="2">
      <t>コクリツ</t>
    </rPh>
    <rPh sb="2" eb="4">
      <t>ダイガク</t>
    </rPh>
    <rPh sb="4" eb="6">
      <t>ホウジン</t>
    </rPh>
    <rPh sb="6" eb="8">
      <t>トウキョウ</t>
    </rPh>
    <rPh sb="8" eb="12">
      <t>イカシカ</t>
    </rPh>
    <rPh sb="12" eb="14">
      <t>ダイガク</t>
    </rPh>
    <phoneticPr fontId="5"/>
  </si>
  <si>
    <t>国立大学法人山梨大学</t>
    <rPh sb="0" eb="2">
      <t>コクリツ</t>
    </rPh>
    <rPh sb="2" eb="4">
      <t>ダイガク</t>
    </rPh>
    <rPh sb="4" eb="6">
      <t>ホウジン</t>
    </rPh>
    <rPh sb="6" eb="8">
      <t>ヤマナシ</t>
    </rPh>
    <rPh sb="8" eb="10">
      <t>ダイガク</t>
    </rPh>
    <phoneticPr fontId="5"/>
  </si>
  <si>
    <t>国立大学法人名古屋工業大学</t>
    <rPh sb="0" eb="2">
      <t>コクリツ</t>
    </rPh>
    <rPh sb="2" eb="4">
      <t>ダイガク</t>
    </rPh>
    <rPh sb="4" eb="6">
      <t>ホウジン</t>
    </rPh>
    <rPh sb="6" eb="9">
      <t>ナゴヤ</t>
    </rPh>
    <rPh sb="9" eb="11">
      <t>コウギョウ</t>
    </rPh>
    <rPh sb="11" eb="13">
      <t>ダイガク</t>
    </rPh>
    <phoneticPr fontId="5"/>
  </si>
  <si>
    <t>教育・研究開発</t>
    <rPh sb="0" eb="2">
      <t>キョウイク</t>
    </rPh>
    <rPh sb="3" eb="5">
      <t>ケンキュウ</t>
    </rPh>
    <rPh sb="5" eb="7">
      <t>カイハツ</t>
    </rPh>
    <phoneticPr fontId="5"/>
  </si>
  <si>
    <t>国立大学法人岡山大学</t>
    <rPh sb="0" eb="2">
      <t>コクリツ</t>
    </rPh>
    <rPh sb="2" eb="4">
      <t>ダイガク</t>
    </rPh>
    <rPh sb="4" eb="6">
      <t>ホウジン</t>
    </rPh>
    <rPh sb="6" eb="8">
      <t>オカヤマ</t>
    </rPh>
    <rPh sb="8" eb="10">
      <t>ダイガク</t>
    </rPh>
    <phoneticPr fontId="5"/>
  </si>
  <si>
    <t xml:space="preserve">国立大学法人東京農工大学 </t>
    <phoneticPr fontId="5"/>
  </si>
  <si>
    <t xml:space="preserve">国立大学法人岐阜大学 </t>
    <phoneticPr fontId="5"/>
  </si>
  <si>
    <t xml:space="preserve">国立大学法人九州工業大学 </t>
    <phoneticPr fontId="5"/>
  </si>
  <si>
    <t>PRISM「革新的建設・インフラ／防災・減災」研究開発のための調査</t>
    <phoneticPr fontId="5"/>
  </si>
  <si>
    <t>10,902/39</t>
    <phoneticPr fontId="5"/>
  </si>
  <si>
    <t>　令和3年1月に「PRISM制度中間評価委員会」を設置し、同年3月にPRISM運用指針に基づく中間評価を行った結果、制度の大半は適正に運用されていると評価されたため、当面の間現行制度を維持し、必要に応じ機動的に見直しを行うこととした。一方、SIP 型マネジメントの改善、 認知度の向上、 各省庁への配分に係る運用の改善について指摘があったため、サブPD配置など産学官の一体的な推進強化の検討、PRISMシンポジウムの開催及びパンフレットの作成、並びに各省庁への配分に必要となる様式の統一化及び評価に係るスケジュールの明確化を行い、PRISM 制度のさらなる効果的・効率的な運用を図ることとした。
　各省庁が実施する研究開発関連施策に予算を追加するという事業、及び文部科学省が所管する国立大学運営費交付金に上乗せしてアワードとしての交付金を支給する事業は、独創的であり、内閣府のみが行い得るものと考える。</t>
    <rPh sb="20" eb="23">
      <t>イインカイ</t>
    </rPh>
    <rPh sb="29" eb="31">
      <t>ドウネン</t>
    </rPh>
    <rPh sb="32" eb="33">
      <t>ツキ</t>
    </rPh>
    <rPh sb="39" eb="41">
      <t>ウンヨウ</t>
    </rPh>
    <rPh sb="41" eb="43">
      <t>シシン</t>
    </rPh>
    <rPh sb="44" eb="45">
      <t>モト</t>
    </rPh>
    <rPh sb="47" eb="49">
      <t>チュウカン</t>
    </rPh>
    <rPh sb="49" eb="51">
      <t>ヒョウカ</t>
    </rPh>
    <rPh sb="52" eb="53">
      <t>オコナ</t>
    </rPh>
    <rPh sb="55" eb="57">
      <t>ケッカ</t>
    </rPh>
    <rPh sb="58" eb="60">
      <t>セイド</t>
    </rPh>
    <rPh sb="61" eb="63">
      <t>タイハン</t>
    </rPh>
    <rPh sb="64" eb="66">
      <t>テキセイ</t>
    </rPh>
    <rPh sb="67" eb="69">
      <t>ウンヨウ</t>
    </rPh>
    <rPh sb="75" eb="77">
      <t>ヒョウカ</t>
    </rPh>
    <rPh sb="83" eb="85">
      <t>トウメン</t>
    </rPh>
    <rPh sb="86" eb="87">
      <t>カン</t>
    </rPh>
    <rPh sb="117" eb="119">
      <t>イッポウ</t>
    </rPh>
    <rPh sb="132" eb="134">
      <t>カイゼン</t>
    </rPh>
    <rPh sb="144" eb="147">
      <t>カクショウチョウ</t>
    </rPh>
    <rPh sb="149" eb="151">
      <t>ハイブン</t>
    </rPh>
    <rPh sb="152" eb="153">
      <t>カカ</t>
    </rPh>
    <rPh sb="157" eb="159">
      <t>カイゼン</t>
    </rPh>
    <rPh sb="163" eb="165">
      <t>シテキ</t>
    </rPh>
    <rPh sb="176" eb="178">
      <t>ハイチ</t>
    </rPh>
    <rPh sb="180" eb="183">
      <t>サンガクカン</t>
    </rPh>
    <rPh sb="184" eb="187">
      <t>イッタイテキ</t>
    </rPh>
    <rPh sb="188" eb="190">
      <t>スイシン</t>
    </rPh>
    <rPh sb="190" eb="192">
      <t>キョウカ</t>
    </rPh>
    <rPh sb="193" eb="195">
      <t>ケントウ</t>
    </rPh>
    <rPh sb="208" eb="210">
      <t>カイサイ</t>
    </rPh>
    <rPh sb="210" eb="211">
      <t>オヨ</t>
    </rPh>
    <rPh sb="219" eb="221">
      <t>サクセイ</t>
    </rPh>
    <rPh sb="222" eb="223">
      <t>ナラ</t>
    </rPh>
    <rPh sb="225" eb="228">
      <t>カクショウチョウ</t>
    </rPh>
    <rPh sb="230" eb="232">
      <t>ハイブン</t>
    </rPh>
    <rPh sb="233" eb="235">
      <t>ヒツヨウ</t>
    </rPh>
    <rPh sb="238" eb="240">
      <t>ヨウシキ</t>
    </rPh>
    <rPh sb="241" eb="244">
      <t>トウイツカ</t>
    </rPh>
    <rPh sb="244" eb="245">
      <t>オヨ</t>
    </rPh>
    <rPh sb="246" eb="248">
      <t>ヒョウカ</t>
    </rPh>
    <rPh sb="249" eb="250">
      <t>カカ</t>
    </rPh>
    <rPh sb="258" eb="261">
      <t>メイカクカ</t>
    </rPh>
    <rPh sb="262" eb="263">
      <t>オコナ</t>
    </rPh>
    <phoneticPr fontId="5"/>
  </si>
  <si>
    <t>調査費</t>
    <rPh sb="0" eb="3">
      <t>チョウサヒ</t>
    </rPh>
    <phoneticPr fontId="5"/>
  </si>
  <si>
    <t>研究費</t>
    <rPh sb="0" eb="3">
      <t>ケンキュウヒ</t>
    </rPh>
    <phoneticPr fontId="5"/>
  </si>
  <si>
    <t>参事官（官民研究開発投資拡大プログラム）</t>
    <rPh sb="0" eb="3">
      <t>サンジカン</t>
    </rPh>
    <phoneticPr fontId="5"/>
  </si>
  <si>
    <t>本事業は、関係省庁の実施する研究開発関連施策やシステム改革関連施策に対し、内閣府から予算を移し替えのうえ、当該関係省庁が有する施策と一体的に執行することとしている。そのため、国（内閣府）が実施すべき事業である。また、本事業は、文科省が所管する国立大学運営費交付金に上乗せして、外部資金獲得に関する実績のデータにより選定した大学のみにアワードとしての交付金を支給するものであり、国（内閣府）が実施すべき事業である。</t>
    <phoneticPr fontId="5"/>
  </si>
  <si>
    <t>国立研究開発法人新エネルギー・産業技術総合開発機構一般勘定運営費交付金</t>
    <phoneticPr fontId="5"/>
  </si>
  <si>
    <t>有</t>
  </si>
  <si>
    <t xml:space="preserve">独立行政法人日本貿易振興機構 </t>
    <phoneticPr fontId="5"/>
  </si>
  <si>
    <t>スタートアップ・エコシステム拠点形成支援</t>
    <phoneticPr fontId="5"/>
  </si>
  <si>
    <t>A.文部科学省</t>
    <rPh sb="2" eb="4">
      <t>モンブ</t>
    </rPh>
    <phoneticPr fontId="5"/>
  </si>
  <si>
    <t>B.厚生労働省</t>
    <rPh sb="2" eb="4">
      <t>コウセイ</t>
    </rPh>
    <phoneticPr fontId="5"/>
  </si>
  <si>
    <t>C.農林水産省</t>
    <phoneticPr fontId="5"/>
  </si>
  <si>
    <t>D.経済産業省</t>
    <phoneticPr fontId="5"/>
  </si>
  <si>
    <t>E. 国土交通省</t>
    <phoneticPr fontId="5"/>
  </si>
  <si>
    <t>F.株式会社三菱総合研究所</t>
    <phoneticPr fontId="5"/>
  </si>
  <si>
    <t>請負費</t>
    <rPh sb="0" eb="2">
      <t>ウケオイ</t>
    </rPh>
    <rPh sb="2" eb="3">
      <t>ヒ</t>
    </rPh>
    <phoneticPr fontId="5"/>
  </si>
  <si>
    <t>令和2年度　交通信号機を活用した第５世代移動通信システムネットワークの整備に向けた調査検討</t>
    <phoneticPr fontId="5"/>
  </si>
  <si>
    <t>G.国立大学（９校）</t>
    <phoneticPr fontId="5"/>
  </si>
  <si>
    <t xml:space="preserve">H. 独立行政法人日本貿易振興機構 </t>
    <phoneticPr fontId="5"/>
  </si>
  <si>
    <t>スタートアップ・エコシステム拠点形成支援</t>
    <phoneticPr fontId="5"/>
  </si>
  <si>
    <t>交付金</t>
    <rPh sb="0" eb="3">
      <t>コウフキン</t>
    </rPh>
    <phoneticPr fontId="5"/>
  </si>
  <si>
    <t>I.デロイトトーマツコンサルティング合同会社</t>
    <phoneticPr fontId="5"/>
  </si>
  <si>
    <t>K.</t>
    <phoneticPr fontId="5"/>
  </si>
  <si>
    <t>J.個人A</t>
    <phoneticPr fontId="5"/>
  </si>
  <si>
    <t>株式会社三菱総合研究所</t>
    <rPh sb="0" eb="4">
      <t>カブシキガイシャ</t>
    </rPh>
    <rPh sb="4" eb="6">
      <t>ミツビシ</t>
    </rPh>
    <rPh sb="6" eb="8">
      <t>ソウゴウ</t>
    </rPh>
    <rPh sb="8" eb="11">
      <t>ケンキュウショ</t>
    </rPh>
    <phoneticPr fontId="5"/>
  </si>
  <si>
    <t>日本電気株式会社</t>
    <phoneticPr fontId="5"/>
  </si>
  <si>
    <t>株式会社NTTドコモ</t>
    <rPh sb="0" eb="4">
      <t>カブシキカイシャ</t>
    </rPh>
    <phoneticPr fontId="5"/>
  </si>
  <si>
    <t>ルーラル地域における交通信号機を活用した第5世代移動通信システムのネットワークエリアの拡大に係る技術的実証の請負</t>
    <phoneticPr fontId="5"/>
  </si>
  <si>
    <t>ソフトバンク株式会社</t>
    <phoneticPr fontId="5"/>
  </si>
  <si>
    <t>ルーラル地域における交通流制御に資する第５世代移動通信システムを活用した交通信号機のネットワーク化に係る技術的実証</t>
    <phoneticPr fontId="5"/>
  </si>
  <si>
    <t>KDDI株式会社</t>
    <rPh sb="4" eb="6">
      <t>カブシキ</t>
    </rPh>
    <rPh sb="6" eb="8">
      <t>カイシャ</t>
    </rPh>
    <phoneticPr fontId="5"/>
  </si>
  <si>
    <t>アーバン地域における交通流制御に資する第5世代移動通信システムを活用した交通信号機のネットワーク化に係る技術的実証の請負</t>
    <phoneticPr fontId="5"/>
  </si>
  <si>
    <t>楽天モバイル株式会社</t>
    <rPh sb="0" eb="2">
      <t>ラクテン</t>
    </rPh>
    <rPh sb="6" eb="8">
      <t>カブシキ</t>
    </rPh>
    <rPh sb="8" eb="10">
      <t>カイシャ</t>
    </rPh>
    <phoneticPr fontId="5"/>
  </si>
  <si>
    <t>アーバン地域における交通信号機を活用した第5世代移動通信システムネットのネットワークエリア拡大に係る技術的実証の請負</t>
    <phoneticPr fontId="5"/>
  </si>
  <si>
    <t>Ｆ</t>
    <phoneticPr fontId="5"/>
  </si>
  <si>
    <t>Ｇ</t>
    <phoneticPr fontId="5"/>
  </si>
  <si>
    <t>Ｈ</t>
    <phoneticPr fontId="5"/>
  </si>
  <si>
    <t>Ｉ</t>
    <phoneticPr fontId="5"/>
  </si>
  <si>
    <t>Ｊ</t>
    <phoneticPr fontId="5"/>
  </si>
  <si>
    <t>Ｌアラートの拡張・ＳＩＰ４Ｄとの連携を通じた災害関連情報集約・伝達の強化に関する研究開発</t>
    <phoneticPr fontId="5"/>
  </si>
  <si>
    <t>予算配分案の検討にあたっては、第三者評価を行う審査会を設置し、年度ごとの効果を検証するなど、事業を効率的・効果的に運営するための取組みが見受けられる。
過去の公開プロセスでの指摘を踏まえ、引き続き、事業の適切な進捗管理、予算の効率的かつ効果的な執行に努めること。</t>
    <phoneticPr fontId="5"/>
  </si>
  <si>
    <t>今後も、第三者による評価を踏まえて、事業の適切な進捗管理、予算の効率的かつ効果的な執行に努める。</t>
    <phoneticPr fontId="5"/>
  </si>
  <si>
    <t>新たな成長推進枠：1,000</t>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</si>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</sst>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6"/>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54">
    <xf numFmtId="0" fontId="0" fillId="0" borderId="0" xfId="0">
      <alignment vertical="center"/>
    </xf>
    <xf numFmtId="0" fontId="12" fillId="0" borderId="11" xfId="0" applyFont="1" applyBorder="1">
      <alignment vertical="center"/>
    </xf>
    <xf numFmtId="0" fontId="12" fillId="0" borderId="0" xfId="0" applyFont="1">
      <alignment vertical="center"/>
    </xf>
    <xf numFmtId="0" fontId="15" fillId="0" borderId="11" xfId="0" applyFont="1" applyBorder="1" applyAlignment="1">
      <alignment horizontal="justify" vertical="center" wrapText="1"/>
    </xf>
    <xf numFmtId="0" fontId="13" fillId="0" borderId="11" xfId="0" applyFont="1" applyBorder="1" applyAlignment="1" applyProtection="1">
      <alignment horizontal="center" vertical="center"/>
      <protection locked="0"/>
    </xf>
    <xf numFmtId="0" fontId="0" fillId="0" borderId="0" xfId="0" applyAlignment="1">
      <alignment horizontal="center" vertical="center"/>
    </xf>
    <xf numFmtId="0" fontId="12" fillId="0" borderId="11" xfId="0" applyFont="1" applyBorder="1" applyAlignment="1" applyProtection="1">
      <alignment horizontal="center" vertical="center"/>
      <protection locked="0"/>
    </xf>
    <xf numFmtId="0" fontId="12" fillId="0" borderId="11" xfId="4" applyFont="1" applyBorder="1" applyAlignment="1">
      <alignment vertical="center" wrapText="1"/>
    </xf>
    <xf numFmtId="0" fontId="12" fillId="0" borderId="0" xfId="0" applyFont="1" applyAlignment="1">
      <alignment horizontal="center" vertical="center"/>
    </xf>
    <xf numFmtId="0" fontId="12" fillId="0" borderId="0" xfId="0" applyFont="1" applyBorder="1">
      <alignment vertical="center"/>
    </xf>
    <xf numFmtId="0" fontId="13" fillId="7" borderId="11" xfId="0" applyFont="1" applyFill="1" applyBorder="1" applyAlignment="1">
      <alignment horizontal="center" vertical="center"/>
    </xf>
    <xf numFmtId="0" fontId="12" fillId="7" borderId="11" xfId="0" applyFont="1" applyFill="1" applyBorder="1" applyAlignment="1">
      <alignment horizontal="center" vertical="center"/>
    </xf>
    <xf numFmtId="0" fontId="15" fillId="7" borderId="11" xfId="0" applyFont="1" applyFill="1" applyBorder="1" applyAlignment="1">
      <alignment horizontal="center" vertical="center" wrapText="1"/>
    </xf>
    <xf numFmtId="0" fontId="0" fillId="3" borderId="0" xfId="0" applyFill="1">
      <alignment vertical="center"/>
    </xf>
    <xf numFmtId="0" fontId="12" fillId="3" borderId="11" xfId="0" applyFont="1" applyFill="1" applyBorder="1">
      <alignment vertical="center"/>
    </xf>
    <xf numFmtId="0" fontId="1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9" fillId="0" borderId="0" xfId="4" applyFont="1">
      <alignment vertical="center"/>
    </xf>
    <xf numFmtId="0" fontId="2" fillId="0" borderId="0" xfId="5">
      <alignment vertical="center"/>
    </xf>
    <xf numFmtId="0" fontId="16" fillId="3" borderId="11" xfId="0" applyFont="1" applyFill="1" applyBorder="1">
      <alignment vertical="center"/>
    </xf>
    <xf numFmtId="0" fontId="0" fillId="3" borderId="11" xfId="0" applyFill="1" applyBorder="1">
      <alignment vertical="center"/>
    </xf>
    <xf numFmtId="0" fontId="0" fillId="3" borderId="11" xfId="0" applyFill="1" applyBorder="1" applyAlignment="1">
      <alignmen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13" fillId="0" borderId="0" xfId="0" applyFont="1" applyBorder="1" applyAlignment="1" applyProtection="1">
      <alignment horizontal="center" vertical="center"/>
      <protection locked="0"/>
    </xf>
    <xf numFmtId="0" fontId="12" fillId="0" borderId="0" xfId="0" applyFont="1" applyFill="1" applyBorder="1">
      <alignment vertical="center"/>
    </xf>
    <xf numFmtId="0" fontId="15" fillId="0" borderId="11" xfId="0" applyFont="1" applyFill="1" applyBorder="1" applyAlignment="1">
      <alignment horizontal="justify" vertical="center" wrapText="1"/>
    </xf>
    <xf numFmtId="0" fontId="13" fillId="0" borderId="41" xfId="0" applyFont="1" applyBorder="1" applyAlignment="1" applyProtection="1">
      <alignment horizontal="center" vertical="center"/>
      <protection locked="0"/>
    </xf>
    <xf numFmtId="0" fontId="12"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7" fillId="0" borderId="0" xfId="0" applyFont="1">
      <alignment vertical="center"/>
    </xf>
    <xf numFmtId="0" fontId="18" fillId="0" borderId="0" xfId="0" applyFont="1" applyBorder="1" applyAlignment="1">
      <alignment vertical="center"/>
    </xf>
    <xf numFmtId="0" fontId="19" fillId="0" borderId="0" xfId="0" applyFont="1">
      <alignment vertical="center"/>
    </xf>
    <xf numFmtId="0" fontId="17" fillId="0" borderId="0" xfId="0" applyFont="1" applyFill="1">
      <alignment vertical="center"/>
    </xf>
    <xf numFmtId="0" fontId="20" fillId="0" borderId="0" xfId="0" applyFont="1" applyFill="1">
      <alignment vertical="center"/>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17" fillId="0" borderId="0" xfId="0" applyFont="1" applyBorder="1">
      <alignment vertical="center"/>
    </xf>
    <xf numFmtId="0" fontId="17" fillId="0" borderId="0" xfId="0" applyFont="1" applyAlignment="1">
      <alignment horizontal="right" vertical="center"/>
    </xf>
    <xf numFmtId="0" fontId="29" fillId="2" borderId="4" xfId="0" applyFont="1" applyFill="1" applyBorder="1" applyAlignment="1">
      <alignment horizontal="center" vertical="center" textRotation="255" wrapText="1"/>
    </xf>
    <xf numFmtId="0" fontId="29" fillId="2" borderId="5" xfId="0" applyFont="1" applyFill="1" applyBorder="1" applyAlignment="1">
      <alignment horizontal="center" vertical="center" textRotation="255" wrapText="1"/>
    </xf>
    <xf numFmtId="0" fontId="39" fillId="5" borderId="14" xfId="0" applyFont="1" applyFill="1" applyBorder="1" applyAlignment="1" applyProtection="1">
      <alignment horizontal="center" vertical="center" wrapText="1"/>
    </xf>
    <xf numFmtId="178" fontId="39" fillId="5" borderId="94" xfId="0" applyNumberFormat="1" applyFont="1" applyFill="1" applyBorder="1" applyAlignment="1" applyProtection="1">
      <alignment vertical="center" wrapText="1"/>
      <protection locked="0"/>
    </xf>
    <xf numFmtId="0" fontId="39" fillId="5" borderId="20" xfId="0" applyFont="1" applyFill="1" applyBorder="1" applyAlignment="1" applyProtection="1">
      <alignment horizontal="center" vertical="center" wrapText="1"/>
    </xf>
    <xf numFmtId="178" fontId="39" fillId="5" borderId="110" xfId="0" applyNumberFormat="1" applyFont="1" applyFill="1" applyBorder="1" applyAlignment="1" applyProtection="1">
      <alignment vertical="center" wrapText="1"/>
      <protection locked="0"/>
    </xf>
    <xf numFmtId="0" fontId="39" fillId="5" borderId="0" xfId="0" applyFont="1" applyFill="1" applyBorder="1" applyAlignment="1" applyProtection="1">
      <alignment vertical="center" wrapText="1"/>
      <protection locked="0"/>
    </xf>
    <xf numFmtId="0" fontId="36" fillId="0" borderId="25" xfId="0" applyFont="1" applyFill="1" applyBorder="1" applyAlignment="1" applyProtection="1">
      <alignment horizontal="center" vertical="center" wrapText="1"/>
    </xf>
    <xf numFmtId="178" fontId="36" fillId="0" borderId="34" xfId="0" applyNumberFormat="1" applyFont="1" applyFill="1" applyBorder="1" applyAlignment="1" applyProtection="1">
      <alignment horizontal="center" vertical="center" wrapText="1"/>
      <protection locked="0"/>
    </xf>
    <xf numFmtId="0" fontId="26" fillId="0" borderId="1" xfId="1" applyFont="1" applyFill="1" applyBorder="1" applyAlignment="1" applyProtection="1">
      <alignment vertical="top"/>
    </xf>
    <xf numFmtId="0" fontId="26" fillId="0" borderId="0" xfId="1" applyFont="1" applyFill="1" applyBorder="1" applyAlignment="1" applyProtection="1">
      <alignment vertical="top"/>
      <protection locked="0"/>
    </xf>
    <xf numFmtId="0" fontId="26" fillId="0" borderId="2" xfId="1" applyFont="1" applyFill="1" applyBorder="1" applyAlignment="1" applyProtection="1">
      <alignment vertical="top"/>
      <protection locked="0"/>
    </xf>
    <xf numFmtId="0" fontId="26" fillId="0" borderId="1" xfId="1" applyFont="1" applyFill="1" applyBorder="1" applyAlignment="1" applyProtection="1">
      <alignment vertical="top"/>
      <protection locked="0"/>
    </xf>
    <xf numFmtId="0" fontId="26" fillId="0" borderId="6" xfId="1" applyFont="1" applyFill="1" applyBorder="1" applyAlignment="1" applyProtection="1">
      <alignment vertical="top"/>
      <protection locked="0"/>
    </xf>
    <xf numFmtId="0" fontId="26" fillId="0" borderId="7" xfId="1" applyFont="1" applyFill="1" applyBorder="1" applyAlignment="1" applyProtection="1">
      <alignment vertical="top"/>
      <protection locked="0"/>
    </xf>
    <xf numFmtId="0" fontId="26" fillId="0" borderId="8" xfId="1" applyFont="1" applyFill="1" applyBorder="1" applyAlignment="1" applyProtection="1">
      <alignment vertical="top"/>
      <protection locked="0"/>
    </xf>
    <xf numFmtId="0" fontId="17" fillId="0" borderId="0" xfId="0" applyFont="1" applyAlignment="1">
      <alignment horizontal="center" vertical="center"/>
    </xf>
    <xf numFmtId="0" fontId="17" fillId="5" borderId="139" xfId="0" applyFont="1" applyFill="1" applyBorder="1" applyAlignment="1" applyProtection="1">
      <alignment horizontal="center" vertical="center"/>
      <protection locked="0"/>
    </xf>
    <xf numFmtId="0" fontId="17" fillId="5" borderId="76" xfId="0" applyFont="1" applyFill="1" applyBorder="1" applyAlignment="1">
      <alignment horizontal="center" vertical="center"/>
    </xf>
    <xf numFmtId="0" fontId="17" fillId="5" borderId="101" xfId="0" applyFont="1" applyFill="1" applyBorder="1" applyAlignment="1">
      <alignment horizontal="center" vertical="center"/>
    </xf>
    <xf numFmtId="0" fontId="29"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26" fillId="0" borderId="0" xfId="0" applyFont="1" applyBorder="1" applyAlignment="1">
      <alignment horizontal="center" vertical="center" wrapText="1"/>
    </xf>
    <xf numFmtId="176" fontId="17" fillId="0" borderId="0" xfId="0" applyNumberFormat="1" applyFont="1" applyBorder="1" applyAlignment="1">
      <alignment horizontal="right" vertical="center"/>
    </xf>
    <xf numFmtId="0" fontId="38" fillId="0" borderId="0" xfId="0" applyFont="1">
      <alignment vertical="center"/>
    </xf>
    <xf numFmtId="0" fontId="17" fillId="0" borderId="0" xfId="0" applyFont="1" applyProtection="1">
      <alignment vertical="center"/>
      <protection locked="0"/>
    </xf>
    <xf numFmtId="0" fontId="17" fillId="0" borderId="0" xfId="0" applyFont="1" applyAlignment="1">
      <alignment vertical="center" wrapText="1"/>
    </xf>
    <xf numFmtId="0" fontId="17" fillId="5" borderId="0" xfId="0" applyFont="1" applyFill="1" applyAlignment="1">
      <alignment vertical="center" wrapText="1"/>
    </xf>
    <xf numFmtId="0" fontId="17" fillId="5" borderId="0" xfId="0" applyFont="1" applyFill="1" applyAlignment="1">
      <alignment horizontal="left" vertical="center" wrapText="1"/>
    </xf>
    <xf numFmtId="0" fontId="17" fillId="5" borderId="0" xfId="0" applyFont="1" applyFill="1" applyAlignment="1">
      <alignment horizontal="center" vertical="center" wrapText="1"/>
    </xf>
    <xf numFmtId="0" fontId="17" fillId="0" borderId="0" xfId="0" applyFont="1" applyAlignment="1" applyProtection="1">
      <alignment vertical="center" wrapText="1"/>
      <protection locked="0"/>
    </xf>
    <xf numFmtId="0" fontId="17" fillId="0" borderId="0" xfId="0" applyFont="1" applyAlignment="1">
      <alignment horizontal="left" vertical="center" wrapText="1"/>
    </xf>
    <xf numFmtId="0" fontId="17" fillId="0" borderId="0" xfId="0" applyFont="1" applyAlignment="1">
      <alignment horizontal="center" vertical="center" wrapText="1"/>
    </xf>
    <xf numFmtId="9" fontId="17" fillId="0" borderId="11" xfId="0" applyNumberFormat="1" applyFont="1" applyFill="1" applyBorder="1" applyAlignment="1">
      <alignment horizontal="center" vertical="center"/>
    </xf>
    <xf numFmtId="0" fontId="26" fillId="2" borderId="86" xfId="0" applyFont="1" applyFill="1" applyBorder="1" applyAlignment="1">
      <alignment horizontal="center" vertical="center" wrapText="1"/>
    </xf>
    <xf numFmtId="0" fontId="26" fillId="2" borderId="50"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51" xfId="0" applyFont="1" applyFill="1" applyBorder="1" applyAlignment="1">
      <alignment horizontal="center" vertical="center"/>
    </xf>
    <xf numFmtId="177" fontId="17" fillId="0" borderId="11" xfId="0" applyNumberFormat="1" applyFont="1" applyFill="1" applyBorder="1" applyAlignment="1" applyProtection="1">
      <alignment horizontal="center" vertical="center" shrinkToFit="1"/>
      <protection locked="0"/>
    </xf>
    <xf numFmtId="177" fontId="17" fillId="0" borderId="24" xfId="0" applyNumberFormat="1" applyFont="1" applyFill="1" applyBorder="1" applyAlignment="1" applyProtection="1">
      <alignment horizontal="center" vertical="center" shrinkToFit="1"/>
      <protection locked="0"/>
    </xf>
    <xf numFmtId="177" fontId="17" fillId="0" borderId="25" xfId="0" applyNumberFormat="1" applyFont="1" applyFill="1" applyBorder="1" applyAlignment="1" applyProtection="1">
      <alignment horizontal="center" vertical="center" shrinkToFit="1"/>
      <protection locked="0"/>
    </xf>
    <xf numFmtId="177" fontId="17" fillId="0" borderId="34" xfId="0" applyNumberFormat="1" applyFont="1" applyFill="1" applyBorder="1" applyAlignment="1" applyProtection="1">
      <alignment horizontal="center" vertical="center" shrinkToFit="1"/>
      <protection locked="0"/>
    </xf>
    <xf numFmtId="177" fontId="17" fillId="0" borderId="40" xfId="0" applyNumberFormat="1" applyFont="1" applyFill="1" applyBorder="1" applyAlignment="1" applyProtection="1">
      <alignment horizontal="center" vertical="center" shrinkToFit="1"/>
      <protection locked="0"/>
    </xf>
    <xf numFmtId="177" fontId="17" fillId="0" borderId="41" xfId="0" applyNumberFormat="1" applyFont="1" applyFill="1" applyBorder="1" applyAlignment="1" applyProtection="1">
      <alignment horizontal="center" vertical="center" shrinkToFit="1"/>
      <protection locked="0"/>
    </xf>
    <xf numFmtId="177" fontId="17" fillId="0" borderId="62" xfId="0" applyNumberFormat="1" applyFont="1" applyFill="1" applyBorder="1" applyAlignment="1" applyProtection="1">
      <alignment horizontal="center" vertical="center" shrinkToFit="1"/>
      <protection locked="0"/>
    </xf>
    <xf numFmtId="0" fontId="39" fillId="5" borderId="72" xfId="0" applyFont="1" applyFill="1" applyBorder="1" applyAlignment="1" applyProtection="1">
      <alignment horizontal="center" vertical="center" wrapText="1"/>
      <protection locked="0"/>
    </xf>
    <xf numFmtId="0" fontId="39" fillId="5" borderId="14" xfId="0" applyFont="1" applyFill="1" applyBorder="1" applyAlignment="1" applyProtection="1">
      <alignment horizontal="center" vertical="center" wrapText="1"/>
      <protection locked="0"/>
    </xf>
    <xf numFmtId="0" fontId="39" fillId="5" borderId="94" xfId="0" applyFont="1" applyFill="1" applyBorder="1" applyAlignment="1" applyProtection="1">
      <alignment horizontal="center" vertical="center" wrapText="1"/>
      <protection locked="0"/>
    </xf>
    <xf numFmtId="0" fontId="39" fillId="5" borderId="111"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39" fillId="5" borderId="72" xfId="0" applyFont="1" applyFill="1" applyBorder="1" applyAlignment="1">
      <alignment horizontal="center" vertical="center" wrapText="1"/>
    </xf>
    <xf numFmtId="0" fontId="39" fillId="5" borderId="94" xfId="0" applyFont="1" applyFill="1" applyBorder="1" applyAlignment="1">
      <alignment horizontal="center" vertical="center" wrapText="1"/>
    </xf>
    <xf numFmtId="0" fontId="39" fillId="5" borderId="111" xfId="0" applyFont="1" applyFill="1" applyBorder="1" applyAlignment="1" applyProtection="1">
      <alignment horizontal="right" vertical="center" wrapText="1"/>
      <protection locked="0"/>
    </xf>
    <xf numFmtId="0" fontId="39" fillId="5" borderId="14" xfId="0" applyFont="1" applyFill="1" applyBorder="1" applyAlignment="1" applyProtection="1">
      <alignment horizontal="right" vertical="center" wrapText="1"/>
      <protection locked="0"/>
    </xf>
    <xf numFmtId="0" fontId="39" fillId="5" borderId="111" xfId="0" applyFont="1" applyFill="1" applyBorder="1" applyAlignment="1" applyProtection="1">
      <alignment horizontal="left" vertical="center" wrapText="1"/>
      <protection locked="0"/>
    </xf>
    <xf numFmtId="0" fontId="39" fillId="5" borderId="14" xfId="0" applyFont="1" applyFill="1" applyBorder="1" applyAlignment="1" applyProtection="1">
      <alignment horizontal="left" vertical="center" wrapText="1"/>
      <protection locked="0"/>
    </xf>
    <xf numFmtId="0" fontId="39" fillId="5" borderId="15" xfId="0" applyFont="1" applyFill="1" applyBorder="1" applyAlignment="1" applyProtection="1">
      <alignment horizontal="left" vertical="center" wrapText="1"/>
      <protection locked="0"/>
    </xf>
    <xf numFmtId="0" fontId="39" fillId="5" borderId="74" xfId="0" applyFont="1" applyFill="1" applyBorder="1" applyAlignment="1" applyProtection="1">
      <alignment horizontal="left" vertical="center" wrapText="1"/>
      <protection locked="0"/>
    </xf>
    <xf numFmtId="0" fontId="39" fillId="5" borderId="20" xfId="0" applyFont="1" applyFill="1" applyBorder="1" applyAlignment="1" applyProtection="1">
      <alignment horizontal="left" vertical="center" wrapText="1"/>
      <protection locked="0"/>
    </xf>
    <xf numFmtId="0" fontId="39" fillId="5" borderId="67" xfId="0" applyFont="1" applyFill="1" applyBorder="1" applyAlignment="1" applyProtection="1">
      <alignment horizontal="left" vertical="center" wrapText="1"/>
      <protection locked="0"/>
    </xf>
    <xf numFmtId="0" fontId="39" fillId="5" borderId="74" xfId="0" applyFont="1" applyFill="1" applyBorder="1" applyAlignment="1" applyProtection="1">
      <alignment horizontal="right" vertical="center" wrapText="1"/>
      <protection locked="0"/>
    </xf>
    <xf numFmtId="0" fontId="39" fillId="5" borderId="20" xfId="0" applyFont="1" applyFill="1" applyBorder="1" applyAlignment="1" applyProtection="1">
      <alignment horizontal="right" vertical="center" wrapText="1"/>
      <protection locked="0"/>
    </xf>
    <xf numFmtId="179" fontId="39" fillId="5" borderId="14" xfId="0" applyNumberFormat="1" applyFont="1" applyFill="1" applyBorder="1" applyAlignment="1" applyProtection="1">
      <alignment horizontal="center" vertical="center" wrapText="1"/>
      <protection locked="0"/>
    </xf>
    <xf numFmtId="179" fontId="39" fillId="5" borderId="20" xfId="0" applyNumberFormat="1" applyFont="1" applyFill="1" applyBorder="1" applyAlignment="1" applyProtection="1">
      <alignment horizontal="center" vertical="center" wrapText="1"/>
      <protection locked="0"/>
    </xf>
    <xf numFmtId="0" fontId="32" fillId="3" borderId="145" xfId="0" applyFont="1" applyFill="1" applyBorder="1" applyAlignment="1">
      <alignment horizontal="center" vertical="center" textRotation="255" wrapText="1"/>
    </xf>
    <xf numFmtId="0" fontId="32" fillId="3" borderId="144" xfId="0" applyFont="1" applyFill="1" applyBorder="1" applyAlignment="1">
      <alignment horizontal="center" vertical="center" textRotation="255" wrapText="1"/>
    </xf>
    <xf numFmtId="0" fontId="32" fillId="3" borderId="63" xfId="0" applyFont="1" applyFill="1" applyBorder="1" applyAlignment="1">
      <alignment horizontal="center" vertical="center" textRotation="255" wrapText="1"/>
    </xf>
    <xf numFmtId="0" fontId="32" fillId="3" borderId="89" xfId="0" applyFont="1" applyFill="1" applyBorder="1" applyAlignment="1">
      <alignment horizontal="center" vertical="center" textRotation="255" wrapText="1"/>
    </xf>
    <xf numFmtId="0" fontId="17" fillId="5" borderId="13" xfId="0" applyFont="1" applyFill="1" applyBorder="1" applyAlignment="1" applyProtection="1">
      <alignment horizontal="left" vertical="center" wrapText="1"/>
      <protection locked="0"/>
    </xf>
    <xf numFmtId="0" fontId="17" fillId="5" borderId="14" xfId="0" applyFont="1" applyFill="1" applyBorder="1" applyAlignment="1" applyProtection="1">
      <alignment horizontal="left" vertical="center" wrapText="1"/>
      <protection locked="0"/>
    </xf>
    <xf numFmtId="0" fontId="17" fillId="5" borderId="30" xfId="0" applyFont="1" applyFill="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181"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horizontal="left" vertical="center" wrapText="1"/>
      <protection locked="0"/>
    </xf>
    <xf numFmtId="177" fontId="17" fillId="0" borderId="24" xfId="0" applyNumberFormat="1" applyFont="1" applyFill="1" applyBorder="1" applyAlignment="1" applyProtection="1">
      <alignment horizontal="right" vertical="center"/>
      <protection locked="0"/>
    </xf>
    <xf numFmtId="177" fontId="17" fillId="0" borderId="25" xfId="0" applyNumberFormat="1" applyFont="1" applyFill="1" applyBorder="1" applyAlignment="1" applyProtection="1">
      <alignment horizontal="right" vertical="center"/>
      <protection locked="0"/>
    </xf>
    <xf numFmtId="177" fontId="17" fillId="0" borderId="26" xfId="0" applyNumberFormat="1" applyFont="1" applyFill="1" applyBorder="1" applyAlignment="1" applyProtection="1">
      <alignment horizontal="right" vertical="center"/>
      <protection locked="0"/>
    </xf>
    <xf numFmtId="49" fontId="17" fillId="5" borderId="11" xfId="0" applyNumberFormat="1" applyFont="1" applyFill="1" applyBorder="1" applyAlignment="1" applyProtection="1">
      <alignment horizontal="center" vertical="center" wrapText="1" shrinkToFit="1"/>
      <protection locked="0"/>
    </xf>
    <xf numFmtId="49" fontId="17" fillId="5" borderId="11" xfId="0" applyNumberFormat="1" applyFont="1" applyFill="1" applyBorder="1" applyAlignment="1" applyProtection="1">
      <alignment horizontal="center" vertical="center" shrinkToFit="1"/>
      <protection locked="0"/>
    </xf>
    <xf numFmtId="182" fontId="17" fillId="5" borderId="11" xfId="0" applyNumberFormat="1" applyFont="1" applyFill="1" applyBorder="1" applyAlignment="1" applyProtection="1">
      <alignment horizontal="right" vertical="center" wrapText="1"/>
      <protection locked="0"/>
    </xf>
    <xf numFmtId="177" fontId="17" fillId="0" borderId="24" xfId="0" applyNumberFormat="1" applyFont="1" applyFill="1" applyBorder="1" applyAlignment="1" applyProtection="1">
      <alignment horizontal="right" vertical="center" wrapText="1"/>
      <protection locked="0"/>
    </xf>
    <xf numFmtId="177" fontId="17" fillId="0" borderId="25" xfId="0" applyNumberFormat="1" applyFont="1" applyFill="1" applyBorder="1" applyAlignment="1" applyProtection="1">
      <alignment horizontal="right" vertical="center" wrapText="1"/>
      <protection locked="0"/>
    </xf>
    <xf numFmtId="177" fontId="17" fillId="0" borderId="26" xfId="0" applyNumberFormat="1" applyFont="1" applyFill="1" applyBorder="1" applyAlignment="1" applyProtection="1">
      <alignment horizontal="right" vertical="center" wrapText="1"/>
      <protection locked="0"/>
    </xf>
    <xf numFmtId="0" fontId="17" fillId="5" borderId="11" xfId="0" applyFont="1" applyFill="1" applyBorder="1" applyAlignment="1" applyProtection="1">
      <alignment horizontal="left" vertical="center" wrapText="1"/>
      <protection locked="0"/>
    </xf>
    <xf numFmtId="0" fontId="17" fillId="5" borderId="40" xfId="0" applyFont="1" applyFill="1" applyBorder="1" applyAlignment="1" applyProtection="1">
      <alignment horizontal="left" vertical="center" wrapText="1"/>
      <protection locked="0"/>
    </xf>
    <xf numFmtId="0" fontId="17" fillId="5" borderId="41" xfId="0" applyFont="1" applyFill="1" applyBorder="1" applyAlignment="1" applyProtection="1">
      <alignment horizontal="left" vertical="center" wrapText="1"/>
      <protection locked="0"/>
    </xf>
    <xf numFmtId="0" fontId="17" fillId="5" borderId="62" xfId="0" applyFont="1" applyFill="1" applyBorder="1" applyAlignment="1" applyProtection="1">
      <alignment horizontal="left" vertical="center" wrapText="1"/>
      <protection locked="0"/>
    </xf>
    <xf numFmtId="0" fontId="17" fillId="5" borderId="16" xfId="0" applyFont="1" applyFill="1" applyBorder="1" applyAlignment="1" applyProtection="1">
      <alignment horizontal="left" vertical="center" wrapText="1"/>
      <protection locked="0"/>
    </xf>
    <xf numFmtId="0" fontId="17" fillId="5" borderId="17"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7" fillId="5" borderId="27"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7" fillId="5" borderId="13"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99" xfId="0" applyFont="1" applyFill="1" applyBorder="1" applyAlignment="1">
      <alignment horizontal="center" vertical="center"/>
    </xf>
    <xf numFmtId="0" fontId="17" fillId="5" borderId="76" xfId="0" applyFont="1" applyFill="1" applyBorder="1" applyAlignment="1">
      <alignment horizontal="center" vertical="center"/>
    </xf>
    <xf numFmtId="182" fontId="17" fillId="0" borderId="11" xfId="0" applyNumberFormat="1" applyFont="1" applyFill="1" applyBorder="1" applyAlignment="1" applyProtection="1">
      <alignment horizontal="right" vertical="center" wrapText="1"/>
      <protection locked="0"/>
    </xf>
    <xf numFmtId="0" fontId="17" fillId="2" borderId="11" xfId="0" applyFont="1" applyFill="1" applyBorder="1" applyAlignment="1">
      <alignment horizontal="center" vertical="center"/>
    </xf>
    <xf numFmtId="0" fontId="17" fillId="3" borderId="11" xfId="0" applyFont="1" applyFill="1" applyBorder="1" applyAlignment="1">
      <alignment horizontal="center" vertical="center" wrapText="1"/>
    </xf>
    <xf numFmtId="0" fontId="17" fillId="3" borderId="11"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24"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5" borderId="12"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17" fillId="0" borderId="53" xfId="0" applyFont="1" applyBorder="1" applyAlignment="1">
      <alignment horizontal="center" vertical="center"/>
    </xf>
    <xf numFmtId="0" fontId="17" fillId="0" borderId="105" xfId="0" applyFont="1" applyFill="1" applyBorder="1" applyAlignment="1">
      <alignment horizontal="center" vertical="center"/>
    </xf>
    <xf numFmtId="0" fontId="17" fillId="0" borderId="106" xfId="0" applyFont="1" applyBorder="1" applyAlignment="1">
      <alignment horizontal="center" vertical="center"/>
    </xf>
    <xf numFmtId="0" fontId="17" fillId="5" borderId="27"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29" xfId="0" applyFont="1" applyFill="1" applyBorder="1" applyAlignment="1" applyProtection="1">
      <alignment horizontal="left" vertical="center" wrapText="1"/>
      <protection locked="0"/>
    </xf>
    <xf numFmtId="177" fontId="17" fillId="5" borderId="24" xfId="0" applyNumberFormat="1" applyFont="1" applyFill="1" applyBorder="1" applyAlignment="1" applyProtection="1">
      <alignment horizontal="center" vertical="center" wrapText="1" shrinkToFit="1"/>
      <protection locked="0"/>
    </xf>
    <xf numFmtId="177" fontId="17" fillId="5" borderId="25" xfId="0" applyNumberFormat="1" applyFont="1" applyFill="1" applyBorder="1" applyAlignment="1" applyProtection="1">
      <alignment horizontal="center" vertical="center" shrinkToFit="1"/>
      <protection locked="0"/>
    </xf>
    <xf numFmtId="177" fontId="17" fillId="5" borderId="34" xfId="0" applyNumberFormat="1" applyFont="1" applyFill="1" applyBorder="1" applyAlignment="1" applyProtection="1">
      <alignment horizontal="center" vertical="center" shrinkToFit="1"/>
      <protection locked="0"/>
    </xf>
    <xf numFmtId="0" fontId="17" fillId="3" borderId="41" xfId="0" applyFont="1" applyFill="1" applyBorder="1" applyAlignment="1">
      <alignment horizontal="center" vertical="center" wrapText="1"/>
    </xf>
    <xf numFmtId="0" fontId="17" fillId="3" borderId="62" xfId="0" applyFont="1" applyFill="1" applyBorder="1" applyAlignment="1">
      <alignment horizontal="center" vertical="center" wrapText="1"/>
    </xf>
    <xf numFmtId="177" fontId="17" fillId="0" borderId="70" xfId="0" applyNumberFormat="1" applyFont="1" applyFill="1" applyBorder="1" applyAlignment="1" applyProtection="1">
      <alignment horizontal="right" vertical="center"/>
      <protection locked="0"/>
    </xf>
    <xf numFmtId="177" fontId="17" fillId="0" borderId="71" xfId="0" applyNumberFormat="1" applyFont="1" applyFill="1" applyBorder="1" applyAlignment="1" applyProtection="1">
      <alignment horizontal="right" vertical="center"/>
      <protection locked="0"/>
    </xf>
    <xf numFmtId="177" fontId="17" fillId="0" borderId="124" xfId="0" applyNumberFormat="1" applyFont="1" applyFill="1" applyBorder="1" applyAlignment="1" applyProtection="1">
      <alignment horizontal="right" vertical="center"/>
      <protection locked="0"/>
    </xf>
    <xf numFmtId="0" fontId="17" fillId="3" borderId="40"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73"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66" xfId="0" applyFont="1" applyFill="1" applyBorder="1" applyAlignment="1">
      <alignment horizontal="center" vertical="center"/>
    </xf>
    <xf numFmtId="0" fontId="17" fillId="3" borderId="18" xfId="0" applyFont="1" applyFill="1" applyBorder="1" applyAlignment="1">
      <alignment horizontal="center" vertical="center"/>
    </xf>
    <xf numFmtId="0" fontId="17" fillId="5" borderId="73" xfId="0" applyFont="1" applyFill="1" applyBorder="1" applyAlignment="1" applyProtection="1">
      <alignment horizontal="left" vertical="center" wrapText="1"/>
      <protection locked="0"/>
    </xf>
    <xf numFmtId="0" fontId="17" fillId="5" borderId="42"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89" xfId="0" applyFont="1" applyFill="1" applyBorder="1" applyAlignment="1" applyProtection="1">
      <alignment horizontal="left" vertical="center" wrapText="1"/>
      <protection locked="0"/>
    </xf>
    <xf numFmtId="0" fontId="17" fillId="5" borderId="66" xfId="0" applyFont="1" applyFill="1" applyBorder="1" applyAlignment="1" applyProtection="1">
      <alignment horizontal="left" vertical="center" wrapText="1"/>
      <protection locked="0"/>
    </xf>
    <xf numFmtId="0" fontId="17" fillId="5" borderId="18" xfId="0" applyFont="1" applyFill="1" applyBorder="1" applyAlignment="1" applyProtection="1">
      <alignment horizontal="left" vertical="center" wrapText="1"/>
      <protection locked="0"/>
    </xf>
    <xf numFmtId="0" fontId="17" fillId="5" borderId="149" xfId="0" applyFont="1" applyFill="1" applyBorder="1" applyAlignment="1" applyProtection="1">
      <alignment horizontal="left" vertical="center" wrapText="1"/>
      <protection locked="0"/>
    </xf>
    <xf numFmtId="0" fontId="17" fillId="5" borderId="63" xfId="0" applyFont="1" applyFill="1" applyBorder="1" applyAlignment="1" applyProtection="1">
      <alignment horizontal="left" vertical="center" wrapText="1"/>
      <protection locked="0"/>
    </xf>
    <xf numFmtId="0" fontId="17" fillId="5" borderId="130" xfId="0" applyFont="1" applyFill="1" applyBorder="1" applyAlignment="1" applyProtection="1">
      <alignment horizontal="left" vertical="center" wrapText="1"/>
      <protection locked="0"/>
    </xf>
    <xf numFmtId="0" fontId="17" fillId="5" borderId="135" xfId="0" applyFont="1" applyFill="1" applyBorder="1" applyAlignment="1" applyProtection="1">
      <alignment horizontal="left" vertical="center" wrapText="1"/>
      <protection locked="0"/>
    </xf>
    <xf numFmtId="0" fontId="29" fillId="2" borderId="47" xfId="3" applyFont="1" applyFill="1" applyBorder="1" applyAlignment="1" applyProtection="1">
      <alignment horizontal="center" vertical="center" wrapText="1" shrinkToFit="1"/>
    </xf>
    <xf numFmtId="0" fontId="29" fillId="2" borderId="17" xfId="3" applyFont="1" applyFill="1" applyBorder="1" applyAlignment="1" applyProtection="1">
      <alignment horizontal="center" vertical="center" wrapText="1" shrinkToFit="1"/>
    </xf>
    <xf numFmtId="0" fontId="29" fillId="2" borderId="48" xfId="3" applyFont="1" applyFill="1" applyBorder="1" applyAlignment="1" applyProtection="1">
      <alignment horizontal="center" vertical="center" wrapText="1" shrinkToFit="1"/>
    </xf>
    <xf numFmtId="0" fontId="17" fillId="5" borderId="66" xfId="3" applyFont="1" applyFill="1" applyBorder="1" applyAlignment="1" applyProtection="1">
      <alignment horizontal="left" vertical="center" wrapText="1" shrinkToFit="1"/>
      <protection locked="0"/>
    </xf>
    <xf numFmtId="0" fontId="17" fillId="5" borderId="17" xfId="3" applyFont="1" applyFill="1" applyBorder="1" applyAlignment="1" applyProtection="1">
      <alignment horizontal="left" vertical="center" wrapText="1" shrinkToFit="1"/>
      <protection locked="0"/>
    </xf>
    <xf numFmtId="0" fontId="17" fillId="5" borderId="18" xfId="3" applyFont="1" applyFill="1" applyBorder="1" applyAlignment="1" applyProtection="1">
      <alignment horizontal="left" vertical="center" wrapText="1" shrinkToFit="1"/>
      <protection locked="0"/>
    </xf>
    <xf numFmtId="0" fontId="29" fillId="3" borderId="81" xfId="0" applyFont="1" applyFill="1" applyBorder="1" applyAlignment="1">
      <alignment horizontal="center" vertical="center" wrapText="1"/>
    </xf>
    <xf numFmtId="0" fontId="29" fillId="3" borderId="82" xfId="0" applyFont="1" applyFill="1" applyBorder="1" applyAlignment="1">
      <alignment horizontal="center" vertical="center" wrapText="1"/>
    </xf>
    <xf numFmtId="0" fontId="29" fillId="3" borderId="8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48" xfId="0" applyFont="1" applyFill="1" applyBorder="1" applyAlignment="1">
      <alignment horizontal="center" vertical="center" wrapText="1"/>
    </xf>
    <xf numFmtId="0" fontId="17" fillId="6" borderId="50" xfId="0" applyFont="1" applyFill="1" applyBorder="1" applyAlignment="1">
      <alignment horizontal="center" vertical="center"/>
    </xf>
    <xf numFmtId="0" fontId="17" fillId="6" borderId="85" xfId="0" applyFont="1" applyFill="1" applyBorder="1" applyAlignment="1">
      <alignment horizontal="center" vertical="center"/>
    </xf>
    <xf numFmtId="177" fontId="17" fillId="5" borderId="24" xfId="0" applyNumberFormat="1" applyFont="1" applyFill="1" applyBorder="1" applyAlignment="1" applyProtection="1">
      <alignment horizontal="center" vertical="center" shrinkToFit="1"/>
      <protection locked="0"/>
    </xf>
    <xf numFmtId="177" fontId="17" fillId="5" borderId="26" xfId="0" applyNumberFormat="1" applyFont="1" applyFill="1" applyBorder="1" applyAlignment="1" applyProtection="1">
      <alignment horizontal="center" vertical="center" shrinkToFit="1"/>
      <protection locked="0"/>
    </xf>
    <xf numFmtId="0" fontId="29" fillId="6" borderId="40" xfId="0" applyFont="1" applyFill="1" applyBorder="1" applyAlignment="1">
      <alignment horizontal="center" vertical="center" wrapText="1"/>
    </xf>
    <xf numFmtId="0" fontId="29" fillId="6" borderId="41"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63"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46"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17" fillId="6" borderId="24" xfId="0" applyFont="1" applyFill="1" applyBorder="1" applyAlignment="1">
      <alignment horizontal="center" vertical="center"/>
    </xf>
    <xf numFmtId="0" fontId="17" fillId="6" borderId="25" xfId="0" applyFont="1" applyFill="1" applyBorder="1" applyAlignment="1">
      <alignment horizontal="center" vertical="center"/>
    </xf>
    <xf numFmtId="0" fontId="17" fillId="6" borderId="26" xfId="0" applyFont="1" applyFill="1" applyBorder="1" applyAlignment="1">
      <alignment horizontal="center" vertical="center"/>
    </xf>
    <xf numFmtId="0" fontId="17" fillId="0" borderId="11" xfId="0" applyFont="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36" fillId="0" borderId="24" xfId="0" applyFont="1" applyFill="1" applyBorder="1" applyAlignment="1" applyProtection="1">
      <alignment vertical="center" wrapText="1"/>
      <protection locked="0"/>
    </xf>
    <xf numFmtId="0" fontId="36" fillId="0" borderId="25" xfId="0" applyFont="1" applyFill="1" applyBorder="1" applyAlignment="1" applyProtection="1">
      <alignment vertical="center" wrapText="1"/>
      <protection locked="0"/>
    </xf>
    <xf numFmtId="0" fontId="36" fillId="0" borderId="26" xfId="0" applyFont="1" applyFill="1" applyBorder="1" applyAlignment="1" applyProtection="1">
      <alignment vertical="center" wrapText="1"/>
      <protection locked="0"/>
    </xf>
    <xf numFmtId="0" fontId="17" fillId="2" borderId="137" xfId="0" applyFont="1" applyFill="1" applyBorder="1" applyAlignment="1">
      <alignment horizontal="center" vertical="center"/>
    </xf>
    <xf numFmtId="0" fontId="17" fillId="5" borderId="72" xfId="0" applyFont="1" applyFill="1" applyBorder="1" applyAlignment="1">
      <alignment vertical="center"/>
    </xf>
    <xf numFmtId="0" fontId="17" fillId="5" borderId="14" xfId="0" applyFont="1" applyFill="1" applyBorder="1" applyAlignment="1">
      <alignment vertical="center"/>
    </xf>
    <xf numFmtId="0" fontId="28" fillId="0" borderId="33" xfId="1" applyFont="1" applyFill="1" applyBorder="1" applyAlignment="1" applyProtection="1">
      <alignment horizontal="left" vertical="center" wrapText="1" shrinkToFit="1"/>
    </xf>
    <xf numFmtId="0" fontId="28" fillId="0" borderId="25" xfId="1" applyFont="1" applyFill="1" applyBorder="1" applyAlignment="1" applyProtection="1">
      <alignment horizontal="left" vertical="center" wrapText="1" shrinkToFit="1"/>
    </xf>
    <xf numFmtId="0" fontId="28" fillId="0" borderId="34" xfId="1" applyFont="1" applyFill="1" applyBorder="1" applyAlignment="1" applyProtection="1">
      <alignment horizontal="left" vertical="center" wrapText="1" shrinkToFit="1"/>
    </xf>
    <xf numFmtId="0" fontId="17" fillId="3" borderId="24"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26"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31" xfId="0" applyFont="1" applyFill="1" applyBorder="1" applyAlignment="1">
      <alignment horizontal="center" vertical="center"/>
    </xf>
    <xf numFmtId="0" fontId="17" fillId="6" borderId="40" xfId="0" applyFont="1" applyFill="1" applyBorder="1" applyAlignment="1">
      <alignment horizontal="center" vertical="center"/>
    </xf>
    <xf numFmtId="0" fontId="17" fillId="6" borderId="41" xfId="0" applyFont="1" applyFill="1" applyBorder="1" applyAlignment="1">
      <alignment horizontal="center" vertical="center"/>
    </xf>
    <xf numFmtId="0" fontId="17" fillId="6" borderId="62" xfId="0" applyFont="1" applyFill="1" applyBorder="1" applyAlignment="1">
      <alignment horizontal="center" vertical="center"/>
    </xf>
    <xf numFmtId="0" fontId="17" fillId="6" borderId="16" xfId="0" applyFont="1" applyFill="1" applyBorder="1" applyAlignment="1">
      <alignment horizontal="center" vertical="center"/>
    </xf>
    <xf numFmtId="0" fontId="29" fillId="2" borderId="44" xfId="0" applyFont="1" applyFill="1" applyBorder="1" applyAlignment="1">
      <alignment horizontal="center" vertical="center" wrapText="1"/>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17" xfId="0" applyFont="1" applyBorder="1" applyAlignment="1">
      <alignment horizontal="center" vertical="center"/>
    </xf>
    <xf numFmtId="0" fontId="17" fillId="0" borderId="48" xfId="0" applyFont="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34" fillId="2" borderId="24" xfId="0" applyFont="1" applyFill="1" applyBorder="1" applyAlignment="1">
      <alignment horizontal="center" vertical="center" shrinkToFit="1"/>
    </xf>
    <xf numFmtId="177" fontId="17" fillId="0" borderId="88" xfId="0" applyNumberFormat="1" applyFont="1" applyFill="1" applyBorder="1" applyAlignment="1">
      <alignment horizontal="right" vertical="center"/>
    </xf>
    <xf numFmtId="177" fontId="17" fillId="0" borderId="92" xfId="0" applyNumberFormat="1" applyFont="1" applyFill="1" applyBorder="1" applyAlignment="1">
      <alignment horizontal="right" vertical="center"/>
    </xf>
    <xf numFmtId="177" fontId="17" fillId="0" borderId="91" xfId="0" applyNumberFormat="1" applyFont="1" applyFill="1" applyBorder="1" applyAlignment="1">
      <alignment horizontal="right" vertical="center"/>
    </xf>
    <xf numFmtId="0" fontId="29" fillId="4" borderId="44"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9" fillId="4" borderId="45" xfId="0" applyFont="1" applyFill="1" applyBorder="1" applyAlignment="1">
      <alignment horizontal="center" vertical="center" wrapText="1"/>
    </xf>
    <xf numFmtId="0" fontId="29" fillId="4" borderId="4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48" xfId="0" applyFont="1" applyFill="1" applyBorder="1" applyAlignment="1">
      <alignment horizontal="center" vertical="center" wrapText="1"/>
    </xf>
    <xf numFmtId="0" fontId="17" fillId="0" borderId="73"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7" fillId="0" borderId="6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0" fontId="17" fillId="6" borderId="42" xfId="0" applyFont="1" applyFill="1" applyBorder="1" applyAlignment="1">
      <alignment horizontal="center" vertical="center"/>
    </xf>
    <xf numFmtId="0" fontId="17" fillId="6" borderId="18" xfId="0" applyFont="1" applyFill="1" applyBorder="1" applyAlignment="1">
      <alignment horizontal="center" vertical="center"/>
    </xf>
    <xf numFmtId="0" fontId="26" fillId="3" borderId="40"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42"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5" borderId="41" xfId="0" applyFont="1" applyFill="1" applyBorder="1" applyAlignment="1" applyProtection="1">
      <alignment horizontal="left" vertical="center"/>
      <protection locked="0"/>
    </xf>
    <xf numFmtId="0" fontId="17" fillId="5" borderId="42" xfId="0" applyFont="1" applyFill="1" applyBorder="1" applyAlignment="1" applyProtection="1">
      <alignment horizontal="left" vertical="center"/>
      <protection locked="0"/>
    </xf>
    <xf numFmtId="0" fontId="17" fillId="5" borderId="0" xfId="0" applyFont="1" applyFill="1" applyBorder="1" applyAlignment="1" applyProtection="1">
      <alignment horizontal="left" vertical="center"/>
      <protection locked="0"/>
    </xf>
    <xf numFmtId="0" fontId="17" fillId="5" borderId="89" xfId="0" applyFont="1" applyFill="1" applyBorder="1" applyAlignment="1" applyProtection="1">
      <alignment horizontal="left" vertical="center"/>
      <protection locked="0"/>
    </xf>
    <xf numFmtId="0" fontId="17" fillId="5" borderId="17" xfId="0" applyFont="1" applyFill="1" applyBorder="1" applyAlignment="1" applyProtection="1">
      <alignment horizontal="left" vertical="center"/>
      <protection locked="0"/>
    </xf>
    <xf numFmtId="0" fontId="17" fillId="5" borderId="18" xfId="0" applyFont="1" applyFill="1" applyBorder="1" applyAlignment="1" applyProtection="1">
      <alignment horizontal="left" vertical="center"/>
      <protection locked="0"/>
    </xf>
    <xf numFmtId="0" fontId="17" fillId="0" borderId="38" xfId="0" applyFont="1" applyFill="1" applyBorder="1" applyAlignment="1" applyProtection="1">
      <alignment horizontal="center" vertical="center" shrinkToFit="1"/>
      <protection locked="0"/>
    </xf>
    <xf numFmtId="0" fontId="17" fillId="6" borderId="24" xfId="0" applyFont="1" applyFill="1" applyBorder="1" applyAlignment="1">
      <alignment horizontal="center" vertical="center" shrinkToFit="1"/>
    </xf>
    <xf numFmtId="0" fontId="17" fillId="6" borderId="25" xfId="0" applyFont="1" applyFill="1" applyBorder="1" applyAlignment="1">
      <alignment horizontal="center" vertical="center" shrinkToFit="1"/>
    </xf>
    <xf numFmtId="0" fontId="17" fillId="6" borderId="26" xfId="0" applyFont="1" applyFill="1" applyBorder="1" applyAlignment="1">
      <alignment horizontal="center" vertical="center" shrinkToFit="1"/>
    </xf>
    <xf numFmtId="0" fontId="17" fillId="3" borderId="38" xfId="0" applyFont="1" applyFill="1" applyBorder="1" applyAlignment="1">
      <alignment horizontal="center" vertical="center"/>
    </xf>
    <xf numFmtId="0" fontId="17" fillId="3" borderId="127" xfId="0" applyFont="1" applyFill="1" applyBorder="1" applyAlignment="1">
      <alignment horizontal="center" vertical="center"/>
    </xf>
    <xf numFmtId="0" fontId="34" fillId="2" borderId="40" xfId="0" applyFont="1" applyFill="1" applyBorder="1" applyAlignment="1">
      <alignment horizontal="center" vertical="center" wrapText="1" shrinkToFit="1"/>
    </xf>
    <xf numFmtId="0" fontId="17" fillId="0" borderId="41"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24" xfId="0" applyFont="1" applyFill="1" applyBorder="1" applyAlignment="1" applyProtection="1">
      <alignment horizontal="center" vertical="center" shrinkToFit="1"/>
      <protection locked="0"/>
    </xf>
    <xf numFmtId="0" fontId="17" fillId="0" borderId="25" xfId="0" applyFont="1" applyFill="1" applyBorder="1" applyAlignment="1" applyProtection="1">
      <alignment horizontal="center" vertical="center" shrinkToFit="1"/>
      <protection locked="0"/>
    </xf>
    <xf numFmtId="0" fontId="17" fillId="0" borderId="26" xfId="0" applyFont="1" applyFill="1" applyBorder="1" applyAlignment="1" applyProtection="1">
      <alignment horizontal="center" vertical="center" shrinkToFit="1"/>
      <protection locked="0"/>
    </xf>
    <xf numFmtId="0" fontId="17" fillId="2" borderId="86"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85" xfId="0" applyFont="1" applyFill="1" applyBorder="1" applyAlignment="1">
      <alignment horizontal="center" vertical="center"/>
    </xf>
    <xf numFmtId="0" fontId="26" fillId="0" borderId="13"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177" fontId="17" fillId="0" borderId="13" xfId="0" applyNumberFormat="1" applyFont="1" applyFill="1" applyBorder="1" applyAlignment="1" applyProtection="1">
      <alignment horizontal="right" vertical="center"/>
      <protection locked="0"/>
    </xf>
    <xf numFmtId="177" fontId="17" fillId="0" borderId="14" xfId="0" applyNumberFormat="1" applyFont="1" applyFill="1" applyBorder="1" applyAlignment="1" applyProtection="1">
      <alignment horizontal="right" vertical="center"/>
      <protection locked="0"/>
    </xf>
    <xf numFmtId="177" fontId="17" fillId="0" borderId="30" xfId="0" applyNumberFormat="1" applyFont="1" applyFill="1" applyBorder="1" applyAlignment="1" applyProtection="1">
      <alignment horizontal="right" vertical="center"/>
      <protection locked="0"/>
    </xf>
    <xf numFmtId="0" fontId="17" fillId="0" borderId="72"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5" borderId="15" xfId="0" applyFont="1" applyFill="1" applyBorder="1" applyAlignment="1">
      <alignment vertical="center"/>
    </xf>
    <xf numFmtId="0" fontId="24" fillId="2" borderId="3" xfId="3" applyFont="1" applyFill="1" applyBorder="1" applyAlignment="1" applyProtection="1">
      <alignment horizontal="center" vertical="center" wrapText="1"/>
    </xf>
    <xf numFmtId="0" fontId="24" fillId="2" borderId="0" xfId="3" applyFont="1" applyFill="1" applyBorder="1" applyAlignment="1" applyProtection="1">
      <alignment horizontal="center" vertical="center" wrapText="1"/>
    </xf>
    <xf numFmtId="0" fontId="24" fillId="2" borderId="46" xfId="3" applyFont="1" applyFill="1" applyBorder="1" applyAlignment="1" applyProtection="1">
      <alignment horizontal="center" vertical="center" wrapText="1"/>
    </xf>
    <xf numFmtId="0" fontId="17" fillId="0" borderId="6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9" xfId="0" applyFont="1" applyBorder="1" applyAlignment="1">
      <alignment horizontal="center" vertical="center" wrapText="1"/>
    </xf>
    <xf numFmtId="0" fontId="17" fillId="5" borderId="2" xfId="0" applyFont="1" applyFill="1" applyBorder="1" applyAlignment="1" applyProtection="1">
      <alignment horizontal="left" vertical="center" wrapText="1"/>
      <protection locked="0"/>
    </xf>
    <xf numFmtId="0" fontId="17" fillId="5" borderId="64" xfId="0" applyFont="1" applyFill="1" applyBorder="1" applyAlignment="1">
      <alignment vertical="center" wrapText="1"/>
    </xf>
    <xf numFmtId="0" fontId="17" fillId="5" borderId="60" xfId="0" applyFont="1" applyFill="1" applyBorder="1" applyAlignment="1">
      <alignment vertical="center" wrapText="1"/>
    </xf>
    <xf numFmtId="0" fontId="17" fillId="5" borderId="65" xfId="0" applyFont="1" applyFill="1" applyBorder="1" applyAlignment="1">
      <alignment vertical="center" wrapText="1"/>
    </xf>
    <xf numFmtId="0" fontId="17" fillId="5" borderId="80" xfId="0" applyFont="1" applyFill="1" applyBorder="1" applyAlignment="1">
      <alignment horizontal="left" vertical="center" wrapText="1"/>
    </xf>
    <xf numFmtId="0" fontId="17" fillId="5" borderId="71" xfId="0" applyFont="1" applyFill="1" applyBorder="1" applyAlignment="1">
      <alignment horizontal="left" vertical="center" wrapText="1"/>
    </xf>
    <xf numFmtId="0" fontId="17" fillId="5" borderId="71" xfId="0" applyFont="1" applyFill="1" applyBorder="1" applyAlignment="1">
      <alignment vertical="center"/>
    </xf>
    <xf numFmtId="180" fontId="17" fillId="5" borderId="16" xfId="0" applyNumberFormat="1" applyFont="1" applyFill="1" applyBorder="1" applyAlignment="1" applyProtection="1">
      <alignment horizontal="center" vertical="center" shrinkToFit="1"/>
      <protection locked="0"/>
    </xf>
    <xf numFmtId="180" fontId="17" fillId="5" borderId="17" xfId="0" applyNumberFormat="1" applyFont="1" applyFill="1" applyBorder="1" applyAlignment="1" applyProtection="1">
      <alignment horizontal="center" vertical="center" shrinkToFit="1"/>
      <protection locked="0"/>
    </xf>
    <xf numFmtId="0" fontId="17" fillId="6" borderId="73" xfId="0" applyFont="1" applyFill="1" applyBorder="1" applyAlignment="1">
      <alignment horizontal="center" vertical="center"/>
    </xf>
    <xf numFmtId="0" fontId="17" fillId="6" borderId="66" xfId="0" applyFont="1" applyFill="1" applyBorder="1" applyAlignment="1">
      <alignment horizontal="center" vertical="center"/>
    </xf>
    <xf numFmtId="49" fontId="17" fillId="0" borderId="11" xfId="0" applyNumberFormat="1" applyFont="1" applyFill="1" applyBorder="1" applyAlignment="1" applyProtection="1">
      <alignment horizontal="center" vertical="center" shrinkToFit="1"/>
      <protection locked="0"/>
    </xf>
    <xf numFmtId="0" fontId="17" fillId="0" borderId="38" xfId="0" applyFont="1" applyBorder="1" applyAlignment="1">
      <alignment horizontal="center" vertical="center"/>
    </xf>
    <xf numFmtId="49" fontId="17" fillId="0" borderId="128" xfId="0" applyNumberFormat="1" applyFont="1" applyFill="1" applyBorder="1" applyAlignment="1" applyProtection="1">
      <alignment horizontal="center" vertical="center" shrinkToFit="1"/>
      <protection locked="0"/>
    </xf>
    <xf numFmtId="0" fontId="26" fillId="2" borderId="24"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26" fillId="2" borderId="34" xfId="0" applyFont="1" applyFill="1" applyBorder="1" applyAlignment="1">
      <alignment horizontal="center" vertical="center" shrinkToFit="1"/>
    </xf>
    <xf numFmtId="0" fontId="17" fillId="0" borderId="56" xfId="0" applyFont="1" applyFill="1" applyBorder="1" applyAlignment="1" applyProtection="1">
      <alignment horizontal="left" vertical="center" wrapText="1"/>
      <protection locked="0"/>
    </xf>
    <xf numFmtId="0" fontId="17" fillId="0" borderId="58" xfId="0" applyFont="1" applyFill="1" applyBorder="1" applyAlignment="1" applyProtection="1">
      <alignment horizontal="left" vertical="center" wrapText="1"/>
      <protection locked="0"/>
    </xf>
    <xf numFmtId="0" fontId="17" fillId="0" borderId="41" xfId="0" applyFont="1" applyFill="1" applyBorder="1" applyAlignment="1" applyProtection="1">
      <alignment horizontal="left" vertical="center" wrapText="1"/>
      <protection locked="0"/>
    </xf>
    <xf numFmtId="0" fontId="17" fillId="0" borderId="62" xfId="0" applyFont="1" applyFill="1" applyBorder="1" applyAlignment="1" applyProtection="1">
      <alignment horizontal="left" vertical="center" wrapText="1"/>
      <protection locked="0"/>
    </xf>
    <xf numFmtId="0" fontId="32" fillId="3" borderId="81" xfId="0" applyFont="1" applyFill="1" applyBorder="1" applyAlignment="1">
      <alignment horizontal="center" vertical="center" textRotation="255" wrapText="1"/>
    </xf>
    <xf numFmtId="0" fontId="32" fillId="3" borderId="3" xfId="0" applyFont="1" applyFill="1" applyBorder="1" applyAlignment="1">
      <alignment horizontal="center" vertical="center" textRotation="255" wrapText="1"/>
    </xf>
    <xf numFmtId="0" fontId="17" fillId="2" borderId="24" xfId="0" applyFont="1" applyFill="1" applyBorder="1" applyAlignment="1">
      <alignment horizontal="center" vertical="center"/>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5" borderId="59" xfId="0" applyFont="1" applyFill="1" applyBorder="1" applyAlignment="1" applyProtection="1">
      <alignment horizontal="center" vertical="center"/>
      <protection locked="0"/>
    </xf>
    <xf numFmtId="0" fontId="17" fillId="5" borderId="60" xfId="0" applyFont="1" applyFill="1" applyBorder="1" applyAlignment="1" applyProtection="1">
      <alignment horizontal="center" vertical="center"/>
      <protection locked="0"/>
    </xf>
    <xf numFmtId="0" fontId="29" fillId="2" borderId="81"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29" fillId="2" borderId="83"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26" fillId="0" borderId="14"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17" fillId="0" borderId="75" xfId="0" applyFont="1" applyFill="1" applyBorder="1" applyAlignment="1" applyProtection="1">
      <alignment horizontal="left" vertical="center" wrapText="1"/>
      <protection locked="0"/>
    </xf>
    <xf numFmtId="0" fontId="17" fillId="0" borderId="76" xfId="0" applyFont="1" applyBorder="1" applyAlignment="1" applyProtection="1">
      <alignment horizontal="left" vertical="center" wrapText="1"/>
      <protection locked="0"/>
    </xf>
    <xf numFmtId="0" fontId="17" fillId="0" borderId="101" xfId="0" applyFont="1" applyBorder="1" applyAlignment="1" applyProtection="1">
      <alignment horizontal="left" vertical="center" wrapText="1"/>
      <protection locked="0"/>
    </xf>
    <xf numFmtId="0" fontId="17" fillId="0" borderId="102" xfId="0" applyFont="1" applyBorder="1" applyAlignment="1" applyProtection="1">
      <alignment horizontal="left" vertical="center" wrapText="1"/>
      <protection locked="0"/>
    </xf>
    <xf numFmtId="0" fontId="29" fillId="2" borderId="44" xfId="0" applyFont="1" applyFill="1" applyBorder="1" applyAlignment="1">
      <alignment horizontal="center" vertical="center" textRotation="255" wrapText="1"/>
    </xf>
    <xf numFmtId="0" fontId="29" fillId="2" borderId="41" xfId="0" applyFont="1" applyFill="1" applyBorder="1" applyAlignment="1">
      <alignment horizontal="center" vertical="center" textRotation="255" wrapText="1"/>
    </xf>
    <xf numFmtId="0" fontId="29" fillId="2" borderId="3" xfId="0" applyFont="1" applyFill="1" applyBorder="1" applyAlignment="1">
      <alignment horizontal="center" vertical="center" textRotation="255" wrapText="1"/>
    </xf>
    <xf numFmtId="0" fontId="29" fillId="2" borderId="0" xfId="0" applyFont="1" applyFill="1" applyBorder="1" applyAlignment="1">
      <alignment horizontal="center" vertical="center" textRotation="255" wrapText="1"/>
    </xf>
    <xf numFmtId="0" fontId="29" fillId="2" borderId="46" xfId="0" applyFont="1" applyFill="1" applyBorder="1" applyAlignment="1">
      <alignment horizontal="center" vertical="center" textRotation="255" wrapText="1"/>
    </xf>
    <xf numFmtId="0" fontId="29" fillId="2" borderId="47" xfId="0" applyFont="1" applyFill="1" applyBorder="1" applyAlignment="1">
      <alignment horizontal="center" vertical="center" textRotation="255" wrapText="1"/>
    </xf>
    <xf numFmtId="0" fontId="29" fillId="2" borderId="48" xfId="0" applyFont="1" applyFill="1" applyBorder="1" applyAlignment="1">
      <alignment horizontal="center" vertical="center" textRotation="255" wrapText="1"/>
    </xf>
    <xf numFmtId="0" fontId="17" fillId="5" borderId="79" xfId="0" applyFont="1" applyFill="1" applyBorder="1" applyAlignment="1">
      <alignment horizontal="left" vertical="center"/>
    </xf>
    <xf numFmtId="0" fontId="17" fillId="5" borderId="20" xfId="0" applyFont="1" applyFill="1" applyBorder="1" applyAlignment="1">
      <alignment horizontal="left" vertical="center"/>
    </xf>
    <xf numFmtId="0" fontId="17" fillId="5" borderId="67" xfId="0" applyFont="1" applyFill="1" applyBorder="1" applyAlignment="1">
      <alignment horizontal="left" vertical="center"/>
    </xf>
    <xf numFmtId="0" fontId="29" fillId="3" borderId="136" xfId="0" applyFont="1" applyFill="1" applyBorder="1" applyAlignment="1">
      <alignment horizontal="center" vertical="center" wrapText="1"/>
    </xf>
    <xf numFmtId="0" fontId="17" fillId="3" borderId="137" xfId="0" applyFont="1" applyFill="1" applyBorder="1" applyAlignment="1">
      <alignment horizontal="center" vertical="center" wrapText="1"/>
    </xf>
    <xf numFmtId="0" fontId="17" fillId="3" borderId="138" xfId="0" applyFont="1" applyFill="1" applyBorder="1" applyAlignment="1">
      <alignment horizontal="center" vertical="center" wrapText="1"/>
    </xf>
    <xf numFmtId="177" fontId="17" fillId="0" borderId="121" xfId="0" applyNumberFormat="1" applyFont="1" applyFill="1" applyBorder="1" applyAlignment="1" applyProtection="1">
      <alignment horizontal="right" vertical="center"/>
      <protection locked="0"/>
    </xf>
    <xf numFmtId="0" fontId="26" fillId="0" borderId="40" xfId="0" applyFont="1" applyBorder="1" applyAlignment="1">
      <alignment horizontal="center" vertical="center" wrapText="1"/>
    </xf>
    <xf numFmtId="0" fontId="26" fillId="0" borderId="41" xfId="0" applyFont="1" applyBorder="1" applyAlignment="1">
      <alignment horizontal="center" vertical="center"/>
    </xf>
    <xf numFmtId="0" fontId="26" fillId="0" borderId="62" xfId="0" applyFont="1" applyBorder="1" applyAlignment="1">
      <alignment horizontal="center" vertical="center"/>
    </xf>
    <xf numFmtId="0" fontId="17" fillId="5" borderId="70" xfId="0" applyFont="1" applyFill="1" applyBorder="1" applyAlignment="1" applyProtection="1">
      <alignment horizontal="center" vertical="center"/>
      <protection locked="0"/>
    </xf>
    <xf numFmtId="0" fontId="17" fillId="5" borderId="71" xfId="0" applyFont="1" applyFill="1" applyBorder="1" applyAlignment="1" applyProtection="1">
      <alignment horizontal="center" vertical="center"/>
      <protection locked="0"/>
    </xf>
    <xf numFmtId="0" fontId="17" fillId="5" borderId="93" xfId="0" applyFont="1" applyFill="1" applyBorder="1" applyAlignment="1" applyProtection="1">
      <alignment horizontal="center" vertical="center"/>
      <protection locked="0"/>
    </xf>
    <xf numFmtId="0" fontId="21" fillId="0" borderId="84"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85" xfId="0" applyFont="1" applyBorder="1" applyAlignment="1" applyProtection="1">
      <alignment horizontal="center" vertical="center" wrapText="1"/>
      <protection locked="0"/>
    </xf>
    <xf numFmtId="0" fontId="25" fillId="0" borderId="84" xfId="1" applyFont="1" applyFill="1" applyBorder="1" applyAlignment="1" applyProtection="1">
      <alignment horizontal="left" vertical="center" wrapText="1" shrinkToFit="1"/>
      <protection locked="0"/>
    </xf>
    <xf numFmtId="0" fontId="17" fillId="0" borderId="50" xfId="0" applyFont="1" applyFill="1" applyBorder="1" applyAlignment="1" applyProtection="1">
      <alignment horizontal="left" vertical="center" wrapText="1"/>
      <protection locked="0"/>
    </xf>
    <xf numFmtId="0" fontId="24" fillId="2" borderId="86" xfId="1" applyFont="1" applyFill="1" applyBorder="1" applyAlignment="1" applyProtection="1">
      <alignment horizontal="center" vertical="center" wrapText="1" shrinkToFit="1"/>
    </xf>
    <xf numFmtId="0" fontId="17" fillId="0" borderId="50" xfId="0" applyFont="1" applyBorder="1" applyAlignment="1">
      <alignment horizontal="center" vertical="center"/>
    </xf>
    <xf numFmtId="0" fontId="17" fillId="0" borderId="85" xfId="0" applyFont="1" applyBorder="1" applyAlignment="1">
      <alignment horizontal="center" vertical="center"/>
    </xf>
    <xf numFmtId="0" fontId="26" fillId="0" borderId="50" xfId="0" applyFont="1" applyBorder="1" applyAlignment="1" applyProtection="1">
      <alignment horizontal="left" vertical="center" wrapText="1"/>
      <protection locked="0"/>
    </xf>
    <xf numFmtId="0" fontId="17" fillId="0" borderId="50" xfId="0" applyFont="1" applyBorder="1" applyAlignment="1" applyProtection="1">
      <alignment horizontal="left" vertical="center" wrapText="1"/>
      <protection locked="0"/>
    </xf>
    <xf numFmtId="0" fontId="17" fillId="0" borderId="85" xfId="0" applyFont="1" applyBorder="1" applyAlignment="1" applyProtection="1">
      <alignment horizontal="left" vertical="center" wrapText="1"/>
      <protection locked="0"/>
    </xf>
    <xf numFmtId="0" fontId="24" fillId="2" borderId="86" xfId="1" applyFont="1" applyFill="1" applyBorder="1" applyAlignment="1" applyProtection="1">
      <alignment horizontal="center" vertical="center"/>
    </xf>
    <xf numFmtId="0" fontId="17" fillId="0" borderId="51" xfId="0" applyFont="1" applyBorder="1" applyAlignment="1">
      <alignment horizontal="center" vertical="center"/>
    </xf>
    <xf numFmtId="0" fontId="27" fillId="6" borderId="44" xfId="3" applyFont="1" applyFill="1" applyBorder="1" applyAlignment="1" applyProtection="1">
      <alignment horizontal="center" vertical="center" wrapText="1" shrinkToFit="1"/>
    </xf>
    <xf numFmtId="0" fontId="27" fillId="6" borderId="41" xfId="3" applyFont="1" applyFill="1" applyBorder="1" applyAlignment="1" applyProtection="1">
      <alignment horizontal="center" vertical="center" wrapText="1" shrinkToFit="1"/>
    </xf>
    <xf numFmtId="0" fontId="27" fillId="6" borderId="45" xfId="3" applyFont="1" applyFill="1" applyBorder="1" applyAlignment="1" applyProtection="1">
      <alignment horizontal="center" vertical="center" wrapText="1" shrinkToFit="1"/>
    </xf>
    <xf numFmtId="0" fontId="17" fillId="0" borderId="33" xfId="1" applyFont="1" applyFill="1" applyBorder="1" applyAlignment="1" applyProtection="1">
      <alignment horizontal="left" vertical="center" wrapText="1"/>
    </xf>
    <xf numFmtId="0" fontId="17" fillId="0" borderId="25" xfId="1" applyFont="1" applyFill="1" applyBorder="1" applyAlignment="1" applyProtection="1">
      <alignment horizontal="left" vertical="center" wrapText="1"/>
    </xf>
    <xf numFmtId="0" fontId="17" fillId="0" borderId="34" xfId="1" applyFont="1" applyFill="1" applyBorder="1" applyAlignment="1" applyProtection="1">
      <alignment horizontal="left" vertical="center" wrapText="1"/>
    </xf>
    <xf numFmtId="0" fontId="24" fillId="2" borderId="40" xfId="1" applyFont="1" applyFill="1" applyBorder="1" applyAlignment="1" applyProtection="1">
      <alignment horizontal="center" vertical="center" shrinkToFit="1"/>
    </xf>
    <xf numFmtId="0" fontId="17" fillId="0" borderId="41" xfId="0" applyFont="1" applyBorder="1" applyAlignment="1" applyProtection="1">
      <alignment horizontal="left" vertical="center" wrapText="1" shrinkToFit="1"/>
      <protection locked="0"/>
    </xf>
    <xf numFmtId="0" fontId="17" fillId="0" borderId="42" xfId="0" applyFont="1" applyBorder="1" applyAlignment="1" applyProtection="1">
      <alignment horizontal="left" vertical="center" wrapText="1" shrinkToFit="1"/>
      <protection locked="0"/>
    </xf>
    <xf numFmtId="0" fontId="28" fillId="0" borderId="40" xfId="2" applyFont="1" applyFill="1" applyBorder="1" applyAlignment="1" applyProtection="1">
      <alignment horizontal="left" vertical="center" wrapText="1" shrinkToFit="1"/>
      <protection locked="0"/>
    </xf>
    <xf numFmtId="0" fontId="28" fillId="0" borderId="41" xfId="2" applyFont="1" applyFill="1" applyBorder="1" applyAlignment="1" applyProtection="1">
      <alignment horizontal="left" vertical="center" wrapText="1" shrinkToFit="1"/>
      <protection locked="0"/>
    </xf>
    <xf numFmtId="0" fontId="28" fillId="0" borderId="62" xfId="2" applyFont="1" applyFill="1" applyBorder="1" applyAlignment="1" applyProtection="1">
      <alignment horizontal="left" vertical="center" wrapText="1" shrinkToFit="1"/>
      <protection locked="0"/>
    </xf>
    <xf numFmtId="0" fontId="24" fillId="2" borderId="49" xfId="3" applyFont="1" applyFill="1" applyBorder="1" applyAlignment="1" applyProtection="1">
      <alignment horizontal="center" vertical="center"/>
    </xf>
    <xf numFmtId="0" fontId="24" fillId="2" borderId="50" xfId="3" applyFont="1" applyFill="1" applyBorder="1" applyAlignment="1" applyProtection="1">
      <alignment horizontal="center" vertical="center"/>
    </xf>
    <xf numFmtId="0" fontId="29" fillId="2" borderId="32" xfId="3" applyFont="1" applyFill="1" applyBorder="1" applyAlignment="1" applyProtection="1">
      <alignment horizontal="center" vertical="center"/>
    </xf>
    <xf numFmtId="0" fontId="29" fillId="2" borderId="25" xfId="3" applyFont="1" applyFill="1" applyBorder="1" applyAlignment="1" applyProtection="1">
      <alignment horizontal="center" vertical="center"/>
    </xf>
    <xf numFmtId="177" fontId="17" fillId="0" borderId="13" xfId="0" applyNumberFormat="1" applyFont="1" applyFill="1" applyBorder="1" applyAlignment="1" applyProtection="1">
      <alignment horizontal="center" vertical="center"/>
      <protection locked="0"/>
    </xf>
    <xf numFmtId="177" fontId="17" fillId="0" borderId="14" xfId="0" applyNumberFormat="1" applyFont="1" applyFill="1" applyBorder="1" applyAlignment="1" applyProtection="1">
      <alignment horizontal="center" vertical="center"/>
      <protection locked="0"/>
    </xf>
    <xf numFmtId="177" fontId="17" fillId="0" borderId="15" xfId="0" applyNumberFormat="1" applyFont="1" applyFill="1" applyBorder="1" applyAlignment="1" applyProtection="1">
      <alignment horizontal="center" vertical="center"/>
      <protection locked="0"/>
    </xf>
    <xf numFmtId="0" fontId="17" fillId="5" borderId="78" xfId="0" applyFont="1" applyFill="1" applyBorder="1" applyAlignment="1">
      <alignment vertical="center" wrapText="1"/>
    </xf>
    <xf numFmtId="0" fontId="17" fillId="5" borderId="28" xfId="0" applyFont="1" applyFill="1" applyBorder="1" applyAlignment="1">
      <alignment vertical="center" wrapText="1"/>
    </xf>
    <xf numFmtId="0" fontId="17" fillId="5" borderId="28" xfId="0" applyFont="1" applyFill="1" applyBorder="1" applyAlignment="1">
      <alignment vertical="center"/>
    </xf>
    <xf numFmtId="0" fontId="28" fillId="2" borderId="13" xfId="3" applyFont="1" applyFill="1" applyBorder="1" applyAlignment="1" applyProtection="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5" borderId="40"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0" fontId="28" fillId="2" borderId="16" xfId="3" applyFont="1" applyFill="1" applyBorder="1" applyAlignment="1" applyProtection="1">
      <alignment horizontal="center" vertical="center" wrapText="1"/>
    </xf>
    <xf numFmtId="0" fontId="28" fillId="2" borderId="17" xfId="3" applyFont="1" applyFill="1" applyBorder="1" applyAlignment="1" applyProtection="1">
      <alignment horizontal="center" vertical="center" wrapText="1"/>
    </xf>
    <xf numFmtId="0" fontId="28" fillId="2" borderId="18" xfId="3" applyFont="1" applyFill="1" applyBorder="1" applyAlignment="1" applyProtection="1">
      <alignment horizontal="center" vertical="center" wrapText="1"/>
    </xf>
    <xf numFmtId="0" fontId="17" fillId="5" borderId="24" xfId="3" applyFont="1" applyFill="1" applyBorder="1" applyAlignment="1" applyProtection="1">
      <alignment horizontal="left" vertical="center" wrapText="1" shrinkToFit="1"/>
    </xf>
    <xf numFmtId="0" fontId="17" fillId="5" borderId="25" xfId="3" applyFont="1" applyFill="1" applyBorder="1" applyAlignment="1" applyProtection="1">
      <alignment horizontal="left" vertical="center" wrapText="1" shrinkToFit="1"/>
    </xf>
    <xf numFmtId="0" fontId="17" fillId="5" borderId="34" xfId="3" applyFont="1" applyFill="1" applyBorder="1" applyAlignment="1" applyProtection="1">
      <alignment horizontal="left" vertical="center" wrapText="1" shrinkToFit="1"/>
    </xf>
    <xf numFmtId="0" fontId="24" fillId="2" borderId="32" xfId="3" applyFont="1" applyFill="1" applyBorder="1" applyAlignment="1" applyProtection="1">
      <alignment horizontal="center" vertical="center" wrapText="1"/>
    </xf>
    <xf numFmtId="0" fontId="24" fillId="2" borderId="25" xfId="3" applyFont="1" applyFill="1" applyBorder="1" applyAlignment="1" applyProtection="1">
      <alignment horizontal="center" vertical="center" wrapText="1"/>
    </xf>
    <xf numFmtId="0" fontId="17" fillId="2" borderId="34" xfId="0" applyFont="1" applyFill="1" applyBorder="1" applyAlignment="1">
      <alignment horizontal="center" vertical="center"/>
    </xf>
    <xf numFmtId="0" fontId="28" fillId="2" borderId="73" xfId="3" applyFont="1" applyFill="1" applyBorder="1" applyAlignment="1" applyProtection="1">
      <alignment horizontal="center" vertical="center" wrapText="1"/>
    </xf>
    <xf numFmtId="0" fontId="17" fillId="2" borderId="4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89"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0" borderId="42"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89"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24" fillId="2" borderId="43" xfId="3" applyFont="1" applyFill="1" applyBorder="1" applyAlignment="1" applyProtection="1">
      <alignment horizontal="center" vertical="center" wrapText="1"/>
    </xf>
    <xf numFmtId="0" fontId="38" fillId="3" borderId="49" xfId="0" applyFont="1" applyFill="1" applyBorder="1" applyAlignment="1">
      <alignment horizontal="center" vertical="center"/>
    </xf>
    <xf numFmtId="0" fontId="38" fillId="3" borderId="50" xfId="0" applyFont="1" applyFill="1" applyBorder="1" applyAlignment="1">
      <alignment horizontal="center" vertical="center"/>
    </xf>
    <xf numFmtId="0" fontId="38" fillId="3" borderId="51" xfId="0" applyFont="1" applyFill="1" applyBorder="1" applyAlignment="1">
      <alignment horizontal="center" vertical="center"/>
    </xf>
    <xf numFmtId="0" fontId="26" fillId="0" borderId="33" xfId="1" applyFont="1" applyFill="1" applyBorder="1" applyAlignment="1" applyProtection="1">
      <alignment horizontal="left" vertical="top" wrapText="1"/>
      <protection locked="0"/>
    </xf>
    <xf numFmtId="0" fontId="26" fillId="0" borderId="25" xfId="1" applyFont="1" applyFill="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177" fontId="17" fillId="0" borderId="114" xfId="0" applyNumberFormat="1" applyFont="1" applyFill="1" applyBorder="1" applyAlignment="1">
      <alignment horizontal="right" vertical="center"/>
    </xf>
    <xf numFmtId="177" fontId="17" fillId="0" borderId="115" xfId="0" applyNumberFormat="1" applyFont="1" applyFill="1" applyBorder="1" applyAlignment="1">
      <alignment horizontal="right" vertical="center"/>
    </xf>
    <xf numFmtId="177" fontId="17" fillId="0" borderId="116" xfId="0" applyNumberFormat="1" applyFont="1" applyFill="1" applyBorder="1" applyAlignment="1">
      <alignment horizontal="right" vertical="center"/>
    </xf>
    <xf numFmtId="0" fontId="24" fillId="0" borderId="87" xfId="3" applyFont="1" applyFill="1" applyBorder="1" applyAlignment="1" applyProtection="1">
      <alignment horizontal="center" vertical="center" wrapText="1"/>
    </xf>
    <xf numFmtId="0" fontId="24" fillId="0" borderId="88" xfId="3" applyFont="1" applyFill="1" applyBorder="1" applyAlignment="1" applyProtection="1">
      <alignment horizontal="center" vertical="center" wrapText="1"/>
    </xf>
    <xf numFmtId="0" fontId="32" fillId="3" borderId="11" xfId="0" applyFont="1" applyFill="1" applyBorder="1" applyAlignment="1">
      <alignment horizontal="center" vertical="center" textRotation="255" wrapText="1"/>
    </xf>
    <xf numFmtId="0" fontId="32" fillId="3" borderId="36" xfId="0" applyFont="1" applyFill="1" applyBorder="1" applyAlignment="1">
      <alignment horizontal="center" vertical="center" textRotation="255" wrapText="1"/>
    </xf>
    <xf numFmtId="0" fontId="17" fillId="0" borderId="102" xfId="0" applyFont="1" applyFill="1" applyBorder="1" applyAlignment="1" applyProtection="1">
      <alignment horizontal="left" vertical="center" wrapText="1"/>
      <protection locked="0"/>
    </xf>
    <xf numFmtId="0" fontId="17" fillId="5" borderId="1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74"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17" fillId="5" borderId="67" xfId="0" applyFont="1" applyFill="1" applyBorder="1" applyAlignment="1">
      <alignment horizontal="left" vertical="center" wrapText="1"/>
    </xf>
    <xf numFmtId="0" fontId="17" fillId="3" borderId="24" xfId="0" applyFont="1" applyFill="1" applyBorder="1" applyAlignment="1">
      <alignment horizontal="center" vertical="center" shrinkToFit="1"/>
    </xf>
    <xf numFmtId="0" fontId="17" fillId="3" borderId="25" xfId="0" applyFont="1" applyFill="1" applyBorder="1" applyAlignment="1">
      <alignment horizontal="center" vertical="center" shrinkToFit="1"/>
    </xf>
    <xf numFmtId="0" fontId="17" fillId="3" borderId="26" xfId="0" applyFont="1" applyFill="1" applyBorder="1" applyAlignment="1">
      <alignment horizontal="center" vertical="center" shrinkToFit="1"/>
    </xf>
    <xf numFmtId="0" fontId="17" fillId="5" borderId="19" xfId="0" applyFont="1" applyFill="1" applyBorder="1" applyAlignment="1" applyProtection="1">
      <alignment horizontal="left" vertical="center" wrapText="1"/>
      <protection locked="0"/>
    </xf>
    <xf numFmtId="0" fontId="17" fillId="5" borderId="20" xfId="0" applyFont="1" applyFill="1" applyBorder="1" applyAlignment="1" applyProtection="1">
      <alignment horizontal="left" vertical="center" wrapText="1"/>
      <protection locked="0"/>
    </xf>
    <xf numFmtId="0" fontId="17" fillId="5" borderId="21" xfId="0" applyFont="1" applyFill="1" applyBorder="1" applyAlignment="1" applyProtection="1">
      <alignment horizontal="left" vertical="center" wrapText="1"/>
      <protection locked="0"/>
    </xf>
    <xf numFmtId="0" fontId="38" fillId="2" borderId="47"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31" xfId="0" applyFont="1" applyFill="1" applyBorder="1" applyAlignment="1">
      <alignment horizontal="center" vertical="center" wrapText="1"/>
    </xf>
    <xf numFmtId="0" fontId="17" fillId="5" borderId="70" xfId="0" applyFont="1" applyFill="1" applyBorder="1" applyAlignment="1" applyProtection="1">
      <alignment horizontal="left" vertical="center" wrapText="1"/>
      <protection locked="0"/>
    </xf>
    <xf numFmtId="0" fontId="17" fillId="5" borderId="71" xfId="0" applyFont="1" applyFill="1" applyBorder="1" applyAlignment="1" applyProtection="1">
      <alignment horizontal="left" vertical="center" wrapText="1"/>
      <protection locked="0"/>
    </xf>
    <xf numFmtId="0" fontId="17" fillId="5" borderId="95" xfId="0" applyFont="1" applyFill="1" applyBorder="1" applyAlignment="1" applyProtection="1">
      <alignment horizontal="left" vertical="center" wrapText="1"/>
      <protection locked="0"/>
    </xf>
    <xf numFmtId="0" fontId="28" fillId="2" borderId="14" xfId="3" applyFont="1" applyFill="1" applyBorder="1" applyAlignment="1" applyProtection="1">
      <alignment horizontal="center" vertical="center" wrapText="1"/>
    </xf>
    <xf numFmtId="0" fontId="28" fillId="2" borderId="15" xfId="3" applyFont="1" applyFill="1" applyBorder="1" applyAlignment="1" applyProtection="1">
      <alignment horizontal="center" vertical="center" wrapText="1"/>
    </xf>
    <xf numFmtId="0" fontId="28" fillId="2" borderId="40" xfId="3" applyFont="1" applyFill="1" applyBorder="1" applyAlignment="1" applyProtection="1">
      <alignment horizontal="center" vertical="center" wrapText="1"/>
    </xf>
    <xf numFmtId="0" fontId="28" fillId="2" borderId="41" xfId="3" applyFont="1" applyFill="1" applyBorder="1" applyAlignment="1" applyProtection="1">
      <alignment horizontal="center" vertical="center" wrapText="1"/>
    </xf>
    <xf numFmtId="0" fontId="28" fillId="2" borderId="42" xfId="3" applyFont="1" applyFill="1" applyBorder="1" applyAlignment="1" applyProtection="1">
      <alignment horizontal="center" vertical="center" wrapText="1"/>
    </xf>
    <xf numFmtId="0" fontId="17" fillId="3" borderId="145" xfId="0" applyFont="1" applyFill="1" applyBorder="1" applyAlignment="1">
      <alignment horizontal="center" vertical="center"/>
    </xf>
    <xf numFmtId="0" fontId="17" fillId="3" borderId="82" xfId="0" applyFont="1" applyFill="1" applyBorder="1" applyAlignment="1">
      <alignment horizontal="center" vertical="center"/>
    </xf>
    <xf numFmtId="0" fontId="17" fillId="3" borderId="144" xfId="0" applyFont="1" applyFill="1" applyBorder="1" applyAlignment="1">
      <alignment horizontal="center" vertical="center"/>
    </xf>
    <xf numFmtId="0" fontId="17" fillId="6" borderId="147" xfId="0" applyFont="1" applyFill="1" applyBorder="1" applyAlignment="1">
      <alignment horizontal="center" vertical="center"/>
    </xf>
    <xf numFmtId="0" fontId="17" fillId="6" borderId="82" xfId="0" applyFont="1" applyFill="1" applyBorder="1" applyAlignment="1">
      <alignment horizontal="center" vertical="center"/>
    </xf>
    <xf numFmtId="0" fontId="17" fillId="6" borderId="144" xfId="0" applyFont="1" applyFill="1" applyBorder="1" applyAlignment="1">
      <alignment horizontal="center" vertical="center"/>
    </xf>
    <xf numFmtId="0" fontId="29" fillId="6" borderId="44" xfId="0" applyFont="1" applyFill="1" applyBorder="1" applyAlignment="1">
      <alignment horizontal="center" vertical="center" textRotation="255" wrapText="1"/>
    </xf>
    <xf numFmtId="0" fontId="17" fillId="6" borderId="45" xfId="0" applyFont="1" applyFill="1" applyBorder="1" applyAlignment="1">
      <alignment horizontal="center" vertical="center" textRotation="255" wrapText="1"/>
    </xf>
    <xf numFmtId="0" fontId="17" fillId="6" borderId="3" xfId="0" applyFont="1" applyFill="1" applyBorder="1" applyAlignment="1">
      <alignment horizontal="center" vertical="center" textRotation="255" wrapText="1"/>
    </xf>
    <xf numFmtId="0" fontId="17" fillId="6" borderId="46" xfId="0" applyFont="1" applyFill="1" applyBorder="1" applyAlignment="1">
      <alignment horizontal="center" vertical="center" textRotation="255" wrapText="1"/>
    </xf>
    <xf numFmtId="0" fontId="17" fillId="6" borderId="47" xfId="0" applyFont="1" applyFill="1" applyBorder="1" applyAlignment="1">
      <alignment horizontal="center" vertical="center" textRotation="255" wrapText="1"/>
    </xf>
    <xf numFmtId="0" fontId="17" fillId="6" borderId="48" xfId="0" applyFont="1" applyFill="1" applyBorder="1" applyAlignment="1">
      <alignment horizontal="center" vertical="center" textRotation="255" wrapText="1"/>
    </xf>
    <xf numFmtId="0" fontId="17" fillId="5" borderId="107" xfId="0" applyFont="1" applyFill="1" applyBorder="1" applyAlignment="1" applyProtection="1">
      <alignment horizontal="center" vertical="center"/>
      <protection locked="0"/>
    </xf>
    <xf numFmtId="0" fontId="17" fillId="5" borderId="108" xfId="0" applyFont="1" applyFill="1" applyBorder="1" applyAlignment="1" applyProtection="1">
      <alignment horizontal="center" vertical="center"/>
      <protection locked="0"/>
    </xf>
    <xf numFmtId="0" fontId="17" fillId="5" borderId="38" xfId="0" applyFont="1" applyFill="1" applyBorder="1" applyAlignment="1" applyProtection="1">
      <alignment horizontal="center" vertical="center" shrinkToFit="1"/>
      <protection locked="0"/>
    </xf>
    <xf numFmtId="0" fontId="34" fillId="0" borderId="12"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41"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35" fillId="2" borderId="24" xfId="0" applyFont="1" applyFill="1" applyBorder="1" applyAlignment="1">
      <alignment horizontal="center" vertical="center" wrapText="1" shrinkToFit="1"/>
    </xf>
    <xf numFmtId="0" fontId="35" fillId="2" borderId="25" xfId="0" applyFont="1" applyFill="1" applyBorder="1" applyAlignment="1">
      <alignment horizontal="center" vertical="center" shrinkToFit="1"/>
    </xf>
    <xf numFmtId="0" fontId="35" fillId="2" borderId="26" xfId="0" applyFont="1" applyFill="1" applyBorder="1" applyAlignment="1">
      <alignment horizontal="center" vertical="center" shrinkToFit="1"/>
    </xf>
    <xf numFmtId="0" fontId="29" fillId="2" borderId="45" xfId="0" applyFont="1" applyFill="1" applyBorder="1" applyAlignment="1">
      <alignment horizontal="center" vertical="center" textRotation="255" wrapText="1"/>
    </xf>
    <xf numFmtId="0" fontId="17" fillId="5" borderId="80" xfId="0" applyFont="1" applyFill="1" applyBorder="1" applyAlignment="1">
      <alignment horizontal="left" vertical="center"/>
    </xf>
    <xf numFmtId="0" fontId="17" fillId="5" borderId="71" xfId="0" applyFont="1" applyFill="1" applyBorder="1" applyAlignment="1">
      <alignment horizontal="left" vertical="center"/>
    </xf>
    <xf numFmtId="0" fontId="17" fillId="5" borderId="93" xfId="0" applyFont="1" applyFill="1" applyBorder="1" applyAlignment="1">
      <alignment horizontal="left" vertical="center"/>
    </xf>
    <xf numFmtId="177" fontId="17" fillId="0" borderId="112" xfId="0" applyNumberFormat="1" applyFont="1" applyFill="1" applyBorder="1" applyAlignment="1">
      <alignment horizontal="right" vertical="center"/>
    </xf>
    <xf numFmtId="177" fontId="17" fillId="0" borderId="113" xfId="0" applyNumberFormat="1" applyFont="1" applyFill="1" applyBorder="1" applyAlignment="1">
      <alignment horizontal="right" vertical="center"/>
    </xf>
    <xf numFmtId="0" fontId="17" fillId="5" borderId="15" xfId="0" applyFont="1" applyFill="1" applyBorder="1" applyAlignment="1" applyProtection="1">
      <alignment horizontal="center" vertical="center"/>
      <protection locked="0"/>
    </xf>
    <xf numFmtId="0" fontId="17" fillId="5" borderId="41" xfId="0" applyFont="1" applyFill="1" applyBorder="1" applyAlignment="1" applyProtection="1">
      <alignment horizontal="left" vertical="center" wrapText="1" shrinkToFit="1"/>
      <protection locked="0"/>
    </xf>
    <xf numFmtId="0" fontId="17" fillId="5" borderId="42" xfId="0" applyFont="1" applyFill="1" applyBorder="1" applyAlignment="1" applyProtection="1">
      <alignment horizontal="left" vertical="center" wrapText="1" shrinkToFit="1"/>
      <protection locked="0"/>
    </xf>
    <xf numFmtId="0" fontId="17" fillId="5" borderId="0" xfId="0" applyFont="1" applyFill="1" applyBorder="1" applyAlignment="1" applyProtection="1">
      <alignment horizontal="left" vertical="center" wrapText="1" shrinkToFit="1"/>
      <protection locked="0"/>
    </xf>
    <xf numFmtId="0" fontId="17" fillId="5" borderId="89" xfId="0" applyFont="1" applyFill="1" applyBorder="1" applyAlignment="1" applyProtection="1">
      <alignment horizontal="left" vertical="center" wrapText="1" shrinkToFit="1"/>
      <protection locked="0"/>
    </xf>
    <xf numFmtId="0" fontId="17" fillId="5" borderId="17" xfId="0" applyFont="1" applyFill="1" applyBorder="1" applyAlignment="1" applyProtection="1">
      <alignment horizontal="left" vertical="center" wrapText="1" shrinkToFit="1"/>
      <protection locked="0"/>
    </xf>
    <xf numFmtId="0" fontId="17" fillId="5" borderId="18" xfId="0" applyFont="1" applyFill="1" applyBorder="1" applyAlignment="1" applyProtection="1">
      <alignment horizontal="left" vertical="center" wrapText="1" shrinkToFit="1"/>
      <protection locked="0"/>
    </xf>
    <xf numFmtId="0" fontId="17" fillId="5" borderId="11" xfId="0" applyFont="1" applyFill="1" applyBorder="1" applyAlignment="1" applyProtection="1">
      <alignment horizontal="center" vertical="center" wrapText="1" shrinkToFit="1"/>
      <protection locked="0"/>
    </xf>
    <xf numFmtId="0" fontId="17" fillId="5" borderId="11" xfId="0" applyFont="1" applyFill="1" applyBorder="1" applyAlignment="1" applyProtection="1">
      <alignment horizontal="center" vertical="center" shrinkToFit="1"/>
      <protection locked="0"/>
    </xf>
    <xf numFmtId="180" fontId="17" fillId="0" borderId="16" xfId="0" applyNumberFormat="1" applyFont="1" applyFill="1" applyBorder="1" applyAlignment="1" applyProtection="1">
      <alignment horizontal="center" vertical="center" shrinkToFit="1"/>
      <protection locked="0"/>
    </xf>
    <xf numFmtId="180" fontId="17" fillId="0" borderId="17" xfId="0" applyNumberFormat="1" applyFont="1" applyFill="1" applyBorder="1" applyAlignment="1" applyProtection="1">
      <alignment horizontal="center" vertical="center" shrinkToFit="1"/>
      <protection locked="0"/>
    </xf>
    <xf numFmtId="0" fontId="17" fillId="5" borderId="75" xfId="0" applyFont="1" applyFill="1" applyBorder="1" applyAlignment="1" applyProtection="1">
      <alignment horizontal="left" vertical="center" wrapText="1"/>
      <protection locked="0"/>
    </xf>
    <xf numFmtId="0" fontId="17" fillId="5" borderId="76" xfId="0" applyFont="1" applyFill="1" applyBorder="1" applyAlignment="1" applyProtection="1">
      <alignment horizontal="left" vertical="center" wrapText="1"/>
      <protection locked="0"/>
    </xf>
    <xf numFmtId="0" fontId="17" fillId="5" borderId="101" xfId="0" applyFont="1" applyFill="1" applyBorder="1" applyAlignment="1" applyProtection="1">
      <alignment horizontal="left" vertical="center" wrapText="1"/>
      <protection locked="0"/>
    </xf>
    <xf numFmtId="0" fontId="21" fillId="0" borderId="51" xfId="0" applyFont="1" applyBorder="1" applyAlignment="1" applyProtection="1">
      <alignment horizontal="center" vertical="center" wrapText="1"/>
      <protection locked="0"/>
    </xf>
    <xf numFmtId="0" fontId="17" fillId="5" borderId="1" xfId="0" applyFont="1" applyFill="1" applyBorder="1" applyAlignment="1">
      <alignment horizontal="center" vertical="center"/>
    </xf>
    <xf numFmtId="0" fontId="17" fillId="5" borderId="130" xfId="0" applyFont="1" applyFill="1" applyBorder="1" applyAlignment="1">
      <alignment horizontal="center" vertical="center"/>
    </xf>
    <xf numFmtId="0" fontId="17" fillId="5" borderId="66" xfId="0" applyFont="1" applyFill="1" applyBorder="1" applyAlignment="1">
      <alignment horizontal="center" vertical="center"/>
    </xf>
    <xf numFmtId="0" fontId="17" fillId="5" borderId="135" xfId="0" applyFont="1" applyFill="1" applyBorder="1" applyAlignment="1">
      <alignment horizontal="center" vertical="center"/>
    </xf>
    <xf numFmtId="0" fontId="26" fillId="0" borderId="42" xfId="0" applyFont="1" applyBorder="1" applyAlignment="1">
      <alignment horizontal="center" vertical="center"/>
    </xf>
    <xf numFmtId="0" fontId="17" fillId="0" borderId="75" xfId="0" applyFont="1" applyFill="1" applyBorder="1" applyAlignment="1" applyProtection="1">
      <alignment horizontal="center" vertical="center" textRotation="255" wrapText="1"/>
      <protection locked="0"/>
    </xf>
    <xf numFmtId="0" fontId="17" fillId="0" borderId="76" xfId="0" applyFont="1" applyBorder="1" applyAlignment="1" applyProtection="1">
      <alignment horizontal="center" vertical="center" textRotation="255" wrapText="1"/>
      <protection locked="0"/>
    </xf>
    <xf numFmtId="0" fontId="17" fillId="0" borderId="77" xfId="0" applyFont="1" applyBorder="1" applyAlignment="1" applyProtection="1">
      <alignment horizontal="center" vertical="center" textRotation="255" wrapText="1"/>
      <protection locked="0"/>
    </xf>
    <xf numFmtId="0" fontId="29" fillId="2" borderId="45" xfId="0" applyFont="1" applyFill="1" applyBorder="1" applyAlignment="1">
      <alignment horizontal="center" vertical="center" textRotation="255"/>
    </xf>
    <xf numFmtId="0" fontId="17" fillId="0" borderId="68" xfId="0" applyFont="1" applyBorder="1" applyAlignment="1">
      <alignment horizontal="center" vertical="center" textRotation="255"/>
    </xf>
    <xf numFmtId="0" fontId="17" fillId="0" borderId="69" xfId="0" applyFont="1" applyBorder="1" applyAlignment="1">
      <alignment horizontal="center" vertical="center" textRotation="255"/>
    </xf>
    <xf numFmtId="177" fontId="17" fillId="0" borderId="95" xfId="0" applyNumberFormat="1" applyFont="1" applyFill="1" applyBorder="1" applyAlignment="1" applyProtection="1">
      <alignment horizontal="right" vertical="center"/>
      <protection locked="0"/>
    </xf>
    <xf numFmtId="177" fontId="17" fillId="0" borderId="30" xfId="0" applyNumberFormat="1" applyFont="1" applyFill="1" applyBorder="1" applyAlignment="1" applyProtection="1">
      <alignment horizontal="center" vertical="center"/>
      <protection locked="0"/>
    </xf>
    <xf numFmtId="0" fontId="38" fillId="2" borderId="49" xfId="0" applyFont="1" applyFill="1" applyBorder="1" applyAlignment="1">
      <alignment horizontal="center" vertical="center" wrapText="1"/>
    </xf>
    <xf numFmtId="0" fontId="38" fillId="2" borderId="50" xfId="0" applyFont="1" applyFill="1" applyBorder="1" applyAlignment="1">
      <alignment horizontal="center" vertical="center" wrapText="1"/>
    </xf>
    <xf numFmtId="0" fontId="38" fillId="2" borderId="5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xf>
    <xf numFmtId="0" fontId="17" fillId="0" borderId="57" xfId="0" applyFont="1" applyFill="1" applyBorder="1" applyAlignment="1">
      <alignment horizontal="center" vertical="center"/>
    </xf>
    <xf numFmtId="0" fontId="26" fillId="0" borderId="70" xfId="0" applyFont="1" applyBorder="1" applyAlignment="1" applyProtection="1">
      <alignment horizontal="left" vertical="center" wrapText="1"/>
      <protection locked="0"/>
    </xf>
    <xf numFmtId="0" fontId="17" fillId="0" borderId="71" xfId="0" applyFont="1" applyBorder="1" applyAlignment="1" applyProtection="1">
      <alignment horizontal="left" vertical="center"/>
      <protection locked="0"/>
    </xf>
    <xf numFmtId="0" fontId="17" fillId="0" borderId="93" xfId="0" applyFont="1" applyBorder="1" applyAlignment="1" applyProtection="1">
      <alignment horizontal="left" vertical="center"/>
      <protection locked="0"/>
    </xf>
    <xf numFmtId="0" fontId="17" fillId="0" borderId="40" xfId="0" applyFont="1" applyFill="1" applyBorder="1" applyAlignment="1">
      <alignment horizontal="center" vertical="center"/>
    </xf>
    <xf numFmtId="0" fontId="17" fillId="0" borderId="42" xfId="0" applyFont="1" applyBorder="1" applyAlignment="1">
      <alignment horizontal="center" vertical="center"/>
    </xf>
    <xf numFmtId="0" fontId="17" fillId="0" borderId="80" xfId="0" applyFont="1" applyBorder="1" applyAlignment="1" applyProtection="1">
      <alignment horizontal="left" vertical="center" wrapText="1"/>
      <protection locked="0"/>
    </xf>
    <xf numFmtId="0" fontId="17" fillId="0" borderId="71" xfId="0" applyFont="1" applyBorder="1" applyAlignment="1" applyProtection="1">
      <alignment horizontal="left" vertical="center" wrapText="1"/>
      <protection locked="0"/>
    </xf>
    <xf numFmtId="0" fontId="17" fillId="0" borderId="93" xfId="0" applyFont="1" applyBorder="1" applyAlignment="1" applyProtection="1">
      <alignment horizontal="left" vertical="center" wrapText="1"/>
      <protection locked="0"/>
    </xf>
    <xf numFmtId="0" fontId="17" fillId="5" borderId="63"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protection locked="0"/>
    </xf>
    <xf numFmtId="0" fontId="17" fillId="0" borderId="73" xfId="0" applyFont="1" applyFill="1" applyBorder="1" applyAlignment="1">
      <alignment horizontal="center" vertical="center"/>
    </xf>
    <xf numFmtId="0" fontId="17" fillId="0" borderId="33" xfId="0" applyFont="1" applyBorder="1" applyAlignment="1">
      <alignment horizontal="center" vertical="center"/>
    </xf>
    <xf numFmtId="0" fontId="17" fillId="0" borderId="25" xfId="0" applyFont="1" applyBorder="1" applyAlignment="1">
      <alignment horizontal="center" vertical="center"/>
    </xf>
    <xf numFmtId="0" fontId="26" fillId="0" borderId="12" xfId="0" applyFont="1" applyBorder="1" applyAlignment="1">
      <alignment horizontal="center"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7" fontId="17" fillId="0" borderId="24" xfId="0" applyNumberFormat="1" applyFont="1" applyFill="1" applyBorder="1" applyAlignment="1" applyProtection="1">
      <alignment horizontal="right" vertical="center"/>
    </xf>
    <xf numFmtId="177" fontId="17" fillId="0" borderId="25" xfId="0" applyNumberFormat="1" applyFont="1" applyFill="1" applyBorder="1" applyAlignment="1" applyProtection="1">
      <alignment horizontal="right" vertical="center"/>
    </xf>
    <xf numFmtId="177" fontId="17" fillId="0" borderId="43" xfId="0" applyNumberFormat="1" applyFont="1" applyFill="1" applyBorder="1" applyAlignment="1" applyProtection="1">
      <alignment horizontal="right" vertical="center"/>
    </xf>
    <xf numFmtId="177" fontId="17" fillId="0" borderId="34" xfId="0" applyNumberFormat="1" applyFont="1" applyFill="1" applyBorder="1" applyAlignment="1" applyProtection="1">
      <alignment horizontal="right" vertical="center"/>
    </xf>
    <xf numFmtId="0" fontId="17" fillId="3" borderId="62" xfId="0" applyFont="1" applyFill="1" applyBorder="1" applyAlignment="1">
      <alignment horizontal="center" vertical="center"/>
    </xf>
    <xf numFmtId="0" fontId="17" fillId="3" borderId="31" xfId="0" applyFont="1" applyFill="1" applyBorder="1" applyAlignment="1">
      <alignment horizontal="center" vertical="center"/>
    </xf>
    <xf numFmtId="0" fontId="17" fillId="5" borderId="19" xfId="0" applyFont="1" applyFill="1" applyBorder="1" applyAlignment="1" applyProtection="1">
      <alignment horizontal="center" vertical="center"/>
      <protection locked="0"/>
    </xf>
    <xf numFmtId="0" fontId="17" fillId="5" borderId="20" xfId="0" applyFont="1" applyFill="1" applyBorder="1" applyAlignment="1" applyProtection="1">
      <alignment horizontal="center" vertical="center"/>
      <protection locked="0"/>
    </xf>
    <xf numFmtId="0" fontId="17" fillId="5" borderId="67" xfId="0" applyFont="1" applyFill="1" applyBorder="1" applyAlignment="1" applyProtection="1">
      <alignment horizontal="center" vertical="center"/>
      <protection locked="0"/>
    </xf>
    <xf numFmtId="0" fontId="17" fillId="5" borderId="59" xfId="0" applyFont="1" applyFill="1" applyBorder="1" applyAlignment="1" applyProtection="1">
      <alignment horizontal="left" vertical="center" wrapText="1"/>
      <protection locked="0"/>
    </xf>
    <xf numFmtId="0" fontId="17" fillId="5" borderId="60" xfId="0" applyFont="1" applyFill="1" applyBorder="1" applyAlignment="1" applyProtection="1">
      <alignment horizontal="left" vertical="center" wrapText="1"/>
      <protection locked="0"/>
    </xf>
    <xf numFmtId="0" fontId="17" fillId="5" borderId="61" xfId="0" applyFont="1" applyFill="1" applyBorder="1" applyAlignment="1" applyProtection="1">
      <alignment horizontal="left" vertical="center" wrapText="1"/>
      <protection locked="0"/>
    </xf>
    <xf numFmtId="0" fontId="17" fillId="5" borderId="64" xfId="0" applyFont="1" applyFill="1" applyBorder="1" applyAlignment="1">
      <alignment vertical="center"/>
    </xf>
    <xf numFmtId="0" fontId="17" fillId="5" borderId="60" xfId="0" applyFont="1" applyFill="1" applyBorder="1" applyAlignment="1">
      <alignment vertical="center"/>
    </xf>
    <xf numFmtId="0" fontId="17" fillId="5" borderId="72" xfId="0" applyFont="1" applyFill="1" applyBorder="1" applyAlignment="1">
      <alignment vertical="center" wrapText="1"/>
    </xf>
    <xf numFmtId="0" fontId="17" fillId="5" borderId="14" xfId="0" applyFont="1" applyFill="1" applyBorder="1" applyAlignment="1">
      <alignment vertical="center" wrapText="1"/>
    </xf>
    <xf numFmtId="0" fontId="17" fillId="5" borderId="129" xfId="0" applyFont="1" applyFill="1" applyBorder="1" applyAlignment="1">
      <alignment vertical="center" wrapText="1"/>
    </xf>
    <xf numFmtId="0" fontId="17" fillId="5" borderId="108" xfId="0" applyFont="1" applyFill="1" applyBorder="1" applyAlignment="1">
      <alignment vertical="center" wrapText="1"/>
    </xf>
    <xf numFmtId="0" fontId="17" fillId="5" borderId="131" xfId="0" applyFont="1" applyFill="1" applyBorder="1" applyAlignment="1">
      <alignment vertical="center" wrapText="1"/>
    </xf>
    <xf numFmtId="0" fontId="17" fillId="5" borderId="73" xfId="0" applyFont="1" applyFill="1" applyBorder="1" applyAlignment="1">
      <alignment vertical="center"/>
    </xf>
    <xf numFmtId="0" fontId="17" fillId="5" borderId="41" xfId="0" applyFont="1" applyFill="1" applyBorder="1" applyAlignment="1">
      <alignment vertical="center"/>
    </xf>
    <xf numFmtId="0" fontId="17" fillId="5" borderId="93" xfId="0" applyFont="1" applyFill="1" applyBorder="1" applyAlignment="1">
      <alignment vertical="center"/>
    </xf>
    <xf numFmtId="0" fontId="17" fillId="0" borderId="52" xfId="0" applyFont="1" applyFill="1" applyBorder="1" applyAlignment="1">
      <alignment horizontal="center" vertical="center"/>
    </xf>
    <xf numFmtId="0" fontId="17" fillId="0" borderId="54" xfId="0" applyFont="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2" borderId="11" xfId="0" applyFont="1" applyFill="1" applyBorder="1" applyAlignment="1">
      <alignment vertical="center" wrapText="1"/>
    </xf>
    <xf numFmtId="182" fontId="17" fillId="5" borderId="24" xfId="0" applyNumberFormat="1" applyFont="1" applyFill="1" applyBorder="1" applyAlignment="1" applyProtection="1">
      <alignment horizontal="right" vertical="center" wrapText="1"/>
      <protection locked="0"/>
    </xf>
    <xf numFmtId="182" fontId="17" fillId="5" borderId="25" xfId="0" applyNumberFormat="1" applyFont="1" applyFill="1" applyBorder="1" applyAlignment="1" applyProtection="1">
      <alignment horizontal="right" vertical="center" wrapText="1"/>
      <protection locked="0"/>
    </xf>
    <xf numFmtId="182" fontId="17" fillId="5" borderId="26" xfId="0" applyNumberFormat="1" applyFont="1" applyFill="1" applyBorder="1" applyAlignment="1" applyProtection="1">
      <alignment horizontal="right" vertical="center" wrapText="1"/>
      <protection locked="0"/>
    </xf>
    <xf numFmtId="0" fontId="28" fillId="0" borderId="73" xfId="3" applyFont="1" applyFill="1" applyBorder="1" applyAlignment="1" applyProtection="1">
      <alignment horizontal="center" vertical="center"/>
      <protection locked="0"/>
    </xf>
    <xf numFmtId="0" fontId="28" fillId="0" borderId="41" xfId="3" applyFont="1" applyFill="1" applyBorder="1" applyAlignment="1" applyProtection="1">
      <alignment horizontal="center" vertical="center"/>
      <protection locked="0"/>
    </xf>
    <xf numFmtId="0" fontId="27" fillId="6" borderId="40" xfId="3" applyFont="1" applyFill="1" applyBorder="1" applyAlignment="1" applyProtection="1">
      <alignment horizontal="center" vertical="center" wrapText="1"/>
    </xf>
    <xf numFmtId="0" fontId="27" fillId="6" borderId="41" xfId="3" applyFont="1" applyFill="1" applyBorder="1" applyAlignment="1" applyProtection="1">
      <alignment horizontal="center" vertical="center" wrapText="1"/>
    </xf>
    <xf numFmtId="0" fontId="27" fillId="6" borderId="42" xfId="3" applyFont="1" applyFill="1" applyBorder="1" applyAlignment="1" applyProtection="1">
      <alignment horizontal="center" vertical="center" wrapText="1"/>
    </xf>
    <xf numFmtId="0" fontId="28" fillId="0" borderId="40" xfId="3" applyFont="1" applyFill="1" applyBorder="1" applyAlignment="1" applyProtection="1">
      <alignment horizontal="center" vertical="center"/>
      <protection locked="0"/>
    </xf>
    <xf numFmtId="0" fontId="28" fillId="0" borderId="42" xfId="3" applyFont="1" applyFill="1" applyBorder="1" applyAlignment="1" applyProtection="1">
      <alignment horizontal="center" vertical="center"/>
      <protection locked="0"/>
    </xf>
    <xf numFmtId="0" fontId="29" fillId="6" borderId="24" xfId="3" applyFont="1" applyFill="1" applyBorder="1" applyAlignment="1" applyProtection="1">
      <alignment horizontal="center" vertical="center" wrapText="1" shrinkToFit="1"/>
    </xf>
    <xf numFmtId="0" fontId="29" fillId="6" borderId="25" xfId="3" applyFont="1" applyFill="1" applyBorder="1" applyAlignment="1" applyProtection="1">
      <alignment horizontal="center" vertical="center" wrapText="1" shrinkToFit="1"/>
    </xf>
    <xf numFmtId="0" fontId="29" fillId="6" borderId="2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0" fontId="26" fillId="0" borderId="66" xfId="1" applyFont="1" applyFill="1" applyBorder="1" applyAlignment="1" applyProtection="1">
      <alignment horizontal="left" vertical="top" wrapText="1"/>
      <protection locked="0"/>
    </xf>
    <xf numFmtId="0" fontId="26" fillId="0" borderId="17" xfId="1" applyFont="1" applyFill="1" applyBorder="1" applyAlignment="1" applyProtection="1">
      <alignment horizontal="left" vertical="top" wrapText="1"/>
      <protection locked="0"/>
    </xf>
    <xf numFmtId="0" fontId="26" fillId="0" borderId="31" xfId="1" applyFont="1" applyFill="1" applyBorder="1" applyAlignment="1" applyProtection="1">
      <alignment horizontal="left" vertical="top" wrapText="1"/>
      <protection locked="0"/>
    </xf>
    <xf numFmtId="0" fontId="17" fillId="0" borderId="140" xfId="0" applyFont="1" applyBorder="1" applyAlignment="1">
      <alignment horizontal="center" vertical="center"/>
    </xf>
    <xf numFmtId="0" fontId="17" fillId="0" borderId="141" xfId="0" applyFont="1" applyBorder="1" applyAlignment="1">
      <alignment horizontal="center" vertical="center"/>
    </xf>
    <xf numFmtId="0" fontId="17" fillId="0" borderId="142" xfId="0" applyFont="1" applyBorder="1" applyAlignment="1">
      <alignment horizontal="center" vertical="center"/>
    </xf>
    <xf numFmtId="0" fontId="17" fillId="0" borderId="12" xfId="0" applyFont="1" applyBorder="1" applyAlignment="1">
      <alignment horizontal="center" vertical="center"/>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6" borderId="145" xfId="0" applyFont="1" applyFill="1" applyBorder="1" applyAlignment="1">
      <alignment horizontal="center" vertical="center"/>
    </xf>
    <xf numFmtId="0" fontId="17" fillId="2" borderId="145" xfId="0" applyFont="1" applyFill="1" applyBorder="1" applyAlignment="1">
      <alignment horizontal="center" vertical="center"/>
    </xf>
    <xf numFmtId="0" fontId="17" fillId="2" borderId="82" xfId="0" applyFont="1" applyFill="1" applyBorder="1" applyAlignment="1">
      <alignment horizontal="center" vertical="center"/>
    </xf>
    <xf numFmtId="0" fontId="17" fillId="2" borderId="144" xfId="0" applyFont="1" applyFill="1" applyBorder="1" applyAlignment="1">
      <alignment horizontal="center" vertical="center"/>
    </xf>
    <xf numFmtId="0" fontId="17" fillId="5" borderId="40" xfId="0" applyFont="1" applyFill="1" applyBorder="1" applyAlignment="1" applyProtection="1">
      <alignment horizontal="left" vertical="center" wrapText="1" shrinkToFit="1"/>
      <protection locked="0"/>
    </xf>
    <xf numFmtId="0" fontId="17" fillId="5" borderId="62" xfId="0" applyFont="1" applyFill="1" applyBorder="1" applyAlignment="1" applyProtection="1">
      <alignment horizontal="left" vertical="center" wrapText="1" shrinkToFit="1"/>
      <protection locked="0"/>
    </xf>
    <xf numFmtId="0" fontId="17" fillId="5" borderId="63" xfId="0" applyFont="1" applyFill="1" applyBorder="1" applyAlignment="1" applyProtection="1">
      <alignment horizontal="left" vertical="center" wrapText="1" shrinkToFit="1"/>
      <protection locked="0"/>
    </xf>
    <xf numFmtId="0" fontId="17" fillId="5" borderId="2" xfId="0" applyFont="1" applyFill="1" applyBorder="1" applyAlignment="1" applyProtection="1">
      <alignment horizontal="left" vertical="center" wrapText="1" shrinkToFit="1"/>
      <protection locked="0"/>
    </xf>
    <xf numFmtId="0" fontId="17" fillId="5" borderId="16" xfId="0" applyFont="1" applyFill="1" applyBorder="1" applyAlignment="1" applyProtection="1">
      <alignment horizontal="left" vertical="center" wrapText="1" shrinkToFit="1"/>
      <protection locked="0"/>
    </xf>
    <xf numFmtId="0" fontId="17" fillId="5" borderId="31" xfId="0" applyFont="1" applyFill="1" applyBorder="1" applyAlignment="1" applyProtection="1">
      <alignment horizontal="left" vertical="center" wrapText="1" shrinkToFit="1"/>
      <protection locked="0"/>
    </xf>
    <xf numFmtId="0" fontId="29" fillId="2" borderId="136" xfId="0" applyFont="1" applyFill="1" applyBorder="1" applyAlignment="1">
      <alignment horizontal="center" vertical="center" wrapText="1"/>
    </xf>
    <xf numFmtId="0" fontId="29" fillId="2" borderId="137" xfId="0" applyFont="1" applyFill="1" applyBorder="1" applyAlignment="1">
      <alignment horizontal="center" vertical="center"/>
    </xf>
    <xf numFmtId="0" fontId="29" fillId="2" borderId="150" xfId="0" applyFont="1" applyFill="1" applyBorder="1" applyAlignment="1">
      <alignment horizontal="center" vertical="center"/>
    </xf>
    <xf numFmtId="0" fontId="29" fillId="2" borderId="35"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35" xfId="0" applyFont="1" applyFill="1" applyBorder="1" applyAlignment="1">
      <alignment horizontal="center" vertical="center"/>
    </xf>
    <xf numFmtId="0" fontId="29" fillId="2" borderId="37"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39" xfId="0" applyFont="1" applyFill="1" applyBorder="1" applyAlignment="1">
      <alignment horizontal="center" vertical="center"/>
    </xf>
    <xf numFmtId="0" fontId="33" fillId="6" borderId="37" xfId="0" applyFont="1" applyFill="1" applyBorder="1" applyAlignment="1">
      <alignment horizontal="left" vertical="center" wrapText="1"/>
    </xf>
    <xf numFmtId="0" fontId="33" fillId="6" borderId="120" xfId="0" applyFont="1" applyFill="1" applyBorder="1" applyAlignment="1">
      <alignment horizontal="left" vertical="center" wrapText="1"/>
    </xf>
    <xf numFmtId="0" fontId="29" fillId="3" borderId="24" xfId="0" applyFont="1" applyFill="1" applyBorder="1" applyAlignment="1">
      <alignment horizontal="center" vertical="center" wrapText="1"/>
    </xf>
    <xf numFmtId="0" fontId="37" fillId="3" borderId="43"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0" borderId="24"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wrapText="1"/>
      <protection locked="0"/>
    </xf>
    <xf numFmtId="0" fontId="17" fillId="5" borderId="25" xfId="0" applyFont="1" applyFill="1" applyBorder="1" applyAlignment="1" applyProtection="1">
      <alignment horizontal="left" vertical="center" wrapText="1"/>
      <protection locked="0"/>
    </xf>
    <xf numFmtId="0" fontId="17" fillId="5" borderId="34" xfId="0" applyFont="1" applyFill="1" applyBorder="1" applyAlignment="1" applyProtection="1">
      <alignment horizontal="left" vertical="center" wrapText="1"/>
      <protection locked="0"/>
    </xf>
    <xf numFmtId="0" fontId="17" fillId="3" borderId="128" xfId="0" applyFont="1" applyFill="1" applyBorder="1" applyAlignment="1">
      <alignment horizontal="center" vertical="center" wrapText="1"/>
    </xf>
    <xf numFmtId="181" fontId="17" fillId="5" borderId="24" xfId="0" applyNumberFormat="1" applyFont="1" applyFill="1" applyBorder="1" applyAlignment="1" applyProtection="1">
      <alignment horizontal="center" vertical="center" wrapText="1"/>
      <protection locked="0"/>
    </xf>
    <xf numFmtId="181" fontId="17" fillId="5" borderId="25" xfId="0" applyNumberFormat="1" applyFont="1" applyFill="1" applyBorder="1" applyAlignment="1" applyProtection="1">
      <alignment horizontal="center" vertical="center" wrapText="1"/>
      <protection locked="0"/>
    </xf>
    <xf numFmtId="181" fontId="17" fillId="5" borderId="26" xfId="0" applyNumberFormat="1" applyFont="1" applyFill="1" applyBorder="1" applyAlignment="1" applyProtection="1">
      <alignment horizontal="center" vertical="center" wrapText="1"/>
      <protection locked="0"/>
    </xf>
    <xf numFmtId="49" fontId="17" fillId="5" borderId="24" xfId="0" applyNumberFormat="1" applyFont="1" applyFill="1" applyBorder="1" applyAlignment="1" applyProtection="1">
      <alignment horizontal="center" vertical="center" wrapText="1" shrinkToFit="1"/>
      <protection locked="0"/>
    </xf>
    <xf numFmtId="49" fontId="17" fillId="5" borderId="25" xfId="0" applyNumberFormat="1" applyFont="1" applyFill="1" applyBorder="1" applyAlignment="1" applyProtection="1">
      <alignment horizontal="center" vertical="center" wrapText="1" shrinkToFit="1"/>
      <protection locked="0"/>
    </xf>
    <xf numFmtId="49" fontId="17" fillId="5" borderId="26" xfId="0" applyNumberFormat="1" applyFont="1" applyFill="1" applyBorder="1" applyAlignment="1" applyProtection="1">
      <alignment horizontal="center" vertical="center" wrapText="1" shrinkToFit="1"/>
      <protection locked="0"/>
    </xf>
    <xf numFmtId="0" fontId="29" fillId="6" borderId="75" xfId="0" applyFont="1" applyFill="1" applyBorder="1" applyAlignment="1">
      <alignment horizontal="center" vertical="center" wrapText="1"/>
    </xf>
    <xf numFmtId="0" fontId="29" fillId="6" borderId="76" xfId="0" applyFont="1" applyFill="1" applyBorder="1" applyAlignment="1">
      <alignment horizontal="center" vertical="center" wrapText="1"/>
    </xf>
    <xf numFmtId="0" fontId="29" fillId="6" borderId="100" xfId="0" applyFont="1" applyFill="1" applyBorder="1" applyAlignment="1">
      <alignment horizontal="center" vertical="center" wrapText="1"/>
    </xf>
    <xf numFmtId="0" fontId="17" fillId="5" borderId="143" xfId="0" applyFont="1" applyFill="1" applyBorder="1" applyAlignment="1" applyProtection="1">
      <alignment horizontal="left" vertical="center" wrapText="1"/>
      <protection locked="0"/>
    </xf>
    <xf numFmtId="0" fontId="17" fillId="5" borderId="7" xfId="0" applyFont="1" applyFill="1" applyBorder="1" applyAlignment="1" applyProtection="1">
      <alignment horizontal="left" vertical="center" wrapText="1"/>
      <protection locked="0"/>
    </xf>
    <xf numFmtId="0" fontId="17" fillId="5" borderId="8" xfId="0" applyFont="1" applyFill="1" applyBorder="1" applyAlignment="1" applyProtection="1">
      <alignment horizontal="left" vertical="center" wrapText="1"/>
      <protection locked="0"/>
    </xf>
    <xf numFmtId="182" fontId="17" fillId="0" borderId="24" xfId="0" applyNumberFormat="1" applyFont="1" applyFill="1" applyBorder="1" applyAlignment="1" applyProtection="1">
      <alignment horizontal="right" vertical="center" wrapText="1"/>
      <protection locked="0"/>
    </xf>
    <xf numFmtId="182" fontId="17" fillId="0" borderId="25" xfId="0" applyNumberFormat="1" applyFont="1" applyFill="1" applyBorder="1" applyAlignment="1" applyProtection="1">
      <alignment horizontal="right" vertical="center" wrapText="1"/>
      <protection locked="0"/>
    </xf>
    <xf numFmtId="182" fontId="17" fillId="0" borderId="26" xfId="0" applyNumberFormat="1" applyFont="1" applyFill="1" applyBorder="1" applyAlignment="1" applyProtection="1">
      <alignment horizontal="right" vertical="center" wrapText="1"/>
      <protection locked="0"/>
    </xf>
    <xf numFmtId="0" fontId="17" fillId="3" borderId="1"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89" xfId="0" applyFont="1" applyFill="1" applyBorder="1" applyAlignment="1">
      <alignment horizontal="center" vertical="center"/>
    </xf>
    <xf numFmtId="176" fontId="17" fillId="5" borderId="11" xfId="0" applyNumberFormat="1" applyFont="1" applyFill="1" applyBorder="1" applyAlignment="1" applyProtection="1">
      <alignment horizontal="left" vertical="center" wrapText="1"/>
      <protection locked="0"/>
    </xf>
    <xf numFmtId="49" fontId="17" fillId="5" borderId="24" xfId="0" applyNumberFormat="1" applyFont="1" applyFill="1" applyBorder="1" applyAlignment="1" applyProtection="1">
      <alignment horizontal="left" vertical="center" wrapText="1"/>
      <protection locked="0"/>
    </xf>
    <xf numFmtId="49" fontId="17" fillId="5" borderId="25" xfId="0" applyNumberFormat="1" applyFont="1" applyFill="1" applyBorder="1" applyAlignment="1" applyProtection="1">
      <alignment horizontal="left" vertical="center" wrapText="1"/>
      <protection locked="0"/>
    </xf>
    <xf numFmtId="49" fontId="17" fillId="5" borderId="26" xfId="0" applyNumberFormat="1" applyFont="1" applyFill="1" applyBorder="1" applyAlignment="1" applyProtection="1">
      <alignment horizontal="left" vertical="center" wrapText="1"/>
      <protection locked="0"/>
    </xf>
    <xf numFmtId="0" fontId="38" fillId="4" borderId="49" xfId="0" applyFont="1" applyFill="1" applyBorder="1" applyAlignment="1">
      <alignment horizontal="center" vertical="center" wrapText="1"/>
    </xf>
    <xf numFmtId="0" fontId="38" fillId="4" borderId="50" xfId="0" applyFont="1" applyFill="1" applyBorder="1" applyAlignment="1">
      <alignment horizontal="center" vertical="center" wrapText="1"/>
    </xf>
    <xf numFmtId="0" fontId="38" fillId="4" borderId="51" xfId="0" applyFont="1" applyFill="1" applyBorder="1" applyAlignment="1">
      <alignment horizontal="center" vertical="center" wrapText="1"/>
    </xf>
    <xf numFmtId="0" fontId="17" fillId="3" borderId="73" xfId="0" applyFont="1" applyFill="1" applyBorder="1" applyAlignment="1">
      <alignment horizontal="center" vertical="center" wrapText="1"/>
    </xf>
    <xf numFmtId="0" fontId="17" fillId="2" borderId="24" xfId="0" applyFont="1" applyFill="1" applyBorder="1" applyAlignment="1">
      <alignment vertical="center" wrapText="1"/>
    </xf>
    <xf numFmtId="0" fontId="17" fillId="2" borderId="26" xfId="0" applyFont="1" applyFill="1" applyBorder="1" applyAlignment="1">
      <alignment vertical="center" wrapText="1"/>
    </xf>
    <xf numFmtId="0" fontId="17" fillId="3" borderId="26"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5" borderId="24" xfId="0" applyFont="1" applyFill="1" applyBorder="1" applyAlignment="1" applyProtection="1">
      <alignment horizontal="left" vertical="center" wrapText="1"/>
      <protection locked="0"/>
    </xf>
    <xf numFmtId="0" fontId="17" fillId="5" borderId="26" xfId="0" applyFont="1" applyFill="1" applyBorder="1" applyAlignment="1" applyProtection="1">
      <alignment horizontal="left" vertical="center" wrapText="1"/>
      <protection locked="0"/>
    </xf>
    <xf numFmtId="178" fontId="21" fillId="0" borderId="7" xfId="0" applyNumberFormat="1" applyFont="1" applyFill="1" applyBorder="1" applyAlignment="1" applyProtection="1">
      <alignment horizontal="center" vertical="center"/>
      <protection locked="0"/>
    </xf>
    <xf numFmtId="0" fontId="22" fillId="2" borderId="109" xfId="3" applyFont="1" applyFill="1" applyBorder="1" applyAlignment="1" applyProtection="1">
      <alignment horizontal="right" vertical="center"/>
    </xf>
    <xf numFmtId="0" fontId="22"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29" fillId="2" borderId="103" xfId="0" applyFont="1" applyFill="1" applyBorder="1" applyAlignment="1">
      <alignment horizontal="center" vertical="center" textRotation="255" wrapText="1"/>
    </xf>
    <xf numFmtId="0" fontId="17" fillId="0" borderId="104" xfId="0" applyFont="1" applyBorder="1" applyAlignment="1">
      <alignment horizontal="center" vertical="center" textRotation="255" wrapText="1"/>
    </xf>
    <xf numFmtId="0" fontId="17" fillId="0" borderId="3" xfId="0" applyFont="1" applyBorder="1" applyAlignment="1">
      <alignment horizontal="center" vertical="center" textRotation="255"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7" fillId="0" borderId="48" xfId="0" applyFont="1" applyBorder="1" applyAlignment="1">
      <alignment horizontal="center" vertical="center" textRotation="255" wrapTex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177" fontId="17" fillId="0" borderId="19" xfId="0" applyNumberFormat="1" applyFont="1" applyFill="1" applyBorder="1" applyAlignment="1" applyProtection="1">
      <alignment horizontal="center" vertical="center"/>
    </xf>
    <xf numFmtId="177" fontId="17" fillId="0" borderId="20" xfId="0" applyNumberFormat="1" applyFont="1" applyFill="1" applyBorder="1" applyAlignment="1" applyProtection="1">
      <alignment horizontal="center" vertical="center"/>
    </xf>
    <xf numFmtId="177" fontId="17" fillId="0" borderId="67" xfId="0" applyNumberFormat="1" applyFont="1" applyFill="1" applyBorder="1" applyAlignment="1" applyProtection="1">
      <alignment horizontal="center" vertical="center"/>
    </xf>
    <xf numFmtId="177" fontId="17" fillId="0" borderId="21" xfId="0" applyNumberFormat="1" applyFont="1" applyFill="1" applyBorder="1" applyAlignment="1" applyProtection="1">
      <alignment horizontal="center" vertical="center"/>
    </xf>
    <xf numFmtId="0" fontId="17" fillId="3" borderId="63" xfId="0" applyFont="1" applyFill="1" applyBorder="1" applyAlignment="1">
      <alignment horizontal="center" vertical="center"/>
    </xf>
    <xf numFmtId="0" fontId="17" fillId="3" borderId="0"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6" borderId="41"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30" fillId="0" borderId="17" xfId="1" applyFont="1" applyFill="1" applyBorder="1" applyAlignment="1" applyProtection="1">
      <alignment horizontal="left" vertical="center" wrapText="1" shrinkToFit="1"/>
      <protection locked="0"/>
    </xf>
    <xf numFmtId="0" fontId="17" fillId="0" borderId="17" xfId="0" applyFont="1" applyBorder="1" applyAlignment="1" applyProtection="1">
      <alignment horizontal="left" vertical="center" wrapText="1" shrinkToFit="1"/>
      <protection locked="0"/>
    </xf>
    <xf numFmtId="0" fontId="17" fillId="0" borderId="31" xfId="0" applyFont="1" applyBorder="1" applyAlignment="1" applyProtection="1">
      <alignment horizontal="left" vertical="center" wrapText="1" shrinkToFit="1"/>
      <protection locked="0"/>
    </xf>
    <xf numFmtId="0" fontId="17" fillId="2" borderId="151" xfId="0" applyFont="1" applyFill="1" applyBorder="1" applyAlignment="1">
      <alignment horizontal="center" vertical="center"/>
    </xf>
    <xf numFmtId="0" fontId="17" fillId="2" borderId="127" xfId="0" applyFont="1" applyFill="1" applyBorder="1" applyAlignment="1">
      <alignment horizontal="center" vertical="center"/>
    </xf>
    <xf numFmtId="0" fontId="17" fillId="6" borderId="148" xfId="0" applyFont="1" applyFill="1" applyBorder="1" applyAlignment="1">
      <alignment horizontal="center" vertical="center"/>
    </xf>
    <xf numFmtId="177" fontId="17" fillId="0" borderId="122" xfId="0" applyNumberFormat="1" applyFont="1" applyFill="1" applyBorder="1" applyAlignment="1">
      <alignment horizontal="right" vertical="center"/>
    </xf>
    <xf numFmtId="177" fontId="17" fillId="0" borderId="123" xfId="0" applyNumberFormat="1" applyFont="1" applyFill="1" applyBorder="1" applyAlignment="1">
      <alignment horizontal="right" vertical="center"/>
    </xf>
    <xf numFmtId="177" fontId="17" fillId="0" borderId="70" xfId="0" applyNumberFormat="1" applyFont="1" applyFill="1" applyBorder="1" applyAlignment="1" applyProtection="1">
      <alignment horizontal="center" vertical="center"/>
      <protection locked="0"/>
    </xf>
    <xf numFmtId="177" fontId="17" fillId="0" borderId="71" xfId="0" applyNumberFormat="1" applyFont="1" applyFill="1" applyBorder="1" applyAlignment="1" applyProtection="1">
      <alignment horizontal="center" vertical="center"/>
      <protection locked="0"/>
    </xf>
    <xf numFmtId="177" fontId="17" fillId="0" borderId="95" xfId="0" applyNumberFormat="1" applyFont="1" applyFill="1" applyBorder="1" applyAlignment="1" applyProtection="1">
      <alignment horizontal="center" vertical="center"/>
      <protection locked="0"/>
    </xf>
    <xf numFmtId="0" fontId="24" fillId="2" borderId="16" xfId="1" applyNumberFormat="1" applyFont="1" applyFill="1" applyBorder="1" applyAlignment="1" applyProtection="1">
      <alignment horizontal="center" vertical="center" wrapText="1"/>
    </xf>
    <xf numFmtId="0" fontId="17" fillId="0" borderId="18" xfId="0" applyFont="1" applyBorder="1" applyAlignment="1">
      <alignment horizontal="center" vertical="center"/>
    </xf>
    <xf numFmtId="0" fontId="29" fillId="3" borderId="43" xfId="0" applyFont="1" applyFill="1" applyBorder="1" applyAlignment="1">
      <alignment horizontal="center" vertical="center" wrapText="1"/>
    </xf>
    <xf numFmtId="0" fontId="17" fillId="5" borderId="31" xfId="0" applyFont="1" applyFill="1" applyBorder="1" applyAlignment="1" applyProtection="1">
      <alignment horizontal="left" vertical="center"/>
      <protection locked="0"/>
    </xf>
    <xf numFmtId="0" fontId="29" fillId="3" borderId="86" xfId="0" applyFont="1" applyFill="1" applyBorder="1" applyAlignment="1">
      <alignment horizontal="center" vertical="center" wrapText="1"/>
    </xf>
    <xf numFmtId="0" fontId="29" fillId="3" borderId="146" xfId="0" applyFont="1" applyFill="1" applyBorder="1" applyAlignment="1">
      <alignment horizontal="center" vertical="center"/>
    </xf>
    <xf numFmtId="0" fontId="17" fillId="5" borderId="84" xfId="0" applyFont="1" applyFill="1" applyBorder="1" applyAlignment="1" applyProtection="1">
      <alignment horizontal="left" vertical="center" wrapText="1"/>
      <protection locked="0"/>
    </xf>
    <xf numFmtId="0" fontId="17" fillId="5" borderId="50" xfId="0" applyFont="1" applyFill="1" applyBorder="1" applyAlignment="1" applyProtection="1">
      <alignment horizontal="left" vertical="center"/>
      <protection locked="0"/>
    </xf>
    <xf numFmtId="0" fontId="17" fillId="5" borderId="51" xfId="0" applyFont="1" applyFill="1" applyBorder="1" applyAlignment="1" applyProtection="1">
      <alignment horizontal="left" vertical="center"/>
      <protection locked="0"/>
    </xf>
    <xf numFmtId="0" fontId="32" fillId="3" borderId="40" xfId="0" applyFont="1" applyFill="1" applyBorder="1" applyAlignment="1">
      <alignment horizontal="center" vertical="center" textRotation="255" wrapText="1"/>
    </xf>
    <xf numFmtId="0" fontId="32" fillId="3" borderId="45" xfId="0" applyFont="1" applyFill="1" applyBorder="1" applyAlignment="1">
      <alignment horizontal="center" vertical="center" textRotation="255" wrapText="1"/>
    </xf>
    <xf numFmtId="0" fontId="32" fillId="3" borderId="46" xfId="0" applyFont="1" applyFill="1" applyBorder="1" applyAlignment="1">
      <alignment horizontal="center" vertical="center" textRotation="255" wrapText="1"/>
    </xf>
    <xf numFmtId="0" fontId="17" fillId="5" borderId="128" xfId="0" applyFont="1" applyFill="1" applyBorder="1" applyAlignment="1" applyProtection="1">
      <alignment horizontal="left" vertical="center" wrapText="1"/>
      <protection locked="0"/>
    </xf>
    <xf numFmtId="0" fontId="17" fillId="5" borderId="38" xfId="0" applyFont="1" applyFill="1" applyBorder="1" applyAlignment="1" applyProtection="1">
      <alignment horizontal="center" vertical="center" wrapText="1" shrinkToFit="1"/>
      <protection locked="0"/>
    </xf>
    <xf numFmtId="0" fontId="17" fillId="5" borderId="117" xfId="0" applyFont="1" applyFill="1" applyBorder="1" applyAlignment="1">
      <alignment horizontal="center" vertical="center"/>
    </xf>
    <xf numFmtId="0" fontId="17" fillId="5" borderId="118" xfId="0" applyFont="1" applyFill="1" applyBorder="1" applyAlignment="1">
      <alignment horizontal="center" vertical="center"/>
    </xf>
    <xf numFmtId="0" fontId="17" fillId="5" borderId="119" xfId="0" applyFont="1" applyFill="1" applyBorder="1" applyAlignment="1">
      <alignment horizontal="center" vertical="center"/>
    </xf>
    <xf numFmtId="0" fontId="17" fillId="5" borderId="38" xfId="0" applyFont="1" applyFill="1" applyBorder="1" applyAlignment="1">
      <alignment horizontal="center" vertical="center"/>
    </xf>
    <xf numFmtId="0" fontId="17" fillId="5" borderId="132"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133"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center" vertical="center" wrapText="1"/>
      <protection locked="0"/>
    </xf>
    <xf numFmtId="0" fontId="17" fillId="5" borderId="134"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7" fillId="3" borderId="132" xfId="0" applyFont="1" applyFill="1" applyBorder="1" applyAlignment="1">
      <alignment horizontal="center" vertical="center"/>
    </xf>
    <xf numFmtId="0" fontId="17" fillId="3" borderId="134" xfId="0" applyFont="1" applyFill="1" applyBorder="1" applyAlignment="1">
      <alignment horizontal="center" vertical="center"/>
    </xf>
    <xf numFmtId="0" fontId="21" fillId="0" borderId="7" xfId="0" applyFont="1" applyFill="1" applyBorder="1" applyAlignment="1" applyProtection="1">
      <alignment horizontal="center" vertical="center"/>
      <protection locked="0"/>
    </xf>
    <xf numFmtId="179" fontId="21" fillId="0" borderId="7" xfId="0" applyNumberFormat="1" applyFont="1" applyFill="1" applyBorder="1" applyAlignment="1" applyProtection="1">
      <alignment horizontal="center" vertical="center"/>
      <protection locked="0"/>
    </xf>
    <xf numFmtId="177" fontId="17" fillId="0" borderId="99" xfId="0" applyNumberFormat="1" applyFont="1" applyFill="1" applyBorder="1" applyAlignment="1" applyProtection="1">
      <alignment horizontal="center" vertical="center"/>
      <protection locked="0"/>
    </xf>
    <xf numFmtId="177" fontId="17" fillId="0" borderId="76" xfId="0" applyNumberFormat="1" applyFont="1" applyFill="1" applyBorder="1" applyAlignment="1" applyProtection="1">
      <alignment horizontal="center" vertical="center"/>
      <protection locked="0"/>
    </xf>
    <xf numFmtId="177" fontId="17" fillId="0" borderId="100" xfId="0" applyNumberFormat="1" applyFont="1" applyFill="1" applyBorder="1" applyAlignment="1" applyProtection="1">
      <alignment horizontal="center" vertical="center"/>
      <protection locked="0"/>
    </xf>
    <xf numFmtId="0" fontId="17" fillId="5" borderId="33" xfId="3" applyFont="1" applyFill="1" applyBorder="1" applyAlignment="1" applyProtection="1">
      <alignment horizontal="left" vertical="center" wrapText="1" shrinkToFit="1"/>
    </xf>
    <xf numFmtId="0" fontId="17" fillId="5" borderId="26" xfId="3" applyFont="1" applyFill="1" applyBorder="1" applyAlignment="1" applyProtection="1">
      <alignment horizontal="left" vertical="center" wrapText="1" shrinkToFit="1"/>
    </xf>
    <xf numFmtId="0" fontId="17" fillId="4" borderId="24"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26" xfId="0" applyFont="1" applyFill="1" applyBorder="1" applyAlignment="1">
      <alignment horizontal="center" vertical="center"/>
    </xf>
    <xf numFmtId="177" fontId="17" fillId="0" borderId="93" xfId="0" applyNumberFormat="1" applyFont="1" applyFill="1" applyBorder="1" applyAlignment="1" applyProtection="1">
      <alignment horizontal="center" vertical="center"/>
      <protection locked="0"/>
    </xf>
    <xf numFmtId="0" fontId="17" fillId="0" borderId="125" xfId="0" applyFont="1" applyFill="1" applyBorder="1" applyAlignment="1">
      <alignment horizontal="center" vertical="center"/>
    </xf>
    <xf numFmtId="0" fontId="17" fillId="0" borderId="76" xfId="0" applyFont="1" applyFill="1" applyBorder="1" applyAlignment="1">
      <alignment horizontal="center" vertical="center"/>
    </xf>
    <xf numFmtId="0" fontId="17" fillId="0" borderId="100" xfId="0" applyFont="1" applyFill="1" applyBorder="1" applyAlignment="1">
      <alignment horizontal="center" vertical="center"/>
    </xf>
    <xf numFmtId="0" fontId="32" fillId="3" borderId="42" xfId="0" applyFont="1" applyFill="1" applyBorder="1" applyAlignment="1">
      <alignment horizontal="center" vertical="center" textRotation="255" wrapText="1"/>
    </xf>
    <xf numFmtId="49" fontId="39" fillId="0" borderId="24" xfId="0" applyNumberFormat="1" applyFont="1" applyFill="1" applyBorder="1" applyAlignment="1" applyProtection="1">
      <alignment horizontal="left" vertical="center" wrapText="1"/>
      <protection locked="0"/>
    </xf>
    <xf numFmtId="49" fontId="39" fillId="0" borderId="25" xfId="0" applyNumberFormat="1" applyFont="1" applyFill="1" applyBorder="1" applyAlignment="1" applyProtection="1">
      <alignment horizontal="left" vertical="center" wrapText="1"/>
      <protection locked="0"/>
    </xf>
    <xf numFmtId="49" fontId="39" fillId="0" borderId="26" xfId="0" applyNumberFormat="1" applyFont="1" applyFill="1" applyBorder="1" applyAlignment="1" applyProtection="1">
      <alignment horizontal="left" vertical="center" wrapText="1"/>
      <protection locked="0"/>
    </xf>
    <xf numFmtId="49" fontId="39" fillId="0" borderId="34" xfId="0" applyNumberFormat="1" applyFont="1" applyFill="1" applyBorder="1" applyAlignment="1" applyProtection="1">
      <alignment horizontal="left" vertical="center" wrapText="1"/>
      <protection locked="0"/>
    </xf>
    <xf numFmtId="0" fontId="36" fillId="0" borderId="25" xfId="0" applyFont="1" applyFill="1" applyBorder="1" applyAlignment="1" applyProtection="1">
      <alignment horizontal="center" vertical="center" wrapText="1"/>
      <protection locked="0"/>
    </xf>
    <xf numFmtId="179" fontId="36" fillId="0" borderId="25" xfId="0" applyNumberFormat="1" applyFont="1" applyFill="1" applyBorder="1" applyAlignment="1" applyProtection="1">
      <alignment horizontal="center" vertical="center" wrapText="1"/>
      <protection locked="0"/>
    </xf>
    <xf numFmtId="0" fontId="36" fillId="0" borderId="24" xfId="0" applyFont="1" applyFill="1" applyBorder="1" applyAlignment="1" applyProtection="1">
      <alignment horizontal="center" vertical="center" wrapText="1"/>
      <protection locked="0"/>
    </xf>
    <xf numFmtId="0" fontId="17" fillId="5" borderId="72" xfId="0" applyFont="1" applyFill="1" applyBorder="1" applyAlignment="1">
      <alignment horizontal="left" vertical="center"/>
    </xf>
    <xf numFmtId="0" fontId="17" fillId="5" borderId="14" xfId="0" applyFont="1" applyFill="1" applyBorder="1" applyAlignment="1">
      <alignment horizontal="left" vertical="center"/>
    </xf>
    <xf numFmtId="0" fontId="17" fillId="5" borderId="15" xfId="0" applyFont="1" applyFill="1" applyBorder="1" applyAlignment="1">
      <alignment horizontal="left" vertical="center"/>
    </xf>
    <xf numFmtId="178" fontId="36" fillId="0" borderId="25" xfId="0" applyNumberFormat="1" applyFont="1" applyFill="1" applyBorder="1" applyAlignment="1" applyProtection="1">
      <alignment horizontal="center" vertical="center" wrapText="1"/>
      <protection locked="0"/>
    </xf>
    <xf numFmtId="178" fontId="36" fillId="0" borderId="26" xfId="0" applyNumberFormat="1" applyFont="1" applyFill="1" applyBorder="1" applyAlignment="1" applyProtection="1">
      <alignment horizontal="center" vertical="center" wrapText="1"/>
      <protection locked="0"/>
    </xf>
    <xf numFmtId="0" fontId="24" fillId="2" borderId="44" xfId="3" applyFont="1" applyFill="1" applyBorder="1" applyAlignment="1" applyProtection="1">
      <alignment horizontal="center" vertical="center" wrapText="1"/>
    </xf>
    <xf numFmtId="0" fontId="24" fillId="2" borderId="41" xfId="3" applyFont="1" applyFill="1" applyBorder="1" applyAlignment="1" applyProtection="1">
      <alignment horizontal="center" vertical="center" wrapText="1"/>
    </xf>
    <xf numFmtId="0" fontId="24" fillId="2" borderId="45" xfId="3" applyFont="1" applyFill="1" applyBorder="1" applyAlignment="1" applyProtection="1">
      <alignment horizontal="center" vertical="center" wrapText="1"/>
    </xf>
    <xf numFmtId="0" fontId="24" fillId="2" borderId="48" xfId="3" applyFont="1" applyFill="1" applyBorder="1" applyAlignment="1" applyProtection="1">
      <alignment horizontal="center" vertical="center" wrapText="1"/>
    </xf>
    <xf numFmtId="0" fontId="17" fillId="4" borderId="33" xfId="0" applyFont="1" applyFill="1" applyBorder="1" applyAlignment="1">
      <alignment horizontal="center" vertical="center"/>
    </xf>
    <xf numFmtId="0" fontId="17" fillId="0" borderId="80" xfId="0" applyFont="1" applyFill="1" applyBorder="1" applyAlignment="1" applyProtection="1">
      <alignment horizontal="center" vertical="center" wrapText="1"/>
      <protection locked="0"/>
    </xf>
    <xf numFmtId="0" fontId="17" fillId="0" borderId="71" xfId="0" applyFont="1" applyFill="1" applyBorder="1" applyAlignment="1" applyProtection="1">
      <alignment horizontal="center" vertical="center" wrapText="1"/>
      <protection locked="0"/>
    </xf>
    <xf numFmtId="0" fontId="17" fillId="0" borderId="93" xfId="0" applyFont="1" applyFill="1" applyBorder="1" applyAlignment="1" applyProtection="1">
      <alignment horizontal="center" vertical="center" wrapText="1"/>
      <protection locked="0"/>
    </xf>
    <xf numFmtId="0" fontId="17" fillId="0" borderId="72" xfId="0"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32" fillId="2" borderId="44" xfId="0" applyFont="1" applyFill="1" applyBorder="1" applyAlignment="1">
      <alignment horizontal="center" vertical="center" wrapText="1"/>
    </xf>
    <xf numFmtId="0" fontId="32" fillId="2" borderId="41"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46" xfId="0" applyFont="1" applyFill="1" applyBorder="1" applyAlignment="1">
      <alignment horizontal="center" vertical="center" wrapText="1"/>
    </xf>
    <xf numFmtId="0" fontId="32" fillId="2" borderId="6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17" fillId="4" borderId="34" xfId="0" applyFont="1" applyFill="1" applyBorder="1" applyAlignment="1">
      <alignment horizontal="center" vertical="center"/>
    </xf>
    <xf numFmtId="0" fontId="17" fillId="0" borderId="40" xfId="0" applyFont="1" applyFill="1" applyBorder="1" applyAlignment="1" applyProtection="1">
      <alignment horizontal="left" vertical="top" wrapText="1"/>
      <protection locked="0"/>
    </xf>
    <xf numFmtId="0" fontId="17" fillId="0" borderId="41" xfId="0" applyFont="1" applyFill="1" applyBorder="1" applyAlignment="1" applyProtection="1">
      <alignment horizontal="left" vertical="top" wrapText="1"/>
      <protection locked="0"/>
    </xf>
    <xf numFmtId="0" fontId="17" fillId="0" borderId="62" xfId="0" applyFont="1" applyFill="1" applyBorder="1" applyAlignment="1" applyProtection="1">
      <alignment horizontal="left" vertical="top" wrapText="1"/>
      <protection locked="0"/>
    </xf>
    <xf numFmtId="0" fontId="17" fillId="0" borderId="63"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2" xfId="0" applyFont="1" applyFill="1" applyBorder="1" applyAlignment="1" applyProtection="1">
      <alignment horizontal="left" vertical="top" wrapText="1"/>
      <protection locked="0"/>
    </xf>
    <xf numFmtId="0" fontId="17" fillId="0" borderId="7" xfId="0" applyFont="1" applyFill="1" applyBorder="1" applyAlignment="1" applyProtection="1">
      <alignment horizontal="left" vertical="top" wrapText="1"/>
      <protection locked="0"/>
    </xf>
    <xf numFmtId="0" fontId="17" fillId="0" borderId="8" xfId="0" applyFont="1" applyFill="1" applyBorder="1" applyAlignment="1" applyProtection="1">
      <alignment horizontal="left" vertical="top" wrapText="1"/>
      <protection locked="0"/>
    </xf>
    <xf numFmtId="0" fontId="17" fillId="3" borderId="32" xfId="0" applyFont="1" applyFill="1" applyBorder="1" applyAlignment="1">
      <alignment horizontal="center" vertical="center"/>
    </xf>
    <xf numFmtId="49" fontId="39" fillId="0" borderId="40" xfId="0" applyNumberFormat="1" applyFont="1" applyFill="1" applyBorder="1" applyAlignment="1" applyProtection="1">
      <alignment horizontal="left" vertical="center" wrapText="1"/>
      <protection locked="0"/>
    </xf>
    <xf numFmtId="49" fontId="39" fillId="0" borderId="41" xfId="0" applyNumberFormat="1" applyFont="1" applyFill="1" applyBorder="1" applyAlignment="1" applyProtection="1">
      <alignment horizontal="left" vertical="center" wrapText="1"/>
      <protection locked="0"/>
    </xf>
    <xf numFmtId="49" fontId="39" fillId="0" borderId="42" xfId="0" applyNumberFormat="1"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3" fillId="0" borderId="125" xfId="0" applyFont="1" applyBorder="1" applyAlignment="1">
      <alignment horizontal="center" vertical="center"/>
    </xf>
    <xf numFmtId="0" fontId="3" fillId="0" borderId="76" xfId="0" applyFont="1" applyBorder="1" applyAlignment="1">
      <alignment horizontal="center" vertical="center"/>
    </xf>
    <xf numFmtId="0" fontId="7"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99"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6"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0" fillId="0" borderId="84" xfId="0" applyFont="1" applyFill="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85"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62"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7"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8" fillId="2" borderId="81" xfId="4" applyFont="1" applyFill="1" applyBorder="1" applyAlignment="1">
      <alignment horizontal="center" vertical="center" wrapText="1"/>
    </xf>
    <xf numFmtId="0" fontId="8" fillId="2" borderId="82" xfId="4" applyFont="1" applyFill="1" applyBorder="1" applyAlignment="1">
      <alignment horizontal="center" vertical="center" wrapText="1"/>
    </xf>
    <xf numFmtId="0" fontId="8" fillId="2" borderId="83"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8" fillId="2" borderId="0" xfId="4" applyFont="1" applyFill="1" applyBorder="1" applyAlignment="1">
      <alignment horizontal="center" vertical="center" wrapText="1"/>
    </xf>
    <xf numFmtId="0" fontId="8" fillId="2" borderId="46" xfId="4" applyFont="1" applyFill="1" applyBorder="1" applyAlignment="1">
      <alignment horizontal="center" vertical="center" wrapText="1"/>
    </xf>
    <xf numFmtId="0" fontId="8" fillId="2" borderId="68" xfId="4" applyFont="1" applyFill="1" applyBorder="1" applyAlignment="1">
      <alignment horizontal="center" vertical="center" wrapText="1"/>
    </xf>
    <xf numFmtId="0" fontId="8" fillId="2" borderId="7" xfId="4" applyFont="1" applyFill="1" applyBorder="1" applyAlignment="1">
      <alignment horizontal="center" vertical="center" wrapText="1"/>
    </xf>
    <xf numFmtId="0" fontId="8" fillId="2" borderId="69" xfId="4" applyFont="1" applyFill="1" applyBorder="1" applyAlignment="1">
      <alignment horizontal="center" vertical="center" wrapText="1"/>
    </xf>
    <xf numFmtId="0" fontId="10" fillId="0" borderId="50" xfId="0" applyFont="1" applyFill="1" applyBorder="1" applyAlignment="1" applyProtection="1">
      <alignment horizontal="center" vertical="center" wrapText="1"/>
      <protection locked="0"/>
    </xf>
    <xf numFmtId="0" fontId="10" fillId="0" borderId="51"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9525</xdr:colOff>
      <xdr:row>131</xdr:row>
      <xdr:rowOff>344263</xdr:rowOff>
    </xdr:from>
    <xdr:to>
      <xdr:col>25</xdr:col>
      <xdr:colOff>161400</xdr:colOff>
      <xdr:row>133</xdr:row>
      <xdr:rowOff>70051</xdr:rowOff>
    </xdr:to>
    <xdr:sp macro="" textlink="">
      <xdr:nvSpPr>
        <xdr:cNvPr id="4" name="テキスト ボックス 3"/>
        <xdr:cNvSpPr txBox="1"/>
      </xdr:nvSpPr>
      <xdr:spPr bwMode="auto">
        <a:xfrm>
          <a:off x="3955596" y="48044102"/>
          <a:ext cx="1138393" cy="43336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Ａ</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文部科学省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1,577.2</a:t>
          </a:r>
          <a:r>
            <a:rPr kumimoji="1" lang="ja-JP" altLang="en-US" sz="1050">
              <a:solidFill>
                <a:sysClr val="windowText" lastClr="000000"/>
              </a:solidFill>
              <a:latin typeface="+mn-ea"/>
              <a:ea typeface="+mn-ea"/>
            </a:rPr>
            <a:t>百万円</a:t>
          </a:r>
        </a:p>
      </xdr:txBody>
    </xdr:sp>
    <xdr:clientData/>
  </xdr:twoCellAnchor>
  <xdr:twoCellAnchor>
    <xdr:from>
      <xdr:col>20</xdr:col>
      <xdr:colOff>9525</xdr:colOff>
      <xdr:row>133</xdr:row>
      <xdr:rowOff>261249</xdr:rowOff>
    </xdr:from>
    <xdr:to>
      <xdr:col>25</xdr:col>
      <xdr:colOff>161400</xdr:colOff>
      <xdr:row>134</xdr:row>
      <xdr:rowOff>340825</xdr:rowOff>
    </xdr:to>
    <xdr:sp macro="" textlink="">
      <xdr:nvSpPr>
        <xdr:cNvPr id="5" name="テキスト ボックス 4"/>
        <xdr:cNvSpPr txBox="1"/>
      </xdr:nvSpPr>
      <xdr:spPr bwMode="auto">
        <a:xfrm>
          <a:off x="3955596" y="48668660"/>
          <a:ext cx="1138393" cy="43336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Ｂ</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厚生労働省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1,463.2</a:t>
          </a:r>
          <a:r>
            <a:rPr kumimoji="1" lang="ja-JP" altLang="en-US" sz="1050">
              <a:solidFill>
                <a:sysClr val="windowText" lastClr="000000"/>
              </a:solidFill>
              <a:latin typeface="+mn-ea"/>
              <a:ea typeface="+mn-ea"/>
            </a:rPr>
            <a:t>百万円</a:t>
          </a:r>
        </a:p>
      </xdr:txBody>
    </xdr:sp>
    <xdr:clientData/>
  </xdr:twoCellAnchor>
  <xdr:twoCellAnchor>
    <xdr:from>
      <xdr:col>20</xdr:col>
      <xdr:colOff>2720</xdr:colOff>
      <xdr:row>135</xdr:row>
      <xdr:rowOff>176910</xdr:rowOff>
    </xdr:from>
    <xdr:to>
      <xdr:col>25</xdr:col>
      <xdr:colOff>154595</xdr:colOff>
      <xdr:row>136</xdr:row>
      <xdr:rowOff>256485</xdr:rowOff>
    </xdr:to>
    <xdr:sp macro="" textlink="">
      <xdr:nvSpPr>
        <xdr:cNvPr id="6" name="テキスト ボックス 5"/>
        <xdr:cNvSpPr txBox="1"/>
      </xdr:nvSpPr>
      <xdr:spPr bwMode="auto">
        <a:xfrm>
          <a:off x="3948791" y="49291892"/>
          <a:ext cx="1138393" cy="43336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Ｃ</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農林水産省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624.1</a:t>
          </a:r>
          <a:r>
            <a:rPr kumimoji="1" lang="ja-JP" altLang="en-US" sz="1050">
              <a:solidFill>
                <a:sysClr val="windowText" lastClr="000000"/>
              </a:solidFill>
              <a:latin typeface="+mn-ea"/>
              <a:ea typeface="+mn-ea"/>
            </a:rPr>
            <a:t>百万円</a:t>
          </a:r>
        </a:p>
      </xdr:txBody>
    </xdr:sp>
    <xdr:clientData/>
  </xdr:twoCellAnchor>
  <xdr:twoCellAnchor>
    <xdr:from>
      <xdr:col>20</xdr:col>
      <xdr:colOff>2721</xdr:colOff>
      <xdr:row>139</xdr:row>
      <xdr:rowOff>34028</xdr:rowOff>
    </xdr:from>
    <xdr:to>
      <xdr:col>25</xdr:col>
      <xdr:colOff>154596</xdr:colOff>
      <xdr:row>140</xdr:row>
      <xdr:rowOff>113603</xdr:rowOff>
    </xdr:to>
    <xdr:sp macro="" textlink="">
      <xdr:nvSpPr>
        <xdr:cNvPr id="8" name="テキスト ボックス 7"/>
        <xdr:cNvSpPr txBox="1"/>
      </xdr:nvSpPr>
      <xdr:spPr bwMode="auto">
        <a:xfrm>
          <a:off x="3948792" y="50564153"/>
          <a:ext cx="1138393" cy="43336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Ｅ</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国土交通省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3,407.8</a:t>
          </a:r>
          <a:r>
            <a:rPr kumimoji="1" lang="ja-JP" altLang="en-US" sz="1050">
              <a:solidFill>
                <a:sysClr val="windowText" lastClr="000000"/>
              </a:solidFill>
              <a:latin typeface="+mn-ea"/>
              <a:ea typeface="+mn-ea"/>
            </a:rPr>
            <a:t>百万円</a:t>
          </a:r>
        </a:p>
      </xdr:txBody>
    </xdr:sp>
    <xdr:clientData/>
  </xdr:twoCellAnchor>
  <xdr:oneCellAnchor>
    <xdr:from>
      <xdr:col>26</xdr:col>
      <xdr:colOff>65315</xdr:colOff>
      <xdr:row>131</xdr:row>
      <xdr:rowOff>274859</xdr:rowOff>
    </xdr:from>
    <xdr:ext cx="4572000" cy="2916000"/>
    <xdr:sp macro="" textlink="">
      <xdr:nvSpPr>
        <xdr:cNvPr id="9" name="テキスト ボックス 8"/>
        <xdr:cNvSpPr txBox="1"/>
      </xdr:nvSpPr>
      <xdr:spPr>
        <a:xfrm>
          <a:off x="5195208" y="48172002"/>
          <a:ext cx="4572000" cy="2916000"/>
        </a:xfrm>
        <a:prstGeom prst="rect">
          <a:avLst/>
        </a:prstGeom>
        <a:noFill/>
        <a:ln>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lIns="36000" tIns="72000" rIns="36000" bIns="36000" rtlCol="0" anchor="t">
          <a:noAutofit/>
        </a:bodyPr>
        <a:lstStyle/>
        <a:p>
          <a:pPr lvl="0" algn="l"/>
          <a:r>
            <a:rPr kumimoji="1" lang="ja-JP" altLang="en-US" sz="1050">
              <a:latin typeface="ＭＳ ゴシック" panose="020B0609070205080204" pitchFamily="49" charset="-128"/>
              <a:ea typeface="ＭＳ ゴシック" panose="020B0609070205080204" pitchFamily="49" charset="-128"/>
            </a:rPr>
            <a:t>＜</a:t>
          </a:r>
          <a:r>
            <a:rPr kumimoji="1" lang="en-US" altLang="ja-JP" sz="1050">
              <a:latin typeface="ＭＳ ゴシック" panose="020B0609070205080204" pitchFamily="49" charset="-128"/>
              <a:ea typeface="ＭＳ ゴシック" panose="020B0609070205080204" pitchFamily="49" charset="-128"/>
            </a:rPr>
            <a:t>A</a:t>
          </a:r>
          <a:r>
            <a:rPr kumimoji="1" lang="ja-JP" altLang="en-US" sz="1050">
              <a:latin typeface="ＭＳ ゴシック" panose="020B0609070205080204" pitchFamily="49" charset="-128"/>
              <a:ea typeface="ＭＳ ゴシック" panose="020B0609070205080204" pitchFamily="49" charset="-128"/>
            </a:rPr>
            <a:t>～</a:t>
          </a:r>
          <a:r>
            <a:rPr kumimoji="1" lang="en-US" altLang="ja-JP" sz="1050">
              <a:latin typeface="ＭＳ ゴシック" panose="020B0609070205080204" pitchFamily="49" charset="-128"/>
              <a:ea typeface="ＭＳ ゴシック" panose="020B0609070205080204" pitchFamily="49" charset="-128"/>
            </a:rPr>
            <a:t>E</a:t>
          </a:r>
          <a:r>
            <a:rPr kumimoji="1" lang="ja-JP" altLang="en-US" sz="1050">
              <a:latin typeface="ＭＳ ゴシック" panose="020B0609070205080204" pitchFamily="49" charset="-128"/>
              <a:ea typeface="ＭＳ ゴシック" panose="020B0609070205080204" pitchFamily="49" charset="-128"/>
            </a:rPr>
            <a:t>補足＞</a:t>
          </a:r>
          <a:endParaRPr kumimoji="1" lang="en-US" altLang="ja-JP" sz="1050">
            <a:latin typeface="ＭＳ ゴシック" panose="020B0609070205080204" pitchFamily="49" charset="-128"/>
            <a:ea typeface="ＭＳ ゴシック" panose="020B0609070205080204" pitchFamily="49" charset="-128"/>
          </a:endParaRPr>
        </a:p>
        <a:p>
          <a:pPr lvl="0" algn="l"/>
          <a:r>
            <a:rPr kumimoji="1" lang="ja-JP" altLang="en-US" sz="1050">
              <a:latin typeface="ＭＳ ゴシック" panose="020B0609070205080204" pitchFamily="49" charset="-128"/>
              <a:ea typeface="ＭＳ ゴシック" panose="020B0609070205080204" pitchFamily="49" charset="-128"/>
            </a:rPr>
            <a:t>　官民研究開発投資拡大プログラムについては、研究現場の状況・ニーズを踏まえ、各省をまたいで機動的かつ効率的に予算配分することを目的としており、総務省、文部科学省、厚生労働省、農林水産省、経済産業省、国土交通省の当初予算で計上されているプロジェクトに対して、その進捗状況等に応じて　追加的に内閣府から移し替えの上、一体的に執行することとしている。このため、本予算は、各省の行政レビューシート上に反映され、各省の事業評価の中で一体的にレビューされることとなる。</a:t>
          </a:r>
          <a:endParaRPr kumimoji="1" lang="en-US" altLang="ja-JP" sz="1050">
            <a:latin typeface="ＭＳ ゴシック" panose="020B0609070205080204" pitchFamily="49" charset="-128"/>
            <a:ea typeface="ＭＳ ゴシック" panose="020B0609070205080204" pitchFamily="49" charset="-128"/>
          </a:endParaRPr>
        </a:p>
        <a:p>
          <a:pPr lvl="0" algn="l"/>
          <a:r>
            <a:rPr kumimoji="1" lang="ja-JP" altLang="en-US" sz="1050">
              <a:latin typeface="ＭＳ ゴシック" panose="020B0609070205080204" pitchFamily="49" charset="-128"/>
              <a:ea typeface="ＭＳ ゴシック" panose="020B0609070205080204" pitchFamily="49" charset="-128"/>
            </a:rPr>
            <a:t>　また、各省から先の個々の事業の資金の流れ、費目・使途、支出上位</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者リストについては、各省のレビューシートに記載されるため、本レビューシートでは記載を省略する。</a:t>
          </a:r>
          <a:endParaRPr kumimoji="1" lang="en-US" altLang="ja-JP" sz="1050">
            <a:latin typeface="ＭＳ ゴシック" panose="020B0609070205080204" pitchFamily="49" charset="-128"/>
            <a:ea typeface="ＭＳ ゴシック" panose="020B0609070205080204" pitchFamily="49" charset="-128"/>
          </a:endParaRPr>
        </a:p>
        <a:p>
          <a:pPr lvl="0" algn="l"/>
          <a:r>
            <a:rPr kumimoji="1" lang="ja-JP" altLang="en-US" sz="1050">
              <a:latin typeface="ＭＳ ゴシック" panose="020B0609070205080204" pitchFamily="49" charset="-128"/>
              <a:ea typeface="ＭＳ ゴシック" panose="020B0609070205080204" pitchFamily="49" charset="-128"/>
            </a:rPr>
            <a:t>　なお、総務省</a:t>
          </a:r>
          <a:r>
            <a:rPr kumimoji="1" lang="en-US" altLang="ja-JP" sz="1050">
              <a:latin typeface="ＭＳ ゴシック" panose="020B0609070205080204" pitchFamily="49" charset="-128"/>
              <a:ea typeface="ＭＳ ゴシック" panose="020B0609070205080204" pitchFamily="49" charset="-128"/>
            </a:rPr>
            <a:t>660</a:t>
          </a:r>
          <a:r>
            <a:rPr kumimoji="1" lang="ja-JP" altLang="en-US" sz="1050">
              <a:latin typeface="ＭＳ ゴシック" panose="020B0609070205080204" pitchFamily="49" charset="-128"/>
              <a:ea typeface="ＭＳ ゴシック" panose="020B0609070205080204" pitchFamily="49" charset="-128"/>
            </a:rPr>
            <a:t>百万円は、当初予算で計上されているプロジェクトに対して移し替えされたものではなく、システム改革型の</a:t>
          </a:r>
          <a:r>
            <a:rPr kumimoji="1" lang="en-US" altLang="ja-JP" sz="1050">
              <a:latin typeface="ＭＳ ゴシック" panose="020B0609070205080204" pitchFamily="49" charset="-128"/>
              <a:ea typeface="ＭＳ ゴシック" panose="020B0609070205080204" pitchFamily="49" charset="-128"/>
            </a:rPr>
            <a:t>3,100</a:t>
          </a:r>
          <a:r>
            <a:rPr kumimoji="1" lang="ja-JP" altLang="en-US" sz="1050">
              <a:latin typeface="ＭＳ ゴシック" panose="020B0609070205080204" pitchFamily="49" charset="-128"/>
              <a:ea typeface="ＭＳ ゴシック" panose="020B0609070205080204" pitchFamily="49" charset="-128"/>
            </a:rPr>
            <a:t>百万円は、内閣府主導のプロジェクトに対するものであり、文部科学省及び経済産業省の当初予算で計上されているプロジェクトに対して移し替えされたものではないことから、本レビューシートに記載する。</a:t>
          </a:r>
        </a:p>
      </xdr:txBody>
    </xdr:sp>
    <xdr:clientData/>
  </xdr:oneCellAnchor>
  <xdr:twoCellAnchor>
    <xdr:from>
      <xdr:col>7</xdr:col>
      <xdr:colOff>95250</xdr:colOff>
      <xdr:row>127</xdr:row>
      <xdr:rowOff>133350</xdr:rowOff>
    </xdr:from>
    <xdr:to>
      <xdr:col>23</xdr:col>
      <xdr:colOff>178393</xdr:colOff>
      <xdr:row>128</xdr:row>
      <xdr:rowOff>212925</xdr:rowOff>
    </xdr:to>
    <xdr:sp macro="" textlink="">
      <xdr:nvSpPr>
        <xdr:cNvPr id="10" name="テキスト ボックス 9"/>
        <xdr:cNvSpPr txBox="1"/>
      </xdr:nvSpPr>
      <xdr:spPr bwMode="auto">
        <a:xfrm>
          <a:off x="1476375" y="46418046"/>
          <a:ext cx="3240000" cy="43336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政策統括官（科学技術・イノベーション担当）　</a:t>
          </a:r>
          <a:r>
            <a:rPr kumimoji="1" lang="en-US" altLang="ja-JP" sz="1200">
              <a:solidFill>
                <a:schemeClr val="tx1"/>
              </a:solidFill>
              <a:latin typeface="+mn-ea"/>
              <a:ea typeface="+mn-ea"/>
            </a:rPr>
            <a:t>11,000</a:t>
          </a:r>
          <a:r>
            <a:rPr kumimoji="1" lang="ja-JP" altLang="en-US" sz="1200">
              <a:solidFill>
                <a:schemeClr val="tx1"/>
              </a:solidFill>
              <a:latin typeface="+mn-ea"/>
              <a:ea typeface="+mn-ea"/>
            </a:rPr>
            <a:t>百万円（当初、補正）</a:t>
          </a:r>
        </a:p>
      </xdr:txBody>
    </xdr:sp>
    <xdr:clientData/>
  </xdr:twoCellAnchor>
  <xdr:twoCellAnchor>
    <xdr:from>
      <xdr:col>13</xdr:col>
      <xdr:colOff>72117</xdr:colOff>
      <xdr:row>130</xdr:row>
      <xdr:rowOff>183696</xdr:rowOff>
    </xdr:from>
    <xdr:to>
      <xdr:col>19</xdr:col>
      <xdr:colOff>23967</xdr:colOff>
      <xdr:row>131</xdr:row>
      <xdr:rowOff>263271</xdr:rowOff>
    </xdr:to>
    <xdr:sp macro="" textlink="">
      <xdr:nvSpPr>
        <xdr:cNvPr id="13" name="テキスト ボックス 12"/>
        <xdr:cNvSpPr txBox="1"/>
      </xdr:nvSpPr>
      <xdr:spPr bwMode="auto">
        <a:xfrm>
          <a:off x="2637063" y="47529750"/>
          <a:ext cx="1135672" cy="43336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研究開発型</a:t>
          </a:r>
          <a:endParaRPr kumimoji="1" lang="en-US" altLang="ja-JP" sz="1200">
            <a:solidFill>
              <a:schemeClr val="tx1"/>
            </a:solidFill>
            <a:latin typeface="+mn-ea"/>
            <a:ea typeface="+mn-ea"/>
          </a:endParaRPr>
        </a:p>
        <a:p>
          <a:pPr algn="ctr">
            <a:lnSpc>
              <a:spcPts val="1400"/>
            </a:lnSpc>
          </a:pPr>
          <a:r>
            <a:rPr kumimoji="1" lang="ja-JP" altLang="en-US" sz="1200">
              <a:solidFill>
                <a:schemeClr val="tx1"/>
              </a:solidFill>
              <a:latin typeface="+mn-ea"/>
              <a:ea typeface="+mn-ea"/>
            </a:rPr>
            <a:t>　</a:t>
          </a:r>
          <a:r>
            <a:rPr kumimoji="1" lang="en-US" altLang="ja-JP" sz="1200">
              <a:solidFill>
                <a:schemeClr val="tx1"/>
              </a:solidFill>
              <a:latin typeface="+mn-ea"/>
              <a:ea typeface="+mn-ea"/>
            </a:rPr>
            <a:t>7,802.3</a:t>
          </a:r>
          <a:r>
            <a:rPr kumimoji="1" lang="ja-JP" altLang="en-US" sz="1200">
              <a:solidFill>
                <a:schemeClr val="tx1"/>
              </a:solidFill>
              <a:latin typeface="+mn-ea"/>
              <a:ea typeface="+mn-ea"/>
            </a:rPr>
            <a:t>百万円</a:t>
          </a:r>
        </a:p>
      </xdr:txBody>
    </xdr:sp>
    <xdr:clientData/>
  </xdr:twoCellAnchor>
  <xdr:twoCellAnchor>
    <xdr:from>
      <xdr:col>7</xdr:col>
      <xdr:colOff>9525</xdr:colOff>
      <xdr:row>130</xdr:row>
      <xdr:rowOff>180975</xdr:rowOff>
    </xdr:from>
    <xdr:to>
      <xdr:col>12</xdr:col>
      <xdr:colOff>161400</xdr:colOff>
      <xdr:row>131</xdr:row>
      <xdr:rowOff>260550</xdr:rowOff>
    </xdr:to>
    <xdr:sp macro="" textlink="">
      <xdr:nvSpPr>
        <xdr:cNvPr id="15" name="テキスト ボックス 14"/>
        <xdr:cNvSpPr txBox="1"/>
      </xdr:nvSpPr>
      <xdr:spPr bwMode="auto">
        <a:xfrm>
          <a:off x="1409700" y="45729525"/>
          <a:ext cx="1152000" cy="4320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システム改革型</a:t>
          </a:r>
          <a:endParaRPr kumimoji="1" lang="en-US" altLang="ja-JP" sz="1200">
            <a:solidFill>
              <a:schemeClr val="tx1"/>
            </a:solidFill>
            <a:latin typeface="+mn-ea"/>
            <a:ea typeface="+mn-ea"/>
          </a:endParaRPr>
        </a:p>
        <a:p>
          <a:pPr algn="ctr">
            <a:lnSpc>
              <a:spcPts val="1400"/>
            </a:lnSpc>
          </a:pPr>
          <a:r>
            <a:rPr kumimoji="1" lang="ja-JP" altLang="en-US" sz="1200">
              <a:solidFill>
                <a:schemeClr val="tx1"/>
              </a:solidFill>
              <a:latin typeface="+mn-ea"/>
              <a:ea typeface="+mn-ea"/>
            </a:rPr>
            <a:t>　</a:t>
          </a:r>
          <a:r>
            <a:rPr kumimoji="1" lang="en-US" altLang="ja-JP" sz="1200">
              <a:solidFill>
                <a:schemeClr val="tx1"/>
              </a:solidFill>
              <a:latin typeface="+mn-ea"/>
              <a:ea typeface="+mn-ea"/>
            </a:rPr>
            <a:t>3,100</a:t>
          </a:r>
          <a:r>
            <a:rPr kumimoji="1" lang="ja-JP" altLang="en-US" sz="1200">
              <a:solidFill>
                <a:schemeClr val="tx1"/>
              </a:solidFill>
              <a:latin typeface="+mn-ea"/>
              <a:ea typeface="+mn-ea"/>
            </a:rPr>
            <a:t>百万円</a:t>
          </a:r>
        </a:p>
      </xdr:txBody>
    </xdr:sp>
    <xdr:clientData/>
  </xdr:twoCellAnchor>
  <xdr:twoCellAnchor>
    <xdr:from>
      <xdr:col>20</xdr:col>
      <xdr:colOff>9525</xdr:colOff>
      <xdr:row>142</xdr:row>
      <xdr:rowOff>277579</xdr:rowOff>
    </xdr:from>
    <xdr:to>
      <xdr:col>25</xdr:col>
      <xdr:colOff>161400</xdr:colOff>
      <xdr:row>144</xdr:row>
      <xdr:rowOff>3368</xdr:rowOff>
    </xdr:to>
    <xdr:sp macro="" textlink="">
      <xdr:nvSpPr>
        <xdr:cNvPr id="17" name="テキスト ボックス 16"/>
        <xdr:cNvSpPr txBox="1"/>
      </xdr:nvSpPr>
      <xdr:spPr bwMode="auto">
        <a:xfrm>
          <a:off x="3955596" y="51869061"/>
          <a:ext cx="1138393" cy="43336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総務省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660.0</a:t>
          </a:r>
          <a:r>
            <a:rPr kumimoji="1" lang="ja-JP" altLang="en-US" sz="1050">
              <a:solidFill>
                <a:sysClr val="windowText" lastClr="000000"/>
              </a:solidFill>
              <a:latin typeface="+mn-ea"/>
              <a:ea typeface="+mn-ea"/>
            </a:rPr>
            <a:t>百万円</a:t>
          </a:r>
        </a:p>
      </xdr:txBody>
    </xdr:sp>
    <xdr:clientData/>
  </xdr:twoCellAnchor>
  <xdr:twoCellAnchor>
    <xdr:from>
      <xdr:col>16</xdr:col>
      <xdr:colOff>24493</xdr:colOff>
      <xdr:row>131</xdr:row>
      <xdr:rowOff>263270</xdr:rowOff>
    </xdr:from>
    <xdr:to>
      <xdr:col>16</xdr:col>
      <xdr:colOff>24493</xdr:colOff>
      <xdr:row>143</xdr:row>
      <xdr:rowOff>121841</xdr:rowOff>
    </xdr:to>
    <xdr:cxnSp macro="">
      <xdr:nvCxnSpPr>
        <xdr:cNvPr id="7" name="直線コネクタ 6"/>
        <xdr:cNvCxnSpPr>
          <a:stCxn id="13" idx="2"/>
        </xdr:cNvCxnSpPr>
      </xdr:nvCxnSpPr>
      <xdr:spPr>
        <a:xfrm flipH="1">
          <a:off x="3181350" y="47963109"/>
          <a:ext cx="0" cy="4104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190499</xdr:colOff>
      <xdr:row>137</xdr:row>
      <xdr:rowOff>104781</xdr:rowOff>
    </xdr:from>
    <xdr:to>
      <xdr:col>25</xdr:col>
      <xdr:colOff>145071</xdr:colOff>
      <xdr:row>138</xdr:row>
      <xdr:rowOff>184357</xdr:rowOff>
    </xdr:to>
    <xdr:sp macro="" textlink="">
      <xdr:nvSpPr>
        <xdr:cNvPr id="21" name="テキスト ボックス 20"/>
        <xdr:cNvSpPr txBox="1"/>
      </xdr:nvSpPr>
      <xdr:spPr bwMode="auto">
        <a:xfrm>
          <a:off x="3939267" y="49927335"/>
          <a:ext cx="1138393" cy="43336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Ｄ</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経済産業省</a:t>
          </a:r>
          <a:endParaRPr kumimoji="1" lang="en-US" altLang="ja-JP" sz="1050">
            <a:solidFill>
              <a:sysClr val="windowText" lastClr="000000"/>
            </a:solidFill>
            <a:latin typeface="+mn-ea"/>
            <a:ea typeface="+mn-ea"/>
          </a:endParaRPr>
        </a:p>
        <a:p>
          <a:pPr algn="ctr">
            <a:lnSpc>
              <a:spcPts val="1200"/>
            </a:lnSpc>
          </a:pPr>
          <a:r>
            <a:rPr kumimoji="1" lang="en-US" altLang="ja-JP" sz="1050" baseline="0">
              <a:solidFill>
                <a:srgbClr val="FF0000"/>
              </a:solidFill>
              <a:latin typeface="+mn-ea"/>
              <a:ea typeface="+mn-ea"/>
            </a:rPr>
            <a:t>      </a:t>
          </a:r>
          <a:r>
            <a:rPr kumimoji="1" lang="en-US" altLang="ja-JP" sz="1050">
              <a:solidFill>
                <a:sysClr val="windowText" lastClr="000000"/>
              </a:solidFill>
              <a:latin typeface="+mn-ea"/>
              <a:ea typeface="+mn-ea"/>
            </a:rPr>
            <a:t>70</a:t>
          </a:r>
          <a:r>
            <a:rPr kumimoji="1" lang="ja-JP" altLang="en-US" sz="1050">
              <a:solidFill>
                <a:sysClr val="windowText" lastClr="000000"/>
              </a:solidFill>
              <a:latin typeface="+mn-ea"/>
              <a:ea typeface="+mn-ea"/>
            </a:rPr>
            <a:t>百万円</a:t>
          </a:r>
        </a:p>
      </xdr:txBody>
    </xdr:sp>
    <xdr:clientData/>
  </xdr:twoCellAnchor>
  <xdr:twoCellAnchor>
    <xdr:from>
      <xdr:col>36</xdr:col>
      <xdr:colOff>2719</xdr:colOff>
      <xdr:row>142</xdr:row>
      <xdr:rowOff>277590</xdr:rowOff>
    </xdr:from>
    <xdr:to>
      <xdr:col>44</xdr:col>
      <xdr:colOff>22519</xdr:colOff>
      <xdr:row>144</xdr:row>
      <xdr:rowOff>3379</xdr:rowOff>
    </xdr:to>
    <xdr:sp macro="" textlink="">
      <xdr:nvSpPr>
        <xdr:cNvPr id="22" name="テキスト ボックス 21"/>
        <xdr:cNvSpPr txBox="1"/>
      </xdr:nvSpPr>
      <xdr:spPr bwMode="auto">
        <a:xfrm>
          <a:off x="7203619" y="51931665"/>
          <a:ext cx="1620000" cy="4306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a:solidFill>
                <a:schemeClr val="dk1"/>
              </a:solidFill>
              <a:effectLst/>
              <a:latin typeface="+mn-ea"/>
              <a:ea typeface="+mn-ea"/>
              <a:cs typeface="+mn-cs"/>
            </a:rPr>
            <a:t>Ｆ</a:t>
          </a:r>
          <a:r>
            <a:rPr kumimoji="1" lang="en-US" altLang="ja-JP" sz="1050" b="0">
              <a:solidFill>
                <a:schemeClr val="dk1"/>
              </a:solidFill>
              <a:effectLst/>
              <a:latin typeface="+mn-ea"/>
              <a:ea typeface="+mn-ea"/>
              <a:cs typeface="+mn-cs"/>
            </a:rPr>
            <a:t>.</a:t>
          </a:r>
          <a:r>
            <a:rPr kumimoji="1" lang="ja-JP" altLang="en-US" sz="1050" b="0">
              <a:solidFill>
                <a:schemeClr val="dk1"/>
              </a:solidFill>
              <a:effectLst/>
              <a:latin typeface="+mn-ea"/>
              <a:ea typeface="+mn-ea"/>
              <a:cs typeface="+mn-cs"/>
            </a:rPr>
            <a:t>民間企業等（６機関）</a:t>
          </a:r>
          <a:endParaRPr kumimoji="1" lang="en-US" altLang="ja-JP" sz="1050" b="0">
            <a:solidFill>
              <a:schemeClr val="dk1"/>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a:solidFill>
                <a:sysClr val="windowText" lastClr="000000"/>
              </a:solidFill>
              <a:latin typeface="+mn-ea"/>
              <a:ea typeface="+mn-ea"/>
            </a:rPr>
            <a:t>640.6</a:t>
          </a:r>
          <a:r>
            <a:rPr kumimoji="1" lang="ja-JP" altLang="en-US" sz="1050" b="0">
              <a:solidFill>
                <a:sysClr val="windowText" lastClr="000000"/>
              </a:solidFill>
              <a:latin typeface="+mn-ea"/>
              <a:ea typeface="+mn-ea"/>
            </a:rPr>
            <a:t>百万円</a:t>
          </a:r>
        </a:p>
      </xdr:txBody>
    </xdr:sp>
    <xdr:clientData/>
  </xdr:twoCellAnchor>
  <xdr:twoCellAnchor>
    <xdr:from>
      <xdr:col>35</xdr:col>
      <xdr:colOff>200024</xdr:colOff>
      <xdr:row>145</xdr:row>
      <xdr:rowOff>223161</xdr:rowOff>
    </xdr:from>
    <xdr:to>
      <xdr:col>44</xdr:col>
      <xdr:colOff>19799</xdr:colOff>
      <xdr:row>146</xdr:row>
      <xdr:rowOff>302736</xdr:rowOff>
    </xdr:to>
    <xdr:sp macro="" textlink="">
      <xdr:nvSpPr>
        <xdr:cNvPr id="24" name="テキスト ボックス 23"/>
        <xdr:cNvSpPr txBox="1"/>
      </xdr:nvSpPr>
      <xdr:spPr bwMode="auto">
        <a:xfrm>
          <a:off x="7200899" y="52934511"/>
          <a:ext cx="1620000" cy="43200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Ｇ</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国立大学（９校）</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1,950</a:t>
          </a:r>
          <a:r>
            <a:rPr kumimoji="1" lang="ja-JP" altLang="en-US" sz="1050">
              <a:solidFill>
                <a:sysClr val="windowText" lastClr="000000"/>
              </a:solidFill>
              <a:latin typeface="+mn-ea"/>
              <a:ea typeface="+mn-ea"/>
            </a:rPr>
            <a:t>百万円</a:t>
          </a:r>
        </a:p>
      </xdr:txBody>
    </xdr:sp>
    <xdr:clientData/>
  </xdr:twoCellAnchor>
  <xdr:twoCellAnchor>
    <xdr:from>
      <xdr:col>13</xdr:col>
      <xdr:colOff>34500</xdr:colOff>
      <xdr:row>128</xdr:row>
      <xdr:rowOff>212925</xdr:rowOff>
    </xdr:from>
    <xdr:to>
      <xdr:col>13</xdr:col>
      <xdr:colOff>34500</xdr:colOff>
      <xdr:row>130</xdr:row>
      <xdr:rowOff>12075</xdr:rowOff>
    </xdr:to>
    <xdr:cxnSp macro="">
      <xdr:nvCxnSpPr>
        <xdr:cNvPr id="25" name="直線コネクタ 24"/>
        <xdr:cNvCxnSpPr/>
      </xdr:nvCxnSpPr>
      <xdr:spPr bwMode="auto">
        <a:xfrm>
          <a:off x="2634825" y="45056625"/>
          <a:ext cx="0" cy="504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127</xdr:row>
      <xdr:rowOff>349350</xdr:rowOff>
    </xdr:from>
    <xdr:to>
      <xdr:col>7</xdr:col>
      <xdr:colOff>95250</xdr:colOff>
      <xdr:row>151</xdr:row>
      <xdr:rowOff>0</xdr:rowOff>
    </xdr:to>
    <xdr:cxnSp macro="">
      <xdr:nvCxnSpPr>
        <xdr:cNvPr id="26" name="カギ線コネクタ 25"/>
        <xdr:cNvCxnSpPr>
          <a:stCxn id="10" idx="1"/>
        </xdr:cNvCxnSpPr>
      </xdr:nvCxnSpPr>
      <xdr:spPr>
        <a:xfrm rot="10800000" flipV="1">
          <a:off x="1304925" y="46717050"/>
          <a:ext cx="190500" cy="8108850"/>
        </a:xfrm>
        <a:prstGeom prst="bentConnector2">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130</xdr:row>
      <xdr:rowOff>0</xdr:rowOff>
    </xdr:from>
    <xdr:to>
      <xdr:col>16</xdr:col>
      <xdr:colOff>47625</xdr:colOff>
      <xdr:row>130</xdr:row>
      <xdr:rowOff>0</xdr:rowOff>
    </xdr:to>
    <xdr:cxnSp macro="">
      <xdr:nvCxnSpPr>
        <xdr:cNvPr id="27" name="直線コネクタ 26"/>
        <xdr:cNvCxnSpPr/>
      </xdr:nvCxnSpPr>
      <xdr:spPr bwMode="auto">
        <a:xfrm>
          <a:off x="1971675" y="45548550"/>
          <a:ext cx="12763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171449</xdr:colOff>
      <xdr:row>130</xdr:row>
      <xdr:rowOff>9525</xdr:rowOff>
    </xdr:from>
    <xdr:to>
      <xdr:col>9</xdr:col>
      <xdr:colOff>171449</xdr:colOff>
      <xdr:row>130</xdr:row>
      <xdr:rowOff>189525</xdr:rowOff>
    </xdr:to>
    <xdr:cxnSp macro="">
      <xdr:nvCxnSpPr>
        <xdr:cNvPr id="29" name="直線コネクタ 28"/>
        <xdr:cNvCxnSpPr>
          <a:endCxn id="15" idx="0"/>
        </xdr:cNvCxnSpPr>
      </xdr:nvCxnSpPr>
      <xdr:spPr bwMode="auto">
        <a:xfrm>
          <a:off x="1971674" y="45558075"/>
          <a:ext cx="0" cy="180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48042</xdr:colOff>
      <xdr:row>129</xdr:row>
      <xdr:rowOff>346982</xdr:rowOff>
    </xdr:from>
    <xdr:to>
      <xdr:col>16</xdr:col>
      <xdr:colOff>48042</xdr:colOff>
      <xdr:row>130</xdr:row>
      <xdr:rowOff>173196</xdr:rowOff>
    </xdr:to>
    <xdr:cxnSp macro="">
      <xdr:nvCxnSpPr>
        <xdr:cNvPr id="31" name="直線コネクタ 30"/>
        <xdr:cNvCxnSpPr>
          <a:endCxn id="13" idx="0"/>
        </xdr:cNvCxnSpPr>
      </xdr:nvCxnSpPr>
      <xdr:spPr bwMode="auto">
        <a:xfrm>
          <a:off x="3204899" y="47339250"/>
          <a:ext cx="0" cy="180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128</xdr:row>
      <xdr:rowOff>323850</xdr:rowOff>
    </xdr:from>
    <xdr:to>
      <xdr:col>15</xdr:col>
      <xdr:colOff>194175</xdr:colOff>
      <xdr:row>129</xdr:row>
      <xdr:rowOff>223425</xdr:rowOff>
    </xdr:to>
    <xdr:sp macro="" textlink="">
      <xdr:nvSpPr>
        <xdr:cNvPr id="12" name="テキスト ボックス 11"/>
        <xdr:cNvSpPr txBox="1"/>
      </xdr:nvSpPr>
      <xdr:spPr bwMode="auto">
        <a:xfrm>
          <a:off x="2114550" y="45167550"/>
          <a:ext cx="1080000" cy="2520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kumimoji="1" lang="ja-JP" altLang="en-US" sz="1200">
              <a:solidFill>
                <a:sysClr val="windowText" lastClr="000000"/>
              </a:solidFill>
            </a:rPr>
            <a:t>移替</a:t>
          </a:r>
        </a:p>
      </xdr:txBody>
    </xdr:sp>
    <xdr:clientData/>
  </xdr:twoCellAnchor>
  <xdr:twoCellAnchor>
    <xdr:from>
      <xdr:col>16</xdr:col>
      <xdr:colOff>38100</xdr:colOff>
      <xdr:row>132</xdr:row>
      <xdr:rowOff>198312</xdr:rowOff>
    </xdr:from>
    <xdr:to>
      <xdr:col>20</xdr:col>
      <xdr:colOff>9525</xdr:colOff>
      <xdr:row>132</xdr:row>
      <xdr:rowOff>198312</xdr:rowOff>
    </xdr:to>
    <xdr:cxnSp macro="">
      <xdr:nvCxnSpPr>
        <xdr:cNvPr id="42" name="直線矢印コネクタ 41"/>
        <xdr:cNvCxnSpPr>
          <a:endCxn id="4" idx="1"/>
        </xdr:cNvCxnSpPr>
      </xdr:nvCxnSpPr>
      <xdr:spPr>
        <a:xfrm>
          <a:off x="3194957" y="48251937"/>
          <a:ext cx="760639"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xdr:colOff>
      <xdr:row>134</xdr:row>
      <xdr:rowOff>104414</xdr:rowOff>
    </xdr:from>
    <xdr:to>
      <xdr:col>20</xdr:col>
      <xdr:colOff>9525</xdr:colOff>
      <xdr:row>134</xdr:row>
      <xdr:rowOff>104414</xdr:rowOff>
    </xdr:to>
    <xdr:cxnSp macro="">
      <xdr:nvCxnSpPr>
        <xdr:cNvPr id="43" name="直線矢印コネクタ 42"/>
        <xdr:cNvCxnSpPr>
          <a:endCxn id="5" idx="1"/>
        </xdr:cNvCxnSpPr>
      </xdr:nvCxnSpPr>
      <xdr:spPr>
        <a:xfrm>
          <a:off x="3204482" y="48865610"/>
          <a:ext cx="751114"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31295</xdr:colOff>
      <xdr:row>136</xdr:row>
      <xdr:rowOff>39805</xdr:rowOff>
    </xdr:from>
    <xdr:to>
      <xdr:col>20</xdr:col>
      <xdr:colOff>2720</xdr:colOff>
      <xdr:row>136</xdr:row>
      <xdr:rowOff>40481</xdr:rowOff>
    </xdr:to>
    <xdr:cxnSp macro="">
      <xdr:nvCxnSpPr>
        <xdr:cNvPr id="44" name="直線矢印コネクタ 43"/>
        <xdr:cNvCxnSpPr>
          <a:endCxn id="6" idx="1"/>
        </xdr:cNvCxnSpPr>
      </xdr:nvCxnSpPr>
      <xdr:spPr>
        <a:xfrm flipV="1">
          <a:off x="3188152" y="49508573"/>
          <a:ext cx="760639" cy="67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137</xdr:row>
      <xdr:rowOff>312614</xdr:rowOff>
    </xdr:from>
    <xdr:to>
      <xdr:col>19</xdr:col>
      <xdr:colOff>190499</xdr:colOff>
      <xdr:row>137</xdr:row>
      <xdr:rowOff>312614</xdr:rowOff>
    </xdr:to>
    <xdr:cxnSp macro="">
      <xdr:nvCxnSpPr>
        <xdr:cNvPr id="45" name="直線矢印コネクタ 44"/>
        <xdr:cNvCxnSpPr>
          <a:endCxn id="21" idx="1"/>
        </xdr:cNvCxnSpPr>
      </xdr:nvCxnSpPr>
      <xdr:spPr>
        <a:xfrm>
          <a:off x="3194957" y="50135168"/>
          <a:ext cx="74431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31296</xdr:colOff>
      <xdr:row>139</xdr:row>
      <xdr:rowOff>251389</xdr:rowOff>
    </xdr:from>
    <xdr:to>
      <xdr:col>20</xdr:col>
      <xdr:colOff>2721</xdr:colOff>
      <xdr:row>139</xdr:row>
      <xdr:rowOff>251389</xdr:rowOff>
    </xdr:to>
    <xdr:cxnSp macro="">
      <xdr:nvCxnSpPr>
        <xdr:cNvPr id="46" name="直線矢印コネクタ 45"/>
        <xdr:cNvCxnSpPr>
          <a:endCxn id="8" idx="1"/>
        </xdr:cNvCxnSpPr>
      </xdr:nvCxnSpPr>
      <xdr:spPr>
        <a:xfrm>
          <a:off x="3188153" y="50781514"/>
          <a:ext cx="760639"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143</xdr:row>
      <xdr:rowOff>123818</xdr:rowOff>
    </xdr:from>
    <xdr:to>
      <xdr:col>20</xdr:col>
      <xdr:colOff>9525</xdr:colOff>
      <xdr:row>143</xdr:row>
      <xdr:rowOff>123818</xdr:rowOff>
    </xdr:to>
    <xdr:cxnSp macro="">
      <xdr:nvCxnSpPr>
        <xdr:cNvPr id="52" name="直線矢印コネクタ 51"/>
        <xdr:cNvCxnSpPr>
          <a:endCxn id="17" idx="1"/>
        </xdr:cNvCxnSpPr>
      </xdr:nvCxnSpPr>
      <xdr:spPr>
        <a:xfrm>
          <a:off x="3194957" y="52069086"/>
          <a:ext cx="760639"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180976</xdr:colOff>
      <xdr:row>131</xdr:row>
      <xdr:rowOff>260550</xdr:rowOff>
    </xdr:from>
    <xdr:to>
      <xdr:col>9</xdr:col>
      <xdr:colOff>180976</xdr:colOff>
      <xdr:row>148</xdr:row>
      <xdr:rowOff>65325</xdr:rowOff>
    </xdr:to>
    <xdr:cxnSp macro="">
      <xdr:nvCxnSpPr>
        <xdr:cNvPr id="55" name="直線コネクタ 54"/>
        <xdr:cNvCxnSpPr>
          <a:stCxn id="15" idx="2"/>
        </xdr:cNvCxnSpPr>
      </xdr:nvCxnSpPr>
      <xdr:spPr>
        <a:xfrm flipH="1">
          <a:off x="1981201" y="48037950"/>
          <a:ext cx="0" cy="5796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xdr:colOff>
      <xdr:row>150</xdr:row>
      <xdr:rowOff>134711</xdr:rowOff>
    </xdr:from>
    <xdr:to>
      <xdr:col>16</xdr:col>
      <xdr:colOff>2197</xdr:colOff>
      <xdr:row>151</xdr:row>
      <xdr:rowOff>214287</xdr:rowOff>
    </xdr:to>
    <xdr:sp macro="" textlink="">
      <xdr:nvSpPr>
        <xdr:cNvPr id="19" name="テキスト ボックス 18"/>
        <xdr:cNvSpPr txBox="1"/>
      </xdr:nvSpPr>
      <xdr:spPr bwMode="auto">
        <a:xfrm>
          <a:off x="2047875" y="54608186"/>
          <a:ext cx="1154722" cy="432001"/>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内閣府</a:t>
          </a:r>
          <a:endParaRPr kumimoji="1" lang="en-US" altLang="ja-JP" sz="1200">
            <a:solidFill>
              <a:schemeClr val="tx1"/>
            </a:solidFill>
            <a:latin typeface="+mn-ea"/>
            <a:ea typeface="+mn-ea"/>
          </a:endParaRPr>
        </a:p>
        <a:p>
          <a:pPr algn="ctr">
            <a:lnSpc>
              <a:spcPts val="1400"/>
            </a:lnSpc>
          </a:pPr>
          <a:r>
            <a:rPr kumimoji="1" lang="en-US" altLang="ja-JP" sz="1200">
              <a:solidFill>
                <a:schemeClr val="tx1"/>
              </a:solidFill>
              <a:latin typeface="+mn-ea"/>
              <a:ea typeface="+mn-ea"/>
            </a:rPr>
            <a:t>97.7</a:t>
          </a:r>
          <a:r>
            <a:rPr kumimoji="1" lang="ja-JP" altLang="en-US" sz="1200">
              <a:solidFill>
                <a:schemeClr val="tx1"/>
              </a:solidFill>
              <a:latin typeface="+mn-ea"/>
              <a:ea typeface="+mn-ea"/>
            </a:rPr>
            <a:t>百万円</a:t>
          </a:r>
        </a:p>
      </xdr:txBody>
    </xdr:sp>
    <xdr:clientData/>
  </xdr:twoCellAnchor>
  <xdr:twoCellAnchor>
    <xdr:from>
      <xdr:col>36</xdr:col>
      <xdr:colOff>2719</xdr:colOff>
      <xdr:row>147</xdr:row>
      <xdr:rowOff>201396</xdr:rowOff>
    </xdr:from>
    <xdr:to>
      <xdr:col>44</xdr:col>
      <xdr:colOff>22519</xdr:colOff>
      <xdr:row>148</xdr:row>
      <xdr:rowOff>280971</xdr:rowOff>
    </xdr:to>
    <xdr:sp macro="" textlink="">
      <xdr:nvSpPr>
        <xdr:cNvPr id="58" name="テキスト ボックス 57"/>
        <xdr:cNvSpPr txBox="1"/>
      </xdr:nvSpPr>
      <xdr:spPr bwMode="auto">
        <a:xfrm>
          <a:off x="7203619" y="53617596"/>
          <a:ext cx="1620000" cy="43200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strike="noStrike" baseline="0">
              <a:solidFill>
                <a:sysClr val="windowText" lastClr="000000"/>
              </a:solidFill>
              <a:effectLst/>
              <a:latin typeface="+mn-ea"/>
              <a:ea typeface="+mn-ea"/>
              <a:cs typeface="+mn-cs"/>
            </a:rPr>
            <a:t>Ｈ</a:t>
          </a:r>
          <a:r>
            <a:rPr kumimoji="1" lang="en-US" altLang="ja-JP" sz="1050" strike="noStrike" baseline="0">
              <a:solidFill>
                <a:sysClr val="windowText" lastClr="000000"/>
              </a:solidFill>
              <a:effectLst/>
              <a:latin typeface="+mn-ea"/>
              <a:ea typeface="+mn-ea"/>
              <a:cs typeface="+mn-cs"/>
            </a:rPr>
            <a:t>.</a:t>
          </a:r>
          <a:r>
            <a:rPr kumimoji="1" lang="ja-JP" altLang="en-US" sz="1050" strike="noStrike" baseline="0">
              <a:solidFill>
                <a:sysClr val="windowText" lastClr="000000"/>
              </a:solidFill>
              <a:effectLst/>
              <a:latin typeface="+mn-ea"/>
              <a:ea typeface="+mn-ea"/>
              <a:cs typeface="+mn-cs"/>
            </a:rPr>
            <a:t>民間企業等（１機関）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latin typeface="+mn-ea"/>
              <a:ea typeface="+mn-ea"/>
            </a:rPr>
            <a:t>1,150</a:t>
          </a:r>
          <a:r>
            <a:rPr kumimoji="1" lang="ja-JP" altLang="en-US" sz="1050" strike="noStrike" baseline="0">
              <a:solidFill>
                <a:sysClr val="windowText" lastClr="000000"/>
              </a:solidFill>
              <a:latin typeface="+mn-ea"/>
              <a:ea typeface="+mn-ea"/>
            </a:rPr>
            <a:t>百万円</a:t>
          </a:r>
        </a:p>
      </xdr:txBody>
    </xdr:sp>
    <xdr:clientData/>
  </xdr:twoCellAnchor>
  <xdr:twoCellAnchor>
    <xdr:from>
      <xdr:col>26</xdr:col>
      <xdr:colOff>161925</xdr:colOff>
      <xdr:row>151</xdr:row>
      <xdr:rowOff>151039</xdr:rowOff>
    </xdr:from>
    <xdr:to>
      <xdr:col>34</xdr:col>
      <xdr:colOff>181725</xdr:colOff>
      <xdr:row>152</xdr:row>
      <xdr:rowOff>229253</xdr:rowOff>
    </xdr:to>
    <xdr:sp macro="" textlink="">
      <xdr:nvSpPr>
        <xdr:cNvPr id="59" name="テキスト ボックス 58"/>
        <xdr:cNvSpPr txBox="1"/>
      </xdr:nvSpPr>
      <xdr:spPr bwMode="auto">
        <a:xfrm>
          <a:off x="5362575" y="54976939"/>
          <a:ext cx="1620000" cy="4306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Ｊ</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内閣府事務局</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39.9</a:t>
          </a:r>
          <a:r>
            <a:rPr kumimoji="1" lang="ja-JP" altLang="en-US" sz="1050">
              <a:solidFill>
                <a:sysClr val="windowText" lastClr="000000"/>
              </a:solidFill>
              <a:latin typeface="+mn-ea"/>
              <a:ea typeface="+mn-ea"/>
            </a:rPr>
            <a:t>百万円</a:t>
          </a:r>
        </a:p>
      </xdr:txBody>
    </xdr:sp>
    <xdr:clientData/>
  </xdr:twoCellAnchor>
  <xdr:twoCellAnchor>
    <xdr:from>
      <xdr:col>26</xdr:col>
      <xdr:colOff>171451</xdr:colOff>
      <xdr:row>149</xdr:row>
      <xdr:rowOff>238131</xdr:rowOff>
    </xdr:from>
    <xdr:to>
      <xdr:col>34</xdr:col>
      <xdr:colOff>188529</xdr:colOff>
      <xdr:row>150</xdr:row>
      <xdr:rowOff>317706</xdr:rowOff>
    </xdr:to>
    <xdr:sp macro="" textlink="">
      <xdr:nvSpPr>
        <xdr:cNvPr id="60" name="テキスト ボックス 59"/>
        <xdr:cNvSpPr txBox="1"/>
      </xdr:nvSpPr>
      <xdr:spPr bwMode="auto">
        <a:xfrm>
          <a:off x="5372101" y="54359181"/>
          <a:ext cx="1617278" cy="43200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Ｉ</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民間企業（１社）</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48.7</a:t>
          </a:r>
          <a:r>
            <a:rPr kumimoji="1" lang="ja-JP" altLang="en-US" sz="1050">
              <a:solidFill>
                <a:sysClr val="windowText" lastClr="000000"/>
              </a:solidFill>
              <a:latin typeface="+mn-ea"/>
              <a:ea typeface="+mn-ea"/>
            </a:rPr>
            <a:t>百万円</a:t>
          </a:r>
        </a:p>
      </xdr:txBody>
    </xdr:sp>
    <xdr:clientData/>
  </xdr:twoCellAnchor>
  <xdr:twoCellAnchor>
    <xdr:from>
      <xdr:col>9</xdr:col>
      <xdr:colOff>183697</xdr:colOff>
      <xdr:row>146</xdr:row>
      <xdr:rowOff>83004</xdr:rowOff>
    </xdr:from>
    <xdr:to>
      <xdr:col>20</xdr:col>
      <xdr:colOff>5442</xdr:colOff>
      <xdr:row>146</xdr:row>
      <xdr:rowOff>83334</xdr:rowOff>
    </xdr:to>
    <xdr:cxnSp macro="">
      <xdr:nvCxnSpPr>
        <xdr:cNvPr id="62" name="直線矢印コネクタ 61"/>
        <xdr:cNvCxnSpPr>
          <a:endCxn id="65" idx="1"/>
        </xdr:cNvCxnSpPr>
      </xdr:nvCxnSpPr>
      <xdr:spPr>
        <a:xfrm>
          <a:off x="1983922" y="53146779"/>
          <a:ext cx="2022020" cy="33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148</xdr:row>
      <xdr:rowOff>58511</xdr:rowOff>
    </xdr:from>
    <xdr:to>
      <xdr:col>20</xdr:col>
      <xdr:colOff>1360</xdr:colOff>
      <xdr:row>148</xdr:row>
      <xdr:rowOff>58511</xdr:rowOff>
    </xdr:to>
    <xdr:cxnSp macro="">
      <xdr:nvCxnSpPr>
        <xdr:cNvPr id="66" name="直線矢印コネクタ 65"/>
        <xdr:cNvCxnSpPr>
          <a:endCxn id="67" idx="1"/>
        </xdr:cNvCxnSpPr>
      </xdr:nvCxnSpPr>
      <xdr:spPr>
        <a:xfrm>
          <a:off x="1990725" y="53827136"/>
          <a:ext cx="201113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152</xdr:row>
      <xdr:rowOff>129273</xdr:rowOff>
    </xdr:from>
    <xdr:to>
      <xdr:col>11</xdr:col>
      <xdr:colOff>185625</xdr:colOff>
      <xdr:row>153</xdr:row>
      <xdr:rowOff>27487</xdr:rowOff>
    </xdr:to>
    <xdr:sp macro="" textlink="">
      <xdr:nvSpPr>
        <xdr:cNvPr id="70" name="テキスト ボックス 69"/>
        <xdr:cNvSpPr txBox="1"/>
      </xdr:nvSpPr>
      <xdr:spPr bwMode="auto">
        <a:xfrm>
          <a:off x="1485900" y="55307598"/>
          <a:ext cx="900000" cy="250639"/>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lnSpc>
              <a:spcPts val="1400"/>
            </a:lnSpc>
          </a:pPr>
          <a:r>
            <a:rPr kumimoji="1" lang="en-US" altLang="ja-JP" sz="1100">
              <a:solidFill>
                <a:schemeClr val="tx1"/>
              </a:solidFill>
              <a:latin typeface="+mn-ea"/>
              <a:ea typeface="+mn-ea"/>
            </a:rPr>
            <a:t>【</a:t>
          </a:r>
          <a:r>
            <a:rPr kumimoji="1" lang="ja-JP" altLang="en-US" sz="1100">
              <a:solidFill>
                <a:schemeClr val="tx1"/>
              </a:solidFill>
              <a:latin typeface="+mn-ea"/>
              <a:ea typeface="+mn-ea"/>
            </a:rPr>
            <a:t>関連事業</a:t>
          </a:r>
          <a:r>
            <a:rPr lang="en-US" altLang="ja-JP" sz="1100" b="0" i="0" u="none" strike="noStrike" baseline="0" smtClean="0">
              <a:solidFill>
                <a:schemeClr val="dk1"/>
              </a:solidFill>
              <a:latin typeface="+mn-ea"/>
              <a:ea typeface="+mn-ea"/>
              <a:cs typeface="+mn-cs"/>
            </a:rPr>
            <a:t>】</a:t>
          </a:r>
          <a:endParaRPr kumimoji="1" lang="ja-JP" altLang="en-US" sz="1100">
            <a:solidFill>
              <a:schemeClr val="tx1"/>
            </a:solidFill>
            <a:latin typeface="+mn-ea"/>
            <a:ea typeface="+mn-ea"/>
          </a:endParaRPr>
        </a:p>
      </xdr:txBody>
    </xdr:sp>
    <xdr:clientData/>
  </xdr:twoCellAnchor>
  <xdr:oneCellAnchor>
    <xdr:from>
      <xdr:col>35</xdr:col>
      <xdr:colOff>104775</xdr:colOff>
      <xdr:row>151</xdr:row>
      <xdr:rowOff>202751</xdr:rowOff>
    </xdr:from>
    <xdr:ext cx="1620000" cy="288000"/>
    <xdr:sp macro="" textlink="">
      <xdr:nvSpPr>
        <xdr:cNvPr id="71" name="テキスト ボックス 70"/>
        <xdr:cNvSpPr txBox="1"/>
      </xdr:nvSpPr>
      <xdr:spPr>
        <a:xfrm>
          <a:off x="7105650" y="55028651"/>
          <a:ext cx="1620000" cy="288000"/>
        </a:xfrm>
        <a:prstGeom prst="bracketPair">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0" rIns="36000" bIns="0" rtlCol="0" anchor="ctr" anchorCtr="0">
          <a:noAutofit/>
        </a:bodyPr>
        <a:lstStyle/>
        <a:p>
          <a:r>
            <a:rPr kumimoji="1" lang="ja-JP" altLang="en-US" sz="700">
              <a:latin typeface="+mj-ea"/>
              <a:ea typeface="+mj-ea"/>
            </a:rPr>
            <a:t>＜</a:t>
          </a:r>
          <a:r>
            <a:rPr kumimoji="1" lang="en-US" altLang="ja-JP" sz="700">
              <a:latin typeface="+mj-ea"/>
              <a:ea typeface="+mj-ea"/>
            </a:rPr>
            <a:t>J</a:t>
          </a:r>
          <a:r>
            <a:rPr kumimoji="1" lang="ja-JP" altLang="en-US" sz="700">
              <a:latin typeface="+mj-ea"/>
              <a:ea typeface="+mj-ea"/>
            </a:rPr>
            <a:t>補足＞</a:t>
          </a:r>
          <a:endParaRPr kumimoji="1" lang="en-US" altLang="ja-JP" sz="700">
            <a:latin typeface="+mj-ea"/>
            <a:ea typeface="+mj-ea"/>
          </a:endParaRPr>
        </a:p>
        <a:p>
          <a:r>
            <a:rPr kumimoji="1" lang="en-US" altLang="ja-JP" sz="700">
              <a:latin typeface="+mj-ea"/>
              <a:ea typeface="+mj-ea"/>
            </a:rPr>
            <a:t>PRISM</a:t>
          </a:r>
          <a:r>
            <a:rPr kumimoji="1" lang="ja-JP" altLang="en-US" sz="700">
              <a:latin typeface="+mj-ea"/>
              <a:ea typeface="+mj-ea"/>
            </a:rPr>
            <a:t>に係る人件費、謝金、旅費等</a:t>
          </a:r>
        </a:p>
      </xdr:txBody>
    </xdr:sp>
    <xdr:clientData/>
  </xdr:oneCellAnchor>
  <xdr:oneCellAnchor>
    <xdr:from>
      <xdr:col>35</xdr:col>
      <xdr:colOff>112941</xdr:colOff>
      <xdr:row>149</xdr:row>
      <xdr:rowOff>297997</xdr:rowOff>
    </xdr:from>
    <xdr:ext cx="1440000" cy="288000"/>
    <xdr:sp macro="" textlink="">
      <xdr:nvSpPr>
        <xdr:cNvPr id="72" name="テキスト ボックス 71"/>
        <xdr:cNvSpPr txBox="1"/>
      </xdr:nvSpPr>
      <xdr:spPr>
        <a:xfrm>
          <a:off x="7113816" y="54419047"/>
          <a:ext cx="1440000" cy="288000"/>
        </a:xfrm>
        <a:prstGeom prst="bracketPair">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72000" tIns="0" rIns="36000" bIns="0" rtlCol="0" anchor="ctr" anchorCtr="0">
          <a:noAutofit/>
        </a:bodyPr>
        <a:lstStyle/>
        <a:p>
          <a:r>
            <a:rPr kumimoji="1" lang="ja-JP" altLang="en-US" sz="700">
              <a:latin typeface="+mj-ea"/>
              <a:ea typeface="+mj-ea"/>
            </a:rPr>
            <a:t>＜</a:t>
          </a:r>
          <a:r>
            <a:rPr kumimoji="1" lang="en-US" altLang="ja-JP" sz="700">
              <a:latin typeface="+mj-ea"/>
              <a:ea typeface="+mj-ea"/>
            </a:rPr>
            <a:t>I</a:t>
          </a:r>
          <a:r>
            <a:rPr kumimoji="1" lang="ja-JP" altLang="en-US" sz="700">
              <a:latin typeface="+mj-ea"/>
              <a:ea typeface="+mj-ea"/>
            </a:rPr>
            <a:t>補足＞</a:t>
          </a:r>
          <a:endParaRPr kumimoji="1" lang="en-US" altLang="ja-JP" sz="700">
            <a:latin typeface="+mj-ea"/>
            <a:ea typeface="+mj-ea"/>
          </a:endParaRPr>
        </a:p>
        <a:p>
          <a:r>
            <a:rPr kumimoji="1" lang="en-US" altLang="ja-JP" sz="700">
              <a:latin typeface="+mj-ea"/>
              <a:ea typeface="+mj-ea"/>
            </a:rPr>
            <a:t>PRISM</a:t>
          </a:r>
          <a:r>
            <a:rPr kumimoji="1" lang="ja-JP" altLang="en-US" sz="700">
              <a:latin typeface="+mj-ea"/>
              <a:ea typeface="+mj-ea"/>
            </a:rPr>
            <a:t>に係る調査業務の実施</a:t>
          </a:r>
        </a:p>
      </xdr:txBody>
    </xdr:sp>
    <xdr:clientData/>
  </xdr:oneCellAnchor>
  <xdr:oneCellAnchor>
    <xdr:from>
      <xdr:col>18</xdr:col>
      <xdr:colOff>19050</xdr:colOff>
      <xdr:row>149</xdr:row>
      <xdr:rowOff>257177</xdr:rowOff>
    </xdr:from>
    <xdr:ext cx="1692000" cy="108000"/>
    <xdr:sp macro="" textlink="">
      <xdr:nvSpPr>
        <xdr:cNvPr id="73" name="テキスト ボックス 72"/>
        <xdr:cNvSpPr txBox="1"/>
      </xdr:nvSpPr>
      <xdr:spPr>
        <a:xfrm>
          <a:off x="3619500" y="54378227"/>
          <a:ext cx="1692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chorCtr="0">
          <a:noAutofit/>
        </a:bodyPr>
        <a:lstStyle/>
        <a:p>
          <a:pPr algn="ctr"/>
          <a:r>
            <a:rPr kumimoji="1" lang="ja-JP" altLang="en-US" sz="700">
              <a:latin typeface="+mj-ea"/>
              <a:ea typeface="+mj-ea"/>
            </a:rPr>
            <a:t>委託</a:t>
          </a:r>
          <a:r>
            <a:rPr kumimoji="1" lang="en-US" altLang="ja-JP" sz="700">
              <a:latin typeface="+mj-ea"/>
              <a:ea typeface="+mj-ea"/>
            </a:rPr>
            <a:t>【</a:t>
          </a:r>
          <a:r>
            <a:rPr kumimoji="1" lang="ja-JP" altLang="en-US" sz="700">
              <a:latin typeface="+mj-ea"/>
              <a:ea typeface="+mj-ea"/>
            </a:rPr>
            <a:t>一般競争契約（総合評価）</a:t>
          </a:r>
          <a:r>
            <a:rPr kumimoji="1" lang="en-US" altLang="ja-JP" sz="700">
              <a:latin typeface="+mj-ea"/>
              <a:ea typeface="+mj-ea"/>
            </a:rPr>
            <a:t>】</a:t>
          </a:r>
          <a:endParaRPr kumimoji="1" lang="ja-JP" altLang="en-US" sz="700">
            <a:latin typeface="+mj-ea"/>
            <a:ea typeface="+mj-ea"/>
          </a:endParaRPr>
        </a:p>
      </xdr:txBody>
    </xdr:sp>
    <xdr:clientData/>
  </xdr:oneCellAnchor>
  <xdr:oneCellAnchor>
    <xdr:from>
      <xdr:col>28</xdr:col>
      <xdr:colOff>24508</xdr:colOff>
      <xdr:row>145</xdr:row>
      <xdr:rowOff>186422</xdr:rowOff>
    </xdr:from>
    <xdr:ext cx="1224000" cy="252000"/>
    <xdr:sp macro="" textlink="">
      <xdr:nvSpPr>
        <xdr:cNvPr id="74" name="テキスト ボックス 73"/>
        <xdr:cNvSpPr txBox="1"/>
      </xdr:nvSpPr>
      <xdr:spPr>
        <a:xfrm>
          <a:off x="5625208" y="52897772"/>
          <a:ext cx="1224000"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国立大学イノベーション</a:t>
          </a:r>
          <a:endParaRPr kumimoji="1" lang="en-US" altLang="ja-JP" sz="700">
            <a:latin typeface="ＭＳ ゴシック" panose="020B0609070205080204" pitchFamily="49" charset="-128"/>
            <a:ea typeface="ＭＳ ゴシック" panose="020B0609070205080204" pitchFamily="49" charset="-128"/>
          </a:endParaRPr>
        </a:p>
        <a:p>
          <a:pPr algn="l"/>
          <a:r>
            <a:rPr kumimoji="1" lang="ja-JP" altLang="en-US" sz="700">
              <a:latin typeface="ＭＳ ゴシック" panose="020B0609070205080204" pitchFamily="49" charset="-128"/>
              <a:ea typeface="ＭＳ ゴシック" panose="020B0609070205080204" pitchFamily="49" charset="-128"/>
            </a:rPr>
            <a:t>　創出環境強化事業交付金</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45</xdr:col>
      <xdr:colOff>9522</xdr:colOff>
      <xdr:row>141</xdr:row>
      <xdr:rowOff>171463</xdr:rowOff>
    </xdr:from>
    <xdr:ext cx="1080000" cy="1260000"/>
    <xdr:sp macro="" textlink="">
      <xdr:nvSpPr>
        <xdr:cNvPr id="75" name="テキスト ボックス 74">
          <a:extLst>
            <a:ext uri="{FF2B5EF4-FFF2-40B4-BE49-F238E27FC236}">
              <a16:creationId xmlns:a16="http://schemas.microsoft.com/office/drawing/2014/main" id="{04D3A6A1-D3B2-4888-8DFF-A11208B06B8E}"/>
            </a:ext>
          </a:extLst>
        </xdr:cNvPr>
        <xdr:cNvSpPr txBox="1"/>
      </xdr:nvSpPr>
      <xdr:spPr>
        <a:xfrm>
          <a:off x="8888183" y="51409159"/>
          <a:ext cx="1080000" cy="1260000"/>
        </a:xfrm>
        <a:prstGeom prst="bracketPair">
          <a:avLst>
            <a:gd name="adj" fmla="val 6885"/>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chorCtr="0">
          <a:noAutofit/>
        </a:bodyPr>
        <a:lstStyle/>
        <a:p>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F</a:t>
          </a:r>
          <a:r>
            <a:rPr kumimoji="1" lang="ja-JP" altLang="en-US" sz="700">
              <a:solidFill>
                <a:sysClr val="windowText" lastClr="000000"/>
              </a:solidFill>
              <a:latin typeface="+mj-ea"/>
              <a:ea typeface="+mj-ea"/>
            </a:rPr>
            <a:t>補足＞</a:t>
          </a:r>
          <a:endParaRPr kumimoji="1" lang="en-US" altLang="ja-JP" sz="700">
            <a:solidFill>
              <a:sysClr val="windowText" lastClr="000000"/>
            </a:solidFill>
            <a:latin typeface="+mj-ea"/>
            <a:ea typeface="+mj-ea"/>
          </a:endParaRPr>
        </a:p>
        <a:p>
          <a:r>
            <a:rPr kumimoji="1" lang="ja-JP" altLang="en-US" sz="700">
              <a:solidFill>
                <a:sysClr val="windowText" lastClr="000000"/>
              </a:solidFill>
              <a:latin typeface="+mj-ea"/>
              <a:ea typeface="+mj-ea"/>
            </a:rPr>
            <a:t>・Ｌアラートの拡張・ＳＩＰ４Ｄとの連携を通じた災害関連情報集約・伝達の強化に関する研究開発の実施</a:t>
          </a:r>
          <a:endParaRPr kumimoji="1" lang="en-US" altLang="ja-JP" sz="700">
            <a:solidFill>
              <a:sysClr val="windowText" lastClr="000000"/>
            </a:solidFill>
            <a:latin typeface="+mj-ea"/>
            <a:ea typeface="+mj-ea"/>
          </a:endParaRPr>
        </a:p>
        <a:p>
          <a:r>
            <a:rPr kumimoji="1" lang="ja-JP" altLang="en-US" sz="700">
              <a:solidFill>
                <a:sysClr val="windowText" lastClr="000000"/>
              </a:solidFill>
              <a:latin typeface="+mj-ea"/>
              <a:ea typeface="+mj-ea"/>
            </a:rPr>
            <a:t>・交通信号機を活用した第５世代移動通信システムネットワークの整備に向けた調査検討の実施</a:t>
          </a:r>
        </a:p>
      </xdr:txBody>
    </xdr:sp>
    <xdr:clientData/>
  </xdr:oneCellAnchor>
  <xdr:twoCellAnchor>
    <xdr:from>
      <xdr:col>25</xdr:col>
      <xdr:colOff>157317</xdr:colOff>
      <xdr:row>146</xdr:row>
      <xdr:rowOff>83334</xdr:rowOff>
    </xdr:from>
    <xdr:to>
      <xdr:col>35</xdr:col>
      <xdr:colOff>200024</xdr:colOff>
      <xdr:row>146</xdr:row>
      <xdr:rowOff>83334</xdr:rowOff>
    </xdr:to>
    <xdr:cxnSp macro="">
      <xdr:nvCxnSpPr>
        <xdr:cNvPr id="76" name="直線矢印コネクタ 75"/>
        <xdr:cNvCxnSpPr>
          <a:stCxn id="65" idx="3"/>
          <a:endCxn id="24" idx="1"/>
        </xdr:cNvCxnSpPr>
      </xdr:nvCxnSpPr>
      <xdr:spPr>
        <a:xfrm>
          <a:off x="5157942" y="53147109"/>
          <a:ext cx="2042957"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161400</xdr:colOff>
      <xdr:row>143</xdr:row>
      <xdr:rowOff>140474</xdr:rowOff>
    </xdr:from>
    <xdr:to>
      <xdr:col>36</xdr:col>
      <xdr:colOff>2719</xdr:colOff>
      <xdr:row>143</xdr:row>
      <xdr:rowOff>140485</xdr:rowOff>
    </xdr:to>
    <xdr:cxnSp macro="">
      <xdr:nvCxnSpPr>
        <xdr:cNvPr id="83" name="直線矢印コネクタ 82"/>
        <xdr:cNvCxnSpPr>
          <a:stCxn id="17" idx="3"/>
          <a:endCxn id="22" idx="1"/>
        </xdr:cNvCxnSpPr>
      </xdr:nvCxnSpPr>
      <xdr:spPr>
        <a:xfrm>
          <a:off x="5162025" y="52146974"/>
          <a:ext cx="2041594" cy="1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153235</xdr:colOff>
      <xdr:row>148</xdr:row>
      <xdr:rowOff>62234</xdr:rowOff>
    </xdr:from>
    <xdr:to>
      <xdr:col>36</xdr:col>
      <xdr:colOff>2719</xdr:colOff>
      <xdr:row>148</xdr:row>
      <xdr:rowOff>62234</xdr:rowOff>
    </xdr:to>
    <xdr:cxnSp macro="">
      <xdr:nvCxnSpPr>
        <xdr:cNvPr id="87" name="直線矢印コネクタ 86"/>
        <xdr:cNvCxnSpPr>
          <a:stCxn id="67" idx="3"/>
          <a:endCxn id="58" idx="1"/>
        </xdr:cNvCxnSpPr>
      </xdr:nvCxnSpPr>
      <xdr:spPr>
        <a:xfrm>
          <a:off x="5153860" y="53830859"/>
          <a:ext cx="2049759"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150</xdr:row>
      <xdr:rowOff>345622</xdr:rowOff>
    </xdr:from>
    <xdr:to>
      <xdr:col>10</xdr:col>
      <xdr:colOff>47625</xdr:colOff>
      <xdr:row>150</xdr:row>
      <xdr:rowOff>345622</xdr:rowOff>
    </xdr:to>
    <xdr:cxnSp macro="">
      <xdr:nvCxnSpPr>
        <xdr:cNvPr id="90" name="直線コネクタ 89"/>
        <xdr:cNvCxnSpPr>
          <a:endCxn id="19" idx="1"/>
        </xdr:cNvCxnSpPr>
      </xdr:nvCxnSpPr>
      <xdr:spPr bwMode="auto">
        <a:xfrm>
          <a:off x="1295400" y="54819097"/>
          <a:ext cx="75247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2197</xdr:colOff>
      <xdr:row>150</xdr:row>
      <xdr:rowOff>352072</xdr:rowOff>
    </xdr:from>
    <xdr:to>
      <xdr:col>17</xdr:col>
      <xdr:colOff>195450</xdr:colOff>
      <xdr:row>150</xdr:row>
      <xdr:rowOff>352072</xdr:rowOff>
    </xdr:to>
    <xdr:cxnSp macro="">
      <xdr:nvCxnSpPr>
        <xdr:cNvPr id="99" name="直線コネクタ 98"/>
        <xdr:cNvCxnSpPr>
          <a:stCxn id="19" idx="3"/>
        </xdr:cNvCxnSpPr>
      </xdr:nvCxnSpPr>
      <xdr:spPr bwMode="auto">
        <a:xfrm>
          <a:off x="3202597" y="54825547"/>
          <a:ext cx="39327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xdr:colOff>
      <xdr:row>150</xdr:row>
      <xdr:rowOff>113595</xdr:rowOff>
    </xdr:from>
    <xdr:to>
      <xdr:col>18</xdr:col>
      <xdr:colOff>1</xdr:colOff>
      <xdr:row>152</xdr:row>
      <xdr:rowOff>18024</xdr:rowOff>
    </xdr:to>
    <xdr:cxnSp macro="">
      <xdr:nvCxnSpPr>
        <xdr:cNvPr id="102" name="直線コネクタ 101"/>
        <xdr:cNvCxnSpPr/>
      </xdr:nvCxnSpPr>
      <xdr:spPr>
        <a:xfrm flipH="1">
          <a:off x="3600451" y="54587070"/>
          <a:ext cx="0" cy="60927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187779</xdr:colOff>
      <xdr:row>150</xdr:row>
      <xdr:rowOff>101706</xdr:rowOff>
    </xdr:from>
    <xdr:to>
      <xdr:col>26</xdr:col>
      <xdr:colOff>171451</xdr:colOff>
      <xdr:row>150</xdr:row>
      <xdr:rowOff>101706</xdr:rowOff>
    </xdr:to>
    <xdr:cxnSp macro="">
      <xdr:nvCxnSpPr>
        <xdr:cNvPr id="103" name="直線矢印コネクタ 102"/>
        <xdr:cNvCxnSpPr>
          <a:endCxn id="60" idx="1"/>
        </xdr:cNvCxnSpPr>
      </xdr:nvCxnSpPr>
      <xdr:spPr>
        <a:xfrm>
          <a:off x="3588204" y="54575181"/>
          <a:ext cx="1783897"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152</xdr:row>
      <xdr:rowOff>14614</xdr:rowOff>
    </xdr:from>
    <xdr:to>
      <xdr:col>26</xdr:col>
      <xdr:colOff>161925</xdr:colOff>
      <xdr:row>152</xdr:row>
      <xdr:rowOff>14614</xdr:rowOff>
    </xdr:to>
    <xdr:cxnSp macro="">
      <xdr:nvCxnSpPr>
        <xdr:cNvPr id="107" name="直線矢印コネクタ 106"/>
        <xdr:cNvCxnSpPr>
          <a:endCxn id="59" idx="1"/>
        </xdr:cNvCxnSpPr>
      </xdr:nvCxnSpPr>
      <xdr:spPr>
        <a:xfrm flipV="1">
          <a:off x="3590925" y="55192939"/>
          <a:ext cx="177165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133350</xdr:colOff>
      <xdr:row>142</xdr:row>
      <xdr:rowOff>345622</xdr:rowOff>
    </xdr:from>
    <xdr:ext cx="1692000" cy="108000"/>
    <xdr:sp macro="" textlink="">
      <xdr:nvSpPr>
        <xdr:cNvPr id="61" name="テキスト ボックス 60"/>
        <xdr:cNvSpPr txBox="1"/>
      </xdr:nvSpPr>
      <xdr:spPr>
        <a:xfrm>
          <a:off x="5263243" y="51937104"/>
          <a:ext cx="1692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chorCtr="0">
          <a:noAutofit/>
        </a:bodyPr>
        <a:lstStyle/>
        <a:p>
          <a:pPr algn="ctr"/>
          <a:r>
            <a:rPr kumimoji="1" lang="en-US" altLang="ja-JP" sz="700">
              <a:latin typeface="+mj-ea"/>
              <a:ea typeface="+mj-ea"/>
            </a:rPr>
            <a:t>【</a:t>
          </a:r>
          <a:r>
            <a:rPr kumimoji="1" lang="ja-JP" altLang="en-US" sz="700">
              <a:latin typeface="+mj-ea"/>
              <a:ea typeface="+mj-ea"/>
            </a:rPr>
            <a:t>一般競争契約（総合評価）</a:t>
          </a:r>
          <a:r>
            <a:rPr kumimoji="1" lang="en-US" altLang="ja-JP" sz="700">
              <a:latin typeface="+mj-ea"/>
              <a:ea typeface="+mj-ea"/>
            </a:rPr>
            <a:t>】</a:t>
          </a:r>
          <a:endParaRPr kumimoji="1" lang="ja-JP" altLang="en-US" sz="700">
            <a:latin typeface="+mj-ea"/>
            <a:ea typeface="+mj-ea"/>
          </a:endParaRPr>
        </a:p>
      </xdr:txBody>
    </xdr:sp>
    <xdr:clientData/>
  </xdr:oneCellAnchor>
  <xdr:twoCellAnchor>
    <xdr:from>
      <xdr:col>20</xdr:col>
      <xdr:colOff>5442</xdr:colOff>
      <xdr:row>145</xdr:row>
      <xdr:rowOff>220439</xdr:rowOff>
    </xdr:from>
    <xdr:to>
      <xdr:col>25</xdr:col>
      <xdr:colOff>157317</xdr:colOff>
      <xdr:row>146</xdr:row>
      <xdr:rowOff>298653</xdr:rowOff>
    </xdr:to>
    <xdr:sp macro="" textlink="">
      <xdr:nvSpPr>
        <xdr:cNvPr id="65" name="テキスト ボックス 64"/>
        <xdr:cNvSpPr txBox="1"/>
      </xdr:nvSpPr>
      <xdr:spPr bwMode="auto">
        <a:xfrm>
          <a:off x="4005942" y="52931789"/>
          <a:ext cx="1152000" cy="43063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文部科学省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1,950</a:t>
          </a:r>
          <a:r>
            <a:rPr kumimoji="1" lang="ja-JP" altLang="en-US" sz="1050">
              <a:solidFill>
                <a:sysClr val="windowText" lastClr="000000"/>
              </a:solidFill>
              <a:latin typeface="+mn-ea"/>
              <a:ea typeface="+mn-ea"/>
            </a:rPr>
            <a:t>百万円</a:t>
          </a:r>
        </a:p>
      </xdr:txBody>
    </xdr:sp>
    <xdr:clientData/>
  </xdr:twoCellAnchor>
  <xdr:twoCellAnchor>
    <xdr:from>
      <xdr:col>20</xdr:col>
      <xdr:colOff>1360</xdr:colOff>
      <xdr:row>147</xdr:row>
      <xdr:rowOff>198658</xdr:rowOff>
    </xdr:from>
    <xdr:to>
      <xdr:col>25</xdr:col>
      <xdr:colOff>153235</xdr:colOff>
      <xdr:row>148</xdr:row>
      <xdr:rowOff>278234</xdr:rowOff>
    </xdr:to>
    <xdr:sp macro="" textlink="">
      <xdr:nvSpPr>
        <xdr:cNvPr id="67" name="テキスト ボックス 66"/>
        <xdr:cNvSpPr txBox="1"/>
      </xdr:nvSpPr>
      <xdr:spPr bwMode="auto">
        <a:xfrm>
          <a:off x="4001860" y="53614858"/>
          <a:ext cx="1152000" cy="4320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経済産業省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1,150</a:t>
          </a:r>
          <a:r>
            <a:rPr kumimoji="1" lang="ja-JP" altLang="en-US" sz="1050">
              <a:solidFill>
                <a:sysClr val="windowText" lastClr="000000"/>
              </a:solidFill>
              <a:latin typeface="+mn-ea"/>
              <a:ea typeface="+mn-ea"/>
            </a:rPr>
            <a:t>百万円</a:t>
          </a:r>
        </a:p>
      </xdr:txBody>
    </xdr:sp>
    <xdr:clientData/>
  </xdr:twoCellAnchor>
  <xdr:twoCellAnchor editAs="oneCell">
    <xdr:from>
      <xdr:col>7</xdr:col>
      <xdr:colOff>0</xdr:colOff>
      <xdr:row>152</xdr:row>
      <xdr:rowOff>317500</xdr:rowOff>
    </xdr:from>
    <xdr:to>
      <xdr:col>49</xdr:col>
      <xdr:colOff>46552</xdr:colOff>
      <xdr:row>164</xdr:row>
      <xdr:rowOff>291571</xdr:rowOff>
    </xdr:to>
    <xdr:pic>
      <xdr:nvPicPr>
        <xdr:cNvPr id="2" name="図 1"/>
        <xdr:cNvPicPr>
          <a:picLocks noChangeAspect="1"/>
        </xdr:cNvPicPr>
      </xdr:nvPicPr>
      <xdr:blipFill>
        <a:blip xmlns:r="http://schemas.openxmlformats.org/officeDocument/2006/relationships" r:embed="rId1"/>
        <a:stretch>
          <a:fillRect/>
        </a:stretch>
      </xdr:blipFill>
      <xdr:spPr>
        <a:xfrm>
          <a:off x="1422400" y="59563000"/>
          <a:ext cx="8580952" cy="42285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47"/>
  <sheetViews>
    <sheetView tabSelected="1" view="pageBreakPreview" zoomScale="75" zoomScaleNormal="75" zoomScaleSheetLayoutView="75" zoomScalePageLayoutView="85" workbookViewId="0"/>
  </sheetViews>
  <sheetFormatPr defaultRowHeight="13.5" x14ac:dyDescent="0.15"/>
  <cols>
    <col min="1" max="49" width="2.625" style="38" customWidth="1"/>
    <col min="50" max="50" width="6.625" style="38" customWidth="1"/>
    <col min="51" max="51" width="8.625" style="38" hidden="1" customWidth="1"/>
    <col min="52" max="57" width="2.25" style="38" customWidth="1"/>
    <col min="58" max="61" width="9" style="38"/>
    <col min="62" max="62" width="27.875" style="38" customWidth="1"/>
    <col min="63" max="63" width="12.25" style="38" customWidth="1"/>
    <col min="64" max="16384" width="9" style="38"/>
  </cols>
  <sheetData>
    <row r="1" spans="1:50" ht="23.25" customHeight="1" x14ac:dyDescent="0.15">
      <c r="AP1" s="39"/>
      <c r="AQ1" s="39"/>
      <c r="AR1" s="39"/>
      <c r="AS1" s="39"/>
      <c r="AT1" s="39"/>
      <c r="AU1" s="39"/>
      <c r="AV1" s="39"/>
      <c r="AW1" s="40"/>
    </row>
    <row r="2" spans="1:50" ht="21.75" customHeight="1" thickBot="1" x14ac:dyDescent="0.2">
      <c r="A2" s="41"/>
      <c r="B2" s="41"/>
      <c r="C2" s="41"/>
      <c r="D2" s="41"/>
      <c r="E2" s="41"/>
      <c r="F2" s="41"/>
      <c r="G2" s="41"/>
      <c r="H2" s="41"/>
      <c r="I2" s="41"/>
      <c r="J2" s="41"/>
      <c r="K2" s="41"/>
      <c r="L2" s="41"/>
      <c r="M2" s="41"/>
      <c r="N2" s="41"/>
      <c r="O2" s="41"/>
      <c r="P2" s="41"/>
      <c r="Q2" s="41"/>
      <c r="R2" s="41"/>
      <c r="S2" s="41"/>
      <c r="T2" s="41"/>
      <c r="U2" s="41"/>
      <c r="V2" s="41"/>
      <c r="W2" s="41"/>
      <c r="X2" s="42" t="s">
        <v>0</v>
      </c>
      <c r="Y2" s="41"/>
      <c r="AD2" s="733">
        <v>2021</v>
      </c>
      <c r="AE2" s="733"/>
      <c r="AF2" s="733"/>
      <c r="AG2" s="733"/>
      <c r="AH2" s="733"/>
      <c r="AI2" s="43" t="s">
        <v>282</v>
      </c>
      <c r="AJ2" s="733" t="s">
        <v>584</v>
      </c>
      <c r="AK2" s="733"/>
      <c r="AL2" s="733"/>
      <c r="AM2" s="733"/>
      <c r="AN2" s="43" t="s">
        <v>282</v>
      </c>
      <c r="AO2" s="733">
        <v>20</v>
      </c>
      <c r="AP2" s="733"/>
      <c r="AQ2" s="733"/>
      <c r="AR2" s="44" t="s">
        <v>583</v>
      </c>
      <c r="AS2" s="734">
        <v>52</v>
      </c>
      <c r="AT2" s="734"/>
      <c r="AU2" s="734"/>
      <c r="AV2" s="43" t="str">
        <f>IF(AW2="","","-")</f>
        <v/>
      </c>
      <c r="AW2" s="675"/>
      <c r="AX2" s="675"/>
    </row>
    <row r="3" spans="1:50" ht="21" customHeight="1" thickBot="1" x14ac:dyDescent="0.2">
      <c r="A3" s="676" t="s">
        <v>576</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45" t="s">
        <v>59</v>
      </c>
      <c r="AJ3" s="678" t="s">
        <v>585</v>
      </c>
      <c r="AK3" s="678"/>
      <c r="AL3" s="678"/>
      <c r="AM3" s="678"/>
      <c r="AN3" s="678"/>
      <c r="AO3" s="678"/>
      <c r="AP3" s="678"/>
      <c r="AQ3" s="678"/>
      <c r="AR3" s="678"/>
      <c r="AS3" s="678"/>
      <c r="AT3" s="678"/>
      <c r="AU3" s="678"/>
      <c r="AV3" s="678"/>
      <c r="AW3" s="678"/>
      <c r="AX3" s="46" t="s">
        <v>60</v>
      </c>
    </row>
    <row r="4" spans="1:50" ht="30" customHeight="1" x14ac:dyDescent="0.15">
      <c r="A4" s="408" t="s">
        <v>22</v>
      </c>
      <c r="B4" s="409"/>
      <c r="C4" s="409"/>
      <c r="D4" s="409"/>
      <c r="E4" s="409"/>
      <c r="F4" s="409"/>
      <c r="G4" s="386" t="s">
        <v>586</v>
      </c>
      <c r="H4" s="387"/>
      <c r="I4" s="387"/>
      <c r="J4" s="387"/>
      <c r="K4" s="387"/>
      <c r="L4" s="387"/>
      <c r="M4" s="387"/>
      <c r="N4" s="387"/>
      <c r="O4" s="387"/>
      <c r="P4" s="387"/>
      <c r="Q4" s="387"/>
      <c r="R4" s="387"/>
      <c r="S4" s="387"/>
      <c r="T4" s="387"/>
      <c r="U4" s="387"/>
      <c r="V4" s="387"/>
      <c r="W4" s="387"/>
      <c r="X4" s="387"/>
      <c r="Y4" s="388" t="s">
        <v>1</v>
      </c>
      <c r="Z4" s="389"/>
      <c r="AA4" s="389"/>
      <c r="AB4" s="389"/>
      <c r="AC4" s="389"/>
      <c r="AD4" s="390"/>
      <c r="AE4" s="391" t="s">
        <v>587</v>
      </c>
      <c r="AF4" s="392"/>
      <c r="AG4" s="392"/>
      <c r="AH4" s="392"/>
      <c r="AI4" s="392"/>
      <c r="AJ4" s="392"/>
      <c r="AK4" s="392"/>
      <c r="AL4" s="392"/>
      <c r="AM4" s="392"/>
      <c r="AN4" s="392"/>
      <c r="AO4" s="392"/>
      <c r="AP4" s="393"/>
      <c r="AQ4" s="394" t="s">
        <v>2</v>
      </c>
      <c r="AR4" s="389"/>
      <c r="AS4" s="389"/>
      <c r="AT4" s="389"/>
      <c r="AU4" s="389"/>
      <c r="AV4" s="389"/>
      <c r="AW4" s="389"/>
      <c r="AX4" s="395"/>
    </row>
    <row r="5" spans="1:50" ht="30" customHeight="1" x14ac:dyDescent="0.15">
      <c r="A5" s="396" t="s">
        <v>62</v>
      </c>
      <c r="B5" s="397"/>
      <c r="C5" s="397"/>
      <c r="D5" s="397"/>
      <c r="E5" s="397"/>
      <c r="F5" s="398"/>
      <c r="G5" s="589" t="s">
        <v>382</v>
      </c>
      <c r="H5" s="590"/>
      <c r="I5" s="590"/>
      <c r="J5" s="590"/>
      <c r="K5" s="590"/>
      <c r="L5" s="590"/>
      <c r="M5" s="591" t="s">
        <v>61</v>
      </c>
      <c r="N5" s="592"/>
      <c r="O5" s="592"/>
      <c r="P5" s="592"/>
      <c r="Q5" s="592"/>
      <c r="R5" s="593"/>
      <c r="S5" s="594" t="s">
        <v>65</v>
      </c>
      <c r="T5" s="590"/>
      <c r="U5" s="590"/>
      <c r="V5" s="590"/>
      <c r="W5" s="590"/>
      <c r="X5" s="595"/>
      <c r="Y5" s="402" t="s">
        <v>3</v>
      </c>
      <c r="Z5" s="298"/>
      <c r="AA5" s="298"/>
      <c r="AB5" s="298"/>
      <c r="AC5" s="298"/>
      <c r="AD5" s="299"/>
      <c r="AE5" s="403" t="s">
        <v>679</v>
      </c>
      <c r="AF5" s="403"/>
      <c r="AG5" s="403"/>
      <c r="AH5" s="403"/>
      <c r="AI5" s="403"/>
      <c r="AJ5" s="403"/>
      <c r="AK5" s="403"/>
      <c r="AL5" s="403"/>
      <c r="AM5" s="403"/>
      <c r="AN5" s="403"/>
      <c r="AO5" s="403"/>
      <c r="AP5" s="404"/>
      <c r="AQ5" s="405" t="s">
        <v>588</v>
      </c>
      <c r="AR5" s="406"/>
      <c r="AS5" s="406"/>
      <c r="AT5" s="406"/>
      <c r="AU5" s="406"/>
      <c r="AV5" s="406"/>
      <c r="AW5" s="406"/>
      <c r="AX5" s="407"/>
    </row>
    <row r="6" spans="1:50" ht="30" customHeight="1" x14ac:dyDescent="0.15">
      <c r="A6" s="410" t="s">
        <v>4</v>
      </c>
      <c r="B6" s="411"/>
      <c r="C6" s="411"/>
      <c r="D6" s="411"/>
      <c r="E6" s="411"/>
      <c r="F6" s="411"/>
      <c r="G6" s="232" t="str">
        <f>入力規則等!F39</f>
        <v>一般会計</v>
      </c>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4"/>
    </row>
    <row r="7" spans="1:50" ht="93.75" customHeight="1" x14ac:dyDescent="0.15">
      <c r="A7" s="191" t="s">
        <v>720</v>
      </c>
      <c r="B7" s="192"/>
      <c r="C7" s="192"/>
      <c r="D7" s="192"/>
      <c r="E7" s="192"/>
      <c r="F7" s="193"/>
      <c r="G7" s="194" t="s">
        <v>590</v>
      </c>
      <c r="H7" s="195"/>
      <c r="I7" s="195"/>
      <c r="J7" s="195"/>
      <c r="K7" s="195"/>
      <c r="L7" s="195"/>
      <c r="M7" s="195"/>
      <c r="N7" s="195"/>
      <c r="O7" s="195"/>
      <c r="P7" s="195"/>
      <c r="Q7" s="195"/>
      <c r="R7" s="195"/>
      <c r="S7" s="195"/>
      <c r="T7" s="195"/>
      <c r="U7" s="195"/>
      <c r="V7" s="195"/>
      <c r="W7" s="195"/>
      <c r="X7" s="196"/>
      <c r="Y7" s="707" t="s">
        <v>267</v>
      </c>
      <c r="Z7" s="251"/>
      <c r="AA7" s="251"/>
      <c r="AB7" s="251"/>
      <c r="AC7" s="251"/>
      <c r="AD7" s="708"/>
      <c r="AE7" s="696" t="s">
        <v>591</v>
      </c>
      <c r="AF7" s="697"/>
      <c r="AG7" s="697"/>
      <c r="AH7" s="697"/>
      <c r="AI7" s="697"/>
      <c r="AJ7" s="697"/>
      <c r="AK7" s="697"/>
      <c r="AL7" s="697"/>
      <c r="AM7" s="697"/>
      <c r="AN7" s="697"/>
      <c r="AO7" s="697"/>
      <c r="AP7" s="697"/>
      <c r="AQ7" s="697"/>
      <c r="AR7" s="697"/>
      <c r="AS7" s="697"/>
      <c r="AT7" s="697"/>
      <c r="AU7" s="697"/>
      <c r="AV7" s="697"/>
      <c r="AW7" s="697"/>
      <c r="AX7" s="698"/>
    </row>
    <row r="8" spans="1:50" ht="53.25" customHeight="1" x14ac:dyDescent="0.15">
      <c r="A8" s="191" t="s">
        <v>195</v>
      </c>
      <c r="B8" s="192"/>
      <c r="C8" s="192"/>
      <c r="D8" s="192"/>
      <c r="E8" s="192"/>
      <c r="F8" s="193"/>
      <c r="G8" s="738" t="str">
        <f>入力規則等!A27</f>
        <v>科学技術・イノベーション</v>
      </c>
      <c r="H8" s="427"/>
      <c r="I8" s="427"/>
      <c r="J8" s="427"/>
      <c r="K8" s="427"/>
      <c r="L8" s="427"/>
      <c r="M8" s="427"/>
      <c r="N8" s="427"/>
      <c r="O8" s="427"/>
      <c r="P8" s="427"/>
      <c r="Q8" s="427"/>
      <c r="R8" s="427"/>
      <c r="S8" s="427"/>
      <c r="T8" s="427"/>
      <c r="U8" s="427"/>
      <c r="V8" s="427"/>
      <c r="W8" s="427"/>
      <c r="X8" s="739"/>
      <c r="Y8" s="596" t="s">
        <v>196</v>
      </c>
      <c r="Z8" s="597"/>
      <c r="AA8" s="597"/>
      <c r="AB8" s="597"/>
      <c r="AC8" s="597"/>
      <c r="AD8" s="598"/>
      <c r="AE8" s="426" t="str">
        <f>入力規則等!K13</f>
        <v>文教及び科学振興</v>
      </c>
      <c r="AF8" s="427"/>
      <c r="AG8" s="427"/>
      <c r="AH8" s="427"/>
      <c r="AI8" s="427"/>
      <c r="AJ8" s="427"/>
      <c r="AK8" s="427"/>
      <c r="AL8" s="427"/>
      <c r="AM8" s="427"/>
      <c r="AN8" s="427"/>
      <c r="AO8" s="427"/>
      <c r="AP8" s="427"/>
      <c r="AQ8" s="427"/>
      <c r="AR8" s="427"/>
      <c r="AS8" s="427"/>
      <c r="AT8" s="427"/>
      <c r="AU8" s="427"/>
      <c r="AV8" s="427"/>
      <c r="AW8" s="427"/>
      <c r="AX8" s="428"/>
    </row>
    <row r="9" spans="1:50" ht="58.5" customHeight="1" x14ac:dyDescent="0.15">
      <c r="A9" s="599" t="s">
        <v>721</v>
      </c>
      <c r="B9" s="600"/>
      <c r="C9" s="600"/>
      <c r="D9" s="600"/>
      <c r="E9" s="600"/>
      <c r="F9" s="600"/>
      <c r="G9" s="601" t="s">
        <v>592</v>
      </c>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2"/>
      <c r="AU9" s="602"/>
      <c r="AV9" s="602"/>
      <c r="AW9" s="602"/>
      <c r="AX9" s="603"/>
    </row>
    <row r="10" spans="1:50" ht="80.25" customHeight="1" x14ac:dyDescent="0.15">
      <c r="A10" s="429" t="s">
        <v>722</v>
      </c>
      <c r="B10" s="430"/>
      <c r="C10" s="430"/>
      <c r="D10" s="430"/>
      <c r="E10" s="430"/>
      <c r="F10" s="430"/>
      <c r="G10" s="446" t="s">
        <v>593</v>
      </c>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8"/>
    </row>
    <row r="11" spans="1:50" ht="42" customHeight="1" x14ac:dyDescent="0.15">
      <c r="A11" s="429" t="s">
        <v>5</v>
      </c>
      <c r="B11" s="430"/>
      <c r="C11" s="430"/>
      <c r="D11" s="430"/>
      <c r="E11" s="430"/>
      <c r="F11" s="442"/>
      <c r="G11" s="399" t="str">
        <f>入力規則等!P10</f>
        <v>直接実施、委託・請負、その他</v>
      </c>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1"/>
    </row>
    <row r="12" spans="1:50" ht="21" customHeight="1" x14ac:dyDescent="0.15">
      <c r="A12" s="760" t="s">
        <v>723</v>
      </c>
      <c r="B12" s="761"/>
      <c r="C12" s="761"/>
      <c r="D12" s="761"/>
      <c r="E12" s="761"/>
      <c r="F12" s="762"/>
      <c r="G12" s="452"/>
      <c r="H12" s="453"/>
      <c r="I12" s="453"/>
      <c r="J12" s="453"/>
      <c r="K12" s="453"/>
      <c r="L12" s="453"/>
      <c r="M12" s="453"/>
      <c r="N12" s="453"/>
      <c r="O12" s="453"/>
      <c r="P12" s="345" t="s">
        <v>268</v>
      </c>
      <c r="Q12" s="253"/>
      <c r="R12" s="253"/>
      <c r="S12" s="253"/>
      <c r="T12" s="253"/>
      <c r="U12" s="253"/>
      <c r="V12" s="254"/>
      <c r="W12" s="345" t="s">
        <v>286</v>
      </c>
      <c r="X12" s="253"/>
      <c r="Y12" s="253"/>
      <c r="Z12" s="253"/>
      <c r="AA12" s="253"/>
      <c r="AB12" s="253"/>
      <c r="AC12" s="254"/>
      <c r="AD12" s="345" t="s">
        <v>573</v>
      </c>
      <c r="AE12" s="253"/>
      <c r="AF12" s="253"/>
      <c r="AG12" s="253"/>
      <c r="AH12" s="253"/>
      <c r="AI12" s="253"/>
      <c r="AJ12" s="254"/>
      <c r="AK12" s="345" t="s">
        <v>577</v>
      </c>
      <c r="AL12" s="253"/>
      <c r="AM12" s="253"/>
      <c r="AN12" s="253"/>
      <c r="AO12" s="253"/>
      <c r="AP12" s="253"/>
      <c r="AQ12" s="254"/>
      <c r="AR12" s="345" t="s">
        <v>578</v>
      </c>
      <c r="AS12" s="253"/>
      <c r="AT12" s="253"/>
      <c r="AU12" s="253"/>
      <c r="AV12" s="253"/>
      <c r="AW12" s="253"/>
      <c r="AX12" s="431"/>
    </row>
    <row r="13" spans="1:50" ht="21" customHeight="1" x14ac:dyDescent="0.15">
      <c r="A13" s="316"/>
      <c r="B13" s="317"/>
      <c r="C13" s="317"/>
      <c r="D13" s="317"/>
      <c r="E13" s="317"/>
      <c r="F13" s="318"/>
      <c r="G13" s="432" t="s">
        <v>6</v>
      </c>
      <c r="H13" s="433"/>
      <c r="I13" s="477" t="s">
        <v>7</v>
      </c>
      <c r="J13" s="478"/>
      <c r="K13" s="478"/>
      <c r="L13" s="478"/>
      <c r="M13" s="478"/>
      <c r="N13" s="478"/>
      <c r="O13" s="479"/>
      <c r="P13" s="412">
        <v>10000</v>
      </c>
      <c r="Q13" s="413"/>
      <c r="R13" s="413"/>
      <c r="S13" s="413"/>
      <c r="T13" s="413"/>
      <c r="U13" s="413"/>
      <c r="V13" s="414"/>
      <c r="W13" s="412">
        <v>10000</v>
      </c>
      <c r="X13" s="413"/>
      <c r="Y13" s="413"/>
      <c r="Z13" s="413"/>
      <c r="AA13" s="413"/>
      <c r="AB13" s="413"/>
      <c r="AC13" s="414"/>
      <c r="AD13" s="412">
        <v>10000</v>
      </c>
      <c r="AE13" s="413"/>
      <c r="AF13" s="413"/>
      <c r="AG13" s="413"/>
      <c r="AH13" s="413"/>
      <c r="AI13" s="413"/>
      <c r="AJ13" s="414"/>
      <c r="AK13" s="412">
        <v>10000</v>
      </c>
      <c r="AL13" s="413"/>
      <c r="AM13" s="413"/>
      <c r="AN13" s="413"/>
      <c r="AO13" s="413"/>
      <c r="AP13" s="413"/>
      <c r="AQ13" s="414"/>
      <c r="AR13" s="704">
        <v>10000</v>
      </c>
      <c r="AS13" s="705"/>
      <c r="AT13" s="705"/>
      <c r="AU13" s="705"/>
      <c r="AV13" s="705"/>
      <c r="AW13" s="705"/>
      <c r="AX13" s="706"/>
    </row>
    <row r="14" spans="1:50" ht="21" customHeight="1" x14ac:dyDescent="0.15">
      <c r="A14" s="316"/>
      <c r="B14" s="317"/>
      <c r="C14" s="317"/>
      <c r="D14" s="317"/>
      <c r="E14" s="317"/>
      <c r="F14" s="318"/>
      <c r="G14" s="434"/>
      <c r="H14" s="435"/>
      <c r="I14" s="418" t="s">
        <v>8</v>
      </c>
      <c r="J14" s="475"/>
      <c r="K14" s="475"/>
      <c r="L14" s="475"/>
      <c r="M14" s="475"/>
      <c r="N14" s="475"/>
      <c r="O14" s="476"/>
      <c r="P14" s="412" t="s">
        <v>594</v>
      </c>
      <c r="Q14" s="413"/>
      <c r="R14" s="413"/>
      <c r="S14" s="413"/>
      <c r="T14" s="413"/>
      <c r="U14" s="413"/>
      <c r="V14" s="414"/>
      <c r="W14" s="412" t="s">
        <v>594</v>
      </c>
      <c r="X14" s="413"/>
      <c r="Y14" s="413"/>
      <c r="Z14" s="413"/>
      <c r="AA14" s="413"/>
      <c r="AB14" s="413"/>
      <c r="AC14" s="414"/>
      <c r="AD14" s="412">
        <v>1900</v>
      </c>
      <c r="AE14" s="413"/>
      <c r="AF14" s="413"/>
      <c r="AG14" s="413"/>
      <c r="AH14" s="413"/>
      <c r="AI14" s="413"/>
      <c r="AJ14" s="414"/>
      <c r="AK14" s="412"/>
      <c r="AL14" s="413"/>
      <c r="AM14" s="413"/>
      <c r="AN14" s="413"/>
      <c r="AO14" s="413"/>
      <c r="AP14" s="413"/>
      <c r="AQ14" s="414"/>
      <c r="AR14" s="507"/>
      <c r="AS14" s="507"/>
      <c r="AT14" s="507"/>
      <c r="AU14" s="507"/>
      <c r="AV14" s="507"/>
      <c r="AW14" s="507"/>
      <c r="AX14" s="508"/>
    </row>
    <row r="15" spans="1:50" ht="21" customHeight="1" x14ac:dyDescent="0.15">
      <c r="A15" s="316"/>
      <c r="B15" s="317"/>
      <c r="C15" s="317"/>
      <c r="D15" s="317"/>
      <c r="E15" s="317"/>
      <c r="F15" s="318"/>
      <c r="G15" s="434"/>
      <c r="H15" s="435"/>
      <c r="I15" s="418" t="s">
        <v>46</v>
      </c>
      <c r="J15" s="419"/>
      <c r="K15" s="419"/>
      <c r="L15" s="419"/>
      <c r="M15" s="419"/>
      <c r="N15" s="419"/>
      <c r="O15" s="420"/>
      <c r="P15" s="412" t="s">
        <v>594</v>
      </c>
      <c r="Q15" s="413"/>
      <c r="R15" s="413"/>
      <c r="S15" s="413"/>
      <c r="T15" s="413"/>
      <c r="U15" s="413"/>
      <c r="V15" s="414"/>
      <c r="W15" s="412" t="s">
        <v>594</v>
      </c>
      <c r="X15" s="413"/>
      <c r="Y15" s="413"/>
      <c r="Z15" s="413"/>
      <c r="AA15" s="413"/>
      <c r="AB15" s="413"/>
      <c r="AC15" s="414"/>
      <c r="AD15" s="412" t="s">
        <v>594</v>
      </c>
      <c r="AE15" s="413"/>
      <c r="AF15" s="413"/>
      <c r="AG15" s="413"/>
      <c r="AH15" s="413"/>
      <c r="AI15" s="413"/>
      <c r="AJ15" s="414"/>
      <c r="AK15" s="412">
        <v>900</v>
      </c>
      <c r="AL15" s="413"/>
      <c r="AM15" s="413"/>
      <c r="AN15" s="413"/>
      <c r="AO15" s="413"/>
      <c r="AP15" s="413"/>
      <c r="AQ15" s="414"/>
      <c r="AR15" s="412"/>
      <c r="AS15" s="413"/>
      <c r="AT15" s="413"/>
      <c r="AU15" s="413"/>
      <c r="AV15" s="413"/>
      <c r="AW15" s="413"/>
      <c r="AX15" s="536"/>
    </row>
    <row r="16" spans="1:50" ht="21" customHeight="1" x14ac:dyDescent="0.15">
      <c r="A16" s="316"/>
      <c r="B16" s="317"/>
      <c r="C16" s="317"/>
      <c r="D16" s="317"/>
      <c r="E16" s="317"/>
      <c r="F16" s="318"/>
      <c r="G16" s="434"/>
      <c r="H16" s="435"/>
      <c r="I16" s="418" t="s">
        <v>47</v>
      </c>
      <c r="J16" s="419"/>
      <c r="K16" s="419"/>
      <c r="L16" s="419"/>
      <c r="M16" s="419"/>
      <c r="N16" s="419"/>
      <c r="O16" s="420"/>
      <c r="P16" s="412" t="s">
        <v>594</v>
      </c>
      <c r="Q16" s="413"/>
      <c r="R16" s="413"/>
      <c r="S16" s="413"/>
      <c r="T16" s="413"/>
      <c r="U16" s="413"/>
      <c r="V16" s="414"/>
      <c r="W16" s="412" t="s">
        <v>594</v>
      </c>
      <c r="X16" s="413"/>
      <c r="Y16" s="413"/>
      <c r="Z16" s="413"/>
      <c r="AA16" s="413"/>
      <c r="AB16" s="413"/>
      <c r="AC16" s="414"/>
      <c r="AD16" s="412">
        <v>-900</v>
      </c>
      <c r="AE16" s="413"/>
      <c r="AF16" s="413"/>
      <c r="AG16" s="413"/>
      <c r="AH16" s="413"/>
      <c r="AI16" s="413"/>
      <c r="AJ16" s="414"/>
      <c r="AK16" s="412"/>
      <c r="AL16" s="413"/>
      <c r="AM16" s="413"/>
      <c r="AN16" s="413"/>
      <c r="AO16" s="413"/>
      <c r="AP16" s="413"/>
      <c r="AQ16" s="414"/>
      <c r="AR16" s="449"/>
      <c r="AS16" s="450"/>
      <c r="AT16" s="450"/>
      <c r="AU16" s="450"/>
      <c r="AV16" s="450"/>
      <c r="AW16" s="450"/>
      <c r="AX16" s="451"/>
    </row>
    <row r="17" spans="1:50" ht="24.75" customHeight="1" x14ac:dyDescent="0.15">
      <c r="A17" s="316"/>
      <c r="B17" s="317"/>
      <c r="C17" s="317"/>
      <c r="D17" s="317"/>
      <c r="E17" s="317"/>
      <c r="F17" s="318"/>
      <c r="G17" s="434"/>
      <c r="H17" s="435"/>
      <c r="I17" s="418" t="s">
        <v>45</v>
      </c>
      <c r="J17" s="475"/>
      <c r="K17" s="475"/>
      <c r="L17" s="475"/>
      <c r="M17" s="475"/>
      <c r="N17" s="475"/>
      <c r="O17" s="476"/>
      <c r="P17" s="412" t="s">
        <v>594</v>
      </c>
      <c r="Q17" s="413"/>
      <c r="R17" s="413"/>
      <c r="S17" s="413"/>
      <c r="T17" s="413"/>
      <c r="U17" s="413"/>
      <c r="V17" s="414"/>
      <c r="W17" s="412" t="s">
        <v>594</v>
      </c>
      <c r="X17" s="413"/>
      <c r="Y17" s="413"/>
      <c r="Z17" s="413"/>
      <c r="AA17" s="413"/>
      <c r="AB17" s="413"/>
      <c r="AC17" s="414"/>
      <c r="AD17" s="412" t="s">
        <v>594</v>
      </c>
      <c r="AE17" s="413"/>
      <c r="AF17" s="413"/>
      <c r="AG17" s="413"/>
      <c r="AH17" s="413"/>
      <c r="AI17" s="413"/>
      <c r="AJ17" s="414"/>
      <c r="AK17" s="412"/>
      <c r="AL17" s="413"/>
      <c r="AM17" s="413"/>
      <c r="AN17" s="413"/>
      <c r="AO17" s="413"/>
      <c r="AP17" s="413"/>
      <c r="AQ17" s="414"/>
      <c r="AR17" s="702"/>
      <c r="AS17" s="702"/>
      <c r="AT17" s="702"/>
      <c r="AU17" s="702"/>
      <c r="AV17" s="702"/>
      <c r="AW17" s="702"/>
      <c r="AX17" s="703"/>
    </row>
    <row r="18" spans="1:50" ht="24.75" customHeight="1" x14ac:dyDescent="0.15">
      <c r="A18" s="316"/>
      <c r="B18" s="317"/>
      <c r="C18" s="317"/>
      <c r="D18" s="317"/>
      <c r="E18" s="317"/>
      <c r="F18" s="318"/>
      <c r="G18" s="436"/>
      <c r="H18" s="437"/>
      <c r="I18" s="423" t="s">
        <v>20</v>
      </c>
      <c r="J18" s="424"/>
      <c r="K18" s="424"/>
      <c r="L18" s="424"/>
      <c r="M18" s="424"/>
      <c r="N18" s="424"/>
      <c r="O18" s="425"/>
      <c r="P18" s="687">
        <f>SUM(P13:V17)</f>
        <v>10000</v>
      </c>
      <c r="Q18" s="688"/>
      <c r="R18" s="688"/>
      <c r="S18" s="688"/>
      <c r="T18" s="688"/>
      <c r="U18" s="688"/>
      <c r="V18" s="689"/>
      <c r="W18" s="687">
        <f>SUM(W13:AC17)</f>
        <v>10000</v>
      </c>
      <c r="X18" s="688"/>
      <c r="Y18" s="688"/>
      <c r="Z18" s="688"/>
      <c r="AA18" s="688"/>
      <c r="AB18" s="688"/>
      <c r="AC18" s="689"/>
      <c r="AD18" s="687">
        <f>SUM(AD13:AJ17)</f>
        <v>11000</v>
      </c>
      <c r="AE18" s="688"/>
      <c r="AF18" s="688"/>
      <c r="AG18" s="688"/>
      <c r="AH18" s="688"/>
      <c r="AI18" s="688"/>
      <c r="AJ18" s="689"/>
      <c r="AK18" s="687">
        <f>SUM(AK13:AQ17)</f>
        <v>10900</v>
      </c>
      <c r="AL18" s="688"/>
      <c r="AM18" s="688"/>
      <c r="AN18" s="688"/>
      <c r="AO18" s="688"/>
      <c r="AP18" s="688"/>
      <c r="AQ18" s="689"/>
      <c r="AR18" s="687">
        <f>SUM(AR13:AX17)</f>
        <v>10000</v>
      </c>
      <c r="AS18" s="688"/>
      <c r="AT18" s="688"/>
      <c r="AU18" s="688"/>
      <c r="AV18" s="688"/>
      <c r="AW18" s="688"/>
      <c r="AX18" s="690"/>
    </row>
    <row r="19" spans="1:50" ht="24.75" customHeight="1" x14ac:dyDescent="0.15">
      <c r="A19" s="316"/>
      <c r="B19" s="317"/>
      <c r="C19" s="317"/>
      <c r="D19" s="317"/>
      <c r="E19" s="317"/>
      <c r="F19" s="318"/>
      <c r="G19" s="685" t="s">
        <v>9</v>
      </c>
      <c r="H19" s="686"/>
      <c r="I19" s="686"/>
      <c r="J19" s="686"/>
      <c r="K19" s="686"/>
      <c r="L19" s="686"/>
      <c r="M19" s="686"/>
      <c r="N19" s="686"/>
      <c r="O19" s="686"/>
      <c r="P19" s="412">
        <v>9812.2999999999993</v>
      </c>
      <c r="Q19" s="413"/>
      <c r="R19" s="413"/>
      <c r="S19" s="413"/>
      <c r="T19" s="413"/>
      <c r="U19" s="413"/>
      <c r="V19" s="414"/>
      <c r="W19" s="412">
        <v>9969.4</v>
      </c>
      <c r="X19" s="413"/>
      <c r="Y19" s="413"/>
      <c r="Z19" s="413"/>
      <c r="AA19" s="413"/>
      <c r="AB19" s="413"/>
      <c r="AC19" s="414"/>
      <c r="AD19" s="412">
        <f>10902.31+88.599</f>
        <v>10990.909</v>
      </c>
      <c r="AE19" s="413"/>
      <c r="AF19" s="413"/>
      <c r="AG19" s="413"/>
      <c r="AH19" s="413"/>
      <c r="AI19" s="413"/>
      <c r="AJ19" s="414"/>
      <c r="AK19" s="256"/>
      <c r="AL19" s="256"/>
      <c r="AM19" s="256"/>
      <c r="AN19" s="256"/>
      <c r="AO19" s="256"/>
      <c r="AP19" s="256"/>
      <c r="AQ19" s="256"/>
      <c r="AR19" s="256"/>
      <c r="AS19" s="256"/>
      <c r="AT19" s="256"/>
      <c r="AU19" s="256"/>
      <c r="AV19" s="256"/>
      <c r="AW19" s="256"/>
      <c r="AX19" s="258"/>
    </row>
    <row r="20" spans="1:50" ht="24.75" customHeight="1" x14ac:dyDescent="0.15">
      <c r="A20" s="316"/>
      <c r="B20" s="317"/>
      <c r="C20" s="317"/>
      <c r="D20" s="317"/>
      <c r="E20" s="317"/>
      <c r="F20" s="318"/>
      <c r="G20" s="685" t="s">
        <v>10</v>
      </c>
      <c r="H20" s="686"/>
      <c r="I20" s="686"/>
      <c r="J20" s="686"/>
      <c r="K20" s="686"/>
      <c r="L20" s="686"/>
      <c r="M20" s="686"/>
      <c r="N20" s="686"/>
      <c r="O20" s="686"/>
      <c r="P20" s="82">
        <f>IF(P18=0, "-", SUM(P19)/P18)</f>
        <v>0.98122999999999994</v>
      </c>
      <c r="Q20" s="82"/>
      <c r="R20" s="82"/>
      <c r="S20" s="82"/>
      <c r="T20" s="82"/>
      <c r="U20" s="82"/>
      <c r="V20" s="82"/>
      <c r="W20" s="82">
        <f t="shared" ref="W20" si="0">IF(W18=0, "-", SUM(W19)/W18)</f>
        <v>0.99693999999999994</v>
      </c>
      <c r="X20" s="82"/>
      <c r="Y20" s="82"/>
      <c r="Z20" s="82"/>
      <c r="AA20" s="82"/>
      <c r="AB20" s="82"/>
      <c r="AC20" s="82"/>
      <c r="AD20" s="82">
        <f t="shared" ref="AD20" si="1">IF(AD18=0, "-", SUM(AD19)/AD18)</f>
        <v>0.9991735454545454</v>
      </c>
      <c r="AE20" s="82"/>
      <c r="AF20" s="82"/>
      <c r="AG20" s="82"/>
      <c r="AH20" s="82"/>
      <c r="AI20" s="82"/>
      <c r="AJ20" s="82"/>
      <c r="AK20" s="256"/>
      <c r="AL20" s="256"/>
      <c r="AM20" s="256"/>
      <c r="AN20" s="256"/>
      <c r="AO20" s="256"/>
      <c r="AP20" s="256"/>
      <c r="AQ20" s="257"/>
      <c r="AR20" s="257"/>
      <c r="AS20" s="257"/>
      <c r="AT20" s="257"/>
      <c r="AU20" s="256"/>
      <c r="AV20" s="256"/>
      <c r="AW20" s="256"/>
      <c r="AX20" s="258"/>
    </row>
    <row r="21" spans="1:50" ht="25.5" customHeight="1" x14ac:dyDescent="0.15">
      <c r="A21" s="599"/>
      <c r="B21" s="600"/>
      <c r="C21" s="600"/>
      <c r="D21" s="600"/>
      <c r="E21" s="600"/>
      <c r="F21" s="763"/>
      <c r="G21" s="272" t="s">
        <v>246</v>
      </c>
      <c r="H21" s="273"/>
      <c r="I21" s="273"/>
      <c r="J21" s="273"/>
      <c r="K21" s="273"/>
      <c r="L21" s="273"/>
      <c r="M21" s="273"/>
      <c r="N21" s="273"/>
      <c r="O21" s="273"/>
      <c r="P21" s="82">
        <f>IF(P19=0, "-", SUM(P19)/SUM(P13,P14))</f>
        <v>0.98122999999999994</v>
      </c>
      <c r="Q21" s="82"/>
      <c r="R21" s="82"/>
      <c r="S21" s="82"/>
      <c r="T21" s="82"/>
      <c r="U21" s="82"/>
      <c r="V21" s="82"/>
      <c r="W21" s="82">
        <f t="shared" ref="W21" si="2">IF(W19=0, "-", SUM(W19)/SUM(W13,W14))</f>
        <v>0.99693999999999994</v>
      </c>
      <c r="X21" s="82"/>
      <c r="Y21" s="82"/>
      <c r="Z21" s="82"/>
      <c r="AA21" s="82"/>
      <c r="AB21" s="82"/>
      <c r="AC21" s="82"/>
      <c r="AD21" s="82">
        <f t="shared" ref="AD21" si="3">IF(AD19=0, "-", SUM(AD19)/SUM(AD13,AD14))</f>
        <v>0.92360579831932765</v>
      </c>
      <c r="AE21" s="82"/>
      <c r="AF21" s="82"/>
      <c r="AG21" s="82"/>
      <c r="AH21" s="82"/>
      <c r="AI21" s="82"/>
      <c r="AJ21" s="82"/>
      <c r="AK21" s="256"/>
      <c r="AL21" s="256"/>
      <c r="AM21" s="256"/>
      <c r="AN21" s="256"/>
      <c r="AO21" s="256"/>
      <c r="AP21" s="256"/>
      <c r="AQ21" s="257"/>
      <c r="AR21" s="257"/>
      <c r="AS21" s="257"/>
      <c r="AT21" s="257"/>
      <c r="AU21" s="256"/>
      <c r="AV21" s="256"/>
      <c r="AW21" s="256"/>
      <c r="AX21" s="258"/>
    </row>
    <row r="22" spans="1:50" ht="18.75" customHeight="1" x14ac:dyDescent="0.15">
      <c r="A22" s="771" t="s">
        <v>581</v>
      </c>
      <c r="B22" s="772"/>
      <c r="C22" s="772"/>
      <c r="D22" s="772"/>
      <c r="E22" s="772"/>
      <c r="F22" s="773"/>
      <c r="G22" s="764" t="s">
        <v>231</v>
      </c>
      <c r="H22" s="741"/>
      <c r="I22" s="741"/>
      <c r="J22" s="741"/>
      <c r="K22" s="741"/>
      <c r="L22" s="741"/>
      <c r="M22" s="741"/>
      <c r="N22" s="741"/>
      <c r="O22" s="742"/>
      <c r="P22" s="740" t="s">
        <v>579</v>
      </c>
      <c r="Q22" s="741"/>
      <c r="R22" s="741"/>
      <c r="S22" s="741"/>
      <c r="T22" s="741"/>
      <c r="U22" s="741"/>
      <c r="V22" s="742"/>
      <c r="W22" s="740" t="s">
        <v>580</v>
      </c>
      <c r="X22" s="741"/>
      <c r="Y22" s="741"/>
      <c r="Z22" s="741"/>
      <c r="AA22" s="741"/>
      <c r="AB22" s="741"/>
      <c r="AC22" s="742"/>
      <c r="AD22" s="740" t="s">
        <v>230</v>
      </c>
      <c r="AE22" s="741"/>
      <c r="AF22" s="741"/>
      <c r="AG22" s="741"/>
      <c r="AH22" s="741"/>
      <c r="AI22" s="741"/>
      <c r="AJ22" s="741"/>
      <c r="AK22" s="741"/>
      <c r="AL22" s="741"/>
      <c r="AM22" s="741"/>
      <c r="AN22" s="741"/>
      <c r="AO22" s="741"/>
      <c r="AP22" s="741"/>
      <c r="AQ22" s="741"/>
      <c r="AR22" s="741"/>
      <c r="AS22" s="741"/>
      <c r="AT22" s="741"/>
      <c r="AU22" s="741"/>
      <c r="AV22" s="741"/>
      <c r="AW22" s="741"/>
      <c r="AX22" s="780"/>
    </row>
    <row r="23" spans="1:50" ht="25.5" customHeight="1" x14ac:dyDescent="0.15">
      <c r="A23" s="774"/>
      <c r="B23" s="775"/>
      <c r="C23" s="775"/>
      <c r="D23" s="775"/>
      <c r="E23" s="775"/>
      <c r="F23" s="776"/>
      <c r="G23" s="765" t="s">
        <v>595</v>
      </c>
      <c r="H23" s="766"/>
      <c r="I23" s="766"/>
      <c r="J23" s="766"/>
      <c r="K23" s="766"/>
      <c r="L23" s="766"/>
      <c r="M23" s="766"/>
      <c r="N23" s="766"/>
      <c r="O23" s="767"/>
      <c r="P23" s="704">
        <v>10000</v>
      </c>
      <c r="Q23" s="705"/>
      <c r="R23" s="705"/>
      <c r="S23" s="705"/>
      <c r="T23" s="705"/>
      <c r="U23" s="705"/>
      <c r="V23" s="743"/>
      <c r="W23" s="704">
        <v>10000</v>
      </c>
      <c r="X23" s="705"/>
      <c r="Y23" s="705"/>
      <c r="Z23" s="705"/>
      <c r="AA23" s="705"/>
      <c r="AB23" s="705"/>
      <c r="AC23" s="743"/>
      <c r="AD23" s="781" t="s">
        <v>718</v>
      </c>
      <c r="AE23" s="782"/>
      <c r="AF23" s="782"/>
      <c r="AG23" s="782"/>
      <c r="AH23" s="782"/>
      <c r="AI23" s="782"/>
      <c r="AJ23" s="782"/>
      <c r="AK23" s="782"/>
      <c r="AL23" s="782"/>
      <c r="AM23" s="782"/>
      <c r="AN23" s="782"/>
      <c r="AO23" s="782"/>
      <c r="AP23" s="782"/>
      <c r="AQ23" s="782"/>
      <c r="AR23" s="782"/>
      <c r="AS23" s="782"/>
      <c r="AT23" s="782"/>
      <c r="AU23" s="782"/>
      <c r="AV23" s="782"/>
      <c r="AW23" s="782"/>
      <c r="AX23" s="783"/>
    </row>
    <row r="24" spans="1:50" ht="25.5" customHeight="1" x14ac:dyDescent="0.15">
      <c r="A24" s="774"/>
      <c r="B24" s="775"/>
      <c r="C24" s="775"/>
      <c r="D24" s="775"/>
      <c r="E24" s="775"/>
      <c r="F24" s="776"/>
      <c r="G24" s="768"/>
      <c r="H24" s="769"/>
      <c r="I24" s="769"/>
      <c r="J24" s="769"/>
      <c r="K24" s="769"/>
      <c r="L24" s="769"/>
      <c r="M24" s="769"/>
      <c r="N24" s="769"/>
      <c r="O24" s="770"/>
      <c r="P24" s="412"/>
      <c r="Q24" s="413"/>
      <c r="R24" s="413"/>
      <c r="S24" s="413"/>
      <c r="T24" s="413"/>
      <c r="U24" s="413"/>
      <c r="V24" s="414"/>
      <c r="W24" s="412"/>
      <c r="X24" s="413"/>
      <c r="Y24" s="413"/>
      <c r="Z24" s="413"/>
      <c r="AA24" s="413"/>
      <c r="AB24" s="413"/>
      <c r="AC24" s="414"/>
      <c r="AD24" s="784"/>
      <c r="AE24" s="785"/>
      <c r="AF24" s="785"/>
      <c r="AG24" s="785"/>
      <c r="AH24" s="785"/>
      <c r="AI24" s="785"/>
      <c r="AJ24" s="785"/>
      <c r="AK24" s="785"/>
      <c r="AL24" s="785"/>
      <c r="AM24" s="785"/>
      <c r="AN24" s="785"/>
      <c r="AO24" s="785"/>
      <c r="AP24" s="785"/>
      <c r="AQ24" s="785"/>
      <c r="AR24" s="785"/>
      <c r="AS24" s="785"/>
      <c r="AT24" s="785"/>
      <c r="AU24" s="785"/>
      <c r="AV24" s="785"/>
      <c r="AW24" s="785"/>
      <c r="AX24" s="786"/>
    </row>
    <row r="25" spans="1:50" ht="25.5" customHeight="1" thickBot="1" x14ac:dyDescent="0.2">
      <c r="A25" s="777"/>
      <c r="B25" s="778"/>
      <c r="C25" s="778"/>
      <c r="D25" s="778"/>
      <c r="E25" s="778"/>
      <c r="F25" s="779"/>
      <c r="G25" s="744" t="s">
        <v>232</v>
      </c>
      <c r="H25" s="745"/>
      <c r="I25" s="745"/>
      <c r="J25" s="745"/>
      <c r="K25" s="745"/>
      <c r="L25" s="745"/>
      <c r="M25" s="745"/>
      <c r="N25" s="745"/>
      <c r="O25" s="746"/>
      <c r="P25" s="412">
        <f>AK13</f>
        <v>10000</v>
      </c>
      <c r="Q25" s="413"/>
      <c r="R25" s="413"/>
      <c r="S25" s="413"/>
      <c r="T25" s="413"/>
      <c r="U25" s="413"/>
      <c r="V25" s="414"/>
      <c r="W25" s="735">
        <f>AR13</f>
        <v>10000</v>
      </c>
      <c r="X25" s="736"/>
      <c r="Y25" s="736"/>
      <c r="Z25" s="736"/>
      <c r="AA25" s="736"/>
      <c r="AB25" s="736"/>
      <c r="AC25" s="737"/>
      <c r="AD25" s="787"/>
      <c r="AE25" s="787"/>
      <c r="AF25" s="787"/>
      <c r="AG25" s="787"/>
      <c r="AH25" s="787"/>
      <c r="AI25" s="787"/>
      <c r="AJ25" s="787"/>
      <c r="AK25" s="787"/>
      <c r="AL25" s="787"/>
      <c r="AM25" s="787"/>
      <c r="AN25" s="787"/>
      <c r="AO25" s="787"/>
      <c r="AP25" s="787"/>
      <c r="AQ25" s="787"/>
      <c r="AR25" s="787"/>
      <c r="AS25" s="787"/>
      <c r="AT25" s="787"/>
      <c r="AU25" s="787"/>
      <c r="AV25" s="787"/>
      <c r="AW25" s="787"/>
      <c r="AX25" s="788"/>
    </row>
    <row r="26" spans="1:50" ht="18.75" customHeight="1" x14ac:dyDescent="0.15">
      <c r="A26" s="620" t="s">
        <v>243</v>
      </c>
      <c r="B26" s="621"/>
      <c r="C26" s="621"/>
      <c r="D26" s="621"/>
      <c r="E26" s="621"/>
      <c r="F26" s="622"/>
      <c r="G26" s="483" t="s">
        <v>141</v>
      </c>
      <c r="H26" s="484"/>
      <c r="I26" s="484"/>
      <c r="J26" s="484"/>
      <c r="K26" s="484"/>
      <c r="L26" s="484"/>
      <c r="M26" s="484"/>
      <c r="N26" s="484"/>
      <c r="O26" s="485"/>
      <c r="P26" s="610" t="s">
        <v>54</v>
      </c>
      <c r="Q26" s="484"/>
      <c r="R26" s="484"/>
      <c r="S26" s="484"/>
      <c r="T26" s="484"/>
      <c r="U26" s="484"/>
      <c r="V26" s="484"/>
      <c r="W26" s="484"/>
      <c r="X26" s="485"/>
      <c r="Y26" s="604"/>
      <c r="Z26" s="605"/>
      <c r="AA26" s="606"/>
      <c r="AB26" s="611" t="s">
        <v>11</v>
      </c>
      <c r="AC26" s="612"/>
      <c r="AD26" s="613"/>
      <c r="AE26" s="611" t="s">
        <v>268</v>
      </c>
      <c r="AF26" s="612"/>
      <c r="AG26" s="612"/>
      <c r="AH26" s="613"/>
      <c r="AI26" s="699" t="s">
        <v>286</v>
      </c>
      <c r="AJ26" s="699"/>
      <c r="AK26" s="699"/>
      <c r="AL26" s="611"/>
      <c r="AM26" s="699" t="s">
        <v>383</v>
      </c>
      <c r="AN26" s="699"/>
      <c r="AO26" s="699"/>
      <c r="AP26" s="611"/>
      <c r="AQ26" s="480" t="s">
        <v>173</v>
      </c>
      <c r="AR26" s="481"/>
      <c r="AS26" s="481"/>
      <c r="AT26" s="482"/>
      <c r="AU26" s="484" t="s">
        <v>129</v>
      </c>
      <c r="AV26" s="484"/>
      <c r="AW26" s="484"/>
      <c r="AX26" s="701"/>
    </row>
    <row r="27" spans="1:50" ht="18.75" customHeight="1" x14ac:dyDescent="0.15">
      <c r="A27" s="623"/>
      <c r="B27" s="624"/>
      <c r="C27" s="624"/>
      <c r="D27" s="624"/>
      <c r="E27" s="624"/>
      <c r="F27" s="625"/>
      <c r="G27" s="332"/>
      <c r="H27" s="238"/>
      <c r="I27" s="238"/>
      <c r="J27" s="238"/>
      <c r="K27" s="238"/>
      <c r="L27" s="238"/>
      <c r="M27" s="238"/>
      <c r="N27" s="238"/>
      <c r="O27" s="275"/>
      <c r="P27" s="243"/>
      <c r="Q27" s="238"/>
      <c r="R27" s="238"/>
      <c r="S27" s="238"/>
      <c r="T27" s="238"/>
      <c r="U27" s="238"/>
      <c r="V27" s="238"/>
      <c r="W27" s="238"/>
      <c r="X27" s="275"/>
      <c r="Y27" s="607"/>
      <c r="Z27" s="557"/>
      <c r="AA27" s="558"/>
      <c r="AB27" s="282"/>
      <c r="AC27" s="283"/>
      <c r="AD27" s="284"/>
      <c r="AE27" s="282"/>
      <c r="AF27" s="283"/>
      <c r="AG27" s="283"/>
      <c r="AH27" s="284"/>
      <c r="AI27" s="700"/>
      <c r="AJ27" s="700"/>
      <c r="AK27" s="700"/>
      <c r="AL27" s="282"/>
      <c r="AM27" s="700"/>
      <c r="AN27" s="700"/>
      <c r="AO27" s="700"/>
      <c r="AP27" s="282"/>
      <c r="AQ27" s="329"/>
      <c r="AR27" s="330"/>
      <c r="AS27" s="175" t="s">
        <v>174</v>
      </c>
      <c r="AT27" s="179"/>
      <c r="AU27" s="519"/>
      <c r="AV27" s="519"/>
      <c r="AW27" s="238" t="s">
        <v>170</v>
      </c>
      <c r="AX27" s="239"/>
    </row>
    <row r="28" spans="1:50" ht="23.25" customHeight="1" x14ac:dyDescent="0.15">
      <c r="A28" s="626"/>
      <c r="B28" s="624"/>
      <c r="C28" s="624"/>
      <c r="D28" s="624"/>
      <c r="E28" s="624"/>
      <c r="F28" s="625"/>
      <c r="G28" s="265" t="s">
        <v>596</v>
      </c>
      <c r="H28" s="266"/>
      <c r="I28" s="266"/>
      <c r="J28" s="266"/>
      <c r="K28" s="266"/>
      <c r="L28" s="266"/>
      <c r="M28" s="266"/>
      <c r="N28" s="266"/>
      <c r="O28" s="438"/>
      <c r="P28" s="135" t="s">
        <v>597</v>
      </c>
      <c r="Q28" s="135"/>
      <c r="R28" s="135"/>
      <c r="S28" s="135"/>
      <c r="T28" s="135"/>
      <c r="U28" s="135"/>
      <c r="V28" s="135"/>
      <c r="W28" s="135"/>
      <c r="X28" s="181"/>
      <c r="Y28" s="223" t="s">
        <v>12</v>
      </c>
      <c r="Z28" s="608"/>
      <c r="AA28" s="609"/>
      <c r="AB28" s="222"/>
      <c r="AC28" s="222"/>
      <c r="AD28" s="222"/>
      <c r="AE28" s="88">
        <v>26.1</v>
      </c>
      <c r="AF28" s="89"/>
      <c r="AG28" s="89"/>
      <c r="AH28" s="89"/>
      <c r="AI28" s="88">
        <v>50</v>
      </c>
      <c r="AJ28" s="89"/>
      <c r="AK28" s="89"/>
      <c r="AL28" s="89"/>
      <c r="AM28" s="88">
        <v>113</v>
      </c>
      <c r="AN28" s="89"/>
      <c r="AO28" s="89"/>
      <c r="AP28" s="89"/>
      <c r="AQ28" s="208"/>
      <c r="AR28" s="165"/>
      <c r="AS28" s="165"/>
      <c r="AT28" s="209"/>
      <c r="AU28" s="89"/>
      <c r="AV28" s="89"/>
      <c r="AW28" s="89"/>
      <c r="AX28" s="90"/>
    </row>
    <row r="29" spans="1:50" ht="23.25" customHeight="1" x14ac:dyDescent="0.15">
      <c r="A29" s="627"/>
      <c r="B29" s="628"/>
      <c r="C29" s="628"/>
      <c r="D29" s="628"/>
      <c r="E29" s="628"/>
      <c r="F29" s="629"/>
      <c r="G29" s="439"/>
      <c r="H29" s="270"/>
      <c r="I29" s="270"/>
      <c r="J29" s="270"/>
      <c r="K29" s="270"/>
      <c r="L29" s="270"/>
      <c r="M29" s="270"/>
      <c r="N29" s="270"/>
      <c r="O29" s="440"/>
      <c r="P29" s="183"/>
      <c r="Q29" s="183"/>
      <c r="R29" s="183"/>
      <c r="S29" s="183"/>
      <c r="T29" s="183"/>
      <c r="U29" s="183"/>
      <c r="V29" s="183"/>
      <c r="W29" s="183"/>
      <c r="X29" s="184"/>
      <c r="Y29" s="345" t="s">
        <v>49</v>
      </c>
      <c r="Z29" s="253"/>
      <c r="AA29" s="254"/>
      <c r="AB29" s="291"/>
      <c r="AC29" s="291"/>
      <c r="AD29" s="291"/>
      <c r="AE29" s="88">
        <v>25</v>
      </c>
      <c r="AF29" s="89"/>
      <c r="AG29" s="89"/>
      <c r="AH29" s="89"/>
      <c r="AI29" s="88">
        <v>25</v>
      </c>
      <c r="AJ29" s="89"/>
      <c r="AK29" s="89"/>
      <c r="AL29" s="89"/>
      <c r="AM29" s="88">
        <v>25</v>
      </c>
      <c r="AN29" s="89"/>
      <c r="AO29" s="89"/>
      <c r="AP29" s="89"/>
      <c r="AQ29" s="208"/>
      <c r="AR29" s="165"/>
      <c r="AS29" s="165"/>
      <c r="AT29" s="209"/>
      <c r="AU29" s="89"/>
      <c r="AV29" s="89"/>
      <c r="AW29" s="89"/>
      <c r="AX29" s="90"/>
    </row>
    <row r="30" spans="1:50" ht="23.25" customHeight="1" x14ac:dyDescent="0.15">
      <c r="A30" s="626"/>
      <c r="B30" s="624"/>
      <c r="C30" s="624"/>
      <c r="D30" s="624"/>
      <c r="E30" s="624"/>
      <c r="F30" s="625"/>
      <c r="G30" s="268"/>
      <c r="H30" s="269"/>
      <c r="I30" s="269"/>
      <c r="J30" s="269"/>
      <c r="K30" s="269"/>
      <c r="L30" s="269"/>
      <c r="M30" s="269"/>
      <c r="N30" s="269"/>
      <c r="O30" s="441"/>
      <c r="P30" s="138"/>
      <c r="Q30" s="138"/>
      <c r="R30" s="138"/>
      <c r="S30" s="138"/>
      <c r="T30" s="138"/>
      <c r="U30" s="138"/>
      <c r="V30" s="138"/>
      <c r="W30" s="138"/>
      <c r="X30" s="186"/>
      <c r="Y30" s="345" t="s">
        <v>13</v>
      </c>
      <c r="Z30" s="253"/>
      <c r="AA30" s="254"/>
      <c r="AB30" s="151" t="s">
        <v>171</v>
      </c>
      <c r="AC30" s="151"/>
      <c r="AD30" s="151"/>
      <c r="AE30" s="88">
        <v>104.4</v>
      </c>
      <c r="AF30" s="89"/>
      <c r="AG30" s="89"/>
      <c r="AH30" s="89"/>
      <c r="AI30" s="88">
        <v>200</v>
      </c>
      <c r="AJ30" s="89"/>
      <c r="AK30" s="89"/>
      <c r="AL30" s="89"/>
      <c r="AM30" s="88">
        <v>452</v>
      </c>
      <c r="AN30" s="89"/>
      <c r="AO30" s="89"/>
      <c r="AP30" s="89"/>
      <c r="AQ30" s="208"/>
      <c r="AR30" s="165"/>
      <c r="AS30" s="165"/>
      <c r="AT30" s="209"/>
      <c r="AU30" s="89"/>
      <c r="AV30" s="89"/>
      <c r="AW30" s="89"/>
      <c r="AX30" s="90"/>
    </row>
    <row r="31" spans="1:50" ht="23.25" customHeight="1" x14ac:dyDescent="0.15">
      <c r="A31" s="259" t="s">
        <v>261</v>
      </c>
      <c r="B31" s="260"/>
      <c r="C31" s="260"/>
      <c r="D31" s="260"/>
      <c r="E31" s="260"/>
      <c r="F31" s="261"/>
      <c r="G31" s="265" t="s">
        <v>598</v>
      </c>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7"/>
    </row>
    <row r="32" spans="1:50" ht="23.25" customHeight="1" x14ac:dyDescent="0.15">
      <c r="A32" s="262"/>
      <c r="B32" s="263"/>
      <c r="C32" s="263"/>
      <c r="D32" s="263"/>
      <c r="E32" s="263"/>
      <c r="F32" s="264"/>
      <c r="G32" s="268"/>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70"/>
      <c r="AF32" s="270"/>
      <c r="AG32" s="270"/>
      <c r="AH32" s="270"/>
      <c r="AI32" s="270"/>
      <c r="AJ32" s="270"/>
      <c r="AK32" s="270"/>
      <c r="AL32" s="270"/>
      <c r="AM32" s="270"/>
      <c r="AN32" s="270"/>
      <c r="AO32" s="270"/>
      <c r="AP32" s="270"/>
      <c r="AQ32" s="269"/>
      <c r="AR32" s="269"/>
      <c r="AS32" s="269"/>
      <c r="AT32" s="269"/>
      <c r="AU32" s="269"/>
      <c r="AV32" s="269"/>
      <c r="AW32" s="269"/>
      <c r="AX32" s="271"/>
    </row>
    <row r="33" spans="1:60" ht="18.75" customHeight="1" x14ac:dyDescent="0.15">
      <c r="A33" s="630" t="s">
        <v>142</v>
      </c>
      <c r="B33" s="210" t="s">
        <v>238</v>
      </c>
      <c r="C33" s="211"/>
      <c r="D33" s="211"/>
      <c r="E33" s="211"/>
      <c r="F33" s="212"/>
      <c r="G33" s="241" t="s">
        <v>134</v>
      </c>
      <c r="H33" s="241"/>
      <c r="I33" s="241"/>
      <c r="J33" s="241"/>
      <c r="K33" s="241"/>
      <c r="L33" s="241"/>
      <c r="M33" s="241"/>
      <c r="N33" s="241"/>
      <c r="O33" s="241"/>
      <c r="P33" s="241"/>
      <c r="Q33" s="241"/>
      <c r="R33" s="241"/>
      <c r="S33" s="241"/>
      <c r="T33" s="241"/>
      <c r="U33" s="241"/>
      <c r="V33" s="241"/>
      <c r="W33" s="241"/>
      <c r="X33" s="241"/>
      <c r="Y33" s="241"/>
      <c r="Z33" s="241"/>
      <c r="AA33" s="274"/>
      <c r="AB33" s="240" t="s">
        <v>574</v>
      </c>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2"/>
      <c r="AY33" s="38">
        <f>COUNTA($G$35)</f>
        <v>0</v>
      </c>
    </row>
    <row r="34" spans="1:60" ht="22.5" customHeight="1" x14ac:dyDescent="0.15">
      <c r="A34" s="631"/>
      <c r="B34" s="213"/>
      <c r="C34" s="214"/>
      <c r="D34" s="214"/>
      <c r="E34" s="214"/>
      <c r="F34" s="215"/>
      <c r="G34" s="238"/>
      <c r="H34" s="238"/>
      <c r="I34" s="238"/>
      <c r="J34" s="238"/>
      <c r="K34" s="238"/>
      <c r="L34" s="238"/>
      <c r="M34" s="238"/>
      <c r="N34" s="238"/>
      <c r="O34" s="238"/>
      <c r="P34" s="238"/>
      <c r="Q34" s="238"/>
      <c r="R34" s="238"/>
      <c r="S34" s="238"/>
      <c r="T34" s="238"/>
      <c r="U34" s="238"/>
      <c r="V34" s="238"/>
      <c r="W34" s="238"/>
      <c r="X34" s="238"/>
      <c r="Y34" s="238"/>
      <c r="Z34" s="238"/>
      <c r="AA34" s="275"/>
      <c r="AB34" s="243"/>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c r="AY34" s="38">
        <f>$AY$33</f>
        <v>0</v>
      </c>
    </row>
    <row r="35" spans="1:60" ht="22.5" customHeight="1" x14ac:dyDescent="0.15">
      <c r="A35" s="631"/>
      <c r="B35" s="213"/>
      <c r="C35" s="214"/>
      <c r="D35" s="214"/>
      <c r="E35" s="214"/>
      <c r="F35" s="215"/>
      <c r="G35" s="510"/>
      <c r="H35" s="510"/>
      <c r="I35" s="510"/>
      <c r="J35" s="510"/>
      <c r="K35" s="510"/>
      <c r="L35" s="510"/>
      <c r="M35" s="510"/>
      <c r="N35" s="510"/>
      <c r="O35" s="510"/>
      <c r="P35" s="510"/>
      <c r="Q35" s="510"/>
      <c r="R35" s="510"/>
      <c r="S35" s="510"/>
      <c r="T35" s="510"/>
      <c r="U35" s="510"/>
      <c r="V35" s="510"/>
      <c r="W35" s="510"/>
      <c r="X35" s="510"/>
      <c r="Y35" s="510"/>
      <c r="Z35" s="510"/>
      <c r="AA35" s="511"/>
      <c r="AB35" s="614"/>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615"/>
      <c r="AY35" s="38">
        <f t="shared" ref="AY35:AY42" si="4">$AY$33</f>
        <v>0</v>
      </c>
    </row>
    <row r="36" spans="1:60" ht="22.5" customHeight="1" x14ac:dyDescent="0.15">
      <c r="A36" s="631"/>
      <c r="B36" s="213"/>
      <c r="C36" s="214"/>
      <c r="D36" s="214"/>
      <c r="E36" s="214"/>
      <c r="F36" s="215"/>
      <c r="G36" s="512"/>
      <c r="H36" s="512"/>
      <c r="I36" s="512"/>
      <c r="J36" s="512"/>
      <c r="K36" s="512"/>
      <c r="L36" s="512"/>
      <c r="M36" s="512"/>
      <c r="N36" s="512"/>
      <c r="O36" s="512"/>
      <c r="P36" s="512"/>
      <c r="Q36" s="512"/>
      <c r="R36" s="512"/>
      <c r="S36" s="512"/>
      <c r="T36" s="512"/>
      <c r="U36" s="512"/>
      <c r="V36" s="512"/>
      <c r="W36" s="512"/>
      <c r="X36" s="512"/>
      <c r="Y36" s="512"/>
      <c r="Z36" s="512"/>
      <c r="AA36" s="513"/>
      <c r="AB36" s="616"/>
      <c r="AC36" s="512"/>
      <c r="AD36" s="512"/>
      <c r="AE36" s="512"/>
      <c r="AF36" s="512"/>
      <c r="AG36" s="512"/>
      <c r="AH36" s="512"/>
      <c r="AI36" s="512"/>
      <c r="AJ36" s="512"/>
      <c r="AK36" s="512"/>
      <c r="AL36" s="512"/>
      <c r="AM36" s="512"/>
      <c r="AN36" s="512"/>
      <c r="AO36" s="512"/>
      <c r="AP36" s="512"/>
      <c r="AQ36" s="512"/>
      <c r="AR36" s="512"/>
      <c r="AS36" s="512"/>
      <c r="AT36" s="512"/>
      <c r="AU36" s="512"/>
      <c r="AV36" s="512"/>
      <c r="AW36" s="512"/>
      <c r="AX36" s="617"/>
      <c r="AY36" s="38">
        <f t="shared" si="4"/>
        <v>0</v>
      </c>
    </row>
    <row r="37" spans="1:60" ht="19.5" customHeight="1" x14ac:dyDescent="0.15">
      <c r="A37" s="631"/>
      <c r="B37" s="216"/>
      <c r="C37" s="217"/>
      <c r="D37" s="217"/>
      <c r="E37" s="217"/>
      <c r="F37" s="218"/>
      <c r="G37" s="514"/>
      <c r="H37" s="514"/>
      <c r="I37" s="514"/>
      <c r="J37" s="514"/>
      <c r="K37" s="514"/>
      <c r="L37" s="514"/>
      <c r="M37" s="514"/>
      <c r="N37" s="514"/>
      <c r="O37" s="514"/>
      <c r="P37" s="514"/>
      <c r="Q37" s="514"/>
      <c r="R37" s="514"/>
      <c r="S37" s="514"/>
      <c r="T37" s="514"/>
      <c r="U37" s="514"/>
      <c r="V37" s="514"/>
      <c r="W37" s="514"/>
      <c r="X37" s="514"/>
      <c r="Y37" s="514"/>
      <c r="Z37" s="514"/>
      <c r="AA37" s="515"/>
      <c r="AB37" s="618"/>
      <c r="AC37" s="514"/>
      <c r="AD37" s="514"/>
      <c r="AE37" s="512"/>
      <c r="AF37" s="512"/>
      <c r="AG37" s="512"/>
      <c r="AH37" s="512"/>
      <c r="AI37" s="512"/>
      <c r="AJ37" s="512"/>
      <c r="AK37" s="512"/>
      <c r="AL37" s="512"/>
      <c r="AM37" s="512"/>
      <c r="AN37" s="512"/>
      <c r="AO37" s="512"/>
      <c r="AP37" s="512"/>
      <c r="AQ37" s="512"/>
      <c r="AR37" s="512"/>
      <c r="AS37" s="512"/>
      <c r="AT37" s="512"/>
      <c r="AU37" s="514"/>
      <c r="AV37" s="514"/>
      <c r="AW37" s="514"/>
      <c r="AX37" s="619"/>
      <c r="AY37" s="38">
        <f t="shared" si="4"/>
        <v>0</v>
      </c>
    </row>
    <row r="38" spans="1:60" ht="18.75" customHeight="1" x14ac:dyDescent="0.15">
      <c r="A38" s="631"/>
      <c r="B38" s="214" t="s">
        <v>140</v>
      </c>
      <c r="C38" s="214"/>
      <c r="D38" s="214"/>
      <c r="E38" s="214"/>
      <c r="F38" s="215"/>
      <c r="G38" s="331" t="s">
        <v>56</v>
      </c>
      <c r="H38" s="241"/>
      <c r="I38" s="241"/>
      <c r="J38" s="241"/>
      <c r="K38" s="241"/>
      <c r="L38" s="241"/>
      <c r="M38" s="241"/>
      <c r="N38" s="241"/>
      <c r="O38" s="274"/>
      <c r="P38" s="240" t="s">
        <v>58</v>
      </c>
      <c r="Q38" s="241"/>
      <c r="R38" s="241"/>
      <c r="S38" s="241"/>
      <c r="T38" s="241"/>
      <c r="U38" s="241"/>
      <c r="V38" s="241"/>
      <c r="W38" s="241"/>
      <c r="X38" s="274"/>
      <c r="Y38" s="155"/>
      <c r="Z38" s="156"/>
      <c r="AA38" s="157"/>
      <c r="AB38" s="279" t="s">
        <v>11</v>
      </c>
      <c r="AC38" s="280"/>
      <c r="AD38" s="281"/>
      <c r="AE38" s="147" t="s">
        <v>268</v>
      </c>
      <c r="AF38" s="147"/>
      <c r="AG38" s="147"/>
      <c r="AH38" s="147"/>
      <c r="AI38" s="147" t="s">
        <v>286</v>
      </c>
      <c r="AJ38" s="147"/>
      <c r="AK38" s="147"/>
      <c r="AL38" s="147"/>
      <c r="AM38" s="147" t="s">
        <v>383</v>
      </c>
      <c r="AN38" s="147"/>
      <c r="AO38" s="147"/>
      <c r="AP38" s="147"/>
      <c r="AQ38" s="172" t="s">
        <v>173</v>
      </c>
      <c r="AR38" s="173"/>
      <c r="AS38" s="173"/>
      <c r="AT38" s="177"/>
      <c r="AU38" s="694" t="s">
        <v>129</v>
      </c>
      <c r="AV38" s="694"/>
      <c r="AW38" s="694"/>
      <c r="AX38" s="695"/>
      <c r="AY38" s="38">
        <f t="shared" si="4"/>
        <v>0</v>
      </c>
      <c r="AZ38" s="47"/>
      <c r="BA38" s="47"/>
      <c r="BB38" s="47"/>
      <c r="BC38" s="47"/>
    </row>
    <row r="39" spans="1:60" ht="18.75" customHeight="1" x14ac:dyDescent="0.15">
      <c r="A39" s="631"/>
      <c r="B39" s="214"/>
      <c r="C39" s="214"/>
      <c r="D39" s="214"/>
      <c r="E39" s="214"/>
      <c r="F39" s="215"/>
      <c r="G39" s="332"/>
      <c r="H39" s="238"/>
      <c r="I39" s="238"/>
      <c r="J39" s="238"/>
      <c r="K39" s="238"/>
      <c r="L39" s="238"/>
      <c r="M39" s="238"/>
      <c r="N39" s="238"/>
      <c r="O39" s="275"/>
      <c r="P39" s="243"/>
      <c r="Q39" s="238"/>
      <c r="R39" s="238"/>
      <c r="S39" s="238"/>
      <c r="T39" s="238"/>
      <c r="U39" s="238"/>
      <c r="V39" s="238"/>
      <c r="W39" s="238"/>
      <c r="X39" s="275"/>
      <c r="Y39" s="155"/>
      <c r="Z39" s="156"/>
      <c r="AA39" s="157"/>
      <c r="AB39" s="282"/>
      <c r="AC39" s="283"/>
      <c r="AD39" s="284"/>
      <c r="AE39" s="147"/>
      <c r="AF39" s="147"/>
      <c r="AG39" s="147"/>
      <c r="AH39" s="147"/>
      <c r="AI39" s="147"/>
      <c r="AJ39" s="147"/>
      <c r="AK39" s="147"/>
      <c r="AL39" s="147"/>
      <c r="AM39" s="147"/>
      <c r="AN39" s="147"/>
      <c r="AO39" s="147"/>
      <c r="AP39" s="147"/>
      <c r="AQ39" s="518"/>
      <c r="AR39" s="519"/>
      <c r="AS39" s="175" t="s">
        <v>174</v>
      </c>
      <c r="AT39" s="179"/>
      <c r="AU39" s="519"/>
      <c r="AV39" s="519"/>
      <c r="AW39" s="238" t="s">
        <v>170</v>
      </c>
      <c r="AX39" s="239"/>
      <c r="AY39" s="38">
        <f t="shared" si="4"/>
        <v>0</v>
      </c>
      <c r="AZ39" s="47"/>
      <c r="BA39" s="47"/>
      <c r="BB39" s="47"/>
      <c r="BC39" s="47"/>
      <c r="BD39" s="47"/>
      <c r="BE39" s="47"/>
      <c r="BF39" s="47"/>
      <c r="BG39" s="47"/>
      <c r="BH39" s="47"/>
    </row>
    <row r="40" spans="1:60" ht="23.25" customHeight="1" x14ac:dyDescent="0.15">
      <c r="A40" s="631"/>
      <c r="B40" s="214"/>
      <c r="C40" s="214"/>
      <c r="D40" s="214"/>
      <c r="E40" s="214"/>
      <c r="F40" s="215"/>
      <c r="G40" s="180"/>
      <c r="H40" s="135"/>
      <c r="I40" s="135"/>
      <c r="J40" s="135"/>
      <c r="K40" s="135"/>
      <c r="L40" s="135"/>
      <c r="M40" s="135"/>
      <c r="N40" s="135"/>
      <c r="O40" s="181"/>
      <c r="P40" s="135"/>
      <c r="Q40" s="285"/>
      <c r="R40" s="285"/>
      <c r="S40" s="285"/>
      <c r="T40" s="285"/>
      <c r="U40" s="285"/>
      <c r="V40" s="285"/>
      <c r="W40" s="285"/>
      <c r="X40" s="286"/>
      <c r="Y40" s="292" t="s">
        <v>57</v>
      </c>
      <c r="Z40" s="293"/>
      <c r="AA40" s="294"/>
      <c r="AB40" s="222"/>
      <c r="AC40" s="222"/>
      <c r="AD40" s="222"/>
      <c r="AE40" s="88"/>
      <c r="AF40" s="89"/>
      <c r="AG40" s="89"/>
      <c r="AH40" s="89"/>
      <c r="AI40" s="88"/>
      <c r="AJ40" s="89"/>
      <c r="AK40" s="89"/>
      <c r="AL40" s="89"/>
      <c r="AM40" s="88"/>
      <c r="AN40" s="89"/>
      <c r="AO40" s="89"/>
      <c r="AP40" s="89"/>
      <c r="AQ40" s="208"/>
      <c r="AR40" s="165"/>
      <c r="AS40" s="165"/>
      <c r="AT40" s="209"/>
      <c r="AU40" s="89"/>
      <c r="AV40" s="89"/>
      <c r="AW40" s="89"/>
      <c r="AX40" s="90"/>
      <c r="AY40" s="38">
        <f t="shared" si="4"/>
        <v>0</v>
      </c>
    </row>
    <row r="41" spans="1:60" ht="23.25" customHeight="1" x14ac:dyDescent="0.15">
      <c r="A41" s="631"/>
      <c r="B41" s="214"/>
      <c r="C41" s="214"/>
      <c r="D41" s="214"/>
      <c r="E41" s="214"/>
      <c r="F41" s="215"/>
      <c r="G41" s="182"/>
      <c r="H41" s="183"/>
      <c r="I41" s="183"/>
      <c r="J41" s="183"/>
      <c r="K41" s="183"/>
      <c r="L41" s="183"/>
      <c r="M41" s="183"/>
      <c r="N41" s="183"/>
      <c r="O41" s="184"/>
      <c r="P41" s="287"/>
      <c r="Q41" s="287"/>
      <c r="R41" s="287"/>
      <c r="S41" s="287"/>
      <c r="T41" s="287"/>
      <c r="U41" s="287"/>
      <c r="V41" s="287"/>
      <c r="W41" s="287"/>
      <c r="X41" s="288"/>
      <c r="Y41" s="219" t="s">
        <v>49</v>
      </c>
      <c r="Z41" s="220"/>
      <c r="AA41" s="221"/>
      <c r="AB41" s="291"/>
      <c r="AC41" s="291"/>
      <c r="AD41" s="291"/>
      <c r="AE41" s="88"/>
      <c r="AF41" s="89"/>
      <c r="AG41" s="89"/>
      <c r="AH41" s="89"/>
      <c r="AI41" s="88"/>
      <c r="AJ41" s="89"/>
      <c r="AK41" s="89"/>
      <c r="AL41" s="89"/>
      <c r="AM41" s="88"/>
      <c r="AN41" s="89"/>
      <c r="AO41" s="89"/>
      <c r="AP41" s="89"/>
      <c r="AQ41" s="208"/>
      <c r="AR41" s="165"/>
      <c r="AS41" s="165"/>
      <c r="AT41" s="209"/>
      <c r="AU41" s="89"/>
      <c r="AV41" s="89"/>
      <c r="AW41" s="89"/>
      <c r="AX41" s="90"/>
      <c r="AY41" s="38">
        <f t="shared" si="4"/>
        <v>0</v>
      </c>
      <c r="AZ41" s="47"/>
      <c r="BA41" s="47"/>
      <c r="BB41" s="47"/>
      <c r="BC41" s="47"/>
    </row>
    <row r="42" spans="1:60" ht="23.25" customHeight="1" thickBot="1" x14ac:dyDescent="0.2">
      <c r="A42" s="631"/>
      <c r="B42" s="217"/>
      <c r="C42" s="217"/>
      <c r="D42" s="217"/>
      <c r="E42" s="217"/>
      <c r="F42" s="218"/>
      <c r="G42" s="185"/>
      <c r="H42" s="138"/>
      <c r="I42" s="138"/>
      <c r="J42" s="138"/>
      <c r="K42" s="138"/>
      <c r="L42" s="138"/>
      <c r="M42" s="138"/>
      <c r="N42" s="138"/>
      <c r="O42" s="186"/>
      <c r="P42" s="289"/>
      <c r="Q42" s="289"/>
      <c r="R42" s="289"/>
      <c r="S42" s="289"/>
      <c r="T42" s="289"/>
      <c r="U42" s="289"/>
      <c r="V42" s="289"/>
      <c r="W42" s="289"/>
      <c r="X42" s="290"/>
      <c r="Y42" s="219" t="s">
        <v>13</v>
      </c>
      <c r="Z42" s="220"/>
      <c r="AA42" s="221"/>
      <c r="AB42" s="334" t="s">
        <v>14</v>
      </c>
      <c r="AC42" s="334"/>
      <c r="AD42" s="334"/>
      <c r="AE42" s="91"/>
      <c r="AF42" s="92"/>
      <c r="AG42" s="92"/>
      <c r="AH42" s="92"/>
      <c r="AI42" s="91"/>
      <c r="AJ42" s="92"/>
      <c r="AK42" s="92"/>
      <c r="AL42" s="92"/>
      <c r="AM42" s="91"/>
      <c r="AN42" s="92"/>
      <c r="AO42" s="92"/>
      <c r="AP42" s="92"/>
      <c r="AQ42" s="208"/>
      <c r="AR42" s="165"/>
      <c r="AS42" s="165"/>
      <c r="AT42" s="209"/>
      <c r="AU42" s="89"/>
      <c r="AV42" s="89"/>
      <c r="AW42" s="89"/>
      <c r="AX42" s="90"/>
      <c r="AY42" s="38">
        <f t="shared" si="4"/>
        <v>0</v>
      </c>
      <c r="AZ42" s="47"/>
      <c r="BA42" s="47"/>
      <c r="BB42" s="47"/>
      <c r="BC42" s="47"/>
      <c r="BD42" s="47"/>
      <c r="BE42" s="47"/>
      <c r="BF42" s="47"/>
      <c r="BG42" s="47"/>
      <c r="BH42" s="47"/>
    </row>
    <row r="43" spans="1:60" ht="31.5" customHeight="1" x14ac:dyDescent="0.15">
      <c r="A43" s="197" t="s">
        <v>244</v>
      </c>
      <c r="B43" s="198"/>
      <c r="C43" s="198"/>
      <c r="D43" s="198"/>
      <c r="E43" s="198"/>
      <c r="F43" s="199"/>
      <c r="G43" s="206" t="s">
        <v>55</v>
      </c>
      <c r="H43" s="206"/>
      <c r="I43" s="206"/>
      <c r="J43" s="206"/>
      <c r="K43" s="206"/>
      <c r="L43" s="206"/>
      <c r="M43" s="206"/>
      <c r="N43" s="206"/>
      <c r="O43" s="206"/>
      <c r="P43" s="206"/>
      <c r="Q43" s="206"/>
      <c r="R43" s="206"/>
      <c r="S43" s="206"/>
      <c r="T43" s="206"/>
      <c r="U43" s="206"/>
      <c r="V43" s="206"/>
      <c r="W43" s="206"/>
      <c r="X43" s="207"/>
      <c r="Y43" s="604"/>
      <c r="Z43" s="605"/>
      <c r="AA43" s="606"/>
      <c r="AB43" s="229" t="s">
        <v>11</v>
      </c>
      <c r="AC43" s="229"/>
      <c r="AD43" s="229"/>
      <c r="AE43" s="303" t="s">
        <v>268</v>
      </c>
      <c r="AF43" s="304"/>
      <c r="AG43" s="304"/>
      <c r="AH43" s="305"/>
      <c r="AI43" s="303" t="s">
        <v>286</v>
      </c>
      <c r="AJ43" s="304"/>
      <c r="AK43" s="304"/>
      <c r="AL43" s="305"/>
      <c r="AM43" s="303" t="s">
        <v>383</v>
      </c>
      <c r="AN43" s="304"/>
      <c r="AO43" s="304"/>
      <c r="AP43" s="305"/>
      <c r="AQ43" s="83" t="s">
        <v>291</v>
      </c>
      <c r="AR43" s="84"/>
      <c r="AS43" s="84"/>
      <c r="AT43" s="85"/>
      <c r="AU43" s="83" t="s">
        <v>415</v>
      </c>
      <c r="AV43" s="84"/>
      <c r="AW43" s="84"/>
      <c r="AX43" s="86"/>
    </row>
    <row r="44" spans="1:60" ht="23.25" customHeight="1" x14ac:dyDescent="0.15">
      <c r="A44" s="200"/>
      <c r="B44" s="201"/>
      <c r="C44" s="201"/>
      <c r="D44" s="201"/>
      <c r="E44" s="201"/>
      <c r="F44" s="202"/>
      <c r="G44" s="135" t="s">
        <v>600</v>
      </c>
      <c r="H44" s="135"/>
      <c r="I44" s="135"/>
      <c r="J44" s="135"/>
      <c r="K44" s="135"/>
      <c r="L44" s="135"/>
      <c r="M44" s="135"/>
      <c r="N44" s="135"/>
      <c r="O44" s="135"/>
      <c r="P44" s="135"/>
      <c r="Q44" s="135"/>
      <c r="R44" s="135"/>
      <c r="S44" s="135"/>
      <c r="T44" s="135"/>
      <c r="U44" s="135"/>
      <c r="V44" s="135"/>
      <c r="W44" s="135"/>
      <c r="X44" s="181"/>
      <c r="Y44" s="297" t="s">
        <v>50</v>
      </c>
      <c r="Z44" s="298"/>
      <c r="AA44" s="299"/>
      <c r="AB44" s="222" t="s">
        <v>602</v>
      </c>
      <c r="AC44" s="222"/>
      <c r="AD44" s="222"/>
      <c r="AE44" s="87">
        <v>22</v>
      </c>
      <c r="AF44" s="87"/>
      <c r="AG44" s="87"/>
      <c r="AH44" s="87"/>
      <c r="AI44" s="87">
        <v>28</v>
      </c>
      <c r="AJ44" s="87"/>
      <c r="AK44" s="87"/>
      <c r="AL44" s="87"/>
      <c r="AM44" s="87">
        <v>39</v>
      </c>
      <c r="AN44" s="87"/>
      <c r="AO44" s="87"/>
      <c r="AP44" s="87"/>
      <c r="AQ44" s="87" t="s">
        <v>601</v>
      </c>
      <c r="AR44" s="87"/>
      <c r="AS44" s="87"/>
      <c r="AT44" s="87"/>
      <c r="AU44" s="88"/>
      <c r="AV44" s="89"/>
      <c r="AW44" s="89"/>
      <c r="AX44" s="90"/>
    </row>
    <row r="45" spans="1:60" ht="23.25" customHeight="1" x14ac:dyDescent="0.15">
      <c r="A45" s="203"/>
      <c r="B45" s="204"/>
      <c r="C45" s="204"/>
      <c r="D45" s="204"/>
      <c r="E45" s="204"/>
      <c r="F45" s="205"/>
      <c r="G45" s="138"/>
      <c r="H45" s="138"/>
      <c r="I45" s="138"/>
      <c r="J45" s="138"/>
      <c r="K45" s="138"/>
      <c r="L45" s="138"/>
      <c r="M45" s="138"/>
      <c r="N45" s="138"/>
      <c r="O45" s="138"/>
      <c r="P45" s="138"/>
      <c r="Q45" s="138"/>
      <c r="R45" s="138"/>
      <c r="S45" s="138"/>
      <c r="T45" s="138"/>
      <c r="U45" s="138"/>
      <c r="V45" s="138"/>
      <c r="W45" s="138"/>
      <c r="X45" s="186"/>
      <c r="Y45" s="255" t="s">
        <v>51</v>
      </c>
      <c r="Z45" s="224"/>
      <c r="AA45" s="225"/>
      <c r="AB45" s="222" t="s">
        <v>602</v>
      </c>
      <c r="AC45" s="222"/>
      <c r="AD45" s="222"/>
      <c r="AE45" s="87">
        <v>22</v>
      </c>
      <c r="AF45" s="87"/>
      <c r="AG45" s="87"/>
      <c r="AH45" s="87"/>
      <c r="AI45" s="87">
        <v>37</v>
      </c>
      <c r="AJ45" s="87"/>
      <c r="AK45" s="87"/>
      <c r="AL45" s="87"/>
      <c r="AM45" s="87">
        <v>39</v>
      </c>
      <c r="AN45" s="87"/>
      <c r="AO45" s="87"/>
      <c r="AP45" s="87"/>
      <c r="AQ45" s="87">
        <f>19+13+5+10</f>
        <v>47</v>
      </c>
      <c r="AR45" s="87"/>
      <c r="AS45" s="87"/>
      <c r="AT45" s="87"/>
      <c r="AU45" s="91"/>
      <c r="AV45" s="92"/>
      <c r="AW45" s="92"/>
      <c r="AX45" s="93"/>
    </row>
    <row r="46" spans="1:60" ht="23.25" customHeight="1" x14ac:dyDescent="0.15">
      <c r="A46" s="244" t="s">
        <v>15</v>
      </c>
      <c r="B46" s="245"/>
      <c r="C46" s="245"/>
      <c r="D46" s="245"/>
      <c r="E46" s="245"/>
      <c r="F46" s="246"/>
      <c r="G46" s="253" t="s">
        <v>16</v>
      </c>
      <c r="H46" s="253"/>
      <c r="I46" s="253"/>
      <c r="J46" s="253"/>
      <c r="K46" s="253"/>
      <c r="L46" s="253"/>
      <c r="M46" s="253"/>
      <c r="N46" s="253"/>
      <c r="O46" s="253"/>
      <c r="P46" s="253"/>
      <c r="Q46" s="253"/>
      <c r="R46" s="253"/>
      <c r="S46" s="253"/>
      <c r="T46" s="253"/>
      <c r="U46" s="253"/>
      <c r="V46" s="253"/>
      <c r="W46" s="253"/>
      <c r="X46" s="254"/>
      <c r="Y46" s="495"/>
      <c r="Z46" s="496"/>
      <c r="AA46" s="497"/>
      <c r="AB46" s="345" t="s">
        <v>11</v>
      </c>
      <c r="AC46" s="253"/>
      <c r="AD46" s="254"/>
      <c r="AE46" s="147" t="s">
        <v>268</v>
      </c>
      <c r="AF46" s="147"/>
      <c r="AG46" s="147"/>
      <c r="AH46" s="147"/>
      <c r="AI46" s="147" t="s">
        <v>286</v>
      </c>
      <c r="AJ46" s="147"/>
      <c r="AK46" s="147"/>
      <c r="AL46" s="147"/>
      <c r="AM46" s="147" t="s">
        <v>383</v>
      </c>
      <c r="AN46" s="147"/>
      <c r="AO46" s="147"/>
      <c r="AP46" s="147"/>
      <c r="AQ46" s="336" t="s">
        <v>416</v>
      </c>
      <c r="AR46" s="337"/>
      <c r="AS46" s="337"/>
      <c r="AT46" s="337"/>
      <c r="AU46" s="337"/>
      <c r="AV46" s="337"/>
      <c r="AW46" s="337"/>
      <c r="AX46" s="338"/>
    </row>
    <row r="47" spans="1:60" ht="23.25" customHeight="1" x14ac:dyDescent="0.15">
      <c r="A47" s="247"/>
      <c r="B47" s="248"/>
      <c r="C47" s="248"/>
      <c r="D47" s="248"/>
      <c r="E47" s="248"/>
      <c r="F47" s="249"/>
      <c r="G47" s="498" t="s">
        <v>603</v>
      </c>
      <c r="H47" s="498"/>
      <c r="I47" s="498"/>
      <c r="J47" s="498"/>
      <c r="K47" s="498"/>
      <c r="L47" s="498"/>
      <c r="M47" s="498"/>
      <c r="N47" s="498"/>
      <c r="O47" s="498"/>
      <c r="P47" s="498"/>
      <c r="Q47" s="498"/>
      <c r="R47" s="498"/>
      <c r="S47" s="498"/>
      <c r="T47" s="498"/>
      <c r="U47" s="498"/>
      <c r="V47" s="498"/>
      <c r="W47" s="498"/>
      <c r="X47" s="498"/>
      <c r="Y47" s="500" t="s">
        <v>15</v>
      </c>
      <c r="Z47" s="501"/>
      <c r="AA47" s="502"/>
      <c r="AB47" s="300"/>
      <c r="AC47" s="301"/>
      <c r="AD47" s="302"/>
      <c r="AE47" s="87">
        <v>442</v>
      </c>
      <c r="AF47" s="87"/>
      <c r="AG47" s="87"/>
      <c r="AH47" s="87"/>
      <c r="AI47" s="87">
        <v>351</v>
      </c>
      <c r="AJ47" s="87"/>
      <c r="AK47" s="87"/>
      <c r="AL47" s="87"/>
      <c r="AM47" s="87">
        <v>280</v>
      </c>
      <c r="AN47" s="87"/>
      <c r="AO47" s="87"/>
      <c r="AP47" s="87"/>
      <c r="AQ47" s="88"/>
      <c r="AR47" s="89"/>
      <c r="AS47" s="89"/>
      <c r="AT47" s="89"/>
      <c r="AU47" s="89"/>
      <c r="AV47" s="89"/>
      <c r="AW47" s="89"/>
      <c r="AX47" s="90"/>
    </row>
    <row r="48" spans="1:60" ht="46.5" customHeight="1" thickBot="1" x14ac:dyDescent="0.2">
      <c r="A48" s="250"/>
      <c r="B48" s="251"/>
      <c r="C48" s="251"/>
      <c r="D48" s="251"/>
      <c r="E48" s="251"/>
      <c r="F48" s="252"/>
      <c r="G48" s="499"/>
      <c r="H48" s="499"/>
      <c r="I48" s="499"/>
      <c r="J48" s="499"/>
      <c r="K48" s="499"/>
      <c r="L48" s="499"/>
      <c r="M48" s="499"/>
      <c r="N48" s="499"/>
      <c r="O48" s="499"/>
      <c r="P48" s="499"/>
      <c r="Q48" s="499"/>
      <c r="R48" s="499"/>
      <c r="S48" s="499"/>
      <c r="T48" s="499"/>
      <c r="U48" s="499"/>
      <c r="V48" s="499"/>
      <c r="W48" s="499"/>
      <c r="X48" s="499"/>
      <c r="Y48" s="223" t="s">
        <v>44</v>
      </c>
      <c r="Z48" s="224"/>
      <c r="AA48" s="225"/>
      <c r="AB48" s="226" t="s">
        <v>604</v>
      </c>
      <c r="AC48" s="227"/>
      <c r="AD48" s="228"/>
      <c r="AE48" s="333" t="s">
        <v>605</v>
      </c>
      <c r="AF48" s="333"/>
      <c r="AG48" s="333"/>
      <c r="AH48" s="333"/>
      <c r="AI48" s="333" t="s">
        <v>606</v>
      </c>
      <c r="AJ48" s="333"/>
      <c r="AK48" s="333"/>
      <c r="AL48" s="333"/>
      <c r="AM48" s="333" t="s">
        <v>675</v>
      </c>
      <c r="AN48" s="333"/>
      <c r="AO48" s="333"/>
      <c r="AP48" s="333"/>
      <c r="AQ48" s="333"/>
      <c r="AR48" s="333"/>
      <c r="AS48" s="333"/>
      <c r="AT48" s="333"/>
      <c r="AU48" s="333"/>
      <c r="AV48" s="333"/>
      <c r="AW48" s="333"/>
      <c r="AX48" s="335"/>
    </row>
    <row r="49" spans="1:51" ht="45" customHeight="1" x14ac:dyDescent="0.15">
      <c r="A49" s="343" t="s">
        <v>281</v>
      </c>
      <c r="B49" s="115"/>
      <c r="C49" s="114" t="s">
        <v>175</v>
      </c>
      <c r="D49" s="115"/>
      <c r="E49" s="711" t="s">
        <v>201</v>
      </c>
      <c r="F49" s="712"/>
      <c r="G49" s="713"/>
      <c r="H49" s="714"/>
      <c r="I49" s="714"/>
      <c r="J49" s="714"/>
      <c r="K49" s="714"/>
      <c r="L49" s="714"/>
      <c r="M49" s="714"/>
      <c r="N49" s="714"/>
      <c r="O49" s="714"/>
      <c r="P49" s="714"/>
      <c r="Q49" s="714"/>
      <c r="R49" s="714"/>
      <c r="S49" s="714"/>
      <c r="T49" s="714"/>
      <c r="U49" s="714"/>
      <c r="V49" s="714"/>
      <c r="W49" s="714"/>
      <c r="X49" s="714"/>
      <c r="Y49" s="714"/>
      <c r="Z49" s="714"/>
      <c r="AA49" s="714"/>
      <c r="AB49" s="714"/>
      <c r="AC49" s="714"/>
      <c r="AD49" s="714"/>
      <c r="AE49" s="714"/>
      <c r="AF49" s="714"/>
      <c r="AG49" s="714"/>
      <c r="AH49" s="714"/>
      <c r="AI49" s="714"/>
      <c r="AJ49" s="714"/>
      <c r="AK49" s="714"/>
      <c r="AL49" s="714"/>
      <c r="AM49" s="714"/>
      <c r="AN49" s="714"/>
      <c r="AO49" s="714"/>
      <c r="AP49" s="714"/>
      <c r="AQ49" s="714"/>
      <c r="AR49" s="714"/>
      <c r="AS49" s="714"/>
      <c r="AT49" s="714"/>
      <c r="AU49" s="714"/>
      <c r="AV49" s="714"/>
      <c r="AW49" s="714"/>
      <c r="AX49" s="715"/>
      <c r="AY49" s="38">
        <f>COUNTA($G$49)</f>
        <v>0</v>
      </c>
    </row>
    <row r="50" spans="1:51" ht="45" customHeight="1" x14ac:dyDescent="0.15">
      <c r="A50" s="344"/>
      <c r="B50" s="117"/>
      <c r="C50" s="116"/>
      <c r="D50" s="117"/>
      <c r="E50" s="632" t="s">
        <v>200</v>
      </c>
      <c r="F50" s="709"/>
      <c r="G50" s="185"/>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710"/>
      <c r="AY50" s="38">
        <f>$AY$49</f>
        <v>0</v>
      </c>
    </row>
    <row r="51" spans="1:51" ht="18.75" customHeight="1" x14ac:dyDescent="0.15">
      <c r="A51" s="344"/>
      <c r="B51" s="117"/>
      <c r="C51" s="116"/>
      <c r="D51" s="117"/>
      <c r="E51" s="716" t="s">
        <v>176</v>
      </c>
      <c r="F51" s="717"/>
      <c r="G51" s="656" t="s">
        <v>185</v>
      </c>
      <c r="H51" s="657"/>
      <c r="I51" s="657"/>
      <c r="J51" s="657"/>
      <c r="K51" s="657"/>
      <c r="L51" s="657"/>
      <c r="M51" s="657"/>
      <c r="N51" s="657"/>
      <c r="O51" s="657"/>
      <c r="P51" s="657"/>
      <c r="Q51" s="657"/>
      <c r="R51" s="657"/>
      <c r="S51" s="657"/>
      <c r="T51" s="657"/>
      <c r="U51" s="657"/>
      <c r="V51" s="657"/>
      <c r="W51" s="657"/>
      <c r="X51" s="658"/>
      <c r="Y51" s="721"/>
      <c r="Z51" s="722"/>
      <c r="AA51" s="723"/>
      <c r="AB51" s="691" t="s">
        <v>11</v>
      </c>
      <c r="AC51" s="657"/>
      <c r="AD51" s="658"/>
      <c r="AE51" s="172" t="s">
        <v>268</v>
      </c>
      <c r="AF51" s="173"/>
      <c r="AG51" s="173"/>
      <c r="AH51" s="177"/>
      <c r="AI51" s="172" t="s">
        <v>286</v>
      </c>
      <c r="AJ51" s="173"/>
      <c r="AK51" s="173"/>
      <c r="AL51" s="177"/>
      <c r="AM51" s="172" t="s">
        <v>573</v>
      </c>
      <c r="AN51" s="173"/>
      <c r="AO51" s="173"/>
      <c r="AP51" s="177"/>
      <c r="AQ51" s="691" t="s">
        <v>173</v>
      </c>
      <c r="AR51" s="657"/>
      <c r="AS51" s="657"/>
      <c r="AT51" s="658"/>
      <c r="AU51" s="692" t="s">
        <v>187</v>
      </c>
      <c r="AV51" s="692"/>
      <c r="AW51" s="692"/>
      <c r="AX51" s="693"/>
      <c r="AY51" s="38">
        <f>COUNTA($G$53)</f>
        <v>1</v>
      </c>
    </row>
    <row r="52" spans="1:51" ht="18.75" customHeight="1" x14ac:dyDescent="0.15">
      <c r="A52" s="344"/>
      <c r="B52" s="117"/>
      <c r="C52" s="116"/>
      <c r="D52" s="117"/>
      <c r="E52" s="116"/>
      <c r="F52" s="718"/>
      <c r="G52" s="178"/>
      <c r="H52" s="175"/>
      <c r="I52" s="175"/>
      <c r="J52" s="175"/>
      <c r="K52" s="175"/>
      <c r="L52" s="175"/>
      <c r="M52" s="175"/>
      <c r="N52" s="175"/>
      <c r="O52" s="175"/>
      <c r="P52" s="175"/>
      <c r="Q52" s="175"/>
      <c r="R52" s="175"/>
      <c r="S52" s="175"/>
      <c r="T52" s="175"/>
      <c r="U52" s="175"/>
      <c r="V52" s="175"/>
      <c r="W52" s="175"/>
      <c r="X52" s="179"/>
      <c r="Y52" s="155"/>
      <c r="Z52" s="156"/>
      <c r="AA52" s="157"/>
      <c r="AB52" s="174"/>
      <c r="AC52" s="175"/>
      <c r="AD52" s="179"/>
      <c r="AE52" s="174"/>
      <c r="AF52" s="175"/>
      <c r="AG52" s="175"/>
      <c r="AH52" s="179"/>
      <c r="AI52" s="174"/>
      <c r="AJ52" s="175"/>
      <c r="AK52" s="175"/>
      <c r="AL52" s="179"/>
      <c r="AM52" s="174"/>
      <c r="AN52" s="175"/>
      <c r="AO52" s="175"/>
      <c r="AP52" s="179"/>
      <c r="AQ52" s="518" t="s">
        <v>607</v>
      </c>
      <c r="AR52" s="519"/>
      <c r="AS52" s="175" t="s">
        <v>174</v>
      </c>
      <c r="AT52" s="179"/>
      <c r="AU52" s="330" t="s">
        <v>607</v>
      </c>
      <c r="AV52" s="330"/>
      <c r="AW52" s="175" t="s">
        <v>170</v>
      </c>
      <c r="AX52" s="564"/>
      <c r="AY52" s="38">
        <f>$AY$51</f>
        <v>1</v>
      </c>
    </row>
    <row r="53" spans="1:51" ht="39.75" customHeight="1" x14ac:dyDescent="0.15">
      <c r="A53" s="344"/>
      <c r="B53" s="117"/>
      <c r="C53" s="116"/>
      <c r="D53" s="117"/>
      <c r="E53" s="116"/>
      <c r="F53" s="718"/>
      <c r="G53" s="180" t="s">
        <v>607</v>
      </c>
      <c r="H53" s="135"/>
      <c r="I53" s="135"/>
      <c r="J53" s="135"/>
      <c r="K53" s="135"/>
      <c r="L53" s="135"/>
      <c r="M53" s="135"/>
      <c r="N53" s="135"/>
      <c r="O53" s="135"/>
      <c r="P53" s="135"/>
      <c r="Q53" s="135"/>
      <c r="R53" s="135"/>
      <c r="S53" s="135"/>
      <c r="T53" s="135"/>
      <c r="U53" s="135"/>
      <c r="V53" s="135"/>
      <c r="W53" s="135"/>
      <c r="X53" s="181"/>
      <c r="Y53" s="463" t="s">
        <v>186</v>
      </c>
      <c r="Z53" s="464"/>
      <c r="AA53" s="465"/>
      <c r="AB53" s="720" t="s">
        <v>607</v>
      </c>
      <c r="AC53" s="494"/>
      <c r="AD53" s="494"/>
      <c r="AE53" s="164" t="s">
        <v>607</v>
      </c>
      <c r="AF53" s="165"/>
      <c r="AG53" s="165"/>
      <c r="AH53" s="165"/>
      <c r="AI53" s="164" t="s">
        <v>607</v>
      </c>
      <c r="AJ53" s="165"/>
      <c r="AK53" s="165"/>
      <c r="AL53" s="165"/>
      <c r="AM53" s="164" t="s">
        <v>607</v>
      </c>
      <c r="AN53" s="165"/>
      <c r="AO53" s="165"/>
      <c r="AP53" s="165"/>
      <c r="AQ53" s="164" t="s">
        <v>607</v>
      </c>
      <c r="AR53" s="165"/>
      <c r="AS53" s="165"/>
      <c r="AT53" s="165"/>
      <c r="AU53" s="164" t="s">
        <v>607</v>
      </c>
      <c r="AV53" s="165"/>
      <c r="AW53" s="165"/>
      <c r="AX53" s="166"/>
      <c r="AY53" s="38">
        <f t="shared" ref="AY53:AY54" si="5">$AY$51</f>
        <v>1</v>
      </c>
    </row>
    <row r="54" spans="1:51" ht="39.75" customHeight="1" x14ac:dyDescent="0.15">
      <c r="A54" s="344"/>
      <c r="B54" s="117"/>
      <c r="C54" s="116"/>
      <c r="D54" s="117"/>
      <c r="E54" s="116"/>
      <c r="F54" s="718"/>
      <c r="G54" s="185"/>
      <c r="H54" s="138"/>
      <c r="I54" s="138"/>
      <c r="J54" s="138"/>
      <c r="K54" s="138"/>
      <c r="L54" s="138"/>
      <c r="M54" s="138"/>
      <c r="N54" s="138"/>
      <c r="O54" s="138"/>
      <c r="P54" s="138"/>
      <c r="Q54" s="138"/>
      <c r="R54" s="138"/>
      <c r="S54" s="138"/>
      <c r="T54" s="138"/>
      <c r="U54" s="138"/>
      <c r="V54" s="138"/>
      <c r="W54" s="138"/>
      <c r="X54" s="186"/>
      <c r="Y54" s="235" t="s">
        <v>49</v>
      </c>
      <c r="Z54" s="236"/>
      <c r="AA54" s="237"/>
      <c r="AB54" s="516" t="s">
        <v>607</v>
      </c>
      <c r="AC54" s="517"/>
      <c r="AD54" s="517"/>
      <c r="AE54" s="164" t="s">
        <v>607</v>
      </c>
      <c r="AF54" s="165"/>
      <c r="AG54" s="165"/>
      <c r="AH54" s="165"/>
      <c r="AI54" s="164" t="s">
        <v>607</v>
      </c>
      <c r="AJ54" s="165"/>
      <c r="AK54" s="165"/>
      <c r="AL54" s="165"/>
      <c r="AM54" s="164" t="s">
        <v>607</v>
      </c>
      <c r="AN54" s="165"/>
      <c r="AO54" s="165"/>
      <c r="AP54" s="165"/>
      <c r="AQ54" s="164" t="s">
        <v>607</v>
      </c>
      <c r="AR54" s="165"/>
      <c r="AS54" s="165"/>
      <c r="AT54" s="165"/>
      <c r="AU54" s="164" t="s">
        <v>607</v>
      </c>
      <c r="AV54" s="165"/>
      <c r="AW54" s="165"/>
      <c r="AX54" s="166"/>
      <c r="AY54" s="38">
        <f t="shared" si="5"/>
        <v>1</v>
      </c>
    </row>
    <row r="55" spans="1:51" ht="22.5" customHeight="1" x14ac:dyDescent="0.15">
      <c r="A55" s="344"/>
      <c r="B55" s="117"/>
      <c r="C55" s="116"/>
      <c r="D55" s="117"/>
      <c r="E55" s="116"/>
      <c r="F55" s="718"/>
      <c r="G55" s="176" t="s">
        <v>188</v>
      </c>
      <c r="H55" s="173"/>
      <c r="I55" s="173"/>
      <c r="J55" s="173"/>
      <c r="K55" s="173"/>
      <c r="L55" s="173"/>
      <c r="M55" s="173"/>
      <c r="N55" s="173"/>
      <c r="O55" s="173"/>
      <c r="P55" s="177"/>
      <c r="Q55" s="172" t="s">
        <v>233</v>
      </c>
      <c r="R55" s="173"/>
      <c r="S55" s="173"/>
      <c r="T55" s="173"/>
      <c r="U55" s="173"/>
      <c r="V55" s="173"/>
      <c r="W55" s="173"/>
      <c r="X55" s="173"/>
      <c r="Y55" s="173"/>
      <c r="Z55" s="173"/>
      <c r="AA55" s="173"/>
      <c r="AB55" s="731" t="s">
        <v>234</v>
      </c>
      <c r="AC55" s="173"/>
      <c r="AD55" s="177"/>
      <c r="AE55" s="172" t="s">
        <v>189</v>
      </c>
      <c r="AF55" s="173"/>
      <c r="AG55" s="173"/>
      <c r="AH55" s="173"/>
      <c r="AI55" s="173"/>
      <c r="AJ55" s="173"/>
      <c r="AK55" s="173"/>
      <c r="AL55" s="173"/>
      <c r="AM55" s="173"/>
      <c r="AN55" s="173"/>
      <c r="AO55" s="173"/>
      <c r="AP55" s="173"/>
      <c r="AQ55" s="173"/>
      <c r="AR55" s="173"/>
      <c r="AS55" s="173"/>
      <c r="AT55" s="173"/>
      <c r="AU55" s="173"/>
      <c r="AV55" s="173"/>
      <c r="AW55" s="173"/>
      <c r="AX55" s="563"/>
      <c r="AY55" s="38">
        <f>COUNTA($G$57)</f>
        <v>1</v>
      </c>
    </row>
    <row r="56" spans="1:51" ht="22.5" customHeight="1" x14ac:dyDescent="0.15">
      <c r="A56" s="344"/>
      <c r="B56" s="117"/>
      <c r="C56" s="116"/>
      <c r="D56" s="117"/>
      <c r="E56" s="116"/>
      <c r="F56" s="718"/>
      <c r="G56" s="178"/>
      <c r="H56" s="175"/>
      <c r="I56" s="175"/>
      <c r="J56" s="175"/>
      <c r="K56" s="175"/>
      <c r="L56" s="175"/>
      <c r="M56" s="175"/>
      <c r="N56" s="175"/>
      <c r="O56" s="175"/>
      <c r="P56" s="179"/>
      <c r="Q56" s="174"/>
      <c r="R56" s="175"/>
      <c r="S56" s="175"/>
      <c r="T56" s="175"/>
      <c r="U56" s="175"/>
      <c r="V56" s="175"/>
      <c r="W56" s="175"/>
      <c r="X56" s="175"/>
      <c r="Y56" s="175"/>
      <c r="Z56" s="175"/>
      <c r="AA56" s="175"/>
      <c r="AB56" s="732"/>
      <c r="AC56" s="175"/>
      <c r="AD56" s="179"/>
      <c r="AE56" s="174"/>
      <c r="AF56" s="175"/>
      <c r="AG56" s="175"/>
      <c r="AH56" s="175"/>
      <c r="AI56" s="175"/>
      <c r="AJ56" s="175"/>
      <c r="AK56" s="175"/>
      <c r="AL56" s="175"/>
      <c r="AM56" s="175"/>
      <c r="AN56" s="175"/>
      <c r="AO56" s="175"/>
      <c r="AP56" s="175"/>
      <c r="AQ56" s="175"/>
      <c r="AR56" s="175"/>
      <c r="AS56" s="175"/>
      <c r="AT56" s="175"/>
      <c r="AU56" s="175"/>
      <c r="AV56" s="175"/>
      <c r="AW56" s="175"/>
      <c r="AX56" s="564"/>
      <c r="AY56" s="38">
        <f>$AY$55</f>
        <v>1</v>
      </c>
    </row>
    <row r="57" spans="1:51" ht="22.5" customHeight="1" x14ac:dyDescent="0.15">
      <c r="A57" s="344"/>
      <c r="B57" s="117"/>
      <c r="C57" s="116"/>
      <c r="D57" s="117"/>
      <c r="E57" s="116"/>
      <c r="F57" s="718"/>
      <c r="G57" s="180" t="s">
        <v>607</v>
      </c>
      <c r="H57" s="135"/>
      <c r="I57" s="135"/>
      <c r="J57" s="135"/>
      <c r="K57" s="135"/>
      <c r="L57" s="135"/>
      <c r="M57" s="135"/>
      <c r="N57" s="135"/>
      <c r="O57" s="135"/>
      <c r="P57" s="181"/>
      <c r="Q57" s="134" t="s">
        <v>607</v>
      </c>
      <c r="R57" s="135"/>
      <c r="S57" s="135"/>
      <c r="T57" s="135"/>
      <c r="U57" s="135"/>
      <c r="V57" s="135"/>
      <c r="W57" s="135"/>
      <c r="X57" s="135"/>
      <c r="Y57" s="135"/>
      <c r="Z57" s="135"/>
      <c r="AA57" s="187"/>
      <c r="AB57" s="725" t="s">
        <v>607</v>
      </c>
      <c r="AC57" s="726"/>
      <c r="AD57" s="726"/>
      <c r="AE57" s="133" t="s">
        <v>607</v>
      </c>
      <c r="AF57" s="133"/>
      <c r="AG57" s="133"/>
      <c r="AH57" s="133"/>
      <c r="AI57" s="133"/>
      <c r="AJ57" s="133"/>
      <c r="AK57" s="133"/>
      <c r="AL57" s="133"/>
      <c r="AM57" s="133"/>
      <c r="AN57" s="133"/>
      <c r="AO57" s="133"/>
      <c r="AP57" s="133"/>
      <c r="AQ57" s="133"/>
      <c r="AR57" s="133"/>
      <c r="AS57" s="133"/>
      <c r="AT57" s="133"/>
      <c r="AU57" s="133"/>
      <c r="AV57" s="133"/>
      <c r="AW57" s="133"/>
      <c r="AX57" s="719"/>
      <c r="AY57" s="38">
        <f t="shared" ref="AY57:AY61" si="6">$AY$55</f>
        <v>1</v>
      </c>
    </row>
    <row r="58" spans="1:51" ht="22.5" customHeight="1" x14ac:dyDescent="0.15">
      <c r="A58" s="344"/>
      <c r="B58" s="117"/>
      <c r="C58" s="116"/>
      <c r="D58" s="117"/>
      <c r="E58" s="116"/>
      <c r="F58" s="718"/>
      <c r="G58" s="182"/>
      <c r="H58" s="183"/>
      <c r="I58" s="183"/>
      <c r="J58" s="183"/>
      <c r="K58" s="183"/>
      <c r="L58" s="183"/>
      <c r="M58" s="183"/>
      <c r="N58" s="183"/>
      <c r="O58" s="183"/>
      <c r="P58" s="184"/>
      <c r="Q58" s="188"/>
      <c r="R58" s="183"/>
      <c r="S58" s="183"/>
      <c r="T58" s="183"/>
      <c r="U58" s="183"/>
      <c r="V58" s="183"/>
      <c r="W58" s="183"/>
      <c r="X58" s="183"/>
      <c r="Y58" s="183"/>
      <c r="Z58" s="183"/>
      <c r="AA58" s="189"/>
      <c r="AB58" s="727"/>
      <c r="AC58" s="728"/>
      <c r="AD58" s="728"/>
      <c r="AE58" s="133"/>
      <c r="AF58" s="133"/>
      <c r="AG58" s="133"/>
      <c r="AH58" s="133"/>
      <c r="AI58" s="133"/>
      <c r="AJ58" s="133"/>
      <c r="AK58" s="133"/>
      <c r="AL58" s="133"/>
      <c r="AM58" s="133"/>
      <c r="AN58" s="133"/>
      <c r="AO58" s="133"/>
      <c r="AP58" s="133"/>
      <c r="AQ58" s="133"/>
      <c r="AR58" s="133"/>
      <c r="AS58" s="133"/>
      <c r="AT58" s="133"/>
      <c r="AU58" s="133"/>
      <c r="AV58" s="133"/>
      <c r="AW58" s="133"/>
      <c r="AX58" s="719"/>
      <c r="AY58" s="38">
        <f t="shared" si="6"/>
        <v>1</v>
      </c>
    </row>
    <row r="59" spans="1:51" ht="25.5" customHeight="1" x14ac:dyDescent="0.15">
      <c r="A59" s="344"/>
      <c r="B59" s="117"/>
      <c r="C59" s="116"/>
      <c r="D59" s="117"/>
      <c r="E59" s="116"/>
      <c r="F59" s="718"/>
      <c r="G59" s="182"/>
      <c r="H59" s="183"/>
      <c r="I59" s="183"/>
      <c r="J59" s="183"/>
      <c r="K59" s="183"/>
      <c r="L59" s="183"/>
      <c r="M59" s="183"/>
      <c r="N59" s="183"/>
      <c r="O59" s="183"/>
      <c r="P59" s="184"/>
      <c r="Q59" s="188"/>
      <c r="R59" s="183"/>
      <c r="S59" s="183"/>
      <c r="T59" s="183"/>
      <c r="U59" s="183"/>
      <c r="V59" s="183"/>
      <c r="W59" s="183"/>
      <c r="X59" s="183"/>
      <c r="Y59" s="183"/>
      <c r="Z59" s="183"/>
      <c r="AA59" s="189"/>
      <c r="AB59" s="727"/>
      <c r="AC59" s="728"/>
      <c r="AD59" s="728"/>
      <c r="AE59" s="148" t="s">
        <v>190</v>
      </c>
      <c r="AF59" s="148"/>
      <c r="AG59" s="148"/>
      <c r="AH59" s="148"/>
      <c r="AI59" s="148"/>
      <c r="AJ59" s="148"/>
      <c r="AK59" s="148"/>
      <c r="AL59" s="148"/>
      <c r="AM59" s="148"/>
      <c r="AN59" s="148"/>
      <c r="AO59" s="148"/>
      <c r="AP59" s="148"/>
      <c r="AQ59" s="148"/>
      <c r="AR59" s="148"/>
      <c r="AS59" s="148"/>
      <c r="AT59" s="148"/>
      <c r="AU59" s="148"/>
      <c r="AV59" s="148"/>
      <c r="AW59" s="148"/>
      <c r="AX59" s="640"/>
      <c r="AY59" s="38">
        <f t="shared" si="6"/>
        <v>1</v>
      </c>
    </row>
    <row r="60" spans="1:51" ht="22.5" customHeight="1" x14ac:dyDescent="0.15">
      <c r="A60" s="344"/>
      <c r="B60" s="117"/>
      <c r="C60" s="116"/>
      <c r="D60" s="117"/>
      <c r="E60" s="116"/>
      <c r="F60" s="718"/>
      <c r="G60" s="182"/>
      <c r="H60" s="183"/>
      <c r="I60" s="183"/>
      <c r="J60" s="183"/>
      <c r="K60" s="183"/>
      <c r="L60" s="183"/>
      <c r="M60" s="183"/>
      <c r="N60" s="183"/>
      <c r="O60" s="183"/>
      <c r="P60" s="184"/>
      <c r="Q60" s="188"/>
      <c r="R60" s="183"/>
      <c r="S60" s="183"/>
      <c r="T60" s="183"/>
      <c r="U60" s="183"/>
      <c r="V60" s="183"/>
      <c r="W60" s="183"/>
      <c r="X60" s="183"/>
      <c r="Y60" s="183"/>
      <c r="Z60" s="183"/>
      <c r="AA60" s="189"/>
      <c r="AB60" s="727"/>
      <c r="AC60" s="728"/>
      <c r="AD60" s="728"/>
      <c r="AE60" s="134" t="s">
        <v>607</v>
      </c>
      <c r="AF60" s="135"/>
      <c r="AG60" s="135"/>
      <c r="AH60" s="135"/>
      <c r="AI60" s="135"/>
      <c r="AJ60" s="135"/>
      <c r="AK60" s="135"/>
      <c r="AL60" s="135"/>
      <c r="AM60" s="135"/>
      <c r="AN60" s="135"/>
      <c r="AO60" s="135"/>
      <c r="AP60" s="135"/>
      <c r="AQ60" s="135"/>
      <c r="AR60" s="135"/>
      <c r="AS60" s="135"/>
      <c r="AT60" s="135"/>
      <c r="AU60" s="135"/>
      <c r="AV60" s="135"/>
      <c r="AW60" s="135"/>
      <c r="AX60" s="136"/>
      <c r="AY60" s="38">
        <f t="shared" si="6"/>
        <v>1</v>
      </c>
    </row>
    <row r="61" spans="1:51" ht="22.5" customHeight="1" x14ac:dyDescent="0.15">
      <c r="A61" s="344"/>
      <c r="B61" s="117"/>
      <c r="C61" s="116"/>
      <c r="D61" s="117"/>
      <c r="E61" s="116"/>
      <c r="F61" s="718"/>
      <c r="G61" s="185"/>
      <c r="H61" s="138"/>
      <c r="I61" s="138"/>
      <c r="J61" s="138"/>
      <c r="K61" s="138"/>
      <c r="L61" s="138"/>
      <c r="M61" s="138"/>
      <c r="N61" s="138"/>
      <c r="O61" s="138"/>
      <c r="P61" s="186"/>
      <c r="Q61" s="137"/>
      <c r="R61" s="138"/>
      <c r="S61" s="138"/>
      <c r="T61" s="138"/>
      <c r="U61" s="138"/>
      <c r="V61" s="138"/>
      <c r="W61" s="138"/>
      <c r="X61" s="138"/>
      <c r="Y61" s="138"/>
      <c r="Z61" s="138"/>
      <c r="AA61" s="190"/>
      <c r="AB61" s="729"/>
      <c r="AC61" s="730"/>
      <c r="AD61" s="730"/>
      <c r="AE61" s="137"/>
      <c r="AF61" s="138"/>
      <c r="AG61" s="138"/>
      <c r="AH61" s="138"/>
      <c r="AI61" s="138"/>
      <c r="AJ61" s="138"/>
      <c r="AK61" s="138"/>
      <c r="AL61" s="138"/>
      <c r="AM61" s="138"/>
      <c r="AN61" s="138"/>
      <c r="AO61" s="138"/>
      <c r="AP61" s="138"/>
      <c r="AQ61" s="138"/>
      <c r="AR61" s="138"/>
      <c r="AS61" s="138"/>
      <c r="AT61" s="138"/>
      <c r="AU61" s="138"/>
      <c r="AV61" s="138"/>
      <c r="AW61" s="138"/>
      <c r="AX61" s="139"/>
      <c r="AY61" s="38">
        <f t="shared" si="6"/>
        <v>1</v>
      </c>
    </row>
    <row r="62" spans="1:51" ht="23.25" customHeight="1" x14ac:dyDescent="0.15">
      <c r="A62" s="344"/>
      <c r="B62" s="117"/>
      <c r="C62" s="116"/>
      <c r="D62" s="117"/>
      <c r="E62" s="346" t="s">
        <v>206</v>
      </c>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8"/>
      <c r="AY62" s="38">
        <f>COUNTA($E$63)</f>
        <v>1</v>
      </c>
    </row>
    <row r="63" spans="1:51" ht="24.75" customHeight="1" x14ac:dyDescent="0.15">
      <c r="A63" s="344"/>
      <c r="B63" s="117"/>
      <c r="C63" s="116"/>
      <c r="D63" s="117"/>
      <c r="E63" s="134" t="s">
        <v>599</v>
      </c>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6"/>
      <c r="AY63" s="38">
        <f>$AY$62</f>
        <v>1</v>
      </c>
    </row>
    <row r="64" spans="1:51" ht="24.75" customHeight="1" thickBot="1" x14ac:dyDescent="0.2">
      <c r="A64" s="344"/>
      <c r="B64" s="117"/>
      <c r="C64" s="116"/>
      <c r="D64" s="117"/>
      <c r="E64" s="650"/>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c r="AM64" s="651"/>
      <c r="AN64" s="651"/>
      <c r="AO64" s="651"/>
      <c r="AP64" s="651"/>
      <c r="AQ64" s="651"/>
      <c r="AR64" s="651"/>
      <c r="AS64" s="651"/>
      <c r="AT64" s="651"/>
      <c r="AU64" s="651"/>
      <c r="AV64" s="651"/>
      <c r="AW64" s="651"/>
      <c r="AX64" s="652"/>
      <c r="AY64" s="38">
        <f>$AY$62</f>
        <v>1</v>
      </c>
    </row>
    <row r="65" spans="1:51" ht="34.5" customHeight="1" x14ac:dyDescent="0.15">
      <c r="A65" s="344"/>
      <c r="B65" s="117"/>
      <c r="C65" s="716" t="s">
        <v>545</v>
      </c>
      <c r="D65" s="747"/>
      <c r="E65" s="632" t="s">
        <v>277</v>
      </c>
      <c r="F65" s="633"/>
      <c r="G65" s="634" t="s">
        <v>191</v>
      </c>
      <c r="H65" s="347"/>
      <c r="I65" s="347"/>
      <c r="J65" s="635" t="s">
        <v>601</v>
      </c>
      <c r="K65" s="636"/>
      <c r="L65" s="636"/>
      <c r="M65" s="636"/>
      <c r="N65" s="636"/>
      <c r="O65" s="636"/>
      <c r="P65" s="636"/>
      <c r="Q65" s="636"/>
      <c r="R65" s="636"/>
      <c r="S65" s="636"/>
      <c r="T65" s="637"/>
      <c r="U65" s="638"/>
      <c r="V65" s="638"/>
      <c r="W65" s="638"/>
      <c r="X65" s="638"/>
      <c r="Y65" s="638"/>
      <c r="Z65" s="638"/>
      <c r="AA65" s="638"/>
      <c r="AB65" s="638"/>
      <c r="AC65" s="638"/>
      <c r="AD65" s="638"/>
      <c r="AE65" s="638"/>
      <c r="AF65" s="638"/>
      <c r="AG65" s="638"/>
      <c r="AH65" s="638"/>
      <c r="AI65" s="638"/>
      <c r="AJ65" s="638"/>
      <c r="AK65" s="638"/>
      <c r="AL65" s="638"/>
      <c r="AM65" s="638"/>
      <c r="AN65" s="638"/>
      <c r="AO65" s="638"/>
      <c r="AP65" s="638"/>
      <c r="AQ65" s="638"/>
      <c r="AR65" s="638"/>
      <c r="AS65" s="638"/>
      <c r="AT65" s="638"/>
      <c r="AU65" s="638"/>
      <c r="AV65" s="638"/>
      <c r="AW65" s="638"/>
      <c r="AX65" s="639"/>
      <c r="AY65" s="48" t="str">
        <f>IF(SUBSTITUTE($J$65,"-","")="","0","1")</f>
        <v>0</v>
      </c>
    </row>
    <row r="66" spans="1:51" ht="18.75" customHeight="1" x14ac:dyDescent="0.15">
      <c r="A66" s="344"/>
      <c r="B66" s="117"/>
      <c r="C66" s="116"/>
      <c r="D66" s="117"/>
      <c r="E66" s="454" t="s">
        <v>180</v>
      </c>
      <c r="F66" s="455"/>
      <c r="G66" s="666" t="s">
        <v>177</v>
      </c>
      <c r="H66" s="173"/>
      <c r="I66" s="173"/>
      <c r="J66" s="173"/>
      <c r="K66" s="173"/>
      <c r="L66" s="173"/>
      <c r="M66" s="173"/>
      <c r="N66" s="173"/>
      <c r="O66" s="173"/>
      <c r="P66" s="173"/>
      <c r="Q66" s="173"/>
      <c r="R66" s="173"/>
      <c r="S66" s="173"/>
      <c r="T66" s="173"/>
      <c r="U66" s="173"/>
      <c r="V66" s="173"/>
      <c r="W66" s="173"/>
      <c r="X66" s="177"/>
      <c r="Y66" s="155"/>
      <c r="Z66" s="156"/>
      <c r="AA66" s="157"/>
      <c r="AB66" s="172" t="s">
        <v>11</v>
      </c>
      <c r="AC66" s="173"/>
      <c r="AD66" s="177"/>
      <c r="AE66" s="276" t="s">
        <v>179</v>
      </c>
      <c r="AF66" s="277"/>
      <c r="AG66" s="277"/>
      <c r="AH66" s="278"/>
      <c r="AI66" s="295" t="s">
        <v>417</v>
      </c>
      <c r="AJ66" s="295"/>
      <c r="AK66" s="295"/>
      <c r="AL66" s="172"/>
      <c r="AM66" s="295" t="s">
        <v>418</v>
      </c>
      <c r="AN66" s="295"/>
      <c r="AO66" s="295"/>
      <c r="AP66" s="172"/>
      <c r="AQ66" s="172" t="s">
        <v>173</v>
      </c>
      <c r="AR66" s="173"/>
      <c r="AS66" s="173"/>
      <c r="AT66" s="177"/>
      <c r="AU66" s="167" t="s">
        <v>129</v>
      </c>
      <c r="AV66" s="167"/>
      <c r="AW66" s="167"/>
      <c r="AX66" s="168"/>
      <c r="AY66" s="38">
        <f>COUNTA($G$68)</f>
        <v>0</v>
      </c>
    </row>
    <row r="67" spans="1:51" ht="18.75" customHeight="1" x14ac:dyDescent="0.15">
      <c r="A67" s="344"/>
      <c r="B67" s="117"/>
      <c r="C67" s="116"/>
      <c r="D67" s="117"/>
      <c r="E67" s="454"/>
      <c r="F67" s="455"/>
      <c r="G67" s="178"/>
      <c r="H67" s="175"/>
      <c r="I67" s="175"/>
      <c r="J67" s="175"/>
      <c r="K67" s="175"/>
      <c r="L67" s="175"/>
      <c r="M67" s="175"/>
      <c r="N67" s="175"/>
      <c r="O67" s="175"/>
      <c r="P67" s="175"/>
      <c r="Q67" s="175"/>
      <c r="R67" s="175"/>
      <c r="S67" s="175"/>
      <c r="T67" s="175"/>
      <c r="U67" s="175"/>
      <c r="V67" s="175"/>
      <c r="W67" s="175"/>
      <c r="X67" s="179"/>
      <c r="Y67" s="155"/>
      <c r="Z67" s="156"/>
      <c r="AA67" s="157"/>
      <c r="AB67" s="174"/>
      <c r="AC67" s="175"/>
      <c r="AD67" s="179"/>
      <c r="AE67" s="330" t="s">
        <v>607</v>
      </c>
      <c r="AF67" s="330"/>
      <c r="AG67" s="175" t="s">
        <v>174</v>
      </c>
      <c r="AH67" s="179"/>
      <c r="AI67" s="296"/>
      <c r="AJ67" s="296"/>
      <c r="AK67" s="296"/>
      <c r="AL67" s="174"/>
      <c r="AM67" s="296"/>
      <c r="AN67" s="296"/>
      <c r="AO67" s="296"/>
      <c r="AP67" s="174"/>
      <c r="AQ67" s="329" t="s">
        <v>607</v>
      </c>
      <c r="AR67" s="330"/>
      <c r="AS67" s="175" t="s">
        <v>174</v>
      </c>
      <c r="AT67" s="179"/>
      <c r="AU67" s="330" t="s">
        <v>607</v>
      </c>
      <c r="AV67" s="330"/>
      <c r="AW67" s="175" t="s">
        <v>170</v>
      </c>
      <c r="AX67" s="564"/>
      <c r="AY67" s="38">
        <f>$AY$66</f>
        <v>0</v>
      </c>
    </row>
    <row r="68" spans="1:51" ht="23.25" customHeight="1" x14ac:dyDescent="0.15">
      <c r="A68" s="344"/>
      <c r="B68" s="117"/>
      <c r="C68" s="116"/>
      <c r="D68" s="117"/>
      <c r="E68" s="454"/>
      <c r="F68" s="455"/>
      <c r="G68" s="180"/>
      <c r="H68" s="135"/>
      <c r="I68" s="135"/>
      <c r="J68" s="135"/>
      <c r="K68" s="135"/>
      <c r="L68" s="135"/>
      <c r="M68" s="135"/>
      <c r="N68" s="135"/>
      <c r="O68" s="135"/>
      <c r="P68" s="135"/>
      <c r="Q68" s="135"/>
      <c r="R68" s="135"/>
      <c r="S68" s="135"/>
      <c r="T68" s="135"/>
      <c r="U68" s="135"/>
      <c r="V68" s="135"/>
      <c r="W68" s="135"/>
      <c r="X68" s="181"/>
      <c r="Y68" s="463" t="s">
        <v>12</v>
      </c>
      <c r="Z68" s="464"/>
      <c r="AA68" s="465"/>
      <c r="AB68" s="517" t="s">
        <v>607</v>
      </c>
      <c r="AC68" s="517"/>
      <c r="AD68" s="517"/>
      <c r="AE68" s="208" t="s">
        <v>607</v>
      </c>
      <c r="AF68" s="165"/>
      <c r="AG68" s="165"/>
      <c r="AH68" s="165"/>
      <c r="AI68" s="208" t="s">
        <v>607</v>
      </c>
      <c r="AJ68" s="165"/>
      <c r="AK68" s="165"/>
      <c r="AL68" s="165"/>
      <c r="AM68" s="208" t="s">
        <v>607</v>
      </c>
      <c r="AN68" s="165"/>
      <c r="AO68" s="165"/>
      <c r="AP68" s="209"/>
      <c r="AQ68" s="208" t="s">
        <v>607</v>
      </c>
      <c r="AR68" s="165"/>
      <c r="AS68" s="165"/>
      <c r="AT68" s="209"/>
      <c r="AU68" s="165" t="s">
        <v>607</v>
      </c>
      <c r="AV68" s="165"/>
      <c r="AW68" s="165"/>
      <c r="AX68" s="166"/>
      <c r="AY68" s="38">
        <f t="shared" ref="AY68:AY70" si="7">$AY$66</f>
        <v>0</v>
      </c>
    </row>
    <row r="69" spans="1:51" ht="23.25" customHeight="1" x14ac:dyDescent="0.15">
      <c r="A69" s="344"/>
      <c r="B69" s="117"/>
      <c r="C69" s="116"/>
      <c r="D69" s="117"/>
      <c r="E69" s="454"/>
      <c r="F69" s="455"/>
      <c r="G69" s="182"/>
      <c r="H69" s="183"/>
      <c r="I69" s="183"/>
      <c r="J69" s="183"/>
      <c r="K69" s="183"/>
      <c r="L69" s="183"/>
      <c r="M69" s="183"/>
      <c r="N69" s="183"/>
      <c r="O69" s="183"/>
      <c r="P69" s="183"/>
      <c r="Q69" s="183"/>
      <c r="R69" s="183"/>
      <c r="S69" s="183"/>
      <c r="T69" s="183"/>
      <c r="U69" s="183"/>
      <c r="V69" s="183"/>
      <c r="W69" s="183"/>
      <c r="X69" s="184"/>
      <c r="Y69" s="235" t="s">
        <v>49</v>
      </c>
      <c r="Z69" s="236"/>
      <c r="AA69" s="237"/>
      <c r="AB69" s="494" t="s">
        <v>607</v>
      </c>
      <c r="AC69" s="494"/>
      <c r="AD69" s="494"/>
      <c r="AE69" s="208" t="s">
        <v>607</v>
      </c>
      <c r="AF69" s="165"/>
      <c r="AG69" s="165"/>
      <c r="AH69" s="209"/>
      <c r="AI69" s="208" t="s">
        <v>607</v>
      </c>
      <c r="AJ69" s="165"/>
      <c r="AK69" s="165"/>
      <c r="AL69" s="165"/>
      <c r="AM69" s="208" t="s">
        <v>607</v>
      </c>
      <c r="AN69" s="165"/>
      <c r="AO69" s="165"/>
      <c r="AP69" s="209"/>
      <c r="AQ69" s="208" t="s">
        <v>607</v>
      </c>
      <c r="AR69" s="165"/>
      <c r="AS69" s="165"/>
      <c r="AT69" s="209"/>
      <c r="AU69" s="165" t="s">
        <v>607</v>
      </c>
      <c r="AV69" s="165"/>
      <c r="AW69" s="165"/>
      <c r="AX69" s="166"/>
      <c r="AY69" s="38">
        <f t="shared" si="7"/>
        <v>0</v>
      </c>
    </row>
    <row r="70" spans="1:51" ht="23.25" customHeight="1" x14ac:dyDescent="0.15">
      <c r="A70" s="344"/>
      <c r="B70" s="117"/>
      <c r="C70" s="116"/>
      <c r="D70" s="117"/>
      <c r="E70" s="454"/>
      <c r="F70" s="455"/>
      <c r="G70" s="185"/>
      <c r="H70" s="138"/>
      <c r="I70" s="138"/>
      <c r="J70" s="138"/>
      <c r="K70" s="138"/>
      <c r="L70" s="138"/>
      <c r="M70" s="138"/>
      <c r="N70" s="138"/>
      <c r="O70" s="138"/>
      <c r="P70" s="138"/>
      <c r="Q70" s="138"/>
      <c r="R70" s="138"/>
      <c r="S70" s="138"/>
      <c r="T70" s="138"/>
      <c r="U70" s="138"/>
      <c r="V70" s="138"/>
      <c r="W70" s="138"/>
      <c r="X70" s="186"/>
      <c r="Y70" s="235" t="s">
        <v>13</v>
      </c>
      <c r="Z70" s="236"/>
      <c r="AA70" s="237"/>
      <c r="AB70" s="724" t="s">
        <v>171</v>
      </c>
      <c r="AC70" s="724"/>
      <c r="AD70" s="724"/>
      <c r="AE70" s="208" t="s">
        <v>607</v>
      </c>
      <c r="AF70" s="165"/>
      <c r="AG70" s="165"/>
      <c r="AH70" s="209"/>
      <c r="AI70" s="208" t="s">
        <v>607</v>
      </c>
      <c r="AJ70" s="165"/>
      <c r="AK70" s="165"/>
      <c r="AL70" s="165"/>
      <c r="AM70" s="208" t="s">
        <v>607</v>
      </c>
      <c r="AN70" s="165"/>
      <c r="AO70" s="165"/>
      <c r="AP70" s="209"/>
      <c r="AQ70" s="208" t="s">
        <v>607</v>
      </c>
      <c r="AR70" s="165"/>
      <c r="AS70" s="165"/>
      <c r="AT70" s="209"/>
      <c r="AU70" s="165" t="s">
        <v>607</v>
      </c>
      <c r="AV70" s="165"/>
      <c r="AW70" s="165"/>
      <c r="AX70" s="166"/>
      <c r="AY70" s="38">
        <f t="shared" si="7"/>
        <v>0</v>
      </c>
    </row>
    <row r="71" spans="1:51" ht="18.75" customHeight="1" x14ac:dyDescent="0.15">
      <c r="A71" s="344"/>
      <c r="B71" s="117"/>
      <c r="C71" s="116"/>
      <c r="D71" s="117"/>
      <c r="E71" s="454" t="s">
        <v>181</v>
      </c>
      <c r="F71" s="455"/>
      <c r="G71" s="666" t="s">
        <v>178</v>
      </c>
      <c r="H71" s="173"/>
      <c r="I71" s="173"/>
      <c r="J71" s="173"/>
      <c r="K71" s="173"/>
      <c r="L71" s="173"/>
      <c r="M71" s="173"/>
      <c r="N71" s="173"/>
      <c r="O71" s="173"/>
      <c r="P71" s="173"/>
      <c r="Q71" s="173"/>
      <c r="R71" s="173"/>
      <c r="S71" s="173"/>
      <c r="T71" s="173"/>
      <c r="U71" s="173"/>
      <c r="V71" s="173"/>
      <c r="W71" s="173"/>
      <c r="X71" s="177"/>
      <c r="Y71" s="155"/>
      <c r="Z71" s="156"/>
      <c r="AA71" s="157"/>
      <c r="AB71" s="172" t="s">
        <v>11</v>
      </c>
      <c r="AC71" s="173"/>
      <c r="AD71" s="177"/>
      <c r="AE71" s="276" t="s">
        <v>179</v>
      </c>
      <c r="AF71" s="277"/>
      <c r="AG71" s="277"/>
      <c r="AH71" s="278"/>
      <c r="AI71" s="295" t="s">
        <v>417</v>
      </c>
      <c r="AJ71" s="295"/>
      <c r="AK71" s="295"/>
      <c r="AL71" s="172"/>
      <c r="AM71" s="295" t="s">
        <v>418</v>
      </c>
      <c r="AN71" s="295"/>
      <c r="AO71" s="295"/>
      <c r="AP71" s="172"/>
      <c r="AQ71" s="172" t="s">
        <v>173</v>
      </c>
      <c r="AR71" s="173"/>
      <c r="AS71" s="173"/>
      <c r="AT71" s="177"/>
      <c r="AU71" s="167" t="s">
        <v>129</v>
      </c>
      <c r="AV71" s="167"/>
      <c r="AW71" s="167"/>
      <c r="AX71" s="168"/>
      <c r="AY71" s="38">
        <f>COUNTA($G$73)</f>
        <v>0</v>
      </c>
    </row>
    <row r="72" spans="1:51" ht="18.75" customHeight="1" x14ac:dyDescent="0.15">
      <c r="A72" s="344"/>
      <c r="B72" s="117"/>
      <c r="C72" s="116"/>
      <c r="D72" s="117"/>
      <c r="E72" s="454"/>
      <c r="F72" s="455"/>
      <c r="G72" s="178"/>
      <c r="H72" s="175"/>
      <c r="I72" s="175"/>
      <c r="J72" s="175"/>
      <c r="K72" s="175"/>
      <c r="L72" s="175"/>
      <c r="M72" s="175"/>
      <c r="N72" s="175"/>
      <c r="O72" s="175"/>
      <c r="P72" s="175"/>
      <c r="Q72" s="175"/>
      <c r="R72" s="175"/>
      <c r="S72" s="175"/>
      <c r="T72" s="175"/>
      <c r="U72" s="175"/>
      <c r="V72" s="175"/>
      <c r="W72" s="175"/>
      <c r="X72" s="179"/>
      <c r="Y72" s="155"/>
      <c r="Z72" s="156"/>
      <c r="AA72" s="157"/>
      <c r="AB72" s="174"/>
      <c r="AC72" s="175"/>
      <c r="AD72" s="179"/>
      <c r="AE72" s="330" t="s">
        <v>607</v>
      </c>
      <c r="AF72" s="330"/>
      <c r="AG72" s="175" t="s">
        <v>174</v>
      </c>
      <c r="AH72" s="179"/>
      <c r="AI72" s="296"/>
      <c r="AJ72" s="296"/>
      <c r="AK72" s="296"/>
      <c r="AL72" s="174"/>
      <c r="AM72" s="296"/>
      <c r="AN72" s="296"/>
      <c r="AO72" s="296"/>
      <c r="AP72" s="174"/>
      <c r="AQ72" s="329" t="s">
        <v>607</v>
      </c>
      <c r="AR72" s="330"/>
      <c r="AS72" s="175" t="s">
        <v>174</v>
      </c>
      <c r="AT72" s="179"/>
      <c r="AU72" s="330" t="s">
        <v>607</v>
      </c>
      <c r="AV72" s="330"/>
      <c r="AW72" s="175" t="s">
        <v>170</v>
      </c>
      <c r="AX72" s="564"/>
      <c r="AY72" s="38">
        <f>$AY$71</f>
        <v>0</v>
      </c>
    </row>
    <row r="73" spans="1:51" ht="23.25" customHeight="1" x14ac:dyDescent="0.15">
      <c r="A73" s="344"/>
      <c r="B73" s="117"/>
      <c r="C73" s="116"/>
      <c r="D73" s="117"/>
      <c r="E73" s="454"/>
      <c r="F73" s="455"/>
      <c r="G73" s="180"/>
      <c r="H73" s="135"/>
      <c r="I73" s="135"/>
      <c r="J73" s="135"/>
      <c r="K73" s="135"/>
      <c r="L73" s="135"/>
      <c r="M73" s="135"/>
      <c r="N73" s="135"/>
      <c r="O73" s="135"/>
      <c r="P73" s="135"/>
      <c r="Q73" s="135"/>
      <c r="R73" s="135"/>
      <c r="S73" s="135"/>
      <c r="T73" s="135"/>
      <c r="U73" s="135"/>
      <c r="V73" s="135"/>
      <c r="W73" s="135"/>
      <c r="X73" s="181"/>
      <c r="Y73" s="463" t="s">
        <v>12</v>
      </c>
      <c r="Z73" s="464"/>
      <c r="AA73" s="465"/>
      <c r="AB73" s="517" t="s">
        <v>607</v>
      </c>
      <c r="AC73" s="517"/>
      <c r="AD73" s="517"/>
      <c r="AE73" s="208" t="s">
        <v>607</v>
      </c>
      <c r="AF73" s="165"/>
      <c r="AG73" s="165"/>
      <c r="AH73" s="165"/>
      <c r="AI73" s="208" t="s">
        <v>607</v>
      </c>
      <c r="AJ73" s="165"/>
      <c r="AK73" s="165"/>
      <c r="AL73" s="165"/>
      <c r="AM73" s="208" t="s">
        <v>607</v>
      </c>
      <c r="AN73" s="165"/>
      <c r="AO73" s="165"/>
      <c r="AP73" s="209"/>
      <c r="AQ73" s="208" t="s">
        <v>607</v>
      </c>
      <c r="AR73" s="165"/>
      <c r="AS73" s="165"/>
      <c r="AT73" s="209"/>
      <c r="AU73" s="165" t="s">
        <v>607</v>
      </c>
      <c r="AV73" s="165"/>
      <c r="AW73" s="165"/>
      <c r="AX73" s="166"/>
      <c r="AY73" s="38">
        <f t="shared" ref="AY73:AY75" si="8">$AY$71</f>
        <v>0</v>
      </c>
    </row>
    <row r="74" spans="1:51" ht="23.25" customHeight="1" x14ac:dyDescent="0.15">
      <c r="A74" s="344"/>
      <c r="B74" s="117"/>
      <c r="C74" s="116"/>
      <c r="D74" s="117"/>
      <c r="E74" s="454"/>
      <c r="F74" s="455"/>
      <c r="G74" s="182"/>
      <c r="H74" s="183"/>
      <c r="I74" s="183"/>
      <c r="J74" s="183"/>
      <c r="K74" s="183"/>
      <c r="L74" s="183"/>
      <c r="M74" s="183"/>
      <c r="N74" s="183"/>
      <c r="O74" s="183"/>
      <c r="P74" s="183"/>
      <c r="Q74" s="183"/>
      <c r="R74" s="183"/>
      <c r="S74" s="183"/>
      <c r="T74" s="183"/>
      <c r="U74" s="183"/>
      <c r="V74" s="183"/>
      <c r="W74" s="183"/>
      <c r="X74" s="184"/>
      <c r="Y74" s="235" t="s">
        <v>49</v>
      </c>
      <c r="Z74" s="236"/>
      <c r="AA74" s="237"/>
      <c r="AB74" s="494" t="s">
        <v>607</v>
      </c>
      <c r="AC74" s="494"/>
      <c r="AD74" s="494"/>
      <c r="AE74" s="208" t="s">
        <v>607</v>
      </c>
      <c r="AF74" s="165"/>
      <c r="AG74" s="165"/>
      <c r="AH74" s="209"/>
      <c r="AI74" s="208" t="s">
        <v>607</v>
      </c>
      <c r="AJ74" s="165"/>
      <c r="AK74" s="165"/>
      <c r="AL74" s="165"/>
      <c r="AM74" s="208" t="s">
        <v>607</v>
      </c>
      <c r="AN74" s="165"/>
      <c r="AO74" s="165"/>
      <c r="AP74" s="209"/>
      <c r="AQ74" s="208" t="s">
        <v>607</v>
      </c>
      <c r="AR74" s="165"/>
      <c r="AS74" s="165"/>
      <c r="AT74" s="209"/>
      <c r="AU74" s="165" t="s">
        <v>607</v>
      </c>
      <c r="AV74" s="165"/>
      <c r="AW74" s="165"/>
      <c r="AX74" s="166"/>
      <c r="AY74" s="38">
        <f t="shared" si="8"/>
        <v>0</v>
      </c>
    </row>
    <row r="75" spans="1:51" ht="23.25" customHeight="1" x14ac:dyDescent="0.15">
      <c r="A75" s="344"/>
      <c r="B75" s="117"/>
      <c r="C75" s="116"/>
      <c r="D75" s="117"/>
      <c r="E75" s="454"/>
      <c r="F75" s="455"/>
      <c r="G75" s="185"/>
      <c r="H75" s="138"/>
      <c r="I75" s="138"/>
      <c r="J75" s="138"/>
      <c r="K75" s="138"/>
      <c r="L75" s="138"/>
      <c r="M75" s="138"/>
      <c r="N75" s="138"/>
      <c r="O75" s="138"/>
      <c r="P75" s="138"/>
      <c r="Q75" s="138"/>
      <c r="R75" s="138"/>
      <c r="S75" s="138"/>
      <c r="T75" s="138"/>
      <c r="U75" s="138"/>
      <c r="V75" s="138"/>
      <c r="W75" s="138"/>
      <c r="X75" s="186"/>
      <c r="Y75" s="235" t="s">
        <v>13</v>
      </c>
      <c r="Z75" s="236"/>
      <c r="AA75" s="237"/>
      <c r="AB75" s="724" t="s">
        <v>14</v>
      </c>
      <c r="AC75" s="724"/>
      <c r="AD75" s="724"/>
      <c r="AE75" s="208" t="s">
        <v>607</v>
      </c>
      <c r="AF75" s="165"/>
      <c r="AG75" s="165"/>
      <c r="AH75" s="209"/>
      <c r="AI75" s="208" t="s">
        <v>607</v>
      </c>
      <c r="AJ75" s="165"/>
      <c r="AK75" s="165"/>
      <c r="AL75" s="165"/>
      <c r="AM75" s="208" t="s">
        <v>607</v>
      </c>
      <c r="AN75" s="165"/>
      <c r="AO75" s="165"/>
      <c r="AP75" s="209"/>
      <c r="AQ75" s="208" t="s">
        <v>607</v>
      </c>
      <c r="AR75" s="165"/>
      <c r="AS75" s="165"/>
      <c r="AT75" s="209"/>
      <c r="AU75" s="165" t="s">
        <v>607</v>
      </c>
      <c r="AV75" s="165"/>
      <c r="AW75" s="165"/>
      <c r="AX75" s="166"/>
      <c r="AY75" s="38">
        <f t="shared" si="8"/>
        <v>0</v>
      </c>
    </row>
    <row r="76" spans="1:51" ht="23.85" customHeight="1" x14ac:dyDescent="0.15">
      <c r="A76" s="344"/>
      <c r="B76" s="117"/>
      <c r="C76" s="116"/>
      <c r="D76" s="117"/>
      <c r="E76" s="346" t="s">
        <v>719</v>
      </c>
      <c r="F76" s="347"/>
      <c r="G76" s="347"/>
      <c r="H76" s="347"/>
      <c r="I76" s="347"/>
      <c r="J76" s="347"/>
      <c r="K76" s="347"/>
      <c r="L76" s="347"/>
      <c r="M76" s="347"/>
      <c r="N76" s="347"/>
      <c r="O76" s="347"/>
      <c r="P76" s="347"/>
      <c r="Q76" s="347"/>
      <c r="R76" s="347"/>
      <c r="S76" s="347"/>
      <c r="T76" s="347"/>
      <c r="U76" s="347"/>
      <c r="V76" s="347"/>
      <c r="W76" s="347"/>
      <c r="X76" s="347"/>
      <c r="Y76" s="347"/>
      <c r="Z76" s="347"/>
      <c r="AA76" s="347"/>
      <c r="AB76" s="347"/>
      <c r="AC76" s="347"/>
      <c r="AD76" s="347"/>
      <c r="AE76" s="347"/>
      <c r="AF76" s="347"/>
      <c r="AG76" s="347"/>
      <c r="AH76" s="347"/>
      <c r="AI76" s="347"/>
      <c r="AJ76" s="347"/>
      <c r="AK76" s="347"/>
      <c r="AL76" s="347"/>
      <c r="AM76" s="347"/>
      <c r="AN76" s="347"/>
      <c r="AO76" s="347"/>
      <c r="AP76" s="347"/>
      <c r="AQ76" s="347"/>
      <c r="AR76" s="347"/>
      <c r="AS76" s="347"/>
      <c r="AT76" s="347"/>
      <c r="AU76" s="347"/>
      <c r="AV76" s="347"/>
      <c r="AW76" s="347"/>
      <c r="AX76" s="348"/>
      <c r="AY76" s="38">
        <f>COUNTA($E$77)</f>
        <v>0</v>
      </c>
    </row>
    <row r="77" spans="1:51" ht="24.75" customHeight="1" x14ac:dyDescent="0.15">
      <c r="A77" s="344"/>
      <c r="B77" s="117"/>
      <c r="C77" s="116"/>
      <c r="D77" s="117"/>
      <c r="E77" s="134"/>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6"/>
      <c r="AY77" s="38">
        <f>$AY$76</f>
        <v>0</v>
      </c>
    </row>
    <row r="78" spans="1:51" ht="24.75" customHeight="1" thickBot="1" x14ac:dyDescent="0.2">
      <c r="A78" s="344"/>
      <c r="B78" s="117"/>
      <c r="C78" s="116"/>
      <c r="D78" s="117"/>
      <c r="E78" s="137"/>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9"/>
      <c r="AY78" s="38">
        <f>$AY$77</f>
        <v>0</v>
      </c>
    </row>
    <row r="79" spans="1:51" ht="27" customHeight="1" x14ac:dyDescent="0.15">
      <c r="A79" s="663" t="s">
        <v>42</v>
      </c>
      <c r="B79" s="664"/>
      <c r="C79" s="664"/>
      <c r="D79" s="664"/>
      <c r="E79" s="664"/>
      <c r="F79" s="664"/>
      <c r="G79" s="664"/>
      <c r="H79" s="664"/>
      <c r="I79" s="664"/>
      <c r="J79" s="664"/>
      <c r="K79" s="664"/>
      <c r="L79" s="664"/>
      <c r="M79" s="664"/>
      <c r="N79" s="664"/>
      <c r="O79" s="664"/>
      <c r="P79" s="664"/>
      <c r="Q79" s="664"/>
      <c r="R79" s="664"/>
      <c r="S79" s="664"/>
      <c r="T79" s="664"/>
      <c r="U79" s="664"/>
      <c r="V79" s="664"/>
      <c r="W79" s="664"/>
      <c r="X79" s="664"/>
      <c r="Y79" s="664"/>
      <c r="Z79" s="664"/>
      <c r="AA79" s="664"/>
      <c r="AB79" s="664"/>
      <c r="AC79" s="664"/>
      <c r="AD79" s="664"/>
      <c r="AE79" s="664"/>
      <c r="AF79" s="664"/>
      <c r="AG79" s="664"/>
      <c r="AH79" s="664"/>
      <c r="AI79" s="664"/>
      <c r="AJ79" s="664"/>
      <c r="AK79" s="664"/>
      <c r="AL79" s="664"/>
      <c r="AM79" s="664"/>
      <c r="AN79" s="664"/>
      <c r="AO79" s="664"/>
      <c r="AP79" s="664"/>
      <c r="AQ79" s="664"/>
      <c r="AR79" s="664"/>
      <c r="AS79" s="664"/>
      <c r="AT79" s="664"/>
      <c r="AU79" s="664"/>
      <c r="AV79" s="664"/>
      <c r="AW79" s="664"/>
      <c r="AX79" s="665"/>
    </row>
    <row r="80" spans="1:51" ht="27" customHeight="1" x14ac:dyDescent="0.15">
      <c r="A80" s="49"/>
      <c r="B80" s="50"/>
      <c r="C80" s="159" t="s">
        <v>27</v>
      </c>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60"/>
      <c r="AD80" s="158" t="s">
        <v>31</v>
      </c>
      <c r="AE80" s="158"/>
      <c r="AF80" s="158"/>
      <c r="AG80" s="581" t="s">
        <v>26</v>
      </c>
      <c r="AH80" s="158"/>
      <c r="AI80" s="158"/>
      <c r="AJ80" s="158"/>
      <c r="AK80" s="158"/>
      <c r="AL80" s="158"/>
      <c r="AM80" s="158"/>
      <c r="AN80" s="158"/>
      <c r="AO80" s="158"/>
      <c r="AP80" s="158"/>
      <c r="AQ80" s="158"/>
      <c r="AR80" s="158"/>
      <c r="AS80" s="158"/>
      <c r="AT80" s="158"/>
      <c r="AU80" s="158"/>
      <c r="AV80" s="158"/>
      <c r="AW80" s="158"/>
      <c r="AX80" s="582"/>
    </row>
    <row r="81" spans="1:50" ht="110.1" customHeight="1" x14ac:dyDescent="0.15">
      <c r="A81" s="679" t="s">
        <v>135</v>
      </c>
      <c r="B81" s="680"/>
      <c r="C81" s="415" t="s">
        <v>136</v>
      </c>
      <c r="D81" s="416"/>
      <c r="E81" s="416"/>
      <c r="F81" s="416"/>
      <c r="G81" s="416"/>
      <c r="H81" s="416"/>
      <c r="I81" s="416"/>
      <c r="J81" s="416"/>
      <c r="K81" s="416"/>
      <c r="L81" s="416"/>
      <c r="M81" s="416"/>
      <c r="N81" s="416"/>
      <c r="O81" s="416"/>
      <c r="P81" s="416"/>
      <c r="Q81" s="416"/>
      <c r="R81" s="416"/>
      <c r="S81" s="416"/>
      <c r="T81" s="416"/>
      <c r="U81" s="416"/>
      <c r="V81" s="416"/>
      <c r="W81" s="416"/>
      <c r="X81" s="416"/>
      <c r="Y81" s="416"/>
      <c r="Z81" s="416"/>
      <c r="AA81" s="416"/>
      <c r="AB81" s="416"/>
      <c r="AC81" s="417"/>
      <c r="AD81" s="140" t="s">
        <v>589</v>
      </c>
      <c r="AE81" s="141"/>
      <c r="AF81" s="141"/>
      <c r="AG81" s="161" t="s">
        <v>608</v>
      </c>
      <c r="AH81" s="162"/>
      <c r="AI81" s="162"/>
      <c r="AJ81" s="162"/>
      <c r="AK81" s="162"/>
      <c r="AL81" s="162"/>
      <c r="AM81" s="162"/>
      <c r="AN81" s="162"/>
      <c r="AO81" s="162"/>
      <c r="AP81" s="162"/>
      <c r="AQ81" s="162"/>
      <c r="AR81" s="162"/>
      <c r="AS81" s="162"/>
      <c r="AT81" s="162"/>
      <c r="AU81" s="162"/>
      <c r="AV81" s="162"/>
      <c r="AW81" s="162"/>
      <c r="AX81" s="163"/>
    </row>
    <row r="82" spans="1:50" ht="110.1" customHeight="1" x14ac:dyDescent="0.15">
      <c r="A82" s="681"/>
      <c r="B82" s="682"/>
      <c r="C82" s="573" t="s">
        <v>32</v>
      </c>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231"/>
      <c r="AD82" s="142" t="s">
        <v>589</v>
      </c>
      <c r="AE82" s="143"/>
      <c r="AF82" s="143"/>
      <c r="AG82" s="118" t="s">
        <v>680</v>
      </c>
      <c r="AH82" s="119"/>
      <c r="AI82" s="119"/>
      <c r="AJ82" s="119"/>
      <c r="AK82" s="119"/>
      <c r="AL82" s="119"/>
      <c r="AM82" s="119"/>
      <c r="AN82" s="119"/>
      <c r="AO82" s="119"/>
      <c r="AP82" s="119"/>
      <c r="AQ82" s="119"/>
      <c r="AR82" s="119"/>
      <c r="AS82" s="119"/>
      <c r="AT82" s="119"/>
      <c r="AU82" s="119"/>
      <c r="AV82" s="119"/>
      <c r="AW82" s="119"/>
      <c r="AX82" s="120"/>
    </row>
    <row r="83" spans="1:50" ht="123.95" customHeight="1" x14ac:dyDescent="0.15">
      <c r="A83" s="683"/>
      <c r="B83" s="684"/>
      <c r="C83" s="575" t="s">
        <v>137</v>
      </c>
      <c r="D83" s="576"/>
      <c r="E83" s="576"/>
      <c r="F83" s="576"/>
      <c r="G83" s="576"/>
      <c r="H83" s="576"/>
      <c r="I83" s="576"/>
      <c r="J83" s="576"/>
      <c r="K83" s="576"/>
      <c r="L83" s="576"/>
      <c r="M83" s="576"/>
      <c r="N83" s="576"/>
      <c r="O83" s="576"/>
      <c r="P83" s="576"/>
      <c r="Q83" s="576"/>
      <c r="R83" s="576"/>
      <c r="S83" s="576"/>
      <c r="T83" s="576"/>
      <c r="U83" s="576"/>
      <c r="V83" s="576"/>
      <c r="W83" s="576"/>
      <c r="X83" s="576"/>
      <c r="Y83" s="576"/>
      <c r="Z83" s="576"/>
      <c r="AA83" s="576"/>
      <c r="AB83" s="576"/>
      <c r="AC83" s="577"/>
      <c r="AD83" s="492" t="s">
        <v>589</v>
      </c>
      <c r="AE83" s="493"/>
      <c r="AF83" s="493"/>
      <c r="AG83" s="188" t="s">
        <v>609</v>
      </c>
      <c r="AH83" s="183"/>
      <c r="AI83" s="183"/>
      <c r="AJ83" s="183"/>
      <c r="AK83" s="183"/>
      <c r="AL83" s="183"/>
      <c r="AM83" s="183"/>
      <c r="AN83" s="183"/>
      <c r="AO83" s="183"/>
      <c r="AP83" s="183"/>
      <c r="AQ83" s="183"/>
      <c r="AR83" s="183"/>
      <c r="AS83" s="183"/>
      <c r="AT83" s="183"/>
      <c r="AU83" s="183"/>
      <c r="AV83" s="183"/>
      <c r="AW83" s="183"/>
      <c r="AX83" s="322"/>
    </row>
    <row r="84" spans="1:50" ht="27" customHeight="1" x14ac:dyDescent="0.15">
      <c r="A84" s="363" t="s">
        <v>34</v>
      </c>
      <c r="B84" s="364"/>
      <c r="C84" s="578" t="s">
        <v>36</v>
      </c>
      <c r="D84" s="579"/>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580"/>
      <c r="AD84" s="421" t="s">
        <v>589</v>
      </c>
      <c r="AE84" s="422"/>
      <c r="AF84" s="422"/>
      <c r="AG84" s="134" t="s">
        <v>610</v>
      </c>
      <c r="AH84" s="135"/>
      <c r="AI84" s="135"/>
      <c r="AJ84" s="135"/>
      <c r="AK84" s="135"/>
      <c r="AL84" s="135"/>
      <c r="AM84" s="135"/>
      <c r="AN84" s="135"/>
      <c r="AO84" s="135"/>
      <c r="AP84" s="135"/>
      <c r="AQ84" s="135"/>
      <c r="AR84" s="135"/>
      <c r="AS84" s="135"/>
      <c r="AT84" s="135"/>
      <c r="AU84" s="135"/>
      <c r="AV84" s="135"/>
      <c r="AW84" s="135"/>
      <c r="AX84" s="136"/>
    </row>
    <row r="85" spans="1:50" ht="35.25" customHeight="1" x14ac:dyDescent="0.15">
      <c r="A85" s="365"/>
      <c r="B85" s="366"/>
      <c r="C85" s="524"/>
      <c r="D85" s="525"/>
      <c r="E85" s="457" t="s">
        <v>262</v>
      </c>
      <c r="F85" s="458"/>
      <c r="G85" s="458"/>
      <c r="H85" s="458"/>
      <c r="I85" s="458"/>
      <c r="J85" s="458"/>
      <c r="K85" s="458"/>
      <c r="L85" s="458"/>
      <c r="M85" s="458"/>
      <c r="N85" s="458"/>
      <c r="O85" s="458"/>
      <c r="P85" s="458"/>
      <c r="Q85" s="458"/>
      <c r="R85" s="458"/>
      <c r="S85" s="458"/>
      <c r="T85" s="458"/>
      <c r="U85" s="458"/>
      <c r="V85" s="458"/>
      <c r="W85" s="458"/>
      <c r="X85" s="458"/>
      <c r="Y85" s="458"/>
      <c r="Z85" s="458"/>
      <c r="AA85" s="458"/>
      <c r="AB85" s="458"/>
      <c r="AC85" s="459"/>
      <c r="AD85" s="142" t="s">
        <v>682</v>
      </c>
      <c r="AE85" s="143"/>
      <c r="AF85" s="509"/>
      <c r="AG85" s="188"/>
      <c r="AH85" s="183"/>
      <c r="AI85" s="183"/>
      <c r="AJ85" s="183"/>
      <c r="AK85" s="183"/>
      <c r="AL85" s="183"/>
      <c r="AM85" s="183"/>
      <c r="AN85" s="183"/>
      <c r="AO85" s="183"/>
      <c r="AP85" s="183"/>
      <c r="AQ85" s="183"/>
      <c r="AR85" s="183"/>
      <c r="AS85" s="183"/>
      <c r="AT85" s="183"/>
      <c r="AU85" s="183"/>
      <c r="AV85" s="183"/>
      <c r="AW85" s="183"/>
      <c r="AX85" s="322"/>
    </row>
    <row r="86" spans="1:50" ht="26.25" customHeight="1" x14ac:dyDescent="0.15">
      <c r="A86" s="365"/>
      <c r="B86" s="366"/>
      <c r="C86" s="526"/>
      <c r="D86" s="527"/>
      <c r="E86" s="460" t="s">
        <v>225</v>
      </c>
      <c r="F86" s="461"/>
      <c r="G86" s="461"/>
      <c r="H86" s="461"/>
      <c r="I86" s="461"/>
      <c r="J86" s="461"/>
      <c r="K86" s="461"/>
      <c r="L86" s="461"/>
      <c r="M86" s="461"/>
      <c r="N86" s="461"/>
      <c r="O86" s="461"/>
      <c r="P86" s="461"/>
      <c r="Q86" s="461"/>
      <c r="R86" s="461"/>
      <c r="S86" s="461"/>
      <c r="T86" s="461"/>
      <c r="U86" s="461"/>
      <c r="V86" s="461"/>
      <c r="W86" s="461"/>
      <c r="X86" s="461"/>
      <c r="Y86" s="461"/>
      <c r="Z86" s="461"/>
      <c r="AA86" s="461"/>
      <c r="AB86" s="461"/>
      <c r="AC86" s="462"/>
      <c r="AD86" s="551" t="s">
        <v>613</v>
      </c>
      <c r="AE86" s="552"/>
      <c r="AF86" s="552"/>
      <c r="AG86" s="188"/>
      <c r="AH86" s="183"/>
      <c r="AI86" s="183"/>
      <c r="AJ86" s="183"/>
      <c r="AK86" s="183"/>
      <c r="AL86" s="183"/>
      <c r="AM86" s="183"/>
      <c r="AN86" s="183"/>
      <c r="AO86" s="183"/>
      <c r="AP86" s="183"/>
      <c r="AQ86" s="183"/>
      <c r="AR86" s="183"/>
      <c r="AS86" s="183"/>
      <c r="AT86" s="183"/>
      <c r="AU86" s="183"/>
      <c r="AV86" s="183"/>
      <c r="AW86" s="183"/>
      <c r="AX86" s="322"/>
    </row>
    <row r="87" spans="1:50" ht="24" customHeight="1" x14ac:dyDescent="0.15">
      <c r="A87" s="365"/>
      <c r="B87" s="367"/>
      <c r="C87" s="571" t="s">
        <v>37</v>
      </c>
      <c r="D87" s="572"/>
      <c r="E87" s="572"/>
      <c r="F87" s="572"/>
      <c r="G87" s="572"/>
      <c r="H87" s="572"/>
      <c r="I87" s="572"/>
      <c r="J87" s="572"/>
      <c r="K87" s="572"/>
      <c r="L87" s="572"/>
      <c r="M87" s="572"/>
      <c r="N87" s="572"/>
      <c r="O87" s="572"/>
      <c r="P87" s="572"/>
      <c r="Q87" s="572"/>
      <c r="R87" s="572"/>
      <c r="S87" s="572"/>
      <c r="T87" s="572"/>
      <c r="U87" s="572"/>
      <c r="V87" s="572"/>
      <c r="W87" s="572"/>
      <c r="X87" s="572"/>
      <c r="Y87" s="572"/>
      <c r="Z87" s="572"/>
      <c r="AA87" s="572"/>
      <c r="AB87" s="572"/>
      <c r="AC87" s="572"/>
      <c r="AD87" s="380" t="s">
        <v>614</v>
      </c>
      <c r="AE87" s="381"/>
      <c r="AF87" s="381"/>
      <c r="AG87" s="472"/>
      <c r="AH87" s="473"/>
      <c r="AI87" s="473"/>
      <c r="AJ87" s="473"/>
      <c r="AK87" s="473"/>
      <c r="AL87" s="473"/>
      <c r="AM87" s="473"/>
      <c r="AN87" s="473"/>
      <c r="AO87" s="473"/>
      <c r="AP87" s="473"/>
      <c r="AQ87" s="473"/>
      <c r="AR87" s="473"/>
      <c r="AS87" s="473"/>
      <c r="AT87" s="473"/>
      <c r="AU87" s="473"/>
      <c r="AV87" s="473"/>
      <c r="AW87" s="473"/>
      <c r="AX87" s="474"/>
    </row>
    <row r="88" spans="1:50" ht="24" customHeight="1" x14ac:dyDescent="0.15">
      <c r="A88" s="365"/>
      <c r="B88" s="367"/>
      <c r="C88" s="230" t="s">
        <v>138</v>
      </c>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142" t="s">
        <v>614</v>
      </c>
      <c r="AE88" s="143"/>
      <c r="AF88" s="143"/>
      <c r="AG88" s="118"/>
      <c r="AH88" s="119"/>
      <c r="AI88" s="119"/>
      <c r="AJ88" s="119"/>
      <c r="AK88" s="119"/>
      <c r="AL88" s="119"/>
      <c r="AM88" s="119"/>
      <c r="AN88" s="119"/>
      <c r="AO88" s="119"/>
      <c r="AP88" s="119"/>
      <c r="AQ88" s="119"/>
      <c r="AR88" s="119"/>
      <c r="AS88" s="119"/>
      <c r="AT88" s="119"/>
      <c r="AU88" s="119"/>
      <c r="AV88" s="119"/>
      <c r="AW88" s="119"/>
      <c r="AX88" s="120"/>
    </row>
    <row r="89" spans="1:50" ht="24" customHeight="1" x14ac:dyDescent="0.15">
      <c r="A89" s="365"/>
      <c r="B89" s="367"/>
      <c r="C89" s="230" t="s">
        <v>33</v>
      </c>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142" t="s">
        <v>614</v>
      </c>
      <c r="AE89" s="143"/>
      <c r="AF89" s="143"/>
      <c r="AG89" s="118"/>
      <c r="AH89" s="119"/>
      <c r="AI89" s="119"/>
      <c r="AJ89" s="119"/>
      <c r="AK89" s="119"/>
      <c r="AL89" s="119"/>
      <c r="AM89" s="119"/>
      <c r="AN89" s="119"/>
      <c r="AO89" s="119"/>
      <c r="AP89" s="119"/>
      <c r="AQ89" s="119"/>
      <c r="AR89" s="119"/>
      <c r="AS89" s="119"/>
      <c r="AT89" s="119"/>
      <c r="AU89" s="119"/>
      <c r="AV89" s="119"/>
      <c r="AW89" s="119"/>
      <c r="AX89" s="120"/>
    </row>
    <row r="90" spans="1:50" ht="24" customHeight="1" x14ac:dyDescent="0.15">
      <c r="A90" s="365"/>
      <c r="B90" s="367"/>
      <c r="C90" s="230" t="s">
        <v>38</v>
      </c>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315"/>
      <c r="AD90" s="142" t="s">
        <v>614</v>
      </c>
      <c r="AE90" s="143"/>
      <c r="AF90" s="143"/>
      <c r="AG90" s="118"/>
      <c r="AH90" s="119"/>
      <c r="AI90" s="119"/>
      <c r="AJ90" s="119"/>
      <c r="AK90" s="119"/>
      <c r="AL90" s="119"/>
      <c r="AM90" s="119"/>
      <c r="AN90" s="119"/>
      <c r="AO90" s="119"/>
      <c r="AP90" s="119"/>
      <c r="AQ90" s="119"/>
      <c r="AR90" s="119"/>
      <c r="AS90" s="119"/>
      <c r="AT90" s="119"/>
      <c r="AU90" s="119"/>
      <c r="AV90" s="119"/>
      <c r="AW90" s="119"/>
      <c r="AX90" s="120"/>
    </row>
    <row r="91" spans="1:50" ht="24" customHeight="1" x14ac:dyDescent="0.15">
      <c r="A91" s="365"/>
      <c r="B91" s="367"/>
      <c r="C91" s="230" t="s">
        <v>241</v>
      </c>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315"/>
      <c r="AD91" s="492" t="s">
        <v>614</v>
      </c>
      <c r="AE91" s="493"/>
      <c r="AF91" s="493"/>
      <c r="AG91" s="568"/>
      <c r="AH91" s="569"/>
      <c r="AI91" s="569"/>
      <c r="AJ91" s="569"/>
      <c r="AK91" s="569"/>
      <c r="AL91" s="569"/>
      <c r="AM91" s="569"/>
      <c r="AN91" s="569"/>
      <c r="AO91" s="569"/>
      <c r="AP91" s="569"/>
      <c r="AQ91" s="569"/>
      <c r="AR91" s="569"/>
      <c r="AS91" s="569"/>
      <c r="AT91" s="569"/>
      <c r="AU91" s="569"/>
      <c r="AV91" s="569"/>
      <c r="AW91" s="569"/>
      <c r="AX91" s="570"/>
    </row>
    <row r="92" spans="1:50" ht="24" customHeight="1" x14ac:dyDescent="0.15">
      <c r="A92" s="365"/>
      <c r="B92" s="367"/>
      <c r="C92" s="755" t="s">
        <v>242</v>
      </c>
      <c r="D92" s="756"/>
      <c r="E92" s="756"/>
      <c r="F92" s="756"/>
      <c r="G92" s="756"/>
      <c r="H92" s="756"/>
      <c r="I92" s="756"/>
      <c r="J92" s="756"/>
      <c r="K92" s="756"/>
      <c r="L92" s="756"/>
      <c r="M92" s="756"/>
      <c r="N92" s="756"/>
      <c r="O92" s="756"/>
      <c r="P92" s="756"/>
      <c r="Q92" s="756"/>
      <c r="R92" s="756"/>
      <c r="S92" s="756"/>
      <c r="T92" s="756"/>
      <c r="U92" s="756"/>
      <c r="V92" s="756"/>
      <c r="W92" s="756"/>
      <c r="X92" s="756"/>
      <c r="Y92" s="756"/>
      <c r="Z92" s="756"/>
      <c r="AA92" s="756"/>
      <c r="AB92" s="756"/>
      <c r="AC92" s="757"/>
      <c r="AD92" s="142" t="s">
        <v>614</v>
      </c>
      <c r="AE92" s="143"/>
      <c r="AF92" s="509"/>
      <c r="AG92" s="118"/>
      <c r="AH92" s="119"/>
      <c r="AI92" s="119"/>
      <c r="AJ92" s="119"/>
      <c r="AK92" s="119"/>
      <c r="AL92" s="119"/>
      <c r="AM92" s="119"/>
      <c r="AN92" s="119"/>
      <c r="AO92" s="119"/>
      <c r="AP92" s="119"/>
      <c r="AQ92" s="119"/>
      <c r="AR92" s="119"/>
      <c r="AS92" s="119"/>
      <c r="AT92" s="119"/>
      <c r="AU92" s="119"/>
      <c r="AV92" s="119"/>
      <c r="AW92" s="119"/>
      <c r="AX92" s="120"/>
    </row>
    <row r="93" spans="1:50" ht="80.25" customHeight="1" x14ac:dyDescent="0.15">
      <c r="A93" s="368"/>
      <c r="B93" s="369"/>
      <c r="C93" s="370" t="s">
        <v>226</v>
      </c>
      <c r="D93" s="371"/>
      <c r="E93" s="371"/>
      <c r="F93" s="371"/>
      <c r="G93" s="371"/>
      <c r="H93" s="371"/>
      <c r="I93" s="371"/>
      <c r="J93" s="371"/>
      <c r="K93" s="371"/>
      <c r="L93" s="371"/>
      <c r="M93" s="371"/>
      <c r="N93" s="371"/>
      <c r="O93" s="371"/>
      <c r="P93" s="371"/>
      <c r="Q93" s="371"/>
      <c r="R93" s="371"/>
      <c r="S93" s="371"/>
      <c r="T93" s="371"/>
      <c r="U93" s="371"/>
      <c r="V93" s="371"/>
      <c r="W93" s="371"/>
      <c r="X93" s="371"/>
      <c r="Y93" s="371"/>
      <c r="Z93" s="371"/>
      <c r="AA93" s="371"/>
      <c r="AB93" s="371"/>
      <c r="AC93" s="372"/>
      <c r="AD93" s="565" t="s">
        <v>589</v>
      </c>
      <c r="AE93" s="566"/>
      <c r="AF93" s="567"/>
      <c r="AG93" s="466" t="s">
        <v>611</v>
      </c>
      <c r="AH93" s="467"/>
      <c r="AI93" s="467"/>
      <c r="AJ93" s="467"/>
      <c r="AK93" s="467"/>
      <c r="AL93" s="467"/>
      <c r="AM93" s="467"/>
      <c r="AN93" s="467"/>
      <c r="AO93" s="467"/>
      <c r="AP93" s="467"/>
      <c r="AQ93" s="467"/>
      <c r="AR93" s="467"/>
      <c r="AS93" s="467"/>
      <c r="AT93" s="467"/>
      <c r="AU93" s="467"/>
      <c r="AV93" s="467"/>
      <c r="AW93" s="467"/>
      <c r="AX93" s="468"/>
    </row>
    <row r="94" spans="1:50" ht="27" customHeight="1" x14ac:dyDescent="0.15">
      <c r="A94" s="363" t="s">
        <v>35</v>
      </c>
      <c r="B94" s="503"/>
      <c r="C94" s="504" t="s">
        <v>227</v>
      </c>
      <c r="D94" s="505"/>
      <c r="E94" s="505"/>
      <c r="F94" s="505"/>
      <c r="G94" s="505"/>
      <c r="H94" s="505"/>
      <c r="I94" s="505"/>
      <c r="J94" s="505"/>
      <c r="K94" s="505"/>
      <c r="L94" s="505"/>
      <c r="M94" s="505"/>
      <c r="N94" s="505"/>
      <c r="O94" s="505"/>
      <c r="P94" s="505"/>
      <c r="Q94" s="505"/>
      <c r="R94" s="505"/>
      <c r="S94" s="505"/>
      <c r="T94" s="505"/>
      <c r="U94" s="505"/>
      <c r="V94" s="505"/>
      <c r="W94" s="505"/>
      <c r="X94" s="505"/>
      <c r="Y94" s="505"/>
      <c r="Z94" s="505"/>
      <c r="AA94" s="505"/>
      <c r="AB94" s="505"/>
      <c r="AC94" s="506"/>
      <c r="AD94" s="380" t="s">
        <v>589</v>
      </c>
      <c r="AE94" s="381"/>
      <c r="AF94" s="382"/>
      <c r="AG94" s="472" t="s">
        <v>612</v>
      </c>
      <c r="AH94" s="473"/>
      <c r="AI94" s="473"/>
      <c r="AJ94" s="473"/>
      <c r="AK94" s="473"/>
      <c r="AL94" s="473"/>
      <c r="AM94" s="473"/>
      <c r="AN94" s="473"/>
      <c r="AO94" s="473"/>
      <c r="AP94" s="473"/>
      <c r="AQ94" s="473"/>
      <c r="AR94" s="473"/>
      <c r="AS94" s="473"/>
      <c r="AT94" s="473"/>
      <c r="AU94" s="473"/>
      <c r="AV94" s="473"/>
      <c r="AW94" s="473"/>
      <c r="AX94" s="474"/>
    </row>
    <row r="95" spans="1:50" ht="27" customHeight="1" x14ac:dyDescent="0.15">
      <c r="A95" s="365"/>
      <c r="B95" s="367"/>
      <c r="C95" s="323" t="s">
        <v>40</v>
      </c>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c r="AC95" s="325"/>
      <c r="AD95" s="349" t="s">
        <v>614</v>
      </c>
      <c r="AE95" s="350"/>
      <c r="AF95" s="350"/>
      <c r="AG95" s="118"/>
      <c r="AH95" s="119"/>
      <c r="AI95" s="119"/>
      <c r="AJ95" s="119"/>
      <c r="AK95" s="119"/>
      <c r="AL95" s="119"/>
      <c r="AM95" s="119"/>
      <c r="AN95" s="119"/>
      <c r="AO95" s="119"/>
      <c r="AP95" s="119"/>
      <c r="AQ95" s="119"/>
      <c r="AR95" s="119"/>
      <c r="AS95" s="119"/>
      <c r="AT95" s="119"/>
      <c r="AU95" s="119"/>
      <c r="AV95" s="119"/>
      <c r="AW95" s="119"/>
      <c r="AX95" s="120"/>
    </row>
    <row r="96" spans="1:50" ht="24" customHeight="1" x14ac:dyDescent="0.15">
      <c r="A96" s="365"/>
      <c r="B96" s="367"/>
      <c r="C96" s="230" t="s">
        <v>182</v>
      </c>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142" t="s">
        <v>589</v>
      </c>
      <c r="AE96" s="143"/>
      <c r="AF96" s="143"/>
      <c r="AG96" s="118"/>
      <c r="AH96" s="119"/>
      <c r="AI96" s="119"/>
      <c r="AJ96" s="119"/>
      <c r="AK96" s="119"/>
      <c r="AL96" s="119"/>
      <c r="AM96" s="119"/>
      <c r="AN96" s="119"/>
      <c r="AO96" s="119"/>
      <c r="AP96" s="119"/>
      <c r="AQ96" s="119"/>
      <c r="AR96" s="119"/>
      <c r="AS96" s="119"/>
      <c r="AT96" s="119"/>
      <c r="AU96" s="119"/>
      <c r="AV96" s="119"/>
      <c r="AW96" s="119"/>
      <c r="AX96" s="120"/>
    </row>
    <row r="97" spans="1:50" ht="24" customHeight="1" x14ac:dyDescent="0.15">
      <c r="A97" s="368"/>
      <c r="B97" s="369"/>
      <c r="C97" s="230" t="s">
        <v>39</v>
      </c>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142" t="s">
        <v>589</v>
      </c>
      <c r="AE97" s="143"/>
      <c r="AF97" s="143"/>
      <c r="AG97" s="137"/>
      <c r="AH97" s="138"/>
      <c r="AI97" s="138"/>
      <c r="AJ97" s="138"/>
      <c r="AK97" s="138"/>
      <c r="AL97" s="138"/>
      <c r="AM97" s="138"/>
      <c r="AN97" s="138"/>
      <c r="AO97" s="138"/>
      <c r="AP97" s="138"/>
      <c r="AQ97" s="138"/>
      <c r="AR97" s="138"/>
      <c r="AS97" s="138"/>
      <c r="AT97" s="138"/>
      <c r="AU97" s="138"/>
      <c r="AV97" s="138"/>
      <c r="AW97" s="138"/>
      <c r="AX97" s="139"/>
    </row>
    <row r="98" spans="1:50" ht="36" customHeight="1" x14ac:dyDescent="0.15">
      <c r="A98" s="486" t="s">
        <v>53</v>
      </c>
      <c r="B98" s="487"/>
      <c r="C98" s="326" t="s">
        <v>139</v>
      </c>
      <c r="D98" s="327"/>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8"/>
      <c r="AD98" s="380" t="s">
        <v>614</v>
      </c>
      <c r="AE98" s="381"/>
      <c r="AF98" s="381"/>
      <c r="AG98" s="134" t="s">
        <v>615</v>
      </c>
      <c r="AH98" s="135"/>
      <c r="AI98" s="135"/>
      <c r="AJ98" s="135"/>
      <c r="AK98" s="135"/>
      <c r="AL98" s="135"/>
      <c r="AM98" s="135"/>
      <c r="AN98" s="135"/>
      <c r="AO98" s="135"/>
      <c r="AP98" s="135"/>
      <c r="AQ98" s="135"/>
      <c r="AR98" s="135"/>
      <c r="AS98" s="135"/>
      <c r="AT98" s="135"/>
      <c r="AU98" s="135"/>
      <c r="AV98" s="135"/>
      <c r="AW98" s="135"/>
      <c r="AX98" s="136"/>
    </row>
    <row r="99" spans="1:50" ht="18" customHeight="1" x14ac:dyDescent="0.15">
      <c r="A99" s="488"/>
      <c r="B99" s="489"/>
      <c r="C99" s="100" t="s">
        <v>236</v>
      </c>
      <c r="D99" s="98"/>
      <c r="E99" s="98"/>
      <c r="F99" s="101"/>
      <c r="G99" s="97" t="s">
        <v>237</v>
      </c>
      <c r="H99" s="98"/>
      <c r="I99" s="98"/>
      <c r="J99" s="98"/>
      <c r="K99" s="98"/>
      <c r="L99" s="98"/>
      <c r="M99" s="98"/>
      <c r="N99" s="97" t="s">
        <v>239</v>
      </c>
      <c r="O99" s="98"/>
      <c r="P99" s="98"/>
      <c r="Q99" s="98"/>
      <c r="R99" s="98"/>
      <c r="S99" s="98"/>
      <c r="T99" s="98"/>
      <c r="U99" s="98"/>
      <c r="V99" s="98"/>
      <c r="W99" s="98"/>
      <c r="X99" s="98"/>
      <c r="Y99" s="98"/>
      <c r="Z99" s="98"/>
      <c r="AA99" s="98"/>
      <c r="AB99" s="98"/>
      <c r="AC99" s="98"/>
      <c r="AD99" s="98"/>
      <c r="AE99" s="98"/>
      <c r="AF99" s="99"/>
      <c r="AG99" s="188"/>
      <c r="AH99" s="183"/>
      <c r="AI99" s="183"/>
      <c r="AJ99" s="183"/>
      <c r="AK99" s="183"/>
      <c r="AL99" s="183"/>
      <c r="AM99" s="183"/>
      <c r="AN99" s="183"/>
      <c r="AO99" s="183"/>
      <c r="AP99" s="183"/>
      <c r="AQ99" s="183"/>
      <c r="AR99" s="183"/>
      <c r="AS99" s="183"/>
      <c r="AT99" s="183"/>
      <c r="AU99" s="183"/>
      <c r="AV99" s="183"/>
      <c r="AW99" s="183"/>
      <c r="AX99" s="322"/>
    </row>
    <row r="100" spans="1:50" ht="24" customHeight="1" x14ac:dyDescent="0.15">
      <c r="A100" s="488"/>
      <c r="B100" s="489"/>
      <c r="C100" s="94"/>
      <c r="D100" s="95"/>
      <c r="E100" s="95"/>
      <c r="F100" s="96"/>
      <c r="G100" s="102"/>
      <c r="H100" s="103"/>
      <c r="I100" s="51" t="str">
        <f>IF(OR(G100="　", G100=""), "", "-")</f>
        <v/>
      </c>
      <c r="J100" s="112"/>
      <c r="K100" s="112"/>
      <c r="L100" s="51" t="str">
        <f>IF(M100="","","-")</f>
        <v/>
      </c>
      <c r="M100" s="52"/>
      <c r="N100" s="104"/>
      <c r="O100" s="105"/>
      <c r="P100" s="105"/>
      <c r="Q100" s="105"/>
      <c r="R100" s="105"/>
      <c r="S100" s="105"/>
      <c r="T100" s="105"/>
      <c r="U100" s="105"/>
      <c r="V100" s="105"/>
      <c r="W100" s="105"/>
      <c r="X100" s="105"/>
      <c r="Y100" s="105"/>
      <c r="Z100" s="105"/>
      <c r="AA100" s="105"/>
      <c r="AB100" s="105"/>
      <c r="AC100" s="105"/>
      <c r="AD100" s="105"/>
      <c r="AE100" s="105"/>
      <c r="AF100" s="106"/>
      <c r="AG100" s="188"/>
      <c r="AH100" s="183"/>
      <c r="AI100" s="183"/>
      <c r="AJ100" s="183"/>
      <c r="AK100" s="183"/>
      <c r="AL100" s="183"/>
      <c r="AM100" s="183"/>
      <c r="AN100" s="183"/>
      <c r="AO100" s="183"/>
      <c r="AP100" s="183"/>
      <c r="AQ100" s="183"/>
      <c r="AR100" s="183"/>
      <c r="AS100" s="183"/>
      <c r="AT100" s="183"/>
      <c r="AU100" s="183"/>
      <c r="AV100" s="183"/>
      <c r="AW100" s="183"/>
      <c r="AX100" s="322"/>
    </row>
    <row r="101" spans="1:50" ht="24.75" customHeight="1" x14ac:dyDescent="0.15">
      <c r="A101" s="488"/>
      <c r="B101" s="489"/>
      <c r="C101" s="94"/>
      <c r="D101" s="95"/>
      <c r="E101" s="95"/>
      <c r="F101" s="96"/>
      <c r="G101" s="102"/>
      <c r="H101" s="103"/>
      <c r="I101" s="51" t="str">
        <f t="shared" ref="I101:I104" si="9">IF(OR(G101="　", G101=""), "", "-")</f>
        <v/>
      </c>
      <c r="J101" s="112"/>
      <c r="K101" s="112"/>
      <c r="L101" s="51" t="str">
        <f t="shared" ref="L101:L104" si="10">IF(M101="","","-")</f>
        <v/>
      </c>
      <c r="M101" s="52"/>
      <c r="N101" s="104"/>
      <c r="O101" s="105"/>
      <c r="P101" s="105"/>
      <c r="Q101" s="105"/>
      <c r="R101" s="105"/>
      <c r="S101" s="105"/>
      <c r="T101" s="105"/>
      <c r="U101" s="105"/>
      <c r="V101" s="105"/>
      <c r="W101" s="105"/>
      <c r="X101" s="105"/>
      <c r="Y101" s="105"/>
      <c r="Z101" s="105"/>
      <c r="AA101" s="105"/>
      <c r="AB101" s="105"/>
      <c r="AC101" s="105"/>
      <c r="AD101" s="105"/>
      <c r="AE101" s="105"/>
      <c r="AF101" s="106"/>
      <c r="AG101" s="188"/>
      <c r="AH101" s="183"/>
      <c r="AI101" s="183"/>
      <c r="AJ101" s="183"/>
      <c r="AK101" s="183"/>
      <c r="AL101" s="183"/>
      <c r="AM101" s="183"/>
      <c r="AN101" s="183"/>
      <c r="AO101" s="183"/>
      <c r="AP101" s="183"/>
      <c r="AQ101" s="183"/>
      <c r="AR101" s="183"/>
      <c r="AS101" s="183"/>
      <c r="AT101" s="183"/>
      <c r="AU101" s="183"/>
      <c r="AV101" s="183"/>
      <c r="AW101" s="183"/>
      <c r="AX101" s="322"/>
    </row>
    <row r="102" spans="1:50" ht="24.75" customHeight="1" x14ac:dyDescent="0.15">
      <c r="A102" s="488"/>
      <c r="B102" s="489"/>
      <c r="C102" s="94"/>
      <c r="D102" s="95"/>
      <c r="E102" s="95"/>
      <c r="F102" s="96"/>
      <c r="G102" s="102"/>
      <c r="H102" s="103"/>
      <c r="I102" s="51" t="str">
        <f t="shared" si="9"/>
        <v/>
      </c>
      <c r="J102" s="112"/>
      <c r="K102" s="112"/>
      <c r="L102" s="51" t="str">
        <f t="shared" si="10"/>
        <v/>
      </c>
      <c r="M102" s="52"/>
      <c r="N102" s="104"/>
      <c r="O102" s="105"/>
      <c r="P102" s="105"/>
      <c r="Q102" s="105"/>
      <c r="R102" s="105"/>
      <c r="S102" s="105"/>
      <c r="T102" s="105"/>
      <c r="U102" s="105"/>
      <c r="V102" s="105"/>
      <c r="W102" s="105"/>
      <c r="X102" s="105"/>
      <c r="Y102" s="105"/>
      <c r="Z102" s="105"/>
      <c r="AA102" s="105"/>
      <c r="AB102" s="105"/>
      <c r="AC102" s="105"/>
      <c r="AD102" s="105"/>
      <c r="AE102" s="105"/>
      <c r="AF102" s="106"/>
      <c r="AG102" s="188"/>
      <c r="AH102" s="183"/>
      <c r="AI102" s="183"/>
      <c r="AJ102" s="183"/>
      <c r="AK102" s="183"/>
      <c r="AL102" s="183"/>
      <c r="AM102" s="183"/>
      <c r="AN102" s="183"/>
      <c r="AO102" s="183"/>
      <c r="AP102" s="183"/>
      <c r="AQ102" s="183"/>
      <c r="AR102" s="183"/>
      <c r="AS102" s="183"/>
      <c r="AT102" s="183"/>
      <c r="AU102" s="183"/>
      <c r="AV102" s="183"/>
      <c r="AW102" s="183"/>
      <c r="AX102" s="322"/>
    </row>
    <row r="103" spans="1:50" ht="24.75" customHeight="1" x14ac:dyDescent="0.15">
      <c r="A103" s="488"/>
      <c r="B103" s="489"/>
      <c r="C103" s="94"/>
      <c r="D103" s="95"/>
      <c r="E103" s="95"/>
      <c r="F103" s="96"/>
      <c r="G103" s="102"/>
      <c r="H103" s="103"/>
      <c r="I103" s="51" t="str">
        <f t="shared" si="9"/>
        <v/>
      </c>
      <c r="J103" s="112"/>
      <c r="K103" s="112"/>
      <c r="L103" s="51" t="str">
        <f t="shared" si="10"/>
        <v/>
      </c>
      <c r="M103" s="52"/>
      <c r="N103" s="104"/>
      <c r="O103" s="105"/>
      <c r="P103" s="105"/>
      <c r="Q103" s="105"/>
      <c r="R103" s="105"/>
      <c r="S103" s="105"/>
      <c r="T103" s="105"/>
      <c r="U103" s="105"/>
      <c r="V103" s="105"/>
      <c r="W103" s="105"/>
      <c r="X103" s="105"/>
      <c r="Y103" s="105"/>
      <c r="Z103" s="105"/>
      <c r="AA103" s="105"/>
      <c r="AB103" s="105"/>
      <c r="AC103" s="105"/>
      <c r="AD103" s="105"/>
      <c r="AE103" s="105"/>
      <c r="AF103" s="106"/>
      <c r="AG103" s="188"/>
      <c r="AH103" s="183"/>
      <c r="AI103" s="183"/>
      <c r="AJ103" s="183"/>
      <c r="AK103" s="183"/>
      <c r="AL103" s="183"/>
      <c r="AM103" s="183"/>
      <c r="AN103" s="183"/>
      <c r="AO103" s="183"/>
      <c r="AP103" s="183"/>
      <c r="AQ103" s="183"/>
      <c r="AR103" s="183"/>
      <c r="AS103" s="183"/>
      <c r="AT103" s="183"/>
      <c r="AU103" s="183"/>
      <c r="AV103" s="183"/>
      <c r="AW103" s="183"/>
      <c r="AX103" s="322"/>
    </row>
    <row r="104" spans="1:50" ht="24.75" customHeight="1" x14ac:dyDescent="0.15">
      <c r="A104" s="490"/>
      <c r="B104" s="491"/>
      <c r="C104" s="94"/>
      <c r="D104" s="95"/>
      <c r="E104" s="95"/>
      <c r="F104" s="96"/>
      <c r="G104" s="110"/>
      <c r="H104" s="111"/>
      <c r="I104" s="53" t="str">
        <f t="shared" si="9"/>
        <v/>
      </c>
      <c r="J104" s="113"/>
      <c r="K104" s="113"/>
      <c r="L104" s="53" t="str">
        <f t="shared" si="10"/>
        <v/>
      </c>
      <c r="M104" s="54"/>
      <c r="N104" s="107"/>
      <c r="O104" s="108"/>
      <c r="P104" s="108"/>
      <c r="Q104" s="108"/>
      <c r="R104" s="108"/>
      <c r="S104" s="108"/>
      <c r="T104" s="108"/>
      <c r="U104" s="108"/>
      <c r="V104" s="108"/>
      <c r="W104" s="108"/>
      <c r="X104" s="108"/>
      <c r="Y104" s="108"/>
      <c r="Z104" s="108"/>
      <c r="AA104" s="108"/>
      <c r="AB104" s="108"/>
      <c r="AC104" s="108"/>
      <c r="AD104" s="108"/>
      <c r="AE104" s="108"/>
      <c r="AF104" s="109"/>
      <c r="AG104" s="137"/>
      <c r="AH104" s="138"/>
      <c r="AI104" s="138"/>
      <c r="AJ104" s="138"/>
      <c r="AK104" s="138"/>
      <c r="AL104" s="138"/>
      <c r="AM104" s="138"/>
      <c r="AN104" s="138"/>
      <c r="AO104" s="138"/>
      <c r="AP104" s="138"/>
      <c r="AQ104" s="138"/>
      <c r="AR104" s="138"/>
      <c r="AS104" s="138"/>
      <c r="AT104" s="138"/>
      <c r="AU104" s="138"/>
      <c r="AV104" s="138"/>
      <c r="AW104" s="138"/>
      <c r="AX104" s="139"/>
    </row>
    <row r="105" spans="1:50" ht="123.75" customHeight="1" x14ac:dyDescent="0.15">
      <c r="A105" s="363" t="s">
        <v>43</v>
      </c>
      <c r="B105" s="532"/>
      <c r="C105" s="553" t="s">
        <v>48</v>
      </c>
      <c r="D105" s="583"/>
      <c r="E105" s="583"/>
      <c r="F105" s="584"/>
      <c r="G105" s="341" t="s">
        <v>676</v>
      </c>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1"/>
      <c r="AR105" s="341"/>
      <c r="AS105" s="341"/>
      <c r="AT105" s="341"/>
      <c r="AU105" s="341"/>
      <c r="AV105" s="341"/>
      <c r="AW105" s="341"/>
      <c r="AX105" s="342"/>
    </row>
    <row r="106" spans="1:50" ht="36" customHeight="1" thickBot="1" x14ac:dyDescent="0.2">
      <c r="A106" s="533"/>
      <c r="B106" s="534"/>
      <c r="C106" s="540" t="s">
        <v>52</v>
      </c>
      <c r="D106" s="541"/>
      <c r="E106" s="541"/>
      <c r="F106" s="542"/>
      <c r="G106" s="339" t="s">
        <v>616</v>
      </c>
      <c r="H106" s="339"/>
      <c r="I106" s="339"/>
      <c r="J106" s="339"/>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c r="AL106" s="339"/>
      <c r="AM106" s="339"/>
      <c r="AN106" s="339"/>
      <c r="AO106" s="339"/>
      <c r="AP106" s="339"/>
      <c r="AQ106" s="339"/>
      <c r="AR106" s="339"/>
      <c r="AS106" s="339"/>
      <c r="AT106" s="339"/>
      <c r="AU106" s="339"/>
      <c r="AV106" s="339"/>
      <c r="AW106" s="339"/>
      <c r="AX106" s="340"/>
    </row>
    <row r="107" spans="1:50" ht="24" customHeight="1" x14ac:dyDescent="0.15">
      <c r="A107" s="537" t="s">
        <v>28</v>
      </c>
      <c r="B107" s="538"/>
      <c r="C107" s="538"/>
      <c r="D107" s="538"/>
      <c r="E107" s="538"/>
      <c r="F107" s="538"/>
      <c r="G107" s="538"/>
      <c r="H107" s="538"/>
      <c r="I107" s="538"/>
      <c r="J107" s="538"/>
      <c r="K107" s="538"/>
      <c r="L107" s="538"/>
      <c r="M107" s="538"/>
      <c r="N107" s="538"/>
      <c r="O107" s="538"/>
      <c r="P107" s="538"/>
      <c r="Q107" s="538"/>
      <c r="R107" s="538"/>
      <c r="S107" s="538"/>
      <c r="T107" s="538"/>
      <c r="U107" s="538"/>
      <c r="V107" s="538"/>
      <c r="W107" s="538"/>
      <c r="X107" s="538"/>
      <c r="Y107" s="538"/>
      <c r="Z107" s="538"/>
      <c r="AA107" s="538"/>
      <c r="AB107" s="538"/>
      <c r="AC107" s="538"/>
      <c r="AD107" s="538"/>
      <c r="AE107" s="538"/>
      <c r="AF107" s="538"/>
      <c r="AG107" s="538"/>
      <c r="AH107" s="538"/>
      <c r="AI107" s="538"/>
      <c r="AJ107" s="538"/>
      <c r="AK107" s="538"/>
      <c r="AL107" s="538"/>
      <c r="AM107" s="538"/>
      <c r="AN107" s="538"/>
      <c r="AO107" s="538"/>
      <c r="AP107" s="538"/>
      <c r="AQ107" s="538"/>
      <c r="AR107" s="538"/>
      <c r="AS107" s="538"/>
      <c r="AT107" s="538"/>
      <c r="AU107" s="538"/>
      <c r="AV107" s="538"/>
      <c r="AW107" s="538"/>
      <c r="AX107" s="539"/>
    </row>
    <row r="108" spans="1:50" ht="67.5" customHeight="1" thickBot="1" x14ac:dyDescent="0.2">
      <c r="A108" s="359"/>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c r="AU108" s="360"/>
      <c r="AV108" s="360"/>
      <c r="AW108" s="360"/>
      <c r="AX108" s="361"/>
    </row>
    <row r="109" spans="1:50" ht="24.75" customHeight="1" x14ac:dyDescent="0.15">
      <c r="A109" s="469" t="s">
        <v>29</v>
      </c>
      <c r="B109" s="470"/>
      <c r="C109" s="470"/>
      <c r="D109" s="470"/>
      <c r="E109" s="470"/>
      <c r="F109" s="470"/>
      <c r="G109" s="470"/>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470"/>
      <c r="AD109" s="470"/>
      <c r="AE109" s="470"/>
      <c r="AF109" s="470"/>
      <c r="AG109" s="470"/>
      <c r="AH109" s="470"/>
      <c r="AI109" s="470"/>
      <c r="AJ109" s="470"/>
      <c r="AK109" s="470"/>
      <c r="AL109" s="470"/>
      <c r="AM109" s="470"/>
      <c r="AN109" s="470"/>
      <c r="AO109" s="470"/>
      <c r="AP109" s="470"/>
      <c r="AQ109" s="470"/>
      <c r="AR109" s="470"/>
      <c r="AS109" s="470"/>
      <c r="AT109" s="470"/>
      <c r="AU109" s="470"/>
      <c r="AV109" s="470"/>
      <c r="AW109" s="470"/>
      <c r="AX109" s="471"/>
    </row>
    <row r="110" spans="1:50" ht="67.5" customHeight="1" thickBot="1" x14ac:dyDescent="0.2">
      <c r="A110" s="529" t="s">
        <v>133</v>
      </c>
      <c r="B110" s="530"/>
      <c r="C110" s="530"/>
      <c r="D110" s="530"/>
      <c r="E110" s="531"/>
      <c r="F110" s="456" t="s">
        <v>716</v>
      </c>
      <c r="G110" s="360"/>
      <c r="H110" s="360"/>
      <c r="I110" s="360"/>
      <c r="J110" s="360"/>
      <c r="K110" s="360"/>
      <c r="L110" s="360"/>
      <c r="M110" s="360"/>
      <c r="N110" s="360"/>
      <c r="O110" s="360"/>
      <c r="P110" s="360"/>
      <c r="Q110" s="360"/>
      <c r="R110" s="360"/>
      <c r="S110" s="360"/>
      <c r="T110" s="360"/>
      <c r="U110" s="360"/>
      <c r="V110" s="360"/>
      <c r="W110" s="360"/>
      <c r="X110" s="360"/>
      <c r="Y110" s="360"/>
      <c r="Z110" s="360"/>
      <c r="AA110" s="360"/>
      <c r="AB110" s="360"/>
      <c r="AC110" s="360"/>
      <c r="AD110" s="360"/>
      <c r="AE110" s="360"/>
      <c r="AF110" s="360"/>
      <c r="AG110" s="360"/>
      <c r="AH110" s="360"/>
      <c r="AI110" s="360"/>
      <c r="AJ110" s="360"/>
      <c r="AK110" s="360"/>
      <c r="AL110" s="360"/>
      <c r="AM110" s="360"/>
      <c r="AN110" s="360"/>
      <c r="AO110" s="360"/>
      <c r="AP110" s="360"/>
      <c r="AQ110" s="360"/>
      <c r="AR110" s="360"/>
      <c r="AS110" s="360"/>
      <c r="AT110" s="360"/>
      <c r="AU110" s="360"/>
      <c r="AV110" s="360"/>
      <c r="AW110" s="360"/>
      <c r="AX110" s="361"/>
    </row>
    <row r="111" spans="1:50" ht="24.75" customHeight="1" x14ac:dyDescent="0.15">
      <c r="A111" s="469" t="s">
        <v>41</v>
      </c>
      <c r="B111" s="470"/>
      <c r="C111" s="470"/>
      <c r="D111" s="470"/>
      <c r="E111" s="470"/>
      <c r="F111" s="470"/>
      <c r="G111" s="470"/>
      <c r="H111" s="470"/>
      <c r="I111" s="470"/>
      <c r="J111" s="470"/>
      <c r="K111" s="470"/>
      <c r="L111" s="470"/>
      <c r="M111" s="470"/>
      <c r="N111" s="470"/>
      <c r="O111" s="470"/>
      <c r="P111" s="470"/>
      <c r="Q111" s="470"/>
      <c r="R111" s="470"/>
      <c r="S111" s="470"/>
      <c r="T111" s="470"/>
      <c r="U111" s="470"/>
      <c r="V111" s="470"/>
      <c r="W111" s="470"/>
      <c r="X111" s="470"/>
      <c r="Y111" s="470"/>
      <c r="Z111" s="470"/>
      <c r="AA111" s="470"/>
      <c r="AB111" s="470"/>
      <c r="AC111" s="470"/>
      <c r="AD111" s="470"/>
      <c r="AE111" s="470"/>
      <c r="AF111" s="470"/>
      <c r="AG111" s="470"/>
      <c r="AH111" s="470"/>
      <c r="AI111" s="470"/>
      <c r="AJ111" s="470"/>
      <c r="AK111" s="470"/>
      <c r="AL111" s="470"/>
      <c r="AM111" s="470"/>
      <c r="AN111" s="470"/>
      <c r="AO111" s="470"/>
      <c r="AP111" s="470"/>
      <c r="AQ111" s="470"/>
      <c r="AR111" s="470"/>
      <c r="AS111" s="470"/>
      <c r="AT111" s="470"/>
      <c r="AU111" s="470"/>
      <c r="AV111" s="470"/>
      <c r="AW111" s="470"/>
      <c r="AX111" s="471"/>
    </row>
    <row r="112" spans="1:50" ht="66" customHeight="1" thickBot="1" x14ac:dyDescent="0.2">
      <c r="A112" s="529" t="s">
        <v>133</v>
      </c>
      <c r="B112" s="530"/>
      <c r="C112" s="530"/>
      <c r="D112" s="530"/>
      <c r="E112" s="531"/>
      <c r="F112" s="362" t="s">
        <v>717</v>
      </c>
      <c r="G112" s="360"/>
      <c r="H112" s="360"/>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0"/>
      <c r="AP112" s="360"/>
      <c r="AQ112" s="360"/>
      <c r="AR112" s="360"/>
      <c r="AS112" s="360"/>
      <c r="AT112" s="360"/>
      <c r="AU112" s="360"/>
      <c r="AV112" s="360"/>
      <c r="AW112" s="360"/>
      <c r="AX112" s="361"/>
    </row>
    <row r="113" spans="1:52" ht="24.75" customHeight="1" x14ac:dyDescent="0.15">
      <c r="A113" s="443" t="s">
        <v>30</v>
      </c>
      <c r="B113" s="444"/>
      <c r="C113" s="444"/>
      <c r="D113" s="444"/>
      <c r="E113" s="444"/>
      <c r="F113" s="444"/>
      <c r="G113" s="444"/>
      <c r="H113" s="444"/>
      <c r="I113" s="444"/>
      <c r="J113" s="444"/>
      <c r="K113" s="444"/>
      <c r="L113" s="444"/>
      <c r="M113" s="444"/>
      <c r="N113" s="444"/>
      <c r="O113" s="444"/>
      <c r="P113" s="444"/>
      <c r="Q113" s="444"/>
      <c r="R113" s="444"/>
      <c r="S113" s="444"/>
      <c r="T113" s="444"/>
      <c r="U113" s="444"/>
      <c r="V113" s="444"/>
      <c r="W113" s="444"/>
      <c r="X113" s="444"/>
      <c r="Y113" s="444"/>
      <c r="Z113" s="444"/>
      <c r="AA113" s="444"/>
      <c r="AB113" s="444"/>
      <c r="AC113" s="444"/>
      <c r="AD113" s="444"/>
      <c r="AE113" s="444"/>
      <c r="AF113" s="444"/>
      <c r="AG113" s="444"/>
      <c r="AH113" s="444"/>
      <c r="AI113" s="444"/>
      <c r="AJ113" s="444"/>
      <c r="AK113" s="444"/>
      <c r="AL113" s="444"/>
      <c r="AM113" s="444"/>
      <c r="AN113" s="444"/>
      <c r="AO113" s="444"/>
      <c r="AP113" s="444"/>
      <c r="AQ113" s="444"/>
      <c r="AR113" s="444"/>
      <c r="AS113" s="444"/>
      <c r="AT113" s="444"/>
      <c r="AU113" s="444"/>
      <c r="AV113" s="444"/>
      <c r="AW113" s="444"/>
      <c r="AX113" s="445"/>
    </row>
    <row r="114" spans="1:52" ht="67.5" customHeight="1" thickBot="1" x14ac:dyDescent="0.2">
      <c r="A114" s="520"/>
      <c r="B114" s="521"/>
      <c r="C114" s="521"/>
      <c r="D114" s="521"/>
      <c r="E114" s="521"/>
      <c r="F114" s="521"/>
      <c r="G114" s="521"/>
      <c r="H114" s="521"/>
      <c r="I114" s="521"/>
      <c r="J114" s="521"/>
      <c r="K114" s="521"/>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c r="AV114" s="521"/>
      <c r="AW114" s="521"/>
      <c r="AX114" s="522"/>
    </row>
    <row r="115" spans="1:52" ht="24.75" customHeight="1" x14ac:dyDescent="0.15">
      <c r="A115" s="373" t="s">
        <v>245</v>
      </c>
      <c r="B115" s="374"/>
      <c r="C115" s="374"/>
      <c r="D115" s="374"/>
      <c r="E115" s="374"/>
      <c r="F115" s="374"/>
      <c r="G115" s="374"/>
      <c r="H115" s="374"/>
      <c r="I115" s="374"/>
      <c r="J115" s="374"/>
      <c r="K115" s="374"/>
      <c r="L115" s="374"/>
      <c r="M115" s="374"/>
      <c r="N115" s="374"/>
      <c r="O115" s="374"/>
      <c r="P115" s="374"/>
      <c r="Q115" s="374"/>
      <c r="R115" s="374"/>
      <c r="S115" s="374"/>
      <c r="T115" s="374"/>
      <c r="U115" s="374"/>
      <c r="V115" s="374"/>
      <c r="W115" s="374"/>
      <c r="X115" s="374"/>
      <c r="Y115" s="374"/>
      <c r="Z115" s="374"/>
      <c r="AA115" s="374"/>
      <c r="AB115" s="374"/>
      <c r="AC115" s="374"/>
      <c r="AD115" s="374"/>
      <c r="AE115" s="374"/>
      <c r="AF115" s="374"/>
      <c r="AG115" s="374"/>
      <c r="AH115" s="374"/>
      <c r="AI115" s="374"/>
      <c r="AJ115" s="374"/>
      <c r="AK115" s="374"/>
      <c r="AL115" s="374"/>
      <c r="AM115" s="374"/>
      <c r="AN115" s="374"/>
      <c r="AO115" s="374"/>
      <c r="AP115" s="374"/>
      <c r="AQ115" s="374"/>
      <c r="AR115" s="374"/>
      <c r="AS115" s="374"/>
      <c r="AT115" s="374"/>
      <c r="AU115" s="374"/>
      <c r="AV115" s="374"/>
      <c r="AW115" s="374"/>
      <c r="AX115" s="375"/>
      <c r="AZ115" s="47"/>
    </row>
    <row r="116" spans="1:52" ht="24.75" customHeight="1" x14ac:dyDescent="0.15">
      <c r="A116" s="789" t="s">
        <v>546</v>
      </c>
      <c r="B116" s="236"/>
      <c r="C116" s="236"/>
      <c r="D116" s="237"/>
      <c r="E116" s="748"/>
      <c r="F116" s="749"/>
      <c r="G116" s="749"/>
      <c r="H116" s="749"/>
      <c r="I116" s="749"/>
      <c r="J116" s="749"/>
      <c r="K116" s="749"/>
      <c r="L116" s="749"/>
      <c r="M116" s="749"/>
      <c r="N116" s="749"/>
      <c r="O116" s="749"/>
      <c r="P116" s="750"/>
      <c r="Q116" s="748"/>
      <c r="R116" s="749"/>
      <c r="S116" s="749"/>
      <c r="T116" s="749"/>
      <c r="U116" s="749"/>
      <c r="V116" s="749"/>
      <c r="W116" s="749"/>
      <c r="X116" s="749"/>
      <c r="Y116" s="749"/>
      <c r="Z116" s="749"/>
      <c r="AA116" s="749"/>
      <c r="AB116" s="750"/>
      <c r="AC116" s="748"/>
      <c r="AD116" s="749"/>
      <c r="AE116" s="749"/>
      <c r="AF116" s="749"/>
      <c r="AG116" s="749"/>
      <c r="AH116" s="749"/>
      <c r="AI116" s="749"/>
      <c r="AJ116" s="749"/>
      <c r="AK116" s="749"/>
      <c r="AL116" s="749"/>
      <c r="AM116" s="749"/>
      <c r="AN116" s="750"/>
      <c r="AO116" s="748"/>
      <c r="AP116" s="749"/>
      <c r="AQ116" s="749"/>
      <c r="AR116" s="749"/>
      <c r="AS116" s="749"/>
      <c r="AT116" s="749"/>
      <c r="AU116" s="749"/>
      <c r="AV116" s="749"/>
      <c r="AW116" s="749"/>
      <c r="AX116" s="751"/>
      <c r="AY116" s="55"/>
    </row>
    <row r="117" spans="1:52" ht="24.75" customHeight="1" x14ac:dyDescent="0.15">
      <c r="A117" s="149" t="s">
        <v>275</v>
      </c>
      <c r="B117" s="149"/>
      <c r="C117" s="149"/>
      <c r="D117" s="149"/>
      <c r="E117" s="748"/>
      <c r="F117" s="749"/>
      <c r="G117" s="749"/>
      <c r="H117" s="749"/>
      <c r="I117" s="749"/>
      <c r="J117" s="749"/>
      <c r="K117" s="749"/>
      <c r="L117" s="749"/>
      <c r="M117" s="749"/>
      <c r="N117" s="749"/>
      <c r="O117" s="749"/>
      <c r="P117" s="750"/>
      <c r="Q117" s="748"/>
      <c r="R117" s="749"/>
      <c r="S117" s="749"/>
      <c r="T117" s="749"/>
      <c r="U117" s="749"/>
      <c r="V117" s="749"/>
      <c r="W117" s="749"/>
      <c r="X117" s="749"/>
      <c r="Y117" s="749"/>
      <c r="Z117" s="749"/>
      <c r="AA117" s="749"/>
      <c r="AB117" s="750"/>
      <c r="AC117" s="748"/>
      <c r="AD117" s="749"/>
      <c r="AE117" s="749"/>
      <c r="AF117" s="749"/>
      <c r="AG117" s="749"/>
      <c r="AH117" s="749"/>
      <c r="AI117" s="749"/>
      <c r="AJ117" s="749"/>
      <c r="AK117" s="749"/>
      <c r="AL117" s="749"/>
      <c r="AM117" s="749"/>
      <c r="AN117" s="750"/>
      <c r="AO117" s="748"/>
      <c r="AP117" s="749"/>
      <c r="AQ117" s="749"/>
      <c r="AR117" s="749"/>
      <c r="AS117" s="749"/>
      <c r="AT117" s="749"/>
      <c r="AU117" s="749"/>
      <c r="AV117" s="749"/>
      <c r="AW117" s="749"/>
      <c r="AX117" s="751"/>
    </row>
    <row r="118" spans="1:52" ht="24.75" customHeight="1" x14ac:dyDescent="0.15">
      <c r="A118" s="149" t="s">
        <v>274</v>
      </c>
      <c r="B118" s="149"/>
      <c r="C118" s="149"/>
      <c r="D118" s="149"/>
      <c r="E118" s="748"/>
      <c r="F118" s="749"/>
      <c r="G118" s="749"/>
      <c r="H118" s="749"/>
      <c r="I118" s="749"/>
      <c r="J118" s="749"/>
      <c r="K118" s="749"/>
      <c r="L118" s="749"/>
      <c r="M118" s="749"/>
      <c r="N118" s="749"/>
      <c r="O118" s="749"/>
      <c r="P118" s="750"/>
      <c r="Q118" s="748"/>
      <c r="R118" s="749"/>
      <c r="S118" s="749"/>
      <c r="T118" s="749"/>
      <c r="U118" s="749"/>
      <c r="V118" s="749"/>
      <c r="W118" s="749"/>
      <c r="X118" s="749"/>
      <c r="Y118" s="749"/>
      <c r="Z118" s="749"/>
      <c r="AA118" s="749"/>
      <c r="AB118" s="750"/>
      <c r="AC118" s="748"/>
      <c r="AD118" s="749"/>
      <c r="AE118" s="749"/>
      <c r="AF118" s="749"/>
      <c r="AG118" s="749"/>
      <c r="AH118" s="749"/>
      <c r="AI118" s="749"/>
      <c r="AJ118" s="749"/>
      <c r="AK118" s="749"/>
      <c r="AL118" s="749"/>
      <c r="AM118" s="749"/>
      <c r="AN118" s="750"/>
      <c r="AO118" s="748"/>
      <c r="AP118" s="749"/>
      <c r="AQ118" s="749"/>
      <c r="AR118" s="749"/>
      <c r="AS118" s="749"/>
      <c r="AT118" s="749"/>
      <c r="AU118" s="749"/>
      <c r="AV118" s="749"/>
      <c r="AW118" s="749"/>
      <c r="AX118" s="751"/>
    </row>
    <row r="119" spans="1:52" ht="24.75" customHeight="1" x14ac:dyDescent="0.15">
      <c r="A119" s="149" t="s">
        <v>273</v>
      </c>
      <c r="B119" s="149"/>
      <c r="C119" s="149"/>
      <c r="D119" s="149"/>
      <c r="E119" s="748"/>
      <c r="F119" s="749"/>
      <c r="G119" s="749"/>
      <c r="H119" s="749"/>
      <c r="I119" s="749"/>
      <c r="J119" s="749"/>
      <c r="K119" s="749"/>
      <c r="L119" s="749"/>
      <c r="M119" s="749"/>
      <c r="N119" s="749"/>
      <c r="O119" s="749"/>
      <c r="P119" s="750"/>
      <c r="Q119" s="748"/>
      <c r="R119" s="749"/>
      <c r="S119" s="749"/>
      <c r="T119" s="749"/>
      <c r="U119" s="749"/>
      <c r="V119" s="749"/>
      <c r="W119" s="749"/>
      <c r="X119" s="749"/>
      <c r="Y119" s="749"/>
      <c r="Z119" s="749"/>
      <c r="AA119" s="749"/>
      <c r="AB119" s="750"/>
      <c r="AC119" s="748"/>
      <c r="AD119" s="749"/>
      <c r="AE119" s="749"/>
      <c r="AF119" s="749"/>
      <c r="AG119" s="749"/>
      <c r="AH119" s="749"/>
      <c r="AI119" s="749"/>
      <c r="AJ119" s="749"/>
      <c r="AK119" s="749"/>
      <c r="AL119" s="749"/>
      <c r="AM119" s="749"/>
      <c r="AN119" s="750"/>
      <c r="AO119" s="748"/>
      <c r="AP119" s="749"/>
      <c r="AQ119" s="749"/>
      <c r="AR119" s="749"/>
      <c r="AS119" s="749"/>
      <c r="AT119" s="749"/>
      <c r="AU119" s="749"/>
      <c r="AV119" s="749"/>
      <c r="AW119" s="749"/>
      <c r="AX119" s="751"/>
    </row>
    <row r="120" spans="1:52" ht="24.75" customHeight="1" x14ac:dyDescent="0.15">
      <c r="A120" s="149" t="s">
        <v>272</v>
      </c>
      <c r="B120" s="149"/>
      <c r="C120" s="149"/>
      <c r="D120" s="149"/>
      <c r="E120" s="748"/>
      <c r="F120" s="749"/>
      <c r="G120" s="749"/>
      <c r="H120" s="749"/>
      <c r="I120" s="749"/>
      <c r="J120" s="749"/>
      <c r="K120" s="749"/>
      <c r="L120" s="749"/>
      <c r="M120" s="749"/>
      <c r="N120" s="749"/>
      <c r="O120" s="749"/>
      <c r="P120" s="750"/>
      <c r="Q120" s="748"/>
      <c r="R120" s="749"/>
      <c r="S120" s="749"/>
      <c r="T120" s="749"/>
      <c r="U120" s="749"/>
      <c r="V120" s="749"/>
      <c r="W120" s="749"/>
      <c r="X120" s="749"/>
      <c r="Y120" s="749"/>
      <c r="Z120" s="749"/>
      <c r="AA120" s="749"/>
      <c r="AB120" s="750"/>
      <c r="AC120" s="748"/>
      <c r="AD120" s="749"/>
      <c r="AE120" s="749"/>
      <c r="AF120" s="749"/>
      <c r="AG120" s="749"/>
      <c r="AH120" s="749"/>
      <c r="AI120" s="749"/>
      <c r="AJ120" s="749"/>
      <c r="AK120" s="749"/>
      <c r="AL120" s="749"/>
      <c r="AM120" s="749"/>
      <c r="AN120" s="750"/>
      <c r="AO120" s="748"/>
      <c r="AP120" s="749"/>
      <c r="AQ120" s="749"/>
      <c r="AR120" s="749"/>
      <c r="AS120" s="749"/>
      <c r="AT120" s="749"/>
      <c r="AU120" s="749"/>
      <c r="AV120" s="749"/>
      <c r="AW120" s="749"/>
      <c r="AX120" s="751"/>
    </row>
    <row r="121" spans="1:52" ht="24.75" customHeight="1" x14ac:dyDescent="0.15">
      <c r="A121" s="149" t="s">
        <v>271</v>
      </c>
      <c r="B121" s="149"/>
      <c r="C121" s="149"/>
      <c r="D121" s="149"/>
      <c r="E121" s="748"/>
      <c r="F121" s="749"/>
      <c r="G121" s="749"/>
      <c r="H121" s="749"/>
      <c r="I121" s="749"/>
      <c r="J121" s="749"/>
      <c r="K121" s="749"/>
      <c r="L121" s="749"/>
      <c r="M121" s="749"/>
      <c r="N121" s="749"/>
      <c r="O121" s="749"/>
      <c r="P121" s="750"/>
      <c r="Q121" s="748"/>
      <c r="R121" s="749"/>
      <c r="S121" s="749"/>
      <c r="T121" s="749"/>
      <c r="U121" s="749"/>
      <c r="V121" s="749"/>
      <c r="W121" s="749"/>
      <c r="X121" s="749"/>
      <c r="Y121" s="749"/>
      <c r="Z121" s="749"/>
      <c r="AA121" s="749"/>
      <c r="AB121" s="750"/>
      <c r="AC121" s="748"/>
      <c r="AD121" s="749"/>
      <c r="AE121" s="749"/>
      <c r="AF121" s="749"/>
      <c r="AG121" s="749"/>
      <c r="AH121" s="749"/>
      <c r="AI121" s="749"/>
      <c r="AJ121" s="749"/>
      <c r="AK121" s="749"/>
      <c r="AL121" s="749"/>
      <c r="AM121" s="749"/>
      <c r="AN121" s="750"/>
      <c r="AO121" s="748"/>
      <c r="AP121" s="749"/>
      <c r="AQ121" s="749"/>
      <c r="AR121" s="749"/>
      <c r="AS121" s="749"/>
      <c r="AT121" s="749"/>
      <c r="AU121" s="749"/>
      <c r="AV121" s="749"/>
      <c r="AW121" s="749"/>
      <c r="AX121" s="751"/>
    </row>
    <row r="122" spans="1:52" ht="24.75" customHeight="1" x14ac:dyDescent="0.15">
      <c r="A122" s="149" t="s">
        <v>270</v>
      </c>
      <c r="B122" s="149"/>
      <c r="C122" s="149"/>
      <c r="D122" s="149"/>
      <c r="E122" s="748"/>
      <c r="F122" s="749"/>
      <c r="G122" s="749"/>
      <c r="H122" s="749"/>
      <c r="I122" s="749"/>
      <c r="J122" s="749"/>
      <c r="K122" s="749"/>
      <c r="L122" s="749"/>
      <c r="M122" s="749"/>
      <c r="N122" s="749"/>
      <c r="O122" s="749"/>
      <c r="P122" s="750"/>
      <c r="Q122" s="748"/>
      <c r="R122" s="749"/>
      <c r="S122" s="749"/>
      <c r="T122" s="749"/>
      <c r="U122" s="749"/>
      <c r="V122" s="749"/>
      <c r="W122" s="749"/>
      <c r="X122" s="749"/>
      <c r="Y122" s="749"/>
      <c r="Z122" s="749"/>
      <c r="AA122" s="749"/>
      <c r="AB122" s="750"/>
      <c r="AC122" s="748"/>
      <c r="AD122" s="749"/>
      <c r="AE122" s="749"/>
      <c r="AF122" s="749"/>
      <c r="AG122" s="749"/>
      <c r="AH122" s="749"/>
      <c r="AI122" s="749"/>
      <c r="AJ122" s="749"/>
      <c r="AK122" s="749"/>
      <c r="AL122" s="749"/>
      <c r="AM122" s="749"/>
      <c r="AN122" s="750"/>
      <c r="AO122" s="748"/>
      <c r="AP122" s="749"/>
      <c r="AQ122" s="749"/>
      <c r="AR122" s="749"/>
      <c r="AS122" s="749"/>
      <c r="AT122" s="749"/>
      <c r="AU122" s="749"/>
      <c r="AV122" s="749"/>
      <c r="AW122" s="749"/>
      <c r="AX122" s="751"/>
    </row>
    <row r="123" spans="1:52" ht="24.75" customHeight="1" x14ac:dyDescent="0.15">
      <c r="A123" s="149" t="s">
        <v>269</v>
      </c>
      <c r="B123" s="149"/>
      <c r="C123" s="149"/>
      <c r="D123" s="149"/>
      <c r="E123" s="748"/>
      <c r="F123" s="749"/>
      <c r="G123" s="749"/>
      <c r="H123" s="749"/>
      <c r="I123" s="749"/>
      <c r="J123" s="749"/>
      <c r="K123" s="749"/>
      <c r="L123" s="749"/>
      <c r="M123" s="749"/>
      <c r="N123" s="749"/>
      <c r="O123" s="749"/>
      <c r="P123" s="750"/>
      <c r="Q123" s="748"/>
      <c r="R123" s="749"/>
      <c r="S123" s="749"/>
      <c r="T123" s="749"/>
      <c r="U123" s="749"/>
      <c r="V123" s="749"/>
      <c r="W123" s="749"/>
      <c r="X123" s="749"/>
      <c r="Y123" s="749"/>
      <c r="Z123" s="749"/>
      <c r="AA123" s="749"/>
      <c r="AB123" s="750"/>
      <c r="AC123" s="748"/>
      <c r="AD123" s="749"/>
      <c r="AE123" s="749"/>
      <c r="AF123" s="749"/>
      <c r="AG123" s="749"/>
      <c r="AH123" s="749"/>
      <c r="AI123" s="749"/>
      <c r="AJ123" s="749"/>
      <c r="AK123" s="749"/>
      <c r="AL123" s="749"/>
      <c r="AM123" s="749"/>
      <c r="AN123" s="750"/>
      <c r="AO123" s="748"/>
      <c r="AP123" s="749"/>
      <c r="AQ123" s="749"/>
      <c r="AR123" s="749"/>
      <c r="AS123" s="749"/>
      <c r="AT123" s="749"/>
      <c r="AU123" s="749"/>
      <c r="AV123" s="749"/>
      <c r="AW123" s="749"/>
      <c r="AX123" s="751"/>
    </row>
    <row r="124" spans="1:52" ht="24.75" customHeight="1" x14ac:dyDescent="0.15">
      <c r="A124" s="149" t="s">
        <v>268</v>
      </c>
      <c r="B124" s="149"/>
      <c r="C124" s="149"/>
      <c r="D124" s="149"/>
      <c r="E124" s="790" t="s">
        <v>617</v>
      </c>
      <c r="F124" s="791"/>
      <c r="G124" s="791"/>
      <c r="H124" s="791"/>
      <c r="I124" s="791"/>
      <c r="J124" s="791"/>
      <c r="K124" s="791"/>
      <c r="L124" s="791"/>
      <c r="M124" s="791"/>
      <c r="N124" s="791"/>
      <c r="O124" s="791"/>
      <c r="P124" s="792"/>
      <c r="Q124" s="790"/>
      <c r="R124" s="791"/>
      <c r="S124" s="791"/>
      <c r="T124" s="791"/>
      <c r="U124" s="791"/>
      <c r="V124" s="791"/>
      <c r="W124" s="791"/>
      <c r="X124" s="791"/>
      <c r="Y124" s="791"/>
      <c r="Z124" s="791"/>
      <c r="AA124" s="791"/>
      <c r="AB124" s="792"/>
      <c r="AC124" s="790"/>
      <c r="AD124" s="791"/>
      <c r="AE124" s="791"/>
      <c r="AF124" s="791"/>
      <c r="AG124" s="791"/>
      <c r="AH124" s="791"/>
      <c r="AI124" s="791"/>
      <c r="AJ124" s="791"/>
      <c r="AK124" s="791"/>
      <c r="AL124" s="791"/>
      <c r="AM124" s="791"/>
      <c r="AN124" s="792"/>
      <c r="AO124" s="748"/>
      <c r="AP124" s="749"/>
      <c r="AQ124" s="749"/>
      <c r="AR124" s="749"/>
      <c r="AS124" s="749"/>
      <c r="AT124" s="749"/>
      <c r="AU124" s="749"/>
      <c r="AV124" s="749"/>
      <c r="AW124" s="749"/>
      <c r="AX124" s="751"/>
    </row>
    <row r="125" spans="1:52" ht="24.75" customHeight="1" x14ac:dyDescent="0.15">
      <c r="A125" s="149" t="s">
        <v>419</v>
      </c>
      <c r="B125" s="149"/>
      <c r="C125" s="149"/>
      <c r="D125" s="149"/>
      <c r="E125" s="754" t="s">
        <v>585</v>
      </c>
      <c r="F125" s="752"/>
      <c r="G125" s="752"/>
      <c r="H125" s="56" t="str">
        <f>IF(E125="","","-")</f>
        <v>-</v>
      </c>
      <c r="I125" s="752"/>
      <c r="J125" s="752"/>
      <c r="K125" s="56" t="str">
        <f>IF(I125="","","-")</f>
        <v/>
      </c>
      <c r="L125" s="753">
        <v>41</v>
      </c>
      <c r="M125" s="753"/>
      <c r="N125" s="56" t="str">
        <f>IF(O125="","","-")</f>
        <v/>
      </c>
      <c r="O125" s="758"/>
      <c r="P125" s="759"/>
      <c r="Q125" s="754"/>
      <c r="R125" s="752"/>
      <c r="S125" s="752"/>
      <c r="T125" s="56" t="str">
        <f>IF(Q125="","","-")</f>
        <v/>
      </c>
      <c r="U125" s="752"/>
      <c r="V125" s="752"/>
      <c r="W125" s="56" t="str">
        <f>IF(U125="","","-")</f>
        <v/>
      </c>
      <c r="X125" s="753"/>
      <c r="Y125" s="753"/>
      <c r="Z125" s="56" t="str">
        <f>IF(AA125="","","-")</f>
        <v/>
      </c>
      <c r="AA125" s="758"/>
      <c r="AB125" s="759"/>
      <c r="AC125" s="754"/>
      <c r="AD125" s="752"/>
      <c r="AE125" s="752"/>
      <c r="AF125" s="56" t="str">
        <f>IF(AC125="","","-")</f>
        <v/>
      </c>
      <c r="AG125" s="752"/>
      <c r="AH125" s="752"/>
      <c r="AI125" s="56" t="str">
        <f>IF(AG125="","","-")</f>
        <v/>
      </c>
      <c r="AJ125" s="753"/>
      <c r="AK125" s="753"/>
      <c r="AL125" s="56" t="str">
        <f>IF(AM125="","","-")</f>
        <v/>
      </c>
      <c r="AM125" s="758"/>
      <c r="AN125" s="759"/>
      <c r="AO125" s="754"/>
      <c r="AP125" s="752"/>
      <c r="AQ125" s="56" t="str">
        <f>IF(AO125="","","-")</f>
        <v/>
      </c>
      <c r="AR125" s="752"/>
      <c r="AS125" s="752"/>
      <c r="AT125" s="56" t="str">
        <f>IF(AR125="","","-")</f>
        <v/>
      </c>
      <c r="AU125" s="753"/>
      <c r="AV125" s="753"/>
      <c r="AW125" s="56" t="str">
        <f>IF(AX125="","","-")</f>
        <v/>
      </c>
      <c r="AX125" s="57"/>
    </row>
    <row r="126" spans="1:52" ht="24.75" customHeight="1" x14ac:dyDescent="0.15">
      <c r="A126" s="149" t="s">
        <v>383</v>
      </c>
      <c r="B126" s="149"/>
      <c r="C126" s="149"/>
      <c r="D126" s="149"/>
      <c r="E126" s="754" t="s">
        <v>585</v>
      </c>
      <c r="F126" s="752"/>
      <c r="G126" s="752"/>
      <c r="H126" s="56" t="str">
        <f>IF(E126="","","-")</f>
        <v>-</v>
      </c>
      <c r="I126" s="752"/>
      <c r="J126" s="752"/>
      <c r="K126" s="56" t="str">
        <f>IF(I126="","","-")</f>
        <v/>
      </c>
      <c r="L126" s="753">
        <v>40</v>
      </c>
      <c r="M126" s="753"/>
      <c r="N126" s="56" t="str">
        <f>IF(O126="","","-")</f>
        <v/>
      </c>
      <c r="O126" s="758"/>
      <c r="P126" s="759"/>
      <c r="Q126" s="754"/>
      <c r="R126" s="752"/>
      <c r="S126" s="752"/>
      <c r="T126" s="56" t="str">
        <f>IF(Q126="","","-")</f>
        <v/>
      </c>
      <c r="U126" s="752"/>
      <c r="V126" s="752"/>
      <c r="W126" s="56" t="str">
        <f>IF(U126="","","-")</f>
        <v/>
      </c>
      <c r="X126" s="753"/>
      <c r="Y126" s="753"/>
      <c r="Z126" s="56" t="str">
        <f>IF(AA126="","","-")</f>
        <v/>
      </c>
      <c r="AA126" s="758"/>
      <c r="AB126" s="759"/>
      <c r="AC126" s="754"/>
      <c r="AD126" s="752"/>
      <c r="AE126" s="752"/>
      <c r="AF126" s="56" t="str">
        <f>IF(AC126="","","-")</f>
        <v/>
      </c>
      <c r="AG126" s="752"/>
      <c r="AH126" s="752"/>
      <c r="AI126" s="56" t="str">
        <f>IF(AG126="","","-")</f>
        <v/>
      </c>
      <c r="AJ126" s="753"/>
      <c r="AK126" s="753"/>
      <c r="AL126" s="56" t="str">
        <f>IF(AM126="","","-")</f>
        <v/>
      </c>
      <c r="AM126" s="758"/>
      <c r="AN126" s="759"/>
      <c r="AO126" s="754"/>
      <c r="AP126" s="752"/>
      <c r="AQ126" s="56" t="str">
        <f>IF(AO126="","","-")</f>
        <v/>
      </c>
      <c r="AR126" s="752"/>
      <c r="AS126" s="752"/>
      <c r="AT126" s="56" t="str">
        <f>IF(AR126="","","-")</f>
        <v/>
      </c>
      <c r="AU126" s="753"/>
      <c r="AV126" s="753"/>
      <c r="AW126" s="56" t="str">
        <f>IF(AX126="","","-")</f>
        <v/>
      </c>
      <c r="AX126" s="57"/>
    </row>
    <row r="127" spans="1:52" ht="27.75" customHeight="1" x14ac:dyDescent="0.15">
      <c r="A127" s="316" t="s">
        <v>724</v>
      </c>
      <c r="B127" s="317"/>
      <c r="C127" s="317"/>
      <c r="D127" s="317"/>
      <c r="E127" s="317"/>
      <c r="F127" s="318"/>
      <c r="G127" s="58" t="s">
        <v>582</v>
      </c>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60"/>
    </row>
    <row r="128" spans="1:52" ht="27.75" customHeight="1" x14ac:dyDescent="0.15">
      <c r="A128" s="316"/>
      <c r="B128" s="317"/>
      <c r="C128" s="317"/>
      <c r="D128" s="317"/>
      <c r="E128" s="317"/>
      <c r="F128" s="318"/>
      <c r="G128" s="61"/>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60"/>
    </row>
    <row r="129" spans="1:50" ht="27.75" customHeight="1" x14ac:dyDescent="0.15">
      <c r="A129" s="316"/>
      <c r="B129" s="317"/>
      <c r="C129" s="317"/>
      <c r="D129" s="317"/>
      <c r="E129" s="317"/>
      <c r="F129" s="318"/>
      <c r="G129" s="61"/>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60"/>
    </row>
    <row r="130" spans="1:50" ht="27.75" customHeight="1" x14ac:dyDescent="0.15">
      <c r="A130" s="316"/>
      <c r="B130" s="317"/>
      <c r="C130" s="317"/>
      <c r="D130" s="317"/>
      <c r="E130" s="317"/>
      <c r="F130" s="318"/>
      <c r="G130" s="61"/>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60"/>
    </row>
    <row r="131" spans="1:50" ht="27.75" customHeight="1" x14ac:dyDescent="0.15">
      <c r="A131" s="316"/>
      <c r="B131" s="317"/>
      <c r="C131" s="317"/>
      <c r="D131" s="317"/>
      <c r="E131" s="317"/>
      <c r="F131" s="318"/>
      <c r="G131" s="61"/>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60"/>
    </row>
    <row r="132" spans="1:50" ht="27.75" customHeight="1" x14ac:dyDescent="0.15">
      <c r="A132" s="316"/>
      <c r="B132" s="317"/>
      <c r="C132" s="317"/>
      <c r="D132" s="317"/>
      <c r="E132" s="317"/>
      <c r="F132" s="318"/>
      <c r="G132" s="61"/>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60"/>
    </row>
    <row r="133" spans="1:50" ht="27.75" customHeight="1" x14ac:dyDescent="0.15">
      <c r="A133" s="316"/>
      <c r="B133" s="317"/>
      <c r="C133" s="317"/>
      <c r="D133" s="317"/>
      <c r="E133" s="317"/>
      <c r="F133" s="318"/>
      <c r="G133" s="61"/>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60"/>
    </row>
    <row r="134" spans="1:50" ht="27.75" customHeight="1" x14ac:dyDescent="0.15">
      <c r="A134" s="316"/>
      <c r="B134" s="317"/>
      <c r="C134" s="317"/>
      <c r="D134" s="317"/>
      <c r="E134" s="317"/>
      <c r="F134" s="318"/>
      <c r="G134" s="61"/>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60"/>
    </row>
    <row r="135" spans="1:50" ht="27.75" customHeight="1" x14ac:dyDescent="0.15">
      <c r="A135" s="316"/>
      <c r="B135" s="317"/>
      <c r="C135" s="317"/>
      <c r="D135" s="317"/>
      <c r="E135" s="317"/>
      <c r="F135" s="318"/>
      <c r="G135" s="61"/>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60"/>
    </row>
    <row r="136" spans="1:50" ht="27.75" customHeight="1" x14ac:dyDescent="0.15">
      <c r="A136" s="316"/>
      <c r="B136" s="317"/>
      <c r="C136" s="317"/>
      <c r="D136" s="317"/>
      <c r="E136" s="317"/>
      <c r="F136" s="318"/>
      <c r="G136" s="61"/>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60"/>
    </row>
    <row r="137" spans="1:50" ht="27.75" customHeight="1" x14ac:dyDescent="0.15">
      <c r="A137" s="316"/>
      <c r="B137" s="317"/>
      <c r="C137" s="317"/>
      <c r="D137" s="317"/>
      <c r="E137" s="317"/>
      <c r="F137" s="318"/>
      <c r="G137" s="61"/>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60"/>
    </row>
    <row r="138" spans="1:50" ht="27.75" customHeight="1" x14ac:dyDescent="0.15">
      <c r="A138" s="316"/>
      <c r="B138" s="317"/>
      <c r="C138" s="317"/>
      <c r="D138" s="317"/>
      <c r="E138" s="317"/>
      <c r="F138" s="318"/>
      <c r="G138" s="61"/>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60"/>
    </row>
    <row r="139" spans="1:50" ht="27.75" customHeight="1" x14ac:dyDescent="0.15">
      <c r="A139" s="316"/>
      <c r="B139" s="317"/>
      <c r="C139" s="317"/>
      <c r="D139" s="317"/>
      <c r="E139" s="317"/>
      <c r="F139" s="318"/>
      <c r="G139" s="61"/>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60"/>
    </row>
    <row r="140" spans="1:50" ht="27.75" customHeight="1" x14ac:dyDescent="0.15">
      <c r="A140" s="316"/>
      <c r="B140" s="317"/>
      <c r="C140" s="317"/>
      <c r="D140" s="317"/>
      <c r="E140" s="317"/>
      <c r="F140" s="318"/>
      <c r="G140" s="61"/>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60"/>
    </row>
    <row r="141" spans="1:50" ht="27.75" customHeight="1" x14ac:dyDescent="0.15">
      <c r="A141" s="316"/>
      <c r="B141" s="317"/>
      <c r="C141" s="317"/>
      <c r="D141" s="317"/>
      <c r="E141" s="317"/>
      <c r="F141" s="318"/>
      <c r="G141" s="61"/>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60"/>
    </row>
    <row r="142" spans="1:50" ht="27.75" customHeight="1" x14ac:dyDescent="0.15">
      <c r="A142" s="316"/>
      <c r="B142" s="317"/>
      <c r="C142" s="317"/>
      <c r="D142" s="317"/>
      <c r="E142" s="317"/>
      <c r="F142" s="318"/>
      <c r="G142" s="61"/>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60"/>
    </row>
    <row r="143" spans="1:50" ht="27.75" customHeight="1" x14ac:dyDescent="0.15">
      <c r="A143" s="316"/>
      <c r="B143" s="317"/>
      <c r="C143" s="317"/>
      <c r="D143" s="317"/>
      <c r="E143" s="317"/>
      <c r="F143" s="318"/>
      <c r="G143" s="61"/>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60"/>
    </row>
    <row r="144" spans="1:50" ht="27.75" customHeight="1" x14ac:dyDescent="0.15">
      <c r="A144" s="316"/>
      <c r="B144" s="317"/>
      <c r="C144" s="317"/>
      <c r="D144" s="317"/>
      <c r="E144" s="317"/>
      <c r="F144" s="318"/>
      <c r="G144" s="61"/>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60"/>
    </row>
    <row r="145" spans="1:50" ht="27.75" customHeight="1" x14ac:dyDescent="0.15">
      <c r="A145" s="316"/>
      <c r="B145" s="317"/>
      <c r="C145" s="317"/>
      <c r="D145" s="317"/>
      <c r="E145" s="317"/>
      <c r="F145" s="318"/>
      <c r="G145" s="61"/>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60"/>
    </row>
    <row r="146" spans="1:50" ht="27.75" customHeight="1" x14ac:dyDescent="0.15">
      <c r="A146" s="316"/>
      <c r="B146" s="317"/>
      <c r="C146" s="317"/>
      <c r="D146" s="317"/>
      <c r="E146" s="317"/>
      <c r="F146" s="318"/>
      <c r="G146" s="61"/>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60"/>
    </row>
    <row r="147" spans="1:50" ht="27.75" customHeight="1" x14ac:dyDescent="0.15">
      <c r="A147" s="316"/>
      <c r="B147" s="317"/>
      <c r="C147" s="317"/>
      <c r="D147" s="317"/>
      <c r="E147" s="317"/>
      <c r="F147" s="318"/>
      <c r="G147" s="61"/>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60"/>
    </row>
    <row r="148" spans="1:50" ht="27.75" customHeight="1" x14ac:dyDescent="0.15">
      <c r="A148" s="316"/>
      <c r="B148" s="317"/>
      <c r="C148" s="317"/>
      <c r="D148" s="317"/>
      <c r="E148" s="317"/>
      <c r="F148" s="318"/>
      <c r="G148" s="61"/>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60"/>
    </row>
    <row r="149" spans="1:50" ht="27.75" customHeight="1" x14ac:dyDescent="0.15">
      <c r="A149" s="316"/>
      <c r="B149" s="317"/>
      <c r="C149" s="317"/>
      <c r="D149" s="317"/>
      <c r="E149" s="317"/>
      <c r="F149" s="318"/>
      <c r="G149" s="61"/>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60"/>
    </row>
    <row r="150" spans="1:50" ht="27.75" customHeight="1" x14ac:dyDescent="0.15">
      <c r="A150" s="316"/>
      <c r="B150" s="317"/>
      <c r="C150" s="317"/>
      <c r="D150" s="317"/>
      <c r="E150" s="317"/>
      <c r="F150" s="318"/>
      <c r="G150" s="61"/>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60"/>
    </row>
    <row r="151" spans="1:50" ht="27.75" customHeight="1" x14ac:dyDescent="0.15">
      <c r="A151" s="316"/>
      <c r="B151" s="317"/>
      <c r="C151" s="317"/>
      <c r="D151" s="317"/>
      <c r="E151" s="317"/>
      <c r="F151" s="318"/>
      <c r="G151" s="61"/>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60"/>
    </row>
    <row r="152" spans="1:50" ht="27.75" customHeight="1" x14ac:dyDescent="0.15">
      <c r="A152" s="316"/>
      <c r="B152" s="317"/>
      <c r="C152" s="317"/>
      <c r="D152" s="317"/>
      <c r="E152" s="317"/>
      <c r="F152" s="318"/>
      <c r="G152" s="61"/>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60"/>
    </row>
    <row r="153" spans="1:50" ht="27.75" customHeight="1" x14ac:dyDescent="0.15">
      <c r="A153" s="316"/>
      <c r="B153" s="317"/>
      <c r="C153" s="317"/>
      <c r="D153" s="317"/>
      <c r="E153" s="317"/>
      <c r="F153" s="318"/>
      <c r="G153" s="61"/>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60"/>
    </row>
    <row r="154" spans="1:50" ht="27.75" customHeight="1" x14ac:dyDescent="0.15">
      <c r="A154" s="316"/>
      <c r="B154" s="317"/>
      <c r="C154" s="317"/>
      <c r="D154" s="317"/>
      <c r="E154" s="317"/>
      <c r="F154" s="318"/>
      <c r="G154" s="61"/>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60"/>
    </row>
    <row r="155" spans="1:50" ht="27.75" customHeight="1" x14ac:dyDescent="0.15">
      <c r="A155" s="316"/>
      <c r="B155" s="317"/>
      <c r="C155" s="317"/>
      <c r="D155" s="317"/>
      <c r="E155" s="317"/>
      <c r="F155" s="318"/>
      <c r="G155" s="61"/>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60"/>
    </row>
    <row r="156" spans="1:50" ht="27.75" customHeight="1" x14ac:dyDescent="0.15">
      <c r="A156" s="316"/>
      <c r="B156" s="317"/>
      <c r="C156" s="317"/>
      <c r="D156" s="317"/>
      <c r="E156" s="317"/>
      <c r="F156" s="318"/>
      <c r="G156" s="61"/>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60"/>
    </row>
    <row r="157" spans="1:50" ht="27.75" customHeight="1" x14ac:dyDescent="0.15">
      <c r="A157" s="316"/>
      <c r="B157" s="317"/>
      <c r="C157" s="317"/>
      <c r="D157" s="317"/>
      <c r="E157" s="317"/>
      <c r="F157" s="318"/>
      <c r="G157" s="61"/>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60"/>
    </row>
    <row r="158" spans="1:50" ht="27.75" customHeight="1" x14ac:dyDescent="0.15">
      <c r="A158" s="316"/>
      <c r="B158" s="317"/>
      <c r="C158" s="317"/>
      <c r="D158" s="317"/>
      <c r="E158" s="317"/>
      <c r="F158" s="318"/>
      <c r="G158" s="61"/>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60"/>
    </row>
    <row r="159" spans="1:50" ht="27" customHeight="1" x14ac:dyDescent="0.15">
      <c r="A159" s="316"/>
      <c r="B159" s="317"/>
      <c r="C159" s="317"/>
      <c r="D159" s="317"/>
      <c r="E159" s="317"/>
      <c r="F159" s="318"/>
      <c r="G159" s="61"/>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60"/>
    </row>
    <row r="160" spans="1:50" ht="27.75" customHeight="1" x14ac:dyDescent="0.15">
      <c r="A160" s="316"/>
      <c r="B160" s="317"/>
      <c r="C160" s="317"/>
      <c r="D160" s="317"/>
      <c r="E160" s="317"/>
      <c r="F160" s="318"/>
      <c r="G160" s="61"/>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60"/>
    </row>
    <row r="161" spans="1:50" ht="27.75" customHeight="1" x14ac:dyDescent="0.15">
      <c r="A161" s="316"/>
      <c r="B161" s="317"/>
      <c r="C161" s="317"/>
      <c r="D161" s="317"/>
      <c r="E161" s="317"/>
      <c r="F161" s="318"/>
      <c r="G161" s="61"/>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c r="AV161" s="59"/>
      <c r="AW161" s="59"/>
      <c r="AX161" s="60"/>
    </row>
    <row r="162" spans="1:50" ht="27.75" customHeight="1" x14ac:dyDescent="0.15">
      <c r="A162" s="316"/>
      <c r="B162" s="317"/>
      <c r="C162" s="317"/>
      <c r="D162" s="317"/>
      <c r="E162" s="317"/>
      <c r="F162" s="318"/>
      <c r="G162" s="61"/>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60"/>
    </row>
    <row r="163" spans="1:50" ht="27.75" customHeight="1" x14ac:dyDescent="0.15">
      <c r="A163" s="316"/>
      <c r="B163" s="317"/>
      <c r="C163" s="317"/>
      <c r="D163" s="317"/>
      <c r="E163" s="317"/>
      <c r="F163" s="318"/>
      <c r="G163" s="61"/>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60"/>
    </row>
    <row r="164" spans="1:50" ht="27.75" customHeight="1" x14ac:dyDescent="0.15">
      <c r="A164" s="316"/>
      <c r="B164" s="317"/>
      <c r="C164" s="317"/>
      <c r="D164" s="317"/>
      <c r="E164" s="317"/>
      <c r="F164" s="318"/>
      <c r="G164" s="61"/>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60"/>
    </row>
    <row r="165" spans="1:50" ht="27.75" customHeight="1" thickBot="1" x14ac:dyDescent="0.2">
      <c r="A165" s="319"/>
      <c r="B165" s="320"/>
      <c r="C165" s="320"/>
      <c r="D165" s="320"/>
      <c r="E165" s="320"/>
      <c r="F165" s="321"/>
      <c r="G165" s="62"/>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4"/>
    </row>
    <row r="166" spans="1:50" ht="24.75" customHeight="1" x14ac:dyDescent="0.15">
      <c r="A166" s="351" t="s">
        <v>725</v>
      </c>
      <c r="B166" s="352"/>
      <c r="C166" s="352"/>
      <c r="D166" s="352"/>
      <c r="E166" s="352"/>
      <c r="F166" s="353"/>
      <c r="G166" s="383" t="s">
        <v>685</v>
      </c>
      <c r="H166" s="384"/>
      <c r="I166" s="384"/>
      <c r="J166" s="384"/>
      <c r="K166" s="384"/>
      <c r="L166" s="384"/>
      <c r="M166" s="384"/>
      <c r="N166" s="384"/>
      <c r="O166" s="384"/>
      <c r="P166" s="384"/>
      <c r="Q166" s="384"/>
      <c r="R166" s="384"/>
      <c r="S166" s="384"/>
      <c r="T166" s="384"/>
      <c r="U166" s="384"/>
      <c r="V166" s="384"/>
      <c r="W166" s="384"/>
      <c r="X166" s="384"/>
      <c r="Y166" s="384"/>
      <c r="Z166" s="384"/>
      <c r="AA166" s="384"/>
      <c r="AB166" s="385"/>
      <c r="AC166" s="383" t="s">
        <v>686</v>
      </c>
      <c r="AD166" s="384"/>
      <c r="AE166" s="384"/>
      <c r="AF166" s="384"/>
      <c r="AG166" s="384"/>
      <c r="AH166" s="384"/>
      <c r="AI166" s="384"/>
      <c r="AJ166" s="384"/>
      <c r="AK166" s="384"/>
      <c r="AL166" s="384"/>
      <c r="AM166" s="384"/>
      <c r="AN166" s="384"/>
      <c r="AO166" s="384"/>
      <c r="AP166" s="384"/>
      <c r="AQ166" s="384"/>
      <c r="AR166" s="384"/>
      <c r="AS166" s="384"/>
      <c r="AT166" s="384"/>
      <c r="AU166" s="384"/>
      <c r="AV166" s="384"/>
      <c r="AW166" s="384"/>
      <c r="AX166" s="523"/>
    </row>
    <row r="167" spans="1:50" ht="24.75" customHeight="1" x14ac:dyDescent="0.15">
      <c r="A167" s="354"/>
      <c r="B167" s="355"/>
      <c r="C167" s="355"/>
      <c r="D167" s="355"/>
      <c r="E167" s="355"/>
      <c r="F167" s="356"/>
      <c r="G167" s="553" t="s">
        <v>17</v>
      </c>
      <c r="H167" s="245"/>
      <c r="I167" s="245"/>
      <c r="J167" s="245"/>
      <c r="K167" s="245"/>
      <c r="L167" s="546" t="s">
        <v>18</v>
      </c>
      <c r="M167" s="245"/>
      <c r="N167" s="245"/>
      <c r="O167" s="245"/>
      <c r="P167" s="245"/>
      <c r="Q167" s="245"/>
      <c r="R167" s="245"/>
      <c r="S167" s="245"/>
      <c r="T167" s="245"/>
      <c r="U167" s="245"/>
      <c r="V167" s="245"/>
      <c r="W167" s="245"/>
      <c r="X167" s="547"/>
      <c r="Y167" s="377" t="s">
        <v>19</v>
      </c>
      <c r="Z167" s="378"/>
      <c r="AA167" s="378"/>
      <c r="AB167" s="528"/>
      <c r="AC167" s="553" t="s">
        <v>17</v>
      </c>
      <c r="AD167" s="245"/>
      <c r="AE167" s="245"/>
      <c r="AF167" s="245"/>
      <c r="AG167" s="245"/>
      <c r="AH167" s="546" t="s">
        <v>18</v>
      </c>
      <c r="AI167" s="245"/>
      <c r="AJ167" s="245"/>
      <c r="AK167" s="245"/>
      <c r="AL167" s="245"/>
      <c r="AM167" s="245"/>
      <c r="AN167" s="245"/>
      <c r="AO167" s="245"/>
      <c r="AP167" s="245"/>
      <c r="AQ167" s="245"/>
      <c r="AR167" s="245"/>
      <c r="AS167" s="245"/>
      <c r="AT167" s="547"/>
      <c r="AU167" s="377" t="s">
        <v>19</v>
      </c>
      <c r="AV167" s="378"/>
      <c r="AW167" s="378"/>
      <c r="AX167" s="379"/>
    </row>
    <row r="168" spans="1:50" ht="24.75" customHeight="1" x14ac:dyDescent="0.15">
      <c r="A168" s="354"/>
      <c r="B168" s="355"/>
      <c r="C168" s="355"/>
      <c r="D168" s="355"/>
      <c r="E168" s="355"/>
      <c r="F168" s="356"/>
      <c r="G168" s="548" t="s">
        <v>627</v>
      </c>
      <c r="H168" s="549"/>
      <c r="I168" s="549"/>
      <c r="J168" s="549"/>
      <c r="K168" s="550"/>
      <c r="L168" s="543" t="s">
        <v>619</v>
      </c>
      <c r="M168" s="544"/>
      <c r="N168" s="544"/>
      <c r="O168" s="544"/>
      <c r="P168" s="544"/>
      <c r="Q168" s="544"/>
      <c r="R168" s="544"/>
      <c r="S168" s="544"/>
      <c r="T168" s="544"/>
      <c r="U168" s="544"/>
      <c r="V168" s="544"/>
      <c r="W168" s="544"/>
      <c r="X168" s="545"/>
      <c r="Y168" s="169">
        <v>402</v>
      </c>
      <c r="Z168" s="170"/>
      <c r="AA168" s="170"/>
      <c r="AB168" s="535"/>
      <c r="AC168" s="548" t="s">
        <v>629</v>
      </c>
      <c r="AD168" s="549"/>
      <c r="AE168" s="549"/>
      <c r="AF168" s="549"/>
      <c r="AG168" s="550"/>
      <c r="AH168" s="543" t="s">
        <v>626</v>
      </c>
      <c r="AI168" s="544"/>
      <c r="AJ168" s="544"/>
      <c r="AK168" s="544"/>
      <c r="AL168" s="544"/>
      <c r="AM168" s="544"/>
      <c r="AN168" s="544"/>
      <c r="AO168" s="544"/>
      <c r="AP168" s="544"/>
      <c r="AQ168" s="544"/>
      <c r="AR168" s="544"/>
      <c r="AS168" s="544"/>
      <c r="AT168" s="545"/>
      <c r="AU168" s="169">
        <v>1463.2</v>
      </c>
      <c r="AV168" s="170"/>
      <c r="AW168" s="170"/>
      <c r="AX168" s="171"/>
    </row>
    <row r="169" spans="1:50" ht="24.75" customHeight="1" x14ac:dyDescent="0.15">
      <c r="A169" s="354"/>
      <c r="B169" s="355"/>
      <c r="C169" s="355"/>
      <c r="D169" s="355"/>
      <c r="E169" s="355"/>
      <c r="F169" s="356"/>
      <c r="G169" s="312" t="s">
        <v>627</v>
      </c>
      <c r="H169" s="313"/>
      <c r="I169" s="313"/>
      <c r="J169" s="313"/>
      <c r="K169" s="314"/>
      <c r="L169" s="306" t="s">
        <v>618</v>
      </c>
      <c r="M169" s="357"/>
      <c r="N169" s="357"/>
      <c r="O169" s="357"/>
      <c r="P169" s="357"/>
      <c r="Q169" s="357"/>
      <c r="R169" s="357"/>
      <c r="S169" s="357"/>
      <c r="T169" s="357"/>
      <c r="U169" s="357"/>
      <c r="V169" s="357"/>
      <c r="W169" s="357"/>
      <c r="X169" s="358"/>
      <c r="Y169" s="309">
        <v>343.4</v>
      </c>
      <c r="Z169" s="310"/>
      <c r="AA169" s="310"/>
      <c r="AB169" s="311"/>
      <c r="AC169" s="312"/>
      <c r="AD169" s="313"/>
      <c r="AE169" s="313"/>
      <c r="AF169" s="313"/>
      <c r="AG169" s="314"/>
      <c r="AH169" s="306"/>
      <c r="AI169" s="357"/>
      <c r="AJ169" s="357"/>
      <c r="AK169" s="357"/>
      <c r="AL169" s="357"/>
      <c r="AM169" s="357"/>
      <c r="AN169" s="357"/>
      <c r="AO169" s="357"/>
      <c r="AP169" s="357"/>
      <c r="AQ169" s="357"/>
      <c r="AR169" s="357"/>
      <c r="AS169" s="357"/>
      <c r="AT169" s="358"/>
      <c r="AU169" s="309"/>
      <c r="AV169" s="310"/>
      <c r="AW169" s="310"/>
      <c r="AX169" s="311"/>
    </row>
    <row r="170" spans="1:50" ht="24.75" customHeight="1" x14ac:dyDescent="0.15">
      <c r="A170" s="354"/>
      <c r="B170" s="355"/>
      <c r="C170" s="355"/>
      <c r="D170" s="355"/>
      <c r="E170" s="355"/>
      <c r="F170" s="356"/>
      <c r="G170" s="312" t="s">
        <v>628</v>
      </c>
      <c r="H170" s="313"/>
      <c r="I170" s="313"/>
      <c r="J170" s="313"/>
      <c r="K170" s="314"/>
      <c r="L170" s="306" t="s">
        <v>620</v>
      </c>
      <c r="M170" s="307"/>
      <c r="N170" s="307"/>
      <c r="O170" s="307"/>
      <c r="P170" s="307"/>
      <c r="Q170" s="307"/>
      <c r="R170" s="307"/>
      <c r="S170" s="307"/>
      <c r="T170" s="307"/>
      <c r="U170" s="307"/>
      <c r="V170" s="307"/>
      <c r="W170" s="307"/>
      <c r="X170" s="308"/>
      <c r="Y170" s="309">
        <v>230</v>
      </c>
      <c r="Z170" s="310"/>
      <c r="AA170" s="310"/>
      <c r="AB170" s="311"/>
      <c r="AC170" s="312"/>
      <c r="AD170" s="313"/>
      <c r="AE170" s="313"/>
      <c r="AF170" s="313"/>
      <c r="AG170" s="314"/>
      <c r="AH170" s="306"/>
      <c r="AI170" s="307"/>
      <c r="AJ170" s="307"/>
      <c r="AK170" s="307"/>
      <c r="AL170" s="307"/>
      <c r="AM170" s="307"/>
      <c r="AN170" s="307"/>
      <c r="AO170" s="307"/>
      <c r="AP170" s="307"/>
      <c r="AQ170" s="307"/>
      <c r="AR170" s="307"/>
      <c r="AS170" s="307"/>
      <c r="AT170" s="308"/>
      <c r="AU170" s="309"/>
      <c r="AV170" s="310"/>
      <c r="AW170" s="310"/>
      <c r="AX170" s="311"/>
    </row>
    <row r="171" spans="1:50" ht="24.75" customHeight="1" x14ac:dyDescent="0.15">
      <c r="A171" s="354"/>
      <c r="B171" s="355"/>
      <c r="C171" s="355"/>
      <c r="D171" s="355"/>
      <c r="E171" s="355"/>
      <c r="F171" s="356"/>
      <c r="G171" s="312" t="s">
        <v>627</v>
      </c>
      <c r="H171" s="313"/>
      <c r="I171" s="313"/>
      <c r="J171" s="313"/>
      <c r="K171" s="314"/>
      <c r="L171" s="306" t="s">
        <v>621</v>
      </c>
      <c r="M171" s="357"/>
      <c r="N171" s="357"/>
      <c r="O171" s="357"/>
      <c r="P171" s="357"/>
      <c r="Q171" s="357"/>
      <c r="R171" s="357"/>
      <c r="S171" s="357"/>
      <c r="T171" s="357"/>
      <c r="U171" s="357"/>
      <c r="V171" s="357"/>
      <c r="W171" s="357"/>
      <c r="X171" s="358"/>
      <c r="Y171" s="309">
        <v>184.3</v>
      </c>
      <c r="Z171" s="310"/>
      <c r="AA171" s="310"/>
      <c r="AB171" s="311"/>
      <c r="AC171" s="312"/>
      <c r="AD171" s="313"/>
      <c r="AE171" s="313"/>
      <c r="AF171" s="313"/>
      <c r="AG171" s="314"/>
      <c r="AH171" s="306"/>
      <c r="AI171" s="357"/>
      <c r="AJ171" s="357"/>
      <c r="AK171" s="357"/>
      <c r="AL171" s="357"/>
      <c r="AM171" s="357"/>
      <c r="AN171" s="357"/>
      <c r="AO171" s="357"/>
      <c r="AP171" s="357"/>
      <c r="AQ171" s="357"/>
      <c r="AR171" s="357"/>
      <c r="AS171" s="357"/>
      <c r="AT171" s="358"/>
      <c r="AU171" s="309"/>
      <c r="AV171" s="310"/>
      <c r="AW171" s="310"/>
      <c r="AX171" s="311"/>
    </row>
    <row r="172" spans="1:50" ht="24.75" customHeight="1" x14ac:dyDescent="0.15">
      <c r="A172" s="354"/>
      <c r="B172" s="355"/>
      <c r="C172" s="355"/>
      <c r="D172" s="355"/>
      <c r="E172" s="355"/>
      <c r="F172" s="356"/>
      <c r="G172" s="312" t="s">
        <v>627</v>
      </c>
      <c r="H172" s="313"/>
      <c r="I172" s="313"/>
      <c r="J172" s="313"/>
      <c r="K172" s="314"/>
      <c r="L172" s="306" t="s">
        <v>622</v>
      </c>
      <c r="M172" s="357"/>
      <c r="N172" s="357"/>
      <c r="O172" s="357"/>
      <c r="P172" s="357"/>
      <c r="Q172" s="357"/>
      <c r="R172" s="357"/>
      <c r="S172" s="357"/>
      <c r="T172" s="357"/>
      <c r="U172" s="357"/>
      <c r="V172" s="357"/>
      <c r="W172" s="357"/>
      <c r="X172" s="358"/>
      <c r="Y172" s="309">
        <v>163</v>
      </c>
      <c r="Z172" s="310"/>
      <c r="AA172" s="310"/>
      <c r="AB172" s="311"/>
      <c r="AC172" s="312"/>
      <c r="AD172" s="313"/>
      <c r="AE172" s="313"/>
      <c r="AF172" s="313"/>
      <c r="AG172" s="314"/>
      <c r="AH172" s="306"/>
      <c r="AI172" s="357"/>
      <c r="AJ172" s="357"/>
      <c r="AK172" s="357"/>
      <c r="AL172" s="357"/>
      <c r="AM172" s="357"/>
      <c r="AN172" s="357"/>
      <c r="AO172" s="357"/>
      <c r="AP172" s="357"/>
      <c r="AQ172" s="357"/>
      <c r="AR172" s="357"/>
      <c r="AS172" s="357"/>
      <c r="AT172" s="358"/>
      <c r="AU172" s="309"/>
      <c r="AV172" s="310"/>
      <c r="AW172" s="310"/>
      <c r="AX172" s="311"/>
    </row>
    <row r="173" spans="1:50" ht="24.75" customHeight="1" x14ac:dyDescent="0.15">
      <c r="A173" s="354"/>
      <c r="B173" s="355"/>
      <c r="C173" s="355"/>
      <c r="D173" s="355"/>
      <c r="E173" s="355"/>
      <c r="F173" s="356"/>
      <c r="G173" s="312" t="s">
        <v>629</v>
      </c>
      <c r="H173" s="313"/>
      <c r="I173" s="313"/>
      <c r="J173" s="313"/>
      <c r="K173" s="314"/>
      <c r="L173" s="306" t="s">
        <v>623</v>
      </c>
      <c r="M173" s="307"/>
      <c r="N173" s="307"/>
      <c r="O173" s="307"/>
      <c r="P173" s="307"/>
      <c r="Q173" s="307"/>
      <c r="R173" s="307"/>
      <c r="S173" s="307"/>
      <c r="T173" s="307"/>
      <c r="U173" s="307"/>
      <c r="V173" s="307"/>
      <c r="W173" s="307"/>
      <c r="X173" s="308"/>
      <c r="Y173" s="309">
        <v>155.5</v>
      </c>
      <c r="Z173" s="310"/>
      <c r="AA173" s="310"/>
      <c r="AB173" s="311"/>
      <c r="AC173" s="312"/>
      <c r="AD173" s="313"/>
      <c r="AE173" s="313"/>
      <c r="AF173" s="313"/>
      <c r="AG173" s="314"/>
      <c r="AH173" s="306"/>
      <c r="AI173" s="307"/>
      <c r="AJ173" s="307"/>
      <c r="AK173" s="307"/>
      <c r="AL173" s="307"/>
      <c r="AM173" s="307"/>
      <c r="AN173" s="307"/>
      <c r="AO173" s="307"/>
      <c r="AP173" s="307"/>
      <c r="AQ173" s="307"/>
      <c r="AR173" s="307"/>
      <c r="AS173" s="307"/>
      <c r="AT173" s="308"/>
      <c r="AU173" s="309"/>
      <c r="AV173" s="310"/>
      <c r="AW173" s="310"/>
      <c r="AX173" s="311"/>
    </row>
    <row r="174" spans="1:50" ht="24.75" customHeight="1" x14ac:dyDescent="0.15">
      <c r="A174" s="354"/>
      <c r="B174" s="355"/>
      <c r="C174" s="355"/>
      <c r="D174" s="355"/>
      <c r="E174" s="355"/>
      <c r="F174" s="356"/>
      <c r="G174" s="312" t="s">
        <v>627</v>
      </c>
      <c r="H174" s="313"/>
      <c r="I174" s="313"/>
      <c r="J174" s="313"/>
      <c r="K174" s="314"/>
      <c r="L174" s="306" t="s">
        <v>624</v>
      </c>
      <c r="M174" s="307"/>
      <c r="N174" s="307"/>
      <c r="O174" s="307"/>
      <c r="P174" s="307"/>
      <c r="Q174" s="307"/>
      <c r="R174" s="307"/>
      <c r="S174" s="307"/>
      <c r="T174" s="307"/>
      <c r="U174" s="307"/>
      <c r="V174" s="307"/>
      <c r="W174" s="307"/>
      <c r="X174" s="308"/>
      <c r="Y174" s="309">
        <v>92</v>
      </c>
      <c r="Z174" s="310"/>
      <c r="AA174" s="310"/>
      <c r="AB174" s="311"/>
      <c r="AC174" s="312"/>
      <c r="AD174" s="313"/>
      <c r="AE174" s="313"/>
      <c r="AF174" s="313"/>
      <c r="AG174" s="314"/>
      <c r="AH174" s="306"/>
      <c r="AI174" s="307"/>
      <c r="AJ174" s="307"/>
      <c r="AK174" s="307"/>
      <c r="AL174" s="307"/>
      <c r="AM174" s="307"/>
      <c r="AN174" s="307"/>
      <c r="AO174" s="307"/>
      <c r="AP174" s="307"/>
      <c r="AQ174" s="307"/>
      <c r="AR174" s="307"/>
      <c r="AS174" s="307"/>
      <c r="AT174" s="308"/>
      <c r="AU174" s="309"/>
      <c r="AV174" s="310"/>
      <c r="AW174" s="310"/>
      <c r="AX174" s="311"/>
    </row>
    <row r="175" spans="1:50" ht="24.75" customHeight="1" x14ac:dyDescent="0.15">
      <c r="A175" s="354"/>
      <c r="B175" s="355"/>
      <c r="C175" s="355"/>
      <c r="D175" s="355"/>
      <c r="E175" s="355"/>
      <c r="F175" s="356"/>
      <c r="G175" s="312" t="s">
        <v>629</v>
      </c>
      <c r="H175" s="313"/>
      <c r="I175" s="313"/>
      <c r="J175" s="313"/>
      <c r="K175" s="314"/>
      <c r="L175" s="306" t="s">
        <v>625</v>
      </c>
      <c r="M175" s="307"/>
      <c r="N175" s="307"/>
      <c r="O175" s="307"/>
      <c r="P175" s="307"/>
      <c r="Q175" s="307"/>
      <c r="R175" s="307"/>
      <c r="S175" s="307"/>
      <c r="T175" s="307"/>
      <c r="U175" s="307"/>
      <c r="V175" s="307"/>
      <c r="W175" s="307"/>
      <c r="X175" s="308"/>
      <c r="Y175" s="309">
        <v>7</v>
      </c>
      <c r="Z175" s="310"/>
      <c r="AA175" s="310"/>
      <c r="AB175" s="311"/>
      <c r="AC175" s="312"/>
      <c r="AD175" s="313"/>
      <c r="AE175" s="313"/>
      <c r="AF175" s="313"/>
      <c r="AG175" s="314"/>
      <c r="AH175" s="306"/>
      <c r="AI175" s="307"/>
      <c r="AJ175" s="307"/>
      <c r="AK175" s="307"/>
      <c r="AL175" s="307"/>
      <c r="AM175" s="307"/>
      <c r="AN175" s="307"/>
      <c r="AO175" s="307"/>
      <c r="AP175" s="307"/>
      <c r="AQ175" s="307"/>
      <c r="AR175" s="307"/>
      <c r="AS175" s="307"/>
      <c r="AT175" s="308"/>
      <c r="AU175" s="309"/>
      <c r="AV175" s="310"/>
      <c r="AW175" s="310"/>
      <c r="AX175" s="311"/>
    </row>
    <row r="176" spans="1:50" ht="24.75" customHeight="1" thickBot="1" x14ac:dyDescent="0.2">
      <c r="A176" s="354"/>
      <c r="B176" s="355"/>
      <c r="C176" s="355"/>
      <c r="D176" s="355"/>
      <c r="E176" s="355"/>
      <c r="F176" s="356"/>
      <c r="G176" s="554" t="s">
        <v>20</v>
      </c>
      <c r="H176" s="555"/>
      <c r="I176" s="555"/>
      <c r="J176" s="555"/>
      <c r="K176" s="555"/>
      <c r="L176" s="556"/>
      <c r="M176" s="557"/>
      <c r="N176" s="557"/>
      <c r="O176" s="557"/>
      <c r="P176" s="557"/>
      <c r="Q176" s="557"/>
      <c r="R176" s="557"/>
      <c r="S176" s="557"/>
      <c r="T176" s="557"/>
      <c r="U176" s="557"/>
      <c r="V176" s="557"/>
      <c r="W176" s="557"/>
      <c r="X176" s="558"/>
      <c r="Y176" s="559">
        <f>SUM(Y168:AB175)</f>
        <v>1577.2</v>
      </c>
      <c r="Z176" s="560"/>
      <c r="AA176" s="560"/>
      <c r="AB176" s="561"/>
      <c r="AC176" s="554" t="s">
        <v>20</v>
      </c>
      <c r="AD176" s="555"/>
      <c r="AE176" s="555"/>
      <c r="AF176" s="555"/>
      <c r="AG176" s="555"/>
      <c r="AH176" s="556"/>
      <c r="AI176" s="557"/>
      <c r="AJ176" s="557"/>
      <c r="AK176" s="557"/>
      <c r="AL176" s="557"/>
      <c r="AM176" s="557"/>
      <c r="AN176" s="557"/>
      <c r="AO176" s="557"/>
      <c r="AP176" s="557"/>
      <c r="AQ176" s="557"/>
      <c r="AR176" s="557"/>
      <c r="AS176" s="557"/>
      <c r="AT176" s="558"/>
      <c r="AU176" s="559">
        <f>SUM(AU168:AX175)</f>
        <v>1463.2</v>
      </c>
      <c r="AV176" s="560"/>
      <c r="AW176" s="560"/>
      <c r="AX176" s="562"/>
    </row>
    <row r="177" spans="1:51" ht="24.75" customHeight="1" x14ac:dyDescent="0.15">
      <c r="A177" s="354"/>
      <c r="B177" s="355"/>
      <c r="C177" s="355"/>
      <c r="D177" s="355"/>
      <c r="E177" s="355"/>
      <c r="F177" s="356"/>
      <c r="G177" s="383" t="s">
        <v>687</v>
      </c>
      <c r="H177" s="384"/>
      <c r="I177" s="384"/>
      <c r="J177" s="384"/>
      <c r="K177" s="384"/>
      <c r="L177" s="384"/>
      <c r="M177" s="384"/>
      <c r="N177" s="384"/>
      <c r="O177" s="384"/>
      <c r="P177" s="384"/>
      <c r="Q177" s="384"/>
      <c r="R177" s="384"/>
      <c r="S177" s="384"/>
      <c r="T177" s="384"/>
      <c r="U177" s="384"/>
      <c r="V177" s="384"/>
      <c r="W177" s="384"/>
      <c r="X177" s="384"/>
      <c r="Y177" s="384"/>
      <c r="Z177" s="384"/>
      <c r="AA177" s="384"/>
      <c r="AB177" s="385"/>
      <c r="AC177" s="383" t="s">
        <v>688</v>
      </c>
      <c r="AD177" s="384"/>
      <c r="AE177" s="384"/>
      <c r="AF177" s="384"/>
      <c r="AG177" s="384"/>
      <c r="AH177" s="384"/>
      <c r="AI177" s="384"/>
      <c r="AJ177" s="384"/>
      <c r="AK177" s="384"/>
      <c r="AL177" s="384"/>
      <c r="AM177" s="384"/>
      <c r="AN177" s="384"/>
      <c r="AO177" s="384"/>
      <c r="AP177" s="384"/>
      <c r="AQ177" s="384"/>
      <c r="AR177" s="384"/>
      <c r="AS177" s="384"/>
      <c r="AT177" s="384"/>
      <c r="AU177" s="384"/>
      <c r="AV177" s="384"/>
      <c r="AW177" s="384"/>
      <c r="AX177" s="523"/>
      <c r="AY177" s="38">
        <f>COUNTA($G$179,$AC$179)</f>
        <v>2</v>
      </c>
    </row>
    <row r="178" spans="1:51" ht="24.75" customHeight="1" x14ac:dyDescent="0.15">
      <c r="A178" s="354"/>
      <c r="B178" s="355"/>
      <c r="C178" s="355"/>
      <c r="D178" s="355"/>
      <c r="E178" s="355"/>
      <c r="F178" s="356"/>
      <c r="G178" s="553" t="s">
        <v>17</v>
      </c>
      <c r="H178" s="245"/>
      <c r="I178" s="245"/>
      <c r="J178" s="245"/>
      <c r="K178" s="245"/>
      <c r="L178" s="546" t="s">
        <v>18</v>
      </c>
      <c r="M178" s="245"/>
      <c r="N178" s="245"/>
      <c r="O178" s="245"/>
      <c r="P178" s="245"/>
      <c r="Q178" s="245"/>
      <c r="R178" s="245"/>
      <c r="S178" s="245"/>
      <c r="T178" s="245"/>
      <c r="U178" s="245"/>
      <c r="V178" s="245"/>
      <c r="W178" s="245"/>
      <c r="X178" s="547"/>
      <c r="Y178" s="377" t="s">
        <v>19</v>
      </c>
      <c r="Z178" s="378"/>
      <c r="AA178" s="378"/>
      <c r="AB178" s="528"/>
      <c r="AC178" s="553" t="s">
        <v>17</v>
      </c>
      <c r="AD178" s="245"/>
      <c r="AE178" s="245"/>
      <c r="AF178" s="245"/>
      <c r="AG178" s="245"/>
      <c r="AH178" s="546" t="s">
        <v>18</v>
      </c>
      <c r="AI178" s="245"/>
      <c r="AJ178" s="245"/>
      <c r="AK178" s="245"/>
      <c r="AL178" s="245"/>
      <c r="AM178" s="245"/>
      <c r="AN178" s="245"/>
      <c r="AO178" s="245"/>
      <c r="AP178" s="245"/>
      <c r="AQ178" s="245"/>
      <c r="AR178" s="245"/>
      <c r="AS178" s="245"/>
      <c r="AT178" s="547"/>
      <c r="AU178" s="377" t="s">
        <v>19</v>
      </c>
      <c r="AV178" s="378"/>
      <c r="AW178" s="378"/>
      <c r="AX178" s="379"/>
      <c r="AY178" s="38">
        <f>$AY$177</f>
        <v>2</v>
      </c>
    </row>
    <row r="179" spans="1:51" ht="24.75" customHeight="1" x14ac:dyDescent="0.15">
      <c r="A179" s="354"/>
      <c r="B179" s="355"/>
      <c r="C179" s="355"/>
      <c r="D179" s="355"/>
      <c r="E179" s="355"/>
      <c r="F179" s="356"/>
      <c r="G179" s="548" t="s">
        <v>628</v>
      </c>
      <c r="H179" s="549"/>
      <c r="I179" s="549"/>
      <c r="J179" s="549"/>
      <c r="K179" s="550"/>
      <c r="L179" s="543" t="s">
        <v>630</v>
      </c>
      <c r="M179" s="544"/>
      <c r="N179" s="544"/>
      <c r="O179" s="544"/>
      <c r="P179" s="544"/>
      <c r="Q179" s="544"/>
      <c r="R179" s="544"/>
      <c r="S179" s="544"/>
      <c r="T179" s="544"/>
      <c r="U179" s="544"/>
      <c r="V179" s="544"/>
      <c r="W179" s="544"/>
      <c r="X179" s="545"/>
      <c r="Y179" s="169">
        <v>350.6</v>
      </c>
      <c r="Z179" s="170"/>
      <c r="AA179" s="170"/>
      <c r="AB179" s="535"/>
      <c r="AC179" s="312" t="s">
        <v>627</v>
      </c>
      <c r="AD179" s="313"/>
      <c r="AE179" s="313"/>
      <c r="AF179" s="313"/>
      <c r="AG179" s="314"/>
      <c r="AH179" s="306" t="s">
        <v>681</v>
      </c>
      <c r="AI179" s="307"/>
      <c r="AJ179" s="307"/>
      <c r="AK179" s="307"/>
      <c r="AL179" s="307"/>
      <c r="AM179" s="307"/>
      <c r="AN179" s="307"/>
      <c r="AO179" s="307"/>
      <c r="AP179" s="307"/>
      <c r="AQ179" s="307"/>
      <c r="AR179" s="307"/>
      <c r="AS179" s="307"/>
      <c r="AT179" s="308"/>
      <c r="AU179" s="309">
        <v>70</v>
      </c>
      <c r="AV179" s="310"/>
      <c r="AW179" s="310"/>
      <c r="AX179" s="376"/>
      <c r="AY179" s="38">
        <f t="shared" ref="AY179:AY181" si="11">$AY$177</f>
        <v>2</v>
      </c>
    </row>
    <row r="180" spans="1:51" ht="24.75" customHeight="1" x14ac:dyDescent="0.15">
      <c r="A180" s="354"/>
      <c r="B180" s="355"/>
      <c r="C180" s="355"/>
      <c r="D180" s="355"/>
      <c r="E180" s="355"/>
      <c r="F180" s="356"/>
      <c r="G180" s="312" t="s">
        <v>627</v>
      </c>
      <c r="H180" s="313"/>
      <c r="I180" s="313"/>
      <c r="J180" s="313"/>
      <c r="K180" s="314"/>
      <c r="L180" s="306" t="s">
        <v>631</v>
      </c>
      <c r="M180" s="307"/>
      <c r="N180" s="307"/>
      <c r="O180" s="307"/>
      <c r="P180" s="307"/>
      <c r="Q180" s="307"/>
      <c r="R180" s="307"/>
      <c r="S180" s="307"/>
      <c r="T180" s="307"/>
      <c r="U180" s="307"/>
      <c r="V180" s="307"/>
      <c r="W180" s="307"/>
      <c r="X180" s="308"/>
      <c r="Y180" s="309">
        <v>273.5</v>
      </c>
      <c r="Z180" s="310"/>
      <c r="AA180" s="310"/>
      <c r="AB180" s="311"/>
      <c r="AC180" s="312"/>
      <c r="AD180" s="313"/>
      <c r="AE180" s="313"/>
      <c r="AF180" s="313"/>
      <c r="AG180" s="314"/>
      <c r="AH180" s="306"/>
      <c r="AI180" s="307"/>
      <c r="AJ180" s="307"/>
      <c r="AK180" s="307"/>
      <c r="AL180" s="307"/>
      <c r="AM180" s="307"/>
      <c r="AN180" s="307"/>
      <c r="AO180" s="307"/>
      <c r="AP180" s="307"/>
      <c r="AQ180" s="307"/>
      <c r="AR180" s="307"/>
      <c r="AS180" s="307"/>
      <c r="AT180" s="308"/>
      <c r="AU180" s="309"/>
      <c r="AV180" s="310"/>
      <c r="AW180" s="310"/>
      <c r="AX180" s="311"/>
      <c r="AY180" s="38">
        <f t="shared" si="11"/>
        <v>2</v>
      </c>
    </row>
    <row r="181" spans="1:51" ht="24.75" customHeight="1" thickBot="1" x14ac:dyDescent="0.2">
      <c r="A181" s="354"/>
      <c r="B181" s="355"/>
      <c r="C181" s="355"/>
      <c r="D181" s="355"/>
      <c r="E181" s="355"/>
      <c r="F181" s="356"/>
      <c r="G181" s="554" t="s">
        <v>20</v>
      </c>
      <c r="H181" s="555"/>
      <c r="I181" s="555"/>
      <c r="J181" s="555"/>
      <c r="K181" s="555"/>
      <c r="L181" s="556"/>
      <c r="M181" s="557"/>
      <c r="N181" s="557"/>
      <c r="O181" s="557"/>
      <c r="P181" s="557"/>
      <c r="Q181" s="557"/>
      <c r="R181" s="557"/>
      <c r="S181" s="557"/>
      <c r="T181" s="557"/>
      <c r="U181" s="557"/>
      <c r="V181" s="557"/>
      <c r="W181" s="557"/>
      <c r="X181" s="558"/>
      <c r="Y181" s="559">
        <f>SUM(Y179:AB180)</f>
        <v>624.1</v>
      </c>
      <c r="Z181" s="560"/>
      <c r="AA181" s="560"/>
      <c r="AB181" s="561"/>
      <c r="AC181" s="554" t="s">
        <v>20</v>
      </c>
      <c r="AD181" s="555"/>
      <c r="AE181" s="555"/>
      <c r="AF181" s="555"/>
      <c r="AG181" s="555"/>
      <c r="AH181" s="556"/>
      <c r="AI181" s="557"/>
      <c r="AJ181" s="557"/>
      <c r="AK181" s="557"/>
      <c r="AL181" s="557"/>
      <c r="AM181" s="557"/>
      <c r="AN181" s="557"/>
      <c r="AO181" s="557"/>
      <c r="AP181" s="557"/>
      <c r="AQ181" s="557"/>
      <c r="AR181" s="557"/>
      <c r="AS181" s="557"/>
      <c r="AT181" s="558"/>
      <c r="AU181" s="559">
        <f>SUM(AU179:AX180)</f>
        <v>70</v>
      </c>
      <c r="AV181" s="560"/>
      <c r="AW181" s="560"/>
      <c r="AX181" s="562"/>
      <c r="AY181" s="38">
        <f t="shared" si="11"/>
        <v>2</v>
      </c>
    </row>
    <row r="182" spans="1:51" ht="24.75" customHeight="1" x14ac:dyDescent="0.15">
      <c r="A182" s="354"/>
      <c r="B182" s="355"/>
      <c r="C182" s="355"/>
      <c r="D182" s="355"/>
      <c r="E182" s="355"/>
      <c r="F182" s="356"/>
      <c r="G182" s="383" t="s">
        <v>689</v>
      </c>
      <c r="H182" s="384"/>
      <c r="I182" s="384"/>
      <c r="J182" s="384"/>
      <c r="K182" s="384"/>
      <c r="L182" s="384"/>
      <c r="M182" s="384"/>
      <c r="N182" s="384"/>
      <c r="O182" s="384"/>
      <c r="P182" s="384"/>
      <c r="Q182" s="384"/>
      <c r="R182" s="384"/>
      <c r="S182" s="384"/>
      <c r="T182" s="384"/>
      <c r="U182" s="384"/>
      <c r="V182" s="384"/>
      <c r="W182" s="384"/>
      <c r="X182" s="384"/>
      <c r="Y182" s="384"/>
      <c r="Z182" s="384"/>
      <c r="AA182" s="384"/>
      <c r="AB182" s="385"/>
      <c r="AC182" s="383" t="s">
        <v>690</v>
      </c>
      <c r="AD182" s="384"/>
      <c r="AE182" s="384"/>
      <c r="AF182" s="384"/>
      <c r="AG182" s="384"/>
      <c r="AH182" s="384"/>
      <c r="AI182" s="384"/>
      <c r="AJ182" s="384"/>
      <c r="AK182" s="384"/>
      <c r="AL182" s="384"/>
      <c r="AM182" s="384"/>
      <c r="AN182" s="384"/>
      <c r="AO182" s="384"/>
      <c r="AP182" s="384"/>
      <c r="AQ182" s="384"/>
      <c r="AR182" s="384"/>
      <c r="AS182" s="384"/>
      <c r="AT182" s="384"/>
      <c r="AU182" s="384"/>
      <c r="AV182" s="384"/>
      <c r="AW182" s="384"/>
      <c r="AX182" s="523"/>
      <c r="AY182" s="38">
        <f>COUNTA($G$184,$AC$184)</f>
        <v>2</v>
      </c>
    </row>
    <row r="183" spans="1:51" ht="24.75" customHeight="1" x14ac:dyDescent="0.15">
      <c r="A183" s="354"/>
      <c r="B183" s="355"/>
      <c r="C183" s="355"/>
      <c r="D183" s="355"/>
      <c r="E183" s="355"/>
      <c r="F183" s="356"/>
      <c r="G183" s="553" t="s">
        <v>17</v>
      </c>
      <c r="H183" s="245"/>
      <c r="I183" s="245"/>
      <c r="J183" s="245"/>
      <c r="K183" s="245"/>
      <c r="L183" s="546" t="s">
        <v>18</v>
      </c>
      <c r="M183" s="245"/>
      <c r="N183" s="245"/>
      <c r="O183" s="245"/>
      <c r="P183" s="245"/>
      <c r="Q183" s="245"/>
      <c r="R183" s="245"/>
      <c r="S183" s="245"/>
      <c r="T183" s="245"/>
      <c r="U183" s="245"/>
      <c r="V183" s="245"/>
      <c r="W183" s="245"/>
      <c r="X183" s="547"/>
      <c r="Y183" s="377" t="s">
        <v>19</v>
      </c>
      <c r="Z183" s="378"/>
      <c r="AA183" s="378"/>
      <c r="AB183" s="528"/>
      <c r="AC183" s="553" t="s">
        <v>17</v>
      </c>
      <c r="AD183" s="245"/>
      <c r="AE183" s="245"/>
      <c r="AF183" s="245"/>
      <c r="AG183" s="245"/>
      <c r="AH183" s="546" t="s">
        <v>18</v>
      </c>
      <c r="AI183" s="245"/>
      <c r="AJ183" s="245"/>
      <c r="AK183" s="245"/>
      <c r="AL183" s="245"/>
      <c r="AM183" s="245"/>
      <c r="AN183" s="245"/>
      <c r="AO183" s="245"/>
      <c r="AP183" s="245"/>
      <c r="AQ183" s="245"/>
      <c r="AR183" s="245"/>
      <c r="AS183" s="245"/>
      <c r="AT183" s="547"/>
      <c r="AU183" s="377" t="s">
        <v>19</v>
      </c>
      <c r="AV183" s="378"/>
      <c r="AW183" s="378"/>
      <c r="AX183" s="379"/>
      <c r="AY183" s="38">
        <f>$AY$182</f>
        <v>2</v>
      </c>
    </row>
    <row r="184" spans="1:51" ht="44.1" customHeight="1" x14ac:dyDescent="0.15">
      <c r="A184" s="354"/>
      <c r="B184" s="355"/>
      <c r="C184" s="355"/>
      <c r="D184" s="355"/>
      <c r="E184" s="355"/>
      <c r="F184" s="356"/>
      <c r="G184" s="548" t="s">
        <v>677</v>
      </c>
      <c r="H184" s="549"/>
      <c r="I184" s="549"/>
      <c r="J184" s="549"/>
      <c r="K184" s="550"/>
      <c r="L184" s="543" t="s">
        <v>632</v>
      </c>
      <c r="M184" s="544"/>
      <c r="N184" s="544"/>
      <c r="O184" s="544"/>
      <c r="P184" s="544"/>
      <c r="Q184" s="544"/>
      <c r="R184" s="544"/>
      <c r="S184" s="544"/>
      <c r="T184" s="544"/>
      <c r="U184" s="544"/>
      <c r="V184" s="544"/>
      <c r="W184" s="544"/>
      <c r="X184" s="545"/>
      <c r="Y184" s="169">
        <v>2418.9</v>
      </c>
      <c r="Z184" s="170"/>
      <c r="AA184" s="170"/>
      <c r="AB184" s="535"/>
      <c r="AC184" s="548" t="s">
        <v>691</v>
      </c>
      <c r="AD184" s="549"/>
      <c r="AE184" s="549"/>
      <c r="AF184" s="549"/>
      <c r="AG184" s="550"/>
      <c r="AH184" s="543" t="s">
        <v>692</v>
      </c>
      <c r="AI184" s="544"/>
      <c r="AJ184" s="544"/>
      <c r="AK184" s="544"/>
      <c r="AL184" s="544"/>
      <c r="AM184" s="544"/>
      <c r="AN184" s="544"/>
      <c r="AO184" s="544"/>
      <c r="AP184" s="544"/>
      <c r="AQ184" s="544"/>
      <c r="AR184" s="544"/>
      <c r="AS184" s="544"/>
      <c r="AT184" s="545"/>
      <c r="AU184" s="169">
        <f>ROUND(318699400/1000000,0)</f>
        <v>319</v>
      </c>
      <c r="AV184" s="170"/>
      <c r="AW184" s="170"/>
      <c r="AX184" s="171"/>
      <c r="AY184" s="38">
        <f t="shared" ref="AY184:AY190" si="12">$AY$182</f>
        <v>2</v>
      </c>
    </row>
    <row r="185" spans="1:51" ht="24.75" customHeight="1" x14ac:dyDescent="0.15">
      <c r="A185" s="354"/>
      <c r="B185" s="355"/>
      <c r="C185" s="355"/>
      <c r="D185" s="355"/>
      <c r="E185" s="355"/>
      <c r="F185" s="356"/>
      <c r="G185" s="312" t="s">
        <v>629</v>
      </c>
      <c r="H185" s="313"/>
      <c r="I185" s="313"/>
      <c r="J185" s="313"/>
      <c r="K185" s="314"/>
      <c r="L185" s="306" t="s">
        <v>633</v>
      </c>
      <c r="M185" s="307"/>
      <c r="N185" s="307"/>
      <c r="O185" s="307"/>
      <c r="P185" s="307"/>
      <c r="Q185" s="307"/>
      <c r="R185" s="307"/>
      <c r="S185" s="307"/>
      <c r="T185" s="307"/>
      <c r="U185" s="307"/>
      <c r="V185" s="307"/>
      <c r="W185" s="307"/>
      <c r="X185" s="308"/>
      <c r="Y185" s="309">
        <v>610.6</v>
      </c>
      <c r="Z185" s="310"/>
      <c r="AA185" s="310"/>
      <c r="AB185" s="311"/>
      <c r="AC185" s="312"/>
      <c r="AD185" s="313"/>
      <c r="AE185" s="313"/>
      <c r="AF185" s="313"/>
      <c r="AG185" s="314"/>
      <c r="AH185" s="306"/>
      <c r="AI185" s="307"/>
      <c r="AJ185" s="307"/>
      <c r="AK185" s="307"/>
      <c r="AL185" s="307"/>
      <c r="AM185" s="307"/>
      <c r="AN185" s="307"/>
      <c r="AO185" s="307"/>
      <c r="AP185" s="307"/>
      <c r="AQ185" s="307"/>
      <c r="AR185" s="307"/>
      <c r="AS185" s="307"/>
      <c r="AT185" s="308"/>
      <c r="AU185" s="309"/>
      <c r="AV185" s="310"/>
      <c r="AW185" s="310"/>
      <c r="AX185" s="311"/>
      <c r="AY185" s="38">
        <f t="shared" si="12"/>
        <v>2</v>
      </c>
    </row>
    <row r="186" spans="1:51" ht="24.75" customHeight="1" x14ac:dyDescent="0.15">
      <c r="A186" s="354"/>
      <c r="B186" s="355"/>
      <c r="C186" s="355"/>
      <c r="D186" s="355"/>
      <c r="E186" s="355"/>
      <c r="F186" s="356"/>
      <c r="G186" s="312" t="s">
        <v>678</v>
      </c>
      <c r="H186" s="313"/>
      <c r="I186" s="313"/>
      <c r="J186" s="313"/>
      <c r="K186" s="314"/>
      <c r="L186" s="306" t="s">
        <v>637</v>
      </c>
      <c r="M186" s="307"/>
      <c r="N186" s="307"/>
      <c r="O186" s="307"/>
      <c r="P186" s="307"/>
      <c r="Q186" s="307"/>
      <c r="R186" s="307"/>
      <c r="S186" s="307"/>
      <c r="T186" s="307"/>
      <c r="U186" s="307"/>
      <c r="V186" s="307"/>
      <c r="W186" s="307"/>
      <c r="X186" s="308"/>
      <c r="Y186" s="309">
        <v>181.3</v>
      </c>
      <c r="Z186" s="310"/>
      <c r="AA186" s="310"/>
      <c r="AB186" s="311"/>
      <c r="AC186" s="312"/>
      <c r="AD186" s="313"/>
      <c r="AE186" s="313"/>
      <c r="AF186" s="313"/>
      <c r="AG186" s="314"/>
      <c r="AH186" s="306"/>
      <c r="AI186" s="307"/>
      <c r="AJ186" s="307"/>
      <c r="AK186" s="307"/>
      <c r="AL186" s="307"/>
      <c r="AM186" s="307"/>
      <c r="AN186" s="307"/>
      <c r="AO186" s="307"/>
      <c r="AP186" s="307"/>
      <c r="AQ186" s="307"/>
      <c r="AR186" s="307"/>
      <c r="AS186" s="307"/>
      <c r="AT186" s="308"/>
      <c r="AU186" s="309"/>
      <c r="AV186" s="310"/>
      <c r="AW186" s="310"/>
      <c r="AX186" s="311"/>
      <c r="AY186" s="38">
        <f t="shared" si="12"/>
        <v>2</v>
      </c>
    </row>
    <row r="187" spans="1:51" ht="24.75" customHeight="1" x14ac:dyDescent="0.15">
      <c r="A187" s="354"/>
      <c r="B187" s="355"/>
      <c r="C187" s="355"/>
      <c r="D187" s="355"/>
      <c r="E187" s="355"/>
      <c r="F187" s="356"/>
      <c r="G187" s="312" t="s">
        <v>627</v>
      </c>
      <c r="H187" s="313"/>
      <c r="I187" s="313"/>
      <c r="J187" s="313"/>
      <c r="K187" s="314"/>
      <c r="L187" s="306" t="s">
        <v>634</v>
      </c>
      <c r="M187" s="307"/>
      <c r="N187" s="307"/>
      <c r="O187" s="307"/>
      <c r="P187" s="307"/>
      <c r="Q187" s="307"/>
      <c r="R187" s="307"/>
      <c r="S187" s="307"/>
      <c r="T187" s="307"/>
      <c r="U187" s="307"/>
      <c r="V187" s="307"/>
      <c r="W187" s="307"/>
      <c r="X187" s="308"/>
      <c r="Y187" s="309">
        <v>95.1</v>
      </c>
      <c r="Z187" s="310"/>
      <c r="AA187" s="310"/>
      <c r="AB187" s="311"/>
      <c r="AC187" s="312"/>
      <c r="AD187" s="313"/>
      <c r="AE187" s="313"/>
      <c r="AF187" s="313"/>
      <c r="AG187" s="314"/>
      <c r="AH187" s="306"/>
      <c r="AI187" s="307"/>
      <c r="AJ187" s="307"/>
      <c r="AK187" s="307"/>
      <c r="AL187" s="307"/>
      <c r="AM187" s="307"/>
      <c r="AN187" s="307"/>
      <c r="AO187" s="307"/>
      <c r="AP187" s="307"/>
      <c r="AQ187" s="307"/>
      <c r="AR187" s="307"/>
      <c r="AS187" s="307"/>
      <c r="AT187" s="308"/>
      <c r="AU187" s="309"/>
      <c r="AV187" s="310"/>
      <c r="AW187" s="310"/>
      <c r="AX187" s="311"/>
      <c r="AY187" s="38">
        <f t="shared" si="12"/>
        <v>2</v>
      </c>
    </row>
    <row r="188" spans="1:51" ht="24.75" customHeight="1" x14ac:dyDescent="0.15">
      <c r="A188" s="354"/>
      <c r="B188" s="355"/>
      <c r="C188" s="355"/>
      <c r="D188" s="355"/>
      <c r="E188" s="355"/>
      <c r="F188" s="356"/>
      <c r="G188" s="312" t="s">
        <v>628</v>
      </c>
      <c r="H188" s="313"/>
      <c r="I188" s="313"/>
      <c r="J188" s="313"/>
      <c r="K188" s="314"/>
      <c r="L188" s="306" t="s">
        <v>635</v>
      </c>
      <c r="M188" s="307"/>
      <c r="N188" s="307"/>
      <c r="O188" s="307"/>
      <c r="P188" s="307"/>
      <c r="Q188" s="307"/>
      <c r="R188" s="307"/>
      <c r="S188" s="307"/>
      <c r="T188" s="307"/>
      <c r="U188" s="307"/>
      <c r="V188" s="307"/>
      <c r="W188" s="307"/>
      <c r="X188" s="308"/>
      <c r="Y188" s="309">
        <v>60</v>
      </c>
      <c r="Z188" s="310"/>
      <c r="AA188" s="310"/>
      <c r="AB188" s="311"/>
      <c r="AC188" s="312"/>
      <c r="AD188" s="313"/>
      <c r="AE188" s="313"/>
      <c r="AF188" s="313"/>
      <c r="AG188" s="314"/>
      <c r="AH188" s="306"/>
      <c r="AI188" s="307"/>
      <c r="AJ188" s="307"/>
      <c r="AK188" s="307"/>
      <c r="AL188" s="307"/>
      <c r="AM188" s="307"/>
      <c r="AN188" s="307"/>
      <c r="AO188" s="307"/>
      <c r="AP188" s="307"/>
      <c r="AQ188" s="307"/>
      <c r="AR188" s="307"/>
      <c r="AS188" s="307"/>
      <c r="AT188" s="308"/>
      <c r="AU188" s="309"/>
      <c r="AV188" s="310"/>
      <c r="AW188" s="310"/>
      <c r="AX188" s="311"/>
      <c r="AY188" s="38">
        <f t="shared" si="12"/>
        <v>2</v>
      </c>
    </row>
    <row r="189" spans="1:51" ht="24.75" customHeight="1" x14ac:dyDescent="0.15">
      <c r="A189" s="354"/>
      <c r="B189" s="355"/>
      <c r="C189" s="355"/>
      <c r="D189" s="355"/>
      <c r="E189" s="355"/>
      <c r="F189" s="356"/>
      <c r="G189" s="312" t="s">
        <v>75</v>
      </c>
      <c r="H189" s="313"/>
      <c r="I189" s="313"/>
      <c r="J189" s="313"/>
      <c r="K189" s="314"/>
      <c r="L189" s="306" t="s">
        <v>636</v>
      </c>
      <c r="M189" s="307"/>
      <c r="N189" s="307"/>
      <c r="O189" s="307"/>
      <c r="P189" s="307"/>
      <c r="Q189" s="307"/>
      <c r="R189" s="307"/>
      <c r="S189" s="307"/>
      <c r="T189" s="307"/>
      <c r="U189" s="307"/>
      <c r="V189" s="307"/>
      <c r="W189" s="307"/>
      <c r="X189" s="308"/>
      <c r="Y189" s="309">
        <v>41.9</v>
      </c>
      <c r="Z189" s="310"/>
      <c r="AA189" s="310"/>
      <c r="AB189" s="311"/>
      <c r="AC189" s="312"/>
      <c r="AD189" s="313"/>
      <c r="AE189" s="313"/>
      <c r="AF189" s="313"/>
      <c r="AG189" s="314"/>
      <c r="AH189" s="306"/>
      <c r="AI189" s="307"/>
      <c r="AJ189" s="307"/>
      <c r="AK189" s="307"/>
      <c r="AL189" s="307"/>
      <c r="AM189" s="307"/>
      <c r="AN189" s="307"/>
      <c r="AO189" s="307"/>
      <c r="AP189" s="307"/>
      <c r="AQ189" s="307"/>
      <c r="AR189" s="307"/>
      <c r="AS189" s="307"/>
      <c r="AT189" s="308"/>
      <c r="AU189" s="309"/>
      <c r="AV189" s="310"/>
      <c r="AW189" s="310"/>
      <c r="AX189" s="311"/>
      <c r="AY189" s="38">
        <f t="shared" si="12"/>
        <v>2</v>
      </c>
    </row>
    <row r="190" spans="1:51" ht="24.75" customHeight="1" thickBot="1" x14ac:dyDescent="0.2">
      <c r="A190" s="354"/>
      <c r="B190" s="355"/>
      <c r="C190" s="355"/>
      <c r="D190" s="355"/>
      <c r="E190" s="355"/>
      <c r="F190" s="356"/>
      <c r="G190" s="554" t="s">
        <v>20</v>
      </c>
      <c r="H190" s="555"/>
      <c r="I190" s="555"/>
      <c r="J190" s="555"/>
      <c r="K190" s="555"/>
      <c r="L190" s="556"/>
      <c r="M190" s="557"/>
      <c r="N190" s="557"/>
      <c r="O190" s="557"/>
      <c r="P190" s="557"/>
      <c r="Q190" s="557"/>
      <c r="R190" s="557"/>
      <c r="S190" s="557"/>
      <c r="T190" s="557"/>
      <c r="U190" s="557"/>
      <c r="V190" s="557"/>
      <c r="W190" s="557"/>
      <c r="X190" s="558"/>
      <c r="Y190" s="559">
        <f>SUM(Y184:AB189)</f>
        <v>3407.8</v>
      </c>
      <c r="Z190" s="560"/>
      <c r="AA190" s="560"/>
      <c r="AB190" s="561"/>
      <c r="AC190" s="554" t="s">
        <v>20</v>
      </c>
      <c r="AD190" s="555"/>
      <c r="AE190" s="555"/>
      <c r="AF190" s="555"/>
      <c r="AG190" s="555"/>
      <c r="AH190" s="556"/>
      <c r="AI190" s="557"/>
      <c r="AJ190" s="557"/>
      <c r="AK190" s="557"/>
      <c r="AL190" s="557"/>
      <c r="AM190" s="557"/>
      <c r="AN190" s="557"/>
      <c r="AO190" s="557"/>
      <c r="AP190" s="557"/>
      <c r="AQ190" s="557"/>
      <c r="AR190" s="557"/>
      <c r="AS190" s="557"/>
      <c r="AT190" s="558"/>
      <c r="AU190" s="559">
        <f>SUM(AU184:AX189)</f>
        <v>319</v>
      </c>
      <c r="AV190" s="560"/>
      <c r="AW190" s="560"/>
      <c r="AX190" s="562"/>
      <c r="AY190" s="38">
        <f t="shared" si="12"/>
        <v>2</v>
      </c>
    </row>
    <row r="191" spans="1:51" ht="24.75" customHeight="1" x14ac:dyDescent="0.15">
      <c r="A191" s="354"/>
      <c r="B191" s="355"/>
      <c r="C191" s="355"/>
      <c r="D191" s="355"/>
      <c r="E191" s="355"/>
      <c r="F191" s="356"/>
      <c r="G191" s="383" t="s">
        <v>693</v>
      </c>
      <c r="H191" s="384"/>
      <c r="I191" s="384"/>
      <c r="J191" s="384"/>
      <c r="K191" s="384"/>
      <c r="L191" s="384"/>
      <c r="M191" s="384"/>
      <c r="N191" s="384"/>
      <c r="O191" s="384"/>
      <c r="P191" s="384"/>
      <c r="Q191" s="384"/>
      <c r="R191" s="384"/>
      <c r="S191" s="384"/>
      <c r="T191" s="384"/>
      <c r="U191" s="384"/>
      <c r="V191" s="384"/>
      <c r="W191" s="384"/>
      <c r="X191" s="384"/>
      <c r="Y191" s="384"/>
      <c r="Z191" s="384"/>
      <c r="AA191" s="384"/>
      <c r="AB191" s="385"/>
      <c r="AC191" s="383" t="s">
        <v>694</v>
      </c>
      <c r="AD191" s="384"/>
      <c r="AE191" s="384"/>
      <c r="AF191" s="384"/>
      <c r="AG191" s="384"/>
      <c r="AH191" s="384"/>
      <c r="AI191" s="384"/>
      <c r="AJ191" s="384"/>
      <c r="AK191" s="384"/>
      <c r="AL191" s="384"/>
      <c r="AM191" s="384"/>
      <c r="AN191" s="384"/>
      <c r="AO191" s="384"/>
      <c r="AP191" s="384"/>
      <c r="AQ191" s="384"/>
      <c r="AR191" s="384"/>
      <c r="AS191" s="384"/>
      <c r="AT191" s="384"/>
      <c r="AU191" s="384"/>
      <c r="AV191" s="384"/>
      <c r="AW191" s="384"/>
      <c r="AX191" s="523"/>
      <c r="AY191" s="38">
        <f>COUNTA($G$193,$AC$193)</f>
        <v>2</v>
      </c>
    </row>
    <row r="192" spans="1:51" ht="24.75" customHeight="1" x14ac:dyDescent="0.15">
      <c r="A192" s="354"/>
      <c r="B192" s="355"/>
      <c r="C192" s="355"/>
      <c r="D192" s="355"/>
      <c r="E192" s="355"/>
      <c r="F192" s="356"/>
      <c r="G192" s="553" t="s">
        <v>17</v>
      </c>
      <c r="H192" s="245"/>
      <c r="I192" s="245"/>
      <c r="J192" s="245"/>
      <c r="K192" s="245"/>
      <c r="L192" s="546" t="s">
        <v>18</v>
      </c>
      <c r="M192" s="245"/>
      <c r="N192" s="245"/>
      <c r="O192" s="245"/>
      <c r="P192" s="245"/>
      <c r="Q192" s="245"/>
      <c r="R192" s="245"/>
      <c r="S192" s="245"/>
      <c r="T192" s="245"/>
      <c r="U192" s="245"/>
      <c r="V192" s="245"/>
      <c r="W192" s="245"/>
      <c r="X192" s="547"/>
      <c r="Y192" s="377" t="s">
        <v>19</v>
      </c>
      <c r="Z192" s="378"/>
      <c r="AA192" s="378"/>
      <c r="AB192" s="528"/>
      <c r="AC192" s="553" t="s">
        <v>17</v>
      </c>
      <c r="AD192" s="245"/>
      <c r="AE192" s="245"/>
      <c r="AF192" s="245"/>
      <c r="AG192" s="245"/>
      <c r="AH192" s="546" t="s">
        <v>18</v>
      </c>
      <c r="AI192" s="245"/>
      <c r="AJ192" s="245"/>
      <c r="AK192" s="245"/>
      <c r="AL192" s="245"/>
      <c r="AM192" s="245"/>
      <c r="AN192" s="245"/>
      <c r="AO192" s="245"/>
      <c r="AP192" s="245"/>
      <c r="AQ192" s="245"/>
      <c r="AR192" s="245"/>
      <c r="AS192" s="245"/>
      <c r="AT192" s="547"/>
      <c r="AU192" s="377" t="s">
        <v>19</v>
      </c>
      <c r="AV192" s="378"/>
      <c r="AW192" s="378"/>
      <c r="AX192" s="379"/>
      <c r="AY192" s="38">
        <f>$AY$191</f>
        <v>2</v>
      </c>
    </row>
    <row r="193" spans="1:51" s="65" customFormat="1" ht="24.75" customHeight="1" x14ac:dyDescent="0.15">
      <c r="A193" s="354"/>
      <c r="B193" s="355"/>
      <c r="C193" s="355"/>
      <c r="D193" s="355"/>
      <c r="E193" s="355"/>
      <c r="F193" s="356"/>
      <c r="G193" s="548" t="s">
        <v>627</v>
      </c>
      <c r="H193" s="549"/>
      <c r="I193" s="549"/>
      <c r="J193" s="549"/>
      <c r="K193" s="550"/>
      <c r="L193" s="543" t="s">
        <v>656</v>
      </c>
      <c r="M193" s="544"/>
      <c r="N193" s="544"/>
      <c r="O193" s="544"/>
      <c r="P193" s="544"/>
      <c r="Q193" s="544"/>
      <c r="R193" s="544"/>
      <c r="S193" s="544"/>
      <c r="T193" s="544"/>
      <c r="U193" s="544"/>
      <c r="V193" s="544"/>
      <c r="W193" s="544"/>
      <c r="X193" s="545"/>
      <c r="Y193" s="169">
        <v>500</v>
      </c>
      <c r="Z193" s="170"/>
      <c r="AA193" s="170"/>
      <c r="AB193" s="535"/>
      <c r="AC193" s="548" t="s">
        <v>696</v>
      </c>
      <c r="AD193" s="549"/>
      <c r="AE193" s="549"/>
      <c r="AF193" s="549"/>
      <c r="AG193" s="550"/>
      <c r="AH193" s="543" t="s">
        <v>695</v>
      </c>
      <c r="AI193" s="544"/>
      <c r="AJ193" s="544"/>
      <c r="AK193" s="544"/>
      <c r="AL193" s="544"/>
      <c r="AM193" s="544"/>
      <c r="AN193" s="544"/>
      <c r="AO193" s="544"/>
      <c r="AP193" s="544"/>
      <c r="AQ193" s="544"/>
      <c r="AR193" s="544"/>
      <c r="AS193" s="544"/>
      <c r="AT193" s="545"/>
      <c r="AU193" s="169">
        <v>1150</v>
      </c>
      <c r="AV193" s="170"/>
      <c r="AW193" s="170"/>
      <c r="AX193" s="535"/>
      <c r="AY193" s="38">
        <f t="shared" ref="AY193:AY202" si="13">$AY$191</f>
        <v>2</v>
      </c>
    </row>
    <row r="194" spans="1:51" ht="24.75" customHeight="1" x14ac:dyDescent="0.15">
      <c r="A194" s="354"/>
      <c r="B194" s="355"/>
      <c r="C194" s="355"/>
      <c r="D194" s="355"/>
      <c r="E194" s="355"/>
      <c r="F194" s="356"/>
      <c r="G194" s="312" t="s">
        <v>627</v>
      </c>
      <c r="H194" s="313"/>
      <c r="I194" s="313"/>
      <c r="J194" s="313"/>
      <c r="K194" s="314"/>
      <c r="L194" s="306" t="s">
        <v>657</v>
      </c>
      <c r="M194" s="307"/>
      <c r="N194" s="307"/>
      <c r="O194" s="307"/>
      <c r="P194" s="307"/>
      <c r="Q194" s="307"/>
      <c r="R194" s="307"/>
      <c r="S194" s="307"/>
      <c r="T194" s="307"/>
      <c r="U194" s="307"/>
      <c r="V194" s="307"/>
      <c r="W194" s="307"/>
      <c r="X194" s="308"/>
      <c r="Y194" s="309">
        <v>400</v>
      </c>
      <c r="Z194" s="310"/>
      <c r="AA194" s="310"/>
      <c r="AB194" s="311"/>
      <c r="AC194" s="312"/>
      <c r="AD194" s="313"/>
      <c r="AE194" s="313"/>
      <c r="AF194" s="313"/>
      <c r="AG194" s="314"/>
      <c r="AH194" s="306"/>
      <c r="AI194" s="307"/>
      <c r="AJ194" s="307"/>
      <c r="AK194" s="307"/>
      <c r="AL194" s="307"/>
      <c r="AM194" s="307"/>
      <c r="AN194" s="307"/>
      <c r="AO194" s="307"/>
      <c r="AP194" s="307"/>
      <c r="AQ194" s="307"/>
      <c r="AR194" s="307"/>
      <c r="AS194" s="307"/>
      <c r="AT194" s="308"/>
      <c r="AU194" s="309"/>
      <c r="AV194" s="310"/>
      <c r="AW194" s="310"/>
      <c r="AX194" s="311"/>
      <c r="AY194" s="38">
        <f t="shared" si="13"/>
        <v>2</v>
      </c>
    </row>
    <row r="195" spans="1:51" ht="24.75" customHeight="1" x14ac:dyDescent="0.15">
      <c r="A195" s="354"/>
      <c r="B195" s="355"/>
      <c r="C195" s="355"/>
      <c r="D195" s="355"/>
      <c r="E195" s="355"/>
      <c r="F195" s="356"/>
      <c r="G195" s="312" t="s">
        <v>627</v>
      </c>
      <c r="H195" s="313"/>
      <c r="I195" s="313"/>
      <c r="J195" s="313"/>
      <c r="K195" s="314"/>
      <c r="L195" s="306" t="s">
        <v>658</v>
      </c>
      <c r="M195" s="307"/>
      <c r="N195" s="307"/>
      <c r="O195" s="307"/>
      <c r="P195" s="307"/>
      <c r="Q195" s="307"/>
      <c r="R195" s="307"/>
      <c r="S195" s="307"/>
      <c r="T195" s="307"/>
      <c r="U195" s="307"/>
      <c r="V195" s="307"/>
      <c r="W195" s="307"/>
      <c r="X195" s="308"/>
      <c r="Y195" s="309">
        <v>300</v>
      </c>
      <c r="Z195" s="310"/>
      <c r="AA195" s="310"/>
      <c r="AB195" s="311"/>
      <c r="AC195" s="312"/>
      <c r="AD195" s="313"/>
      <c r="AE195" s="313"/>
      <c r="AF195" s="313"/>
      <c r="AG195" s="314"/>
      <c r="AH195" s="306"/>
      <c r="AI195" s="307"/>
      <c r="AJ195" s="307"/>
      <c r="AK195" s="307"/>
      <c r="AL195" s="307"/>
      <c r="AM195" s="307"/>
      <c r="AN195" s="307"/>
      <c r="AO195" s="307"/>
      <c r="AP195" s="307"/>
      <c r="AQ195" s="307"/>
      <c r="AR195" s="307"/>
      <c r="AS195" s="307"/>
      <c r="AT195" s="308"/>
      <c r="AU195" s="309"/>
      <c r="AV195" s="310"/>
      <c r="AW195" s="310"/>
      <c r="AX195" s="311"/>
      <c r="AY195" s="38">
        <f t="shared" si="13"/>
        <v>2</v>
      </c>
    </row>
    <row r="196" spans="1:51" ht="24.75" customHeight="1" x14ac:dyDescent="0.15">
      <c r="A196" s="354"/>
      <c r="B196" s="355"/>
      <c r="C196" s="355"/>
      <c r="D196" s="355"/>
      <c r="E196" s="355"/>
      <c r="F196" s="356"/>
      <c r="G196" s="312" t="s">
        <v>627</v>
      </c>
      <c r="H196" s="313"/>
      <c r="I196" s="313"/>
      <c r="J196" s="313"/>
      <c r="K196" s="314"/>
      <c r="L196" s="306" t="s">
        <v>659</v>
      </c>
      <c r="M196" s="307"/>
      <c r="N196" s="307"/>
      <c r="O196" s="307"/>
      <c r="P196" s="307"/>
      <c r="Q196" s="307"/>
      <c r="R196" s="307"/>
      <c r="S196" s="307"/>
      <c r="T196" s="307"/>
      <c r="U196" s="307"/>
      <c r="V196" s="307"/>
      <c r="W196" s="307"/>
      <c r="X196" s="308"/>
      <c r="Y196" s="309">
        <v>200</v>
      </c>
      <c r="Z196" s="310"/>
      <c r="AA196" s="310"/>
      <c r="AB196" s="311"/>
      <c r="AC196" s="312"/>
      <c r="AD196" s="313"/>
      <c r="AE196" s="313"/>
      <c r="AF196" s="313"/>
      <c r="AG196" s="314"/>
      <c r="AH196" s="306"/>
      <c r="AI196" s="307"/>
      <c r="AJ196" s="307"/>
      <c r="AK196" s="307"/>
      <c r="AL196" s="307"/>
      <c r="AM196" s="307"/>
      <c r="AN196" s="307"/>
      <c r="AO196" s="307"/>
      <c r="AP196" s="307"/>
      <c r="AQ196" s="307"/>
      <c r="AR196" s="307"/>
      <c r="AS196" s="307"/>
      <c r="AT196" s="308"/>
      <c r="AU196" s="309"/>
      <c r="AV196" s="310"/>
      <c r="AW196" s="310"/>
      <c r="AX196" s="311"/>
      <c r="AY196" s="38">
        <f t="shared" si="13"/>
        <v>2</v>
      </c>
    </row>
    <row r="197" spans="1:51" ht="24.75" customHeight="1" x14ac:dyDescent="0.15">
      <c r="A197" s="354"/>
      <c r="B197" s="355"/>
      <c r="C197" s="355"/>
      <c r="D197" s="355"/>
      <c r="E197" s="355"/>
      <c r="F197" s="356"/>
      <c r="G197" s="312" t="s">
        <v>627</v>
      </c>
      <c r="H197" s="313"/>
      <c r="I197" s="313"/>
      <c r="J197" s="313"/>
      <c r="K197" s="314"/>
      <c r="L197" s="306" t="s">
        <v>655</v>
      </c>
      <c r="M197" s="307"/>
      <c r="N197" s="307"/>
      <c r="O197" s="307"/>
      <c r="P197" s="307"/>
      <c r="Q197" s="307"/>
      <c r="R197" s="307"/>
      <c r="S197" s="307"/>
      <c r="T197" s="307"/>
      <c r="U197" s="307"/>
      <c r="V197" s="307"/>
      <c r="W197" s="307"/>
      <c r="X197" s="308"/>
      <c r="Y197" s="309">
        <v>200</v>
      </c>
      <c r="Z197" s="310"/>
      <c r="AA197" s="310"/>
      <c r="AB197" s="311"/>
      <c r="AC197" s="312"/>
      <c r="AD197" s="313"/>
      <c r="AE197" s="313"/>
      <c r="AF197" s="313"/>
      <c r="AG197" s="314"/>
      <c r="AH197" s="306"/>
      <c r="AI197" s="307"/>
      <c r="AJ197" s="307"/>
      <c r="AK197" s="307"/>
      <c r="AL197" s="307"/>
      <c r="AM197" s="307"/>
      <c r="AN197" s="307"/>
      <c r="AO197" s="307"/>
      <c r="AP197" s="307"/>
      <c r="AQ197" s="307"/>
      <c r="AR197" s="307"/>
      <c r="AS197" s="307"/>
      <c r="AT197" s="308"/>
      <c r="AU197" s="309"/>
      <c r="AV197" s="310"/>
      <c r="AW197" s="310"/>
      <c r="AX197" s="311"/>
      <c r="AY197" s="38">
        <f t="shared" si="13"/>
        <v>2</v>
      </c>
    </row>
    <row r="198" spans="1:51" ht="24.75" customHeight="1" x14ac:dyDescent="0.15">
      <c r="A198" s="354"/>
      <c r="B198" s="355"/>
      <c r="C198" s="355"/>
      <c r="D198" s="355"/>
      <c r="E198" s="355"/>
      <c r="F198" s="356"/>
      <c r="G198" s="312" t="s">
        <v>627</v>
      </c>
      <c r="H198" s="313"/>
      <c r="I198" s="313"/>
      <c r="J198" s="313"/>
      <c r="K198" s="314"/>
      <c r="L198" s="306" t="s">
        <v>660</v>
      </c>
      <c r="M198" s="307"/>
      <c r="N198" s="307"/>
      <c r="O198" s="307"/>
      <c r="P198" s="307"/>
      <c r="Q198" s="307"/>
      <c r="R198" s="307"/>
      <c r="S198" s="307"/>
      <c r="T198" s="307"/>
      <c r="U198" s="307"/>
      <c r="V198" s="307"/>
      <c r="W198" s="307"/>
      <c r="X198" s="308"/>
      <c r="Y198" s="309">
        <v>110</v>
      </c>
      <c r="Z198" s="310"/>
      <c r="AA198" s="310"/>
      <c r="AB198" s="311"/>
      <c r="AC198" s="312"/>
      <c r="AD198" s="313"/>
      <c r="AE198" s="313"/>
      <c r="AF198" s="313"/>
      <c r="AG198" s="314"/>
      <c r="AH198" s="306"/>
      <c r="AI198" s="307"/>
      <c r="AJ198" s="307"/>
      <c r="AK198" s="307"/>
      <c r="AL198" s="307"/>
      <c r="AM198" s="307"/>
      <c r="AN198" s="307"/>
      <c r="AO198" s="307"/>
      <c r="AP198" s="307"/>
      <c r="AQ198" s="307"/>
      <c r="AR198" s="307"/>
      <c r="AS198" s="307"/>
      <c r="AT198" s="308"/>
      <c r="AU198" s="309"/>
      <c r="AV198" s="310"/>
      <c r="AW198" s="310"/>
      <c r="AX198" s="311"/>
      <c r="AY198" s="38">
        <f t="shared" si="13"/>
        <v>2</v>
      </c>
    </row>
    <row r="199" spans="1:51" ht="24.75" customHeight="1" x14ac:dyDescent="0.15">
      <c r="A199" s="354"/>
      <c r="B199" s="355"/>
      <c r="C199" s="355"/>
      <c r="D199" s="355"/>
      <c r="E199" s="355"/>
      <c r="F199" s="356"/>
      <c r="G199" s="312" t="s">
        <v>627</v>
      </c>
      <c r="H199" s="313"/>
      <c r="I199" s="313"/>
      <c r="J199" s="313"/>
      <c r="K199" s="314"/>
      <c r="L199" s="306" t="s">
        <v>661</v>
      </c>
      <c r="M199" s="307"/>
      <c r="N199" s="307"/>
      <c r="O199" s="307"/>
      <c r="P199" s="307"/>
      <c r="Q199" s="307"/>
      <c r="R199" s="307"/>
      <c r="S199" s="307"/>
      <c r="T199" s="307"/>
      <c r="U199" s="307"/>
      <c r="V199" s="307"/>
      <c r="W199" s="307"/>
      <c r="X199" s="308"/>
      <c r="Y199" s="309">
        <v>110</v>
      </c>
      <c r="Z199" s="310"/>
      <c r="AA199" s="310"/>
      <c r="AB199" s="311"/>
      <c r="AC199" s="312"/>
      <c r="AD199" s="313"/>
      <c r="AE199" s="313"/>
      <c r="AF199" s="313"/>
      <c r="AG199" s="314"/>
      <c r="AH199" s="306"/>
      <c r="AI199" s="307"/>
      <c r="AJ199" s="307"/>
      <c r="AK199" s="307"/>
      <c r="AL199" s="307"/>
      <c r="AM199" s="307"/>
      <c r="AN199" s="307"/>
      <c r="AO199" s="307"/>
      <c r="AP199" s="307"/>
      <c r="AQ199" s="307"/>
      <c r="AR199" s="307"/>
      <c r="AS199" s="307"/>
      <c r="AT199" s="308"/>
      <c r="AU199" s="309"/>
      <c r="AV199" s="310"/>
      <c r="AW199" s="310"/>
      <c r="AX199" s="311"/>
      <c r="AY199" s="38">
        <f t="shared" si="13"/>
        <v>2</v>
      </c>
    </row>
    <row r="200" spans="1:51" ht="24.75" customHeight="1" x14ac:dyDescent="0.15">
      <c r="A200" s="354"/>
      <c r="B200" s="355"/>
      <c r="C200" s="355"/>
      <c r="D200" s="355"/>
      <c r="E200" s="355"/>
      <c r="F200" s="356"/>
      <c r="G200" s="312" t="s">
        <v>627</v>
      </c>
      <c r="H200" s="313"/>
      <c r="I200" s="313"/>
      <c r="J200" s="313"/>
      <c r="K200" s="314"/>
      <c r="L200" s="306" t="s">
        <v>662</v>
      </c>
      <c r="M200" s="307"/>
      <c r="N200" s="307"/>
      <c r="O200" s="307"/>
      <c r="P200" s="307"/>
      <c r="Q200" s="307"/>
      <c r="R200" s="307"/>
      <c r="S200" s="307"/>
      <c r="T200" s="307"/>
      <c r="U200" s="307"/>
      <c r="V200" s="307"/>
      <c r="W200" s="307"/>
      <c r="X200" s="308"/>
      <c r="Y200" s="309">
        <v>100</v>
      </c>
      <c r="Z200" s="310"/>
      <c r="AA200" s="310"/>
      <c r="AB200" s="311"/>
      <c r="AC200" s="312"/>
      <c r="AD200" s="313"/>
      <c r="AE200" s="313"/>
      <c r="AF200" s="313"/>
      <c r="AG200" s="314"/>
      <c r="AH200" s="306"/>
      <c r="AI200" s="307"/>
      <c r="AJ200" s="307"/>
      <c r="AK200" s="307"/>
      <c r="AL200" s="307"/>
      <c r="AM200" s="307"/>
      <c r="AN200" s="307"/>
      <c r="AO200" s="307"/>
      <c r="AP200" s="307"/>
      <c r="AQ200" s="307"/>
      <c r="AR200" s="307"/>
      <c r="AS200" s="307"/>
      <c r="AT200" s="308"/>
      <c r="AU200" s="309"/>
      <c r="AV200" s="310"/>
      <c r="AW200" s="310"/>
      <c r="AX200" s="311"/>
      <c r="AY200" s="38">
        <f t="shared" si="13"/>
        <v>2</v>
      </c>
    </row>
    <row r="201" spans="1:51" ht="24.75" customHeight="1" x14ac:dyDescent="0.15">
      <c r="A201" s="354"/>
      <c r="B201" s="355"/>
      <c r="C201" s="355"/>
      <c r="D201" s="355"/>
      <c r="E201" s="355"/>
      <c r="F201" s="356"/>
      <c r="G201" s="312" t="s">
        <v>627</v>
      </c>
      <c r="H201" s="313"/>
      <c r="I201" s="313"/>
      <c r="J201" s="313"/>
      <c r="K201" s="314"/>
      <c r="L201" s="306" t="s">
        <v>663</v>
      </c>
      <c r="M201" s="307"/>
      <c r="N201" s="307"/>
      <c r="O201" s="307"/>
      <c r="P201" s="307"/>
      <c r="Q201" s="307"/>
      <c r="R201" s="307"/>
      <c r="S201" s="307"/>
      <c r="T201" s="307"/>
      <c r="U201" s="307"/>
      <c r="V201" s="307"/>
      <c r="W201" s="307"/>
      <c r="X201" s="308"/>
      <c r="Y201" s="309">
        <v>30</v>
      </c>
      <c r="Z201" s="310"/>
      <c r="AA201" s="310"/>
      <c r="AB201" s="311"/>
      <c r="AC201" s="312"/>
      <c r="AD201" s="313"/>
      <c r="AE201" s="313"/>
      <c r="AF201" s="313"/>
      <c r="AG201" s="314"/>
      <c r="AH201" s="306"/>
      <c r="AI201" s="307"/>
      <c r="AJ201" s="307"/>
      <c r="AK201" s="307"/>
      <c r="AL201" s="307"/>
      <c r="AM201" s="307"/>
      <c r="AN201" s="307"/>
      <c r="AO201" s="307"/>
      <c r="AP201" s="307"/>
      <c r="AQ201" s="307"/>
      <c r="AR201" s="307"/>
      <c r="AS201" s="307"/>
      <c r="AT201" s="308"/>
      <c r="AU201" s="309"/>
      <c r="AV201" s="310"/>
      <c r="AW201" s="310"/>
      <c r="AX201" s="311"/>
      <c r="AY201" s="38">
        <f t="shared" si="13"/>
        <v>2</v>
      </c>
    </row>
    <row r="202" spans="1:51" ht="24.75" customHeight="1" x14ac:dyDescent="0.15">
      <c r="A202" s="354"/>
      <c r="B202" s="355"/>
      <c r="C202" s="355"/>
      <c r="D202" s="355"/>
      <c r="E202" s="355"/>
      <c r="F202" s="356"/>
      <c r="G202" s="554" t="s">
        <v>20</v>
      </c>
      <c r="H202" s="555"/>
      <c r="I202" s="555"/>
      <c r="J202" s="555"/>
      <c r="K202" s="555"/>
      <c r="L202" s="556"/>
      <c r="M202" s="557"/>
      <c r="N202" s="557"/>
      <c r="O202" s="557"/>
      <c r="P202" s="557"/>
      <c r="Q202" s="557"/>
      <c r="R202" s="557"/>
      <c r="S202" s="557"/>
      <c r="T202" s="557"/>
      <c r="U202" s="557"/>
      <c r="V202" s="557"/>
      <c r="W202" s="557"/>
      <c r="X202" s="558"/>
      <c r="Y202" s="559">
        <f>SUM(Y193:AB201)</f>
        <v>1950</v>
      </c>
      <c r="Z202" s="560"/>
      <c r="AA202" s="560"/>
      <c r="AB202" s="561"/>
      <c r="AC202" s="554" t="s">
        <v>20</v>
      </c>
      <c r="AD202" s="555"/>
      <c r="AE202" s="555"/>
      <c r="AF202" s="555"/>
      <c r="AG202" s="555"/>
      <c r="AH202" s="556"/>
      <c r="AI202" s="557"/>
      <c r="AJ202" s="557"/>
      <c r="AK202" s="557"/>
      <c r="AL202" s="557"/>
      <c r="AM202" s="557"/>
      <c r="AN202" s="557"/>
      <c r="AO202" s="557"/>
      <c r="AP202" s="557"/>
      <c r="AQ202" s="557"/>
      <c r="AR202" s="557"/>
      <c r="AS202" s="557"/>
      <c r="AT202" s="558"/>
      <c r="AU202" s="559">
        <f>SUM(AU193:AX201)</f>
        <v>1150</v>
      </c>
      <c r="AV202" s="560"/>
      <c r="AW202" s="560"/>
      <c r="AX202" s="562"/>
      <c r="AY202" s="38">
        <f t="shared" si="13"/>
        <v>2</v>
      </c>
    </row>
    <row r="203" spans="1:51" ht="24.75" customHeight="1" thickBot="1" x14ac:dyDescent="0.2">
      <c r="A203" s="647" t="s">
        <v>143</v>
      </c>
      <c r="B203" s="648"/>
      <c r="C203" s="648"/>
      <c r="D203" s="648"/>
      <c r="E203" s="648"/>
      <c r="F203" s="648"/>
      <c r="G203" s="648"/>
      <c r="H203" s="648"/>
      <c r="I203" s="648"/>
      <c r="J203" s="648"/>
      <c r="K203" s="648"/>
      <c r="L203" s="648"/>
      <c r="M203" s="648"/>
      <c r="N203" s="648"/>
      <c r="O203" s="648"/>
      <c r="P203" s="648"/>
      <c r="Q203" s="648"/>
      <c r="R203" s="648"/>
      <c r="S203" s="648"/>
      <c r="T203" s="648"/>
      <c r="U203" s="648"/>
      <c r="V203" s="648"/>
      <c r="W203" s="648"/>
      <c r="X203" s="648"/>
      <c r="Y203" s="648"/>
      <c r="Z203" s="648"/>
      <c r="AA203" s="648"/>
      <c r="AB203" s="648"/>
      <c r="AC203" s="648"/>
      <c r="AD203" s="648"/>
      <c r="AE203" s="648"/>
      <c r="AF203" s="648"/>
      <c r="AG203" s="648"/>
      <c r="AH203" s="648"/>
      <c r="AI203" s="648"/>
      <c r="AJ203" s="648"/>
      <c r="AK203" s="649"/>
      <c r="AL203" s="144" t="s">
        <v>240</v>
      </c>
      <c r="AM203" s="145"/>
      <c r="AN203" s="145"/>
      <c r="AO203" s="66" t="s">
        <v>638</v>
      </c>
      <c r="AP203" s="67"/>
      <c r="AQ203" s="67"/>
      <c r="AR203" s="67"/>
      <c r="AS203" s="67"/>
      <c r="AT203" s="67"/>
      <c r="AU203" s="67"/>
      <c r="AV203" s="67"/>
      <c r="AW203" s="67"/>
      <c r="AX203" s="68"/>
      <c r="AY203" s="38">
        <f>COUNTIF($AO$203,"☑")</f>
        <v>1</v>
      </c>
    </row>
    <row r="204" spans="1:51" ht="24.75" customHeight="1" x14ac:dyDescent="0.15">
      <c r="A204" s="69"/>
      <c r="B204" s="69"/>
      <c r="C204" s="69"/>
      <c r="D204" s="69"/>
      <c r="E204" s="69"/>
      <c r="F204" s="69"/>
      <c r="G204" s="70"/>
      <c r="H204" s="70"/>
      <c r="I204" s="70"/>
      <c r="J204" s="70"/>
      <c r="K204" s="70"/>
      <c r="L204" s="71"/>
      <c r="M204" s="70"/>
      <c r="N204" s="70"/>
      <c r="O204" s="70"/>
      <c r="P204" s="70"/>
      <c r="Q204" s="70"/>
      <c r="R204" s="70"/>
      <c r="S204" s="70"/>
      <c r="T204" s="70"/>
      <c r="U204" s="70"/>
      <c r="V204" s="70"/>
      <c r="W204" s="70"/>
      <c r="X204" s="70"/>
      <c r="Y204" s="72"/>
      <c r="Z204" s="72"/>
      <c r="AA204" s="72"/>
      <c r="AB204" s="72"/>
      <c r="AC204" s="70"/>
      <c r="AD204" s="70"/>
      <c r="AE204" s="70"/>
      <c r="AF204" s="70"/>
      <c r="AG204" s="70"/>
      <c r="AH204" s="71"/>
      <c r="AI204" s="70"/>
      <c r="AJ204" s="70"/>
      <c r="AK204" s="70"/>
      <c r="AL204" s="70"/>
      <c r="AM204" s="70"/>
      <c r="AN204" s="70"/>
      <c r="AO204" s="70"/>
      <c r="AP204" s="70"/>
      <c r="AQ204" s="70"/>
      <c r="AR204" s="70"/>
      <c r="AS204" s="70"/>
      <c r="AT204" s="70"/>
      <c r="AU204" s="72"/>
      <c r="AV204" s="72"/>
      <c r="AW204" s="72"/>
      <c r="AX204" s="72"/>
    </row>
    <row r="205" spans="1:51" ht="24.75" customHeight="1" x14ac:dyDescent="0.15"/>
    <row r="206" spans="1:51" ht="24.75" customHeight="1" x14ac:dyDescent="0.15">
      <c r="B206" s="73" t="s">
        <v>25</v>
      </c>
    </row>
    <row r="207" spans="1:51" ht="24.75" customHeight="1" x14ac:dyDescent="0.15">
      <c r="B207" s="74" t="s">
        <v>710</v>
      </c>
    </row>
    <row r="208" spans="1:51" ht="59.25" customHeight="1" x14ac:dyDescent="0.15">
      <c r="A208" s="147"/>
      <c r="B208" s="147"/>
      <c r="C208" s="147" t="s">
        <v>23</v>
      </c>
      <c r="D208" s="147"/>
      <c r="E208" s="147"/>
      <c r="F208" s="147"/>
      <c r="G208" s="147"/>
      <c r="H208" s="147"/>
      <c r="I208" s="147"/>
      <c r="J208" s="148" t="s">
        <v>207</v>
      </c>
      <c r="K208" s="149"/>
      <c r="L208" s="149"/>
      <c r="M208" s="149"/>
      <c r="N208" s="149"/>
      <c r="O208" s="149"/>
      <c r="P208" s="147" t="s">
        <v>183</v>
      </c>
      <c r="Q208" s="147"/>
      <c r="R208" s="147"/>
      <c r="S208" s="147"/>
      <c r="T208" s="147"/>
      <c r="U208" s="147"/>
      <c r="V208" s="147"/>
      <c r="W208" s="147"/>
      <c r="X208" s="147"/>
      <c r="Y208" s="150" t="s">
        <v>205</v>
      </c>
      <c r="Z208" s="150"/>
      <c r="AA208" s="150"/>
      <c r="AB208" s="150"/>
      <c r="AC208" s="148" t="s">
        <v>235</v>
      </c>
      <c r="AD208" s="148"/>
      <c r="AE208" s="148"/>
      <c r="AF208" s="148"/>
      <c r="AG208" s="148"/>
      <c r="AH208" s="150" t="s">
        <v>726</v>
      </c>
      <c r="AI208" s="147"/>
      <c r="AJ208" s="147"/>
      <c r="AK208" s="147"/>
      <c r="AL208" s="147" t="s">
        <v>21</v>
      </c>
      <c r="AM208" s="147"/>
      <c r="AN208" s="147"/>
      <c r="AO208" s="151"/>
      <c r="AP208" s="148" t="s">
        <v>208</v>
      </c>
      <c r="AQ208" s="148"/>
      <c r="AR208" s="148"/>
      <c r="AS208" s="148"/>
      <c r="AT208" s="148"/>
      <c r="AU208" s="148"/>
      <c r="AV208" s="148"/>
      <c r="AW208" s="148"/>
      <c r="AX208" s="148"/>
    </row>
    <row r="209" spans="1:51" ht="75" customHeight="1" x14ac:dyDescent="0.15">
      <c r="A209" s="585">
        <v>1</v>
      </c>
      <c r="B209" s="585">
        <v>1</v>
      </c>
      <c r="C209" s="121" t="s">
        <v>700</v>
      </c>
      <c r="D209" s="121"/>
      <c r="E209" s="121"/>
      <c r="F209" s="121"/>
      <c r="G209" s="121"/>
      <c r="H209" s="121"/>
      <c r="I209" s="121"/>
      <c r="J209" s="122">
        <v>6010001030403</v>
      </c>
      <c r="K209" s="122"/>
      <c r="L209" s="122"/>
      <c r="M209" s="122"/>
      <c r="N209" s="122"/>
      <c r="O209" s="122"/>
      <c r="P209" s="123" t="s">
        <v>692</v>
      </c>
      <c r="Q209" s="123"/>
      <c r="R209" s="123"/>
      <c r="S209" s="123"/>
      <c r="T209" s="123"/>
      <c r="U209" s="123"/>
      <c r="V209" s="123"/>
      <c r="W209" s="123"/>
      <c r="X209" s="123"/>
      <c r="Y209" s="124">
        <f>ROUND(318699400/1000000,0)</f>
        <v>319</v>
      </c>
      <c r="Z209" s="125"/>
      <c r="AA209" s="125"/>
      <c r="AB209" s="126"/>
      <c r="AC209" s="127" t="s">
        <v>254</v>
      </c>
      <c r="AD209" s="128"/>
      <c r="AE209" s="128"/>
      <c r="AF209" s="128"/>
      <c r="AG209" s="128"/>
      <c r="AH209" s="146">
        <v>1</v>
      </c>
      <c r="AI209" s="146"/>
      <c r="AJ209" s="146"/>
      <c r="AK209" s="146"/>
      <c r="AL209" s="130">
        <f>319000000*100/328208001</f>
        <v>97.194461752320294</v>
      </c>
      <c r="AM209" s="131"/>
      <c r="AN209" s="131"/>
      <c r="AO209" s="132"/>
      <c r="AP209" s="133"/>
      <c r="AQ209" s="133"/>
      <c r="AR209" s="133"/>
      <c r="AS209" s="133"/>
      <c r="AT209" s="133"/>
      <c r="AU209" s="133"/>
      <c r="AV209" s="133"/>
      <c r="AW209" s="133"/>
      <c r="AX209" s="133"/>
    </row>
    <row r="210" spans="1:51" ht="75" customHeight="1" x14ac:dyDescent="0.15">
      <c r="A210" s="585">
        <v>2</v>
      </c>
      <c r="B210" s="585">
        <v>1</v>
      </c>
      <c r="C210" s="121" t="s">
        <v>701</v>
      </c>
      <c r="D210" s="121"/>
      <c r="E210" s="121"/>
      <c r="F210" s="121"/>
      <c r="G210" s="121"/>
      <c r="H210" s="121"/>
      <c r="I210" s="121"/>
      <c r="J210" s="122">
        <v>7010401022916</v>
      </c>
      <c r="K210" s="122"/>
      <c r="L210" s="122"/>
      <c r="M210" s="122"/>
      <c r="N210" s="122"/>
      <c r="O210" s="122"/>
      <c r="P210" s="659" t="s">
        <v>715</v>
      </c>
      <c r="Q210" s="659"/>
      <c r="R210" s="659"/>
      <c r="S210" s="659"/>
      <c r="T210" s="659"/>
      <c r="U210" s="659"/>
      <c r="V210" s="659"/>
      <c r="W210" s="659"/>
      <c r="X210" s="659"/>
      <c r="Y210" s="124">
        <v>99.6</v>
      </c>
      <c r="Z210" s="125"/>
      <c r="AA210" s="125"/>
      <c r="AB210" s="126"/>
      <c r="AC210" s="127" t="s">
        <v>254</v>
      </c>
      <c r="AD210" s="128"/>
      <c r="AE210" s="128"/>
      <c r="AF210" s="128"/>
      <c r="AG210" s="128"/>
      <c r="AH210" s="146">
        <v>1</v>
      </c>
      <c r="AI210" s="146"/>
      <c r="AJ210" s="146"/>
      <c r="AK210" s="146"/>
      <c r="AL210" s="130">
        <v>99.8</v>
      </c>
      <c r="AM210" s="131"/>
      <c r="AN210" s="131"/>
      <c r="AO210" s="132"/>
      <c r="AP210" s="133"/>
      <c r="AQ210" s="133"/>
      <c r="AR210" s="133"/>
      <c r="AS210" s="133"/>
      <c r="AT210" s="133"/>
      <c r="AU210" s="133"/>
      <c r="AV210" s="133"/>
      <c r="AW210" s="133"/>
      <c r="AX210" s="133"/>
      <c r="AY210" s="38">
        <f>COUNTA($C$210)</f>
        <v>1</v>
      </c>
    </row>
    <row r="211" spans="1:51" ht="75" customHeight="1" x14ac:dyDescent="0.15">
      <c r="A211" s="585">
        <v>3</v>
      </c>
      <c r="B211" s="585">
        <v>1</v>
      </c>
      <c r="C211" s="152" t="s">
        <v>702</v>
      </c>
      <c r="D211" s="153"/>
      <c r="E211" s="153"/>
      <c r="F211" s="153"/>
      <c r="G211" s="153"/>
      <c r="H211" s="153"/>
      <c r="I211" s="154"/>
      <c r="J211" s="641">
        <v>1010001067912</v>
      </c>
      <c r="K211" s="642"/>
      <c r="L211" s="642"/>
      <c r="M211" s="642"/>
      <c r="N211" s="642"/>
      <c r="O211" s="643"/>
      <c r="P211" s="660" t="s">
        <v>703</v>
      </c>
      <c r="Q211" s="661"/>
      <c r="R211" s="661"/>
      <c r="S211" s="661"/>
      <c r="T211" s="661"/>
      <c r="U211" s="661"/>
      <c r="V211" s="661"/>
      <c r="W211" s="661"/>
      <c r="X211" s="662"/>
      <c r="Y211" s="124">
        <f>ROUND(64900000/1000000,0)</f>
        <v>65</v>
      </c>
      <c r="Z211" s="125"/>
      <c r="AA211" s="125"/>
      <c r="AB211" s="126"/>
      <c r="AC211" s="644" t="s">
        <v>254</v>
      </c>
      <c r="AD211" s="645"/>
      <c r="AE211" s="645"/>
      <c r="AF211" s="645"/>
      <c r="AG211" s="646"/>
      <c r="AH211" s="653">
        <v>1</v>
      </c>
      <c r="AI211" s="654"/>
      <c r="AJ211" s="654"/>
      <c r="AK211" s="655"/>
      <c r="AL211" s="130">
        <f>64900000*100/64996000</f>
        <v>99.852298602990956</v>
      </c>
      <c r="AM211" s="131"/>
      <c r="AN211" s="131"/>
      <c r="AO211" s="132"/>
      <c r="AP211" s="133"/>
      <c r="AQ211" s="133"/>
      <c r="AR211" s="133"/>
      <c r="AS211" s="133"/>
      <c r="AT211" s="133"/>
      <c r="AU211" s="133"/>
      <c r="AV211" s="133"/>
      <c r="AW211" s="133"/>
      <c r="AX211" s="133"/>
      <c r="AY211" s="38">
        <f>COUNTA($C$211)</f>
        <v>1</v>
      </c>
    </row>
    <row r="212" spans="1:51" ht="75" customHeight="1" x14ac:dyDescent="0.15">
      <c r="A212" s="585">
        <v>4</v>
      </c>
      <c r="B212" s="585">
        <v>1</v>
      </c>
      <c r="C212" s="152" t="s">
        <v>704</v>
      </c>
      <c r="D212" s="153"/>
      <c r="E212" s="153"/>
      <c r="F212" s="153"/>
      <c r="G212" s="153"/>
      <c r="H212" s="153"/>
      <c r="I212" s="154"/>
      <c r="J212" s="641">
        <v>9010401052465</v>
      </c>
      <c r="K212" s="642"/>
      <c r="L212" s="642"/>
      <c r="M212" s="642"/>
      <c r="N212" s="642"/>
      <c r="O212" s="643"/>
      <c r="P212" s="660" t="s">
        <v>705</v>
      </c>
      <c r="Q212" s="661"/>
      <c r="R212" s="661"/>
      <c r="S212" s="661"/>
      <c r="T212" s="661"/>
      <c r="U212" s="661"/>
      <c r="V212" s="661"/>
      <c r="W212" s="661"/>
      <c r="X212" s="662"/>
      <c r="Y212" s="124">
        <f>ROUND(61600000/1000000,0)</f>
        <v>62</v>
      </c>
      <c r="Z212" s="125"/>
      <c r="AA212" s="125"/>
      <c r="AB212" s="126"/>
      <c r="AC212" s="644" t="s">
        <v>254</v>
      </c>
      <c r="AD212" s="645"/>
      <c r="AE212" s="645"/>
      <c r="AF212" s="645"/>
      <c r="AG212" s="646"/>
      <c r="AH212" s="586">
        <v>2</v>
      </c>
      <c r="AI212" s="587"/>
      <c r="AJ212" s="587"/>
      <c r="AK212" s="588"/>
      <c r="AL212" s="130">
        <f>61600000*100/64875000</f>
        <v>94.95183044315992</v>
      </c>
      <c r="AM212" s="131"/>
      <c r="AN212" s="131"/>
      <c r="AO212" s="132"/>
      <c r="AP212" s="133"/>
      <c r="AQ212" s="133"/>
      <c r="AR212" s="133"/>
      <c r="AS212" s="133"/>
      <c r="AT212" s="133"/>
      <c r="AU212" s="133"/>
      <c r="AV212" s="133"/>
      <c r="AW212" s="133"/>
      <c r="AX212" s="133"/>
      <c r="AY212" s="38">
        <f>COUNTA($C$212)</f>
        <v>1</v>
      </c>
    </row>
    <row r="213" spans="1:51" ht="83.25" customHeight="1" x14ac:dyDescent="0.15">
      <c r="A213" s="585">
        <v>5</v>
      </c>
      <c r="B213" s="585">
        <v>1</v>
      </c>
      <c r="C213" s="152" t="s">
        <v>706</v>
      </c>
      <c r="D213" s="153"/>
      <c r="E213" s="153"/>
      <c r="F213" s="153"/>
      <c r="G213" s="153"/>
      <c r="H213" s="153"/>
      <c r="I213" s="154"/>
      <c r="J213" s="641">
        <v>9011101031552</v>
      </c>
      <c r="K213" s="642"/>
      <c r="L213" s="642"/>
      <c r="M213" s="642"/>
      <c r="N213" s="642"/>
      <c r="O213" s="643"/>
      <c r="P213" s="660" t="s">
        <v>707</v>
      </c>
      <c r="Q213" s="661"/>
      <c r="R213" s="661"/>
      <c r="S213" s="661"/>
      <c r="T213" s="661"/>
      <c r="U213" s="661"/>
      <c r="V213" s="661"/>
      <c r="W213" s="661"/>
      <c r="X213" s="662"/>
      <c r="Y213" s="124">
        <f>ROUND(50864000/1000000,0)</f>
        <v>51</v>
      </c>
      <c r="Z213" s="125"/>
      <c r="AA213" s="125"/>
      <c r="AB213" s="126"/>
      <c r="AC213" s="644" t="s">
        <v>254</v>
      </c>
      <c r="AD213" s="645"/>
      <c r="AE213" s="645"/>
      <c r="AF213" s="645"/>
      <c r="AG213" s="646"/>
      <c r="AH213" s="586">
        <v>1</v>
      </c>
      <c r="AI213" s="587"/>
      <c r="AJ213" s="587"/>
      <c r="AK213" s="588"/>
      <c r="AL213" s="130">
        <f>50864000*100/54976000</f>
        <v>92.520372526193242</v>
      </c>
      <c r="AM213" s="131"/>
      <c r="AN213" s="131"/>
      <c r="AO213" s="132"/>
      <c r="AP213" s="133"/>
      <c r="AQ213" s="133"/>
      <c r="AR213" s="133"/>
      <c r="AS213" s="133"/>
      <c r="AT213" s="133"/>
      <c r="AU213" s="133"/>
      <c r="AV213" s="133"/>
      <c r="AW213" s="133"/>
      <c r="AX213" s="133"/>
      <c r="AY213" s="38">
        <f>COUNTA($C$213)</f>
        <v>1</v>
      </c>
    </row>
    <row r="214" spans="1:51" ht="75" customHeight="1" x14ac:dyDescent="0.15">
      <c r="A214" s="585">
        <v>6</v>
      </c>
      <c r="B214" s="585">
        <v>1</v>
      </c>
      <c r="C214" s="152" t="s">
        <v>708</v>
      </c>
      <c r="D214" s="153"/>
      <c r="E214" s="153"/>
      <c r="F214" s="153"/>
      <c r="G214" s="153"/>
      <c r="H214" s="153"/>
      <c r="I214" s="154"/>
      <c r="J214" s="641">
        <v>2010901041404</v>
      </c>
      <c r="K214" s="642"/>
      <c r="L214" s="642"/>
      <c r="M214" s="642"/>
      <c r="N214" s="642"/>
      <c r="O214" s="643"/>
      <c r="P214" s="660" t="s">
        <v>709</v>
      </c>
      <c r="Q214" s="661"/>
      <c r="R214" s="661"/>
      <c r="S214" s="661"/>
      <c r="T214" s="661"/>
      <c r="U214" s="661"/>
      <c r="V214" s="661"/>
      <c r="W214" s="661"/>
      <c r="X214" s="662"/>
      <c r="Y214" s="124">
        <f>ROUND(43968256/1000000,0)</f>
        <v>44</v>
      </c>
      <c r="Z214" s="125"/>
      <c r="AA214" s="125"/>
      <c r="AB214" s="126"/>
      <c r="AC214" s="644" t="s">
        <v>254</v>
      </c>
      <c r="AD214" s="645"/>
      <c r="AE214" s="645"/>
      <c r="AF214" s="645"/>
      <c r="AG214" s="646"/>
      <c r="AH214" s="586">
        <v>1</v>
      </c>
      <c r="AI214" s="587"/>
      <c r="AJ214" s="587"/>
      <c r="AK214" s="588"/>
      <c r="AL214" s="130">
        <f>43968256*100/44984000</f>
        <v>97.741988262493336</v>
      </c>
      <c r="AM214" s="131"/>
      <c r="AN214" s="131"/>
      <c r="AO214" s="132"/>
      <c r="AP214" s="133"/>
      <c r="AQ214" s="133"/>
      <c r="AR214" s="133"/>
      <c r="AS214" s="133"/>
      <c r="AT214" s="133"/>
      <c r="AU214" s="133"/>
      <c r="AV214" s="133"/>
      <c r="AW214" s="133"/>
      <c r="AX214" s="133"/>
      <c r="AY214" s="38">
        <f>COUNTA($C$214)</f>
        <v>1</v>
      </c>
    </row>
    <row r="215" spans="1:51" ht="24.75" customHeight="1" x14ac:dyDescent="0.15">
      <c r="A215" s="75"/>
      <c r="B215" s="75"/>
      <c r="C215" s="75"/>
      <c r="D215" s="75"/>
      <c r="E215" s="75"/>
      <c r="F215" s="75"/>
      <c r="G215" s="75"/>
      <c r="H215" s="75"/>
      <c r="I215" s="75"/>
      <c r="J215" s="76"/>
      <c r="K215" s="76"/>
      <c r="L215" s="76"/>
      <c r="M215" s="76"/>
      <c r="N215" s="76"/>
      <c r="O215" s="76"/>
      <c r="P215" s="77"/>
      <c r="Q215" s="77"/>
      <c r="R215" s="77"/>
      <c r="S215" s="77"/>
      <c r="T215" s="77"/>
      <c r="U215" s="77"/>
      <c r="V215" s="77"/>
      <c r="W215" s="77"/>
      <c r="X215" s="77"/>
      <c r="Y215" s="78"/>
      <c r="Z215" s="78"/>
      <c r="AA215" s="78"/>
      <c r="AB215" s="78"/>
      <c r="AC215" s="78"/>
      <c r="AD215" s="78"/>
      <c r="AE215" s="78"/>
      <c r="AF215" s="78"/>
      <c r="AG215" s="78"/>
      <c r="AH215" s="78"/>
      <c r="AI215" s="78"/>
      <c r="AJ215" s="78"/>
      <c r="AK215" s="78"/>
      <c r="AL215" s="78"/>
      <c r="AM215" s="78"/>
      <c r="AN215" s="78"/>
      <c r="AO215" s="78"/>
      <c r="AP215" s="77"/>
      <c r="AQ215" s="77"/>
      <c r="AR215" s="77"/>
      <c r="AS215" s="77"/>
      <c r="AT215" s="77"/>
      <c r="AU215" s="77"/>
      <c r="AV215" s="77"/>
      <c r="AW215" s="77"/>
      <c r="AX215" s="77"/>
      <c r="AY215" s="38">
        <f>COUNTA($C$218)</f>
        <v>1</v>
      </c>
    </row>
    <row r="216" spans="1:51" ht="24.75" customHeight="1" x14ac:dyDescent="0.15">
      <c r="A216" s="75"/>
      <c r="B216" s="79" t="s">
        <v>711</v>
      </c>
      <c r="C216" s="75"/>
      <c r="D216" s="75"/>
      <c r="E216" s="75"/>
      <c r="F216" s="75"/>
      <c r="G216" s="75"/>
      <c r="H216" s="75"/>
      <c r="I216" s="75"/>
      <c r="J216" s="75"/>
      <c r="K216" s="75"/>
      <c r="L216" s="75"/>
      <c r="M216" s="75"/>
      <c r="N216" s="75"/>
      <c r="O216" s="75"/>
      <c r="P216" s="80"/>
      <c r="Q216" s="80"/>
      <c r="R216" s="80"/>
      <c r="S216" s="80"/>
      <c r="T216" s="80"/>
      <c r="U216" s="80"/>
      <c r="V216" s="80"/>
      <c r="W216" s="80"/>
      <c r="X216" s="80"/>
      <c r="Y216" s="81"/>
      <c r="Z216" s="81"/>
      <c r="AA216" s="81"/>
      <c r="AB216" s="81"/>
      <c r="AC216" s="81"/>
      <c r="AD216" s="81"/>
      <c r="AE216" s="81"/>
      <c r="AF216" s="81"/>
      <c r="AG216" s="81"/>
      <c r="AH216" s="81"/>
      <c r="AI216" s="81"/>
      <c r="AJ216" s="81"/>
      <c r="AK216" s="81"/>
      <c r="AL216" s="81"/>
      <c r="AM216" s="81"/>
      <c r="AN216" s="81"/>
      <c r="AO216" s="81"/>
      <c r="AP216" s="80"/>
      <c r="AQ216" s="80"/>
      <c r="AR216" s="80"/>
      <c r="AS216" s="80"/>
      <c r="AT216" s="80"/>
      <c r="AU216" s="80"/>
      <c r="AV216" s="80"/>
      <c r="AW216" s="80"/>
      <c r="AX216" s="80"/>
      <c r="AY216" s="38">
        <f>$AY$215</f>
        <v>1</v>
      </c>
    </row>
    <row r="217" spans="1:51" ht="59.25" customHeight="1" x14ac:dyDescent="0.15">
      <c r="A217" s="345"/>
      <c r="B217" s="254"/>
      <c r="C217" s="345" t="s">
        <v>23</v>
      </c>
      <c r="D217" s="253"/>
      <c r="E217" s="253"/>
      <c r="F217" s="253"/>
      <c r="G217" s="253"/>
      <c r="H217" s="253"/>
      <c r="I217" s="254"/>
      <c r="J217" s="346" t="s">
        <v>207</v>
      </c>
      <c r="K217" s="347"/>
      <c r="L217" s="347"/>
      <c r="M217" s="347"/>
      <c r="N217" s="347"/>
      <c r="O217" s="669"/>
      <c r="P217" s="345" t="s">
        <v>183</v>
      </c>
      <c r="Q217" s="253"/>
      <c r="R217" s="253"/>
      <c r="S217" s="253"/>
      <c r="T217" s="253"/>
      <c r="U217" s="253"/>
      <c r="V217" s="253"/>
      <c r="W217" s="253"/>
      <c r="X217" s="254"/>
      <c r="Y217" s="670" t="s">
        <v>205</v>
      </c>
      <c r="Z217" s="671"/>
      <c r="AA217" s="671"/>
      <c r="AB217" s="672"/>
      <c r="AC217" s="346" t="s">
        <v>235</v>
      </c>
      <c r="AD217" s="347"/>
      <c r="AE217" s="347"/>
      <c r="AF217" s="347"/>
      <c r="AG217" s="669"/>
      <c r="AH217" s="670" t="s">
        <v>726</v>
      </c>
      <c r="AI217" s="671"/>
      <c r="AJ217" s="671"/>
      <c r="AK217" s="672"/>
      <c r="AL217" s="345" t="s">
        <v>21</v>
      </c>
      <c r="AM217" s="253"/>
      <c r="AN217" s="253"/>
      <c r="AO217" s="254"/>
      <c r="AP217" s="346" t="s">
        <v>208</v>
      </c>
      <c r="AQ217" s="347"/>
      <c r="AR217" s="347"/>
      <c r="AS217" s="347"/>
      <c r="AT217" s="347"/>
      <c r="AU217" s="347"/>
      <c r="AV217" s="347"/>
      <c r="AW217" s="347"/>
      <c r="AX217" s="669"/>
      <c r="AY217" s="38">
        <f t="shared" ref="AY217:AY218" si="14">$AY$215</f>
        <v>1</v>
      </c>
    </row>
    <row r="218" spans="1:51" ht="30" customHeight="1" x14ac:dyDescent="0.15">
      <c r="A218" s="667">
        <v>1</v>
      </c>
      <c r="B218" s="668">
        <v>1</v>
      </c>
      <c r="C218" s="152" t="s">
        <v>670</v>
      </c>
      <c r="D218" s="153"/>
      <c r="E218" s="153"/>
      <c r="F218" s="153"/>
      <c r="G218" s="153"/>
      <c r="H218" s="153"/>
      <c r="I218" s="154"/>
      <c r="J218" s="641">
        <v>2260005002575</v>
      </c>
      <c r="K218" s="642"/>
      <c r="L218" s="642"/>
      <c r="M218" s="642"/>
      <c r="N218" s="642"/>
      <c r="O218" s="643"/>
      <c r="P218" s="660" t="s">
        <v>669</v>
      </c>
      <c r="Q218" s="661"/>
      <c r="R218" s="661"/>
      <c r="S218" s="661"/>
      <c r="T218" s="661"/>
      <c r="U218" s="661"/>
      <c r="V218" s="661"/>
      <c r="W218" s="661"/>
      <c r="X218" s="662"/>
      <c r="Y218" s="124">
        <v>500</v>
      </c>
      <c r="Z218" s="125"/>
      <c r="AA218" s="125"/>
      <c r="AB218" s="126"/>
      <c r="AC218" s="644" t="s">
        <v>75</v>
      </c>
      <c r="AD218" s="645"/>
      <c r="AE218" s="645"/>
      <c r="AF218" s="645"/>
      <c r="AG218" s="646"/>
      <c r="AH218" s="653"/>
      <c r="AI218" s="654"/>
      <c r="AJ218" s="654"/>
      <c r="AK218" s="655"/>
      <c r="AL218" s="130"/>
      <c r="AM218" s="131"/>
      <c r="AN218" s="131"/>
      <c r="AO218" s="132"/>
      <c r="AP218" s="673"/>
      <c r="AQ218" s="638"/>
      <c r="AR218" s="638"/>
      <c r="AS218" s="638"/>
      <c r="AT218" s="638"/>
      <c r="AU218" s="638"/>
      <c r="AV218" s="638"/>
      <c r="AW218" s="638"/>
      <c r="AX218" s="674"/>
      <c r="AY218" s="38">
        <f t="shared" si="14"/>
        <v>1</v>
      </c>
    </row>
    <row r="219" spans="1:51" ht="30" customHeight="1" x14ac:dyDescent="0.15">
      <c r="A219" s="667">
        <v>2</v>
      </c>
      <c r="B219" s="668">
        <v>1</v>
      </c>
      <c r="C219" s="152" t="s">
        <v>671</v>
      </c>
      <c r="D219" s="153"/>
      <c r="E219" s="153"/>
      <c r="F219" s="153"/>
      <c r="G219" s="153"/>
      <c r="H219" s="153"/>
      <c r="I219" s="154"/>
      <c r="J219" s="641">
        <v>1012405001281</v>
      </c>
      <c r="K219" s="642"/>
      <c r="L219" s="642"/>
      <c r="M219" s="642"/>
      <c r="N219" s="642"/>
      <c r="O219" s="643"/>
      <c r="P219" s="660" t="s">
        <v>669</v>
      </c>
      <c r="Q219" s="661"/>
      <c r="R219" s="661"/>
      <c r="S219" s="661"/>
      <c r="T219" s="661"/>
      <c r="U219" s="661"/>
      <c r="V219" s="661"/>
      <c r="W219" s="661"/>
      <c r="X219" s="662"/>
      <c r="Y219" s="124">
        <v>400</v>
      </c>
      <c r="Z219" s="125"/>
      <c r="AA219" s="125"/>
      <c r="AB219" s="126"/>
      <c r="AC219" s="644" t="s">
        <v>75</v>
      </c>
      <c r="AD219" s="645"/>
      <c r="AE219" s="645"/>
      <c r="AF219" s="645"/>
      <c r="AG219" s="646"/>
      <c r="AH219" s="653"/>
      <c r="AI219" s="654"/>
      <c r="AJ219" s="654"/>
      <c r="AK219" s="655"/>
      <c r="AL219" s="130"/>
      <c r="AM219" s="131"/>
      <c r="AN219" s="131"/>
      <c r="AO219" s="132"/>
      <c r="AP219" s="673"/>
      <c r="AQ219" s="638"/>
      <c r="AR219" s="638"/>
      <c r="AS219" s="638"/>
      <c r="AT219" s="638"/>
      <c r="AU219" s="638"/>
      <c r="AV219" s="638"/>
      <c r="AW219" s="638"/>
      <c r="AX219" s="674"/>
      <c r="AY219" s="38">
        <f>COUNTA($C$219)</f>
        <v>1</v>
      </c>
    </row>
    <row r="220" spans="1:51" ht="30" customHeight="1" x14ac:dyDescent="0.15">
      <c r="A220" s="667">
        <v>3</v>
      </c>
      <c r="B220" s="668">
        <v>1</v>
      </c>
      <c r="C220" s="152" t="s">
        <v>672</v>
      </c>
      <c r="D220" s="153"/>
      <c r="E220" s="153"/>
      <c r="F220" s="153"/>
      <c r="G220" s="153"/>
      <c r="H220" s="153"/>
      <c r="I220" s="154"/>
      <c r="J220" s="641">
        <v>5200005002181</v>
      </c>
      <c r="K220" s="642"/>
      <c r="L220" s="642"/>
      <c r="M220" s="642"/>
      <c r="N220" s="642"/>
      <c r="O220" s="643"/>
      <c r="P220" s="660" t="s">
        <v>669</v>
      </c>
      <c r="Q220" s="661"/>
      <c r="R220" s="661"/>
      <c r="S220" s="661"/>
      <c r="T220" s="661"/>
      <c r="U220" s="661"/>
      <c r="V220" s="661"/>
      <c r="W220" s="661"/>
      <c r="X220" s="662"/>
      <c r="Y220" s="124">
        <v>300</v>
      </c>
      <c r="Z220" s="125"/>
      <c r="AA220" s="125"/>
      <c r="AB220" s="126"/>
      <c r="AC220" s="644" t="s">
        <v>75</v>
      </c>
      <c r="AD220" s="645"/>
      <c r="AE220" s="645"/>
      <c r="AF220" s="645"/>
      <c r="AG220" s="646"/>
      <c r="AH220" s="586"/>
      <c r="AI220" s="587"/>
      <c r="AJ220" s="587"/>
      <c r="AK220" s="588"/>
      <c r="AL220" s="130"/>
      <c r="AM220" s="131"/>
      <c r="AN220" s="131"/>
      <c r="AO220" s="132"/>
      <c r="AP220" s="673"/>
      <c r="AQ220" s="638"/>
      <c r="AR220" s="638"/>
      <c r="AS220" s="638"/>
      <c r="AT220" s="638"/>
      <c r="AU220" s="638"/>
      <c r="AV220" s="638"/>
      <c r="AW220" s="638"/>
      <c r="AX220" s="674"/>
      <c r="AY220" s="38">
        <f>COUNTA($C$220)</f>
        <v>1</v>
      </c>
    </row>
    <row r="221" spans="1:51" ht="30" customHeight="1" x14ac:dyDescent="0.15">
      <c r="A221" s="667">
        <v>4</v>
      </c>
      <c r="B221" s="668">
        <v>1</v>
      </c>
      <c r="C221" s="152" t="s">
        <v>673</v>
      </c>
      <c r="D221" s="153"/>
      <c r="E221" s="153"/>
      <c r="F221" s="153"/>
      <c r="G221" s="153"/>
      <c r="H221" s="153"/>
      <c r="I221" s="154"/>
      <c r="J221" s="641">
        <v>9290805003499</v>
      </c>
      <c r="K221" s="642"/>
      <c r="L221" s="642"/>
      <c r="M221" s="642"/>
      <c r="N221" s="642"/>
      <c r="O221" s="643"/>
      <c r="P221" s="660" t="s">
        <v>669</v>
      </c>
      <c r="Q221" s="661"/>
      <c r="R221" s="661"/>
      <c r="S221" s="661"/>
      <c r="T221" s="661"/>
      <c r="U221" s="661"/>
      <c r="V221" s="661"/>
      <c r="W221" s="661"/>
      <c r="X221" s="662"/>
      <c r="Y221" s="124">
        <v>200</v>
      </c>
      <c r="Z221" s="125"/>
      <c r="AA221" s="125"/>
      <c r="AB221" s="126"/>
      <c r="AC221" s="644" t="s">
        <v>75</v>
      </c>
      <c r="AD221" s="645"/>
      <c r="AE221" s="645"/>
      <c r="AF221" s="645"/>
      <c r="AG221" s="646"/>
      <c r="AH221" s="586"/>
      <c r="AI221" s="587"/>
      <c r="AJ221" s="587"/>
      <c r="AK221" s="588"/>
      <c r="AL221" s="130"/>
      <c r="AM221" s="131"/>
      <c r="AN221" s="131"/>
      <c r="AO221" s="132"/>
      <c r="AP221" s="673"/>
      <c r="AQ221" s="638"/>
      <c r="AR221" s="638"/>
      <c r="AS221" s="638"/>
      <c r="AT221" s="638"/>
      <c r="AU221" s="638"/>
      <c r="AV221" s="638"/>
      <c r="AW221" s="638"/>
      <c r="AX221" s="674"/>
      <c r="AY221" s="38">
        <f>COUNTA($C$221)</f>
        <v>1</v>
      </c>
    </row>
    <row r="222" spans="1:51" ht="30" customHeight="1" x14ac:dyDescent="0.15">
      <c r="A222" s="667">
        <v>5</v>
      </c>
      <c r="B222" s="668">
        <v>1</v>
      </c>
      <c r="C222" s="152" t="s">
        <v>664</v>
      </c>
      <c r="D222" s="153"/>
      <c r="E222" s="153"/>
      <c r="F222" s="153"/>
      <c r="G222" s="153"/>
      <c r="H222" s="153"/>
      <c r="I222" s="154"/>
      <c r="J222" s="641">
        <v>2040005001905</v>
      </c>
      <c r="K222" s="642"/>
      <c r="L222" s="642"/>
      <c r="M222" s="642"/>
      <c r="N222" s="642"/>
      <c r="O222" s="643"/>
      <c r="P222" s="660" t="s">
        <v>669</v>
      </c>
      <c r="Q222" s="661"/>
      <c r="R222" s="661"/>
      <c r="S222" s="661"/>
      <c r="T222" s="661"/>
      <c r="U222" s="661"/>
      <c r="V222" s="661"/>
      <c r="W222" s="661"/>
      <c r="X222" s="662"/>
      <c r="Y222" s="124">
        <v>200</v>
      </c>
      <c r="Z222" s="125"/>
      <c r="AA222" s="125"/>
      <c r="AB222" s="126"/>
      <c r="AC222" s="644" t="s">
        <v>75</v>
      </c>
      <c r="AD222" s="645"/>
      <c r="AE222" s="645"/>
      <c r="AF222" s="645"/>
      <c r="AG222" s="646"/>
      <c r="AH222" s="586"/>
      <c r="AI222" s="587"/>
      <c r="AJ222" s="587"/>
      <c r="AK222" s="588"/>
      <c r="AL222" s="130"/>
      <c r="AM222" s="131"/>
      <c r="AN222" s="131"/>
      <c r="AO222" s="132"/>
      <c r="AP222" s="673"/>
      <c r="AQ222" s="638"/>
      <c r="AR222" s="638"/>
      <c r="AS222" s="638"/>
      <c r="AT222" s="638"/>
      <c r="AU222" s="638"/>
      <c r="AV222" s="638"/>
      <c r="AW222" s="638"/>
      <c r="AX222" s="674"/>
      <c r="AY222" s="38">
        <f>COUNTA($C$222)</f>
        <v>1</v>
      </c>
    </row>
    <row r="223" spans="1:51" ht="30" customHeight="1" x14ac:dyDescent="0.15">
      <c r="A223" s="667">
        <v>6</v>
      </c>
      <c r="B223" s="668">
        <v>1</v>
      </c>
      <c r="C223" s="152" t="s">
        <v>666</v>
      </c>
      <c r="D223" s="153"/>
      <c r="E223" s="153"/>
      <c r="F223" s="153"/>
      <c r="G223" s="153"/>
      <c r="H223" s="153"/>
      <c r="I223" s="154"/>
      <c r="J223" s="641">
        <v>6010005007397</v>
      </c>
      <c r="K223" s="642"/>
      <c r="L223" s="642"/>
      <c r="M223" s="642"/>
      <c r="N223" s="642"/>
      <c r="O223" s="643"/>
      <c r="P223" s="660" t="s">
        <v>669</v>
      </c>
      <c r="Q223" s="661"/>
      <c r="R223" s="661"/>
      <c r="S223" s="661"/>
      <c r="T223" s="661"/>
      <c r="U223" s="661"/>
      <c r="V223" s="661"/>
      <c r="W223" s="661"/>
      <c r="X223" s="662"/>
      <c r="Y223" s="124">
        <v>110</v>
      </c>
      <c r="Z223" s="125"/>
      <c r="AA223" s="125"/>
      <c r="AB223" s="126"/>
      <c r="AC223" s="644" t="s">
        <v>75</v>
      </c>
      <c r="AD223" s="645"/>
      <c r="AE223" s="645"/>
      <c r="AF223" s="645"/>
      <c r="AG223" s="646"/>
      <c r="AH223" s="586"/>
      <c r="AI223" s="587"/>
      <c r="AJ223" s="587"/>
      <c r="AK223" s="588"/>
      <c r="AL223" s="130"/>
      <c r="AM223" s="131"/>
      <c r="AN223" s="131"/>
      <c r="AO223" s="132"/>
      <c r="AP223" s="673"/>
      <c r="AQ223" s="638"/>
      <c r="AR223" s="638"/>
      <c r="AS223" s="638"/>
      <c r="AT223" s="638"/>
      <c r="AU223" s="638"/>
      <c r="AV223" s="638"/>
      <c r="AW223" s="638"/>
      <c r="AX223" s="674"/>
      <c r="AY223" s="38">
        <f>COUNTA($C$223)</f>
        <v>1</v>
      </c>
    </row>
    <row r="224" spans="1:51" ht="30" customHeight="1" x14ac:dyDescent="0.15">
      <c r="A224" s="667">
        <v>7</v>
      </c>
      <c r="B224" s="668">
        <v>1</v>
      </c>
      <c r="C224" s="152" t="s">
        <v>665</v>
      </c>
      <c r="D224" s="153"/>
      <c r="E224" s="153"/>
      <c r="F224" s="153"/>
      <c r="G224" s="153"/>
      <c r="H224" s="153"/>
      <c r="I224" s="154"/>
      <c r="J224" s="641">
        <v>9013205001282</v>
      </c>
      <c r="K224" s="642"/>
      <c r="L224" s="642"/>
      <c r="M224" s="642"/>
      <c r="N224" s="642"/>
      <c r="O224" s="643"/>
      <c r="P224" s="660" t="s">
        <v>669</v>
      </c>
      <c r="Q224" s="661"/>
      <c r="R224" s="661"/>
      <c r="S224" s="661"/>
      <c r="T224" s="661"/>
      <c r="U224" s="661"/>
      <c r="V224" s="661"/>
      <c r="W224" s="661"/>
      <c r="X224" s="662"/>
      <c r="Y224" s="124">
        <v>110</v>
      </c>
      <c r="Z224" s="125"/>
      <c r="AA224" s="125"/>
      <c r="AB224" s="126"/>
      <c r="AC224" s="644" t="s">
        <v>75</v>
      </c>
      <c r="AD224" s="645"/>
      <c r="AE224" s="645"/>
      <c r="AF224" s="645"/>
      <c r="AG224" s="646"/>
      <c r="AH224" s="586"/>
      <c r="AI224" s="587"/>
      <c r="AJ224" s="587"/>
      <c r="AK224" s="588"/>
      <c r="AL224" s="130"/>
      <c r="AM224" s="131"/>
      <c r="AN224" s="131"/>
      <c r="AO224" s="132"/>
      <c r="AP224" s="673"/>
      <c r="AQ224" s="638"/>
      <c r="AR224" s="638"/>
      <c r="AS224" s="638"/>
      <c r="AT224" s="638"/>
      <c r="AU224" s="638"/>
      <c r="AV224" s="638"/>
      <c r="AW224" s="638"/>
      <c r="AX224" s="674"/>
      <c r="AY224" s="38">
        <f>COUNTA($C$224)</f>
        <v>1</v>
      </c>
    </row>
    <row r="225" spans="1:51" ht="30" customHeight="1" x14ac:dyDescent="0.15">
      <c r="A225" s="667">
        <v>8</v>
      </c>
      <c r="B225" s="668">
        <v>1</v>
      </c>
      <c r="C225" s="152" t="s">
        <v>667</v>
      </c>
      <c r="D225" s="153"/>
      <c r="E225" s="153"/>
      <c r="F225" s="153"/>
      <c r="G225" s="153"/>
      <c r="H225" s="153"/>
      <c r="I225" s="154"/>
      <c r="J225" s="641">
        <v>9090005001670</v>
      </c>
      <c r="K225" s="642"/>
      <c r="L225" s="642"/>
      <c r="M225" s="642"/>
      <c r="N225" s="642"/>
      <c r="O225" s="643"/>
      <c r="P225" s="660" t="s">
        <v>669</v>
      </c>
      <c r="Q225" s="661"/>
      <c r="R225" s="661"/>
      <c r="S225" s="661"/>
      <c r="T225" s="661"/>
      <c r="U225" s="661"/>
      <c r="V225" s="661"/>
      <c r="W225" s="661"/>
      <c r="X225" s="662"/>
      <c r="Y225" s="124">
        <v>100</v>
      </c>
      <c r="Z225" s="125"/>
      <c r="AA225" s="125"/>
      <c r="AB225" s="126"/>
      <c r="AC225" s="644" t="s">
        <v>75</v>
      </c>
      <c r="AD225" s="645"/>
      <c r="AE225" s="645"/>
      <c r="AF225" s="645"/>
      <c r="AG225" s="646"/>
      <c r="AH225" s="586"/>
      <c r="AI225" s="587"/>
      <c r="AJ225" s="587"/>
      <c r="AK225" s="588"/>
      <c r="AL225" s="130"/>
      <c r="AM225" s="131"/>
      <c r="AN225" s="131"/>
      <c r="AO225" s="132"/>
      <c r="AP225" s="673"/>
      <c r="AQ225" s="638"/>
      <c r="AR225" s="638"/>
      <c r="AS225" s="638"/>
      <c r="AT225" s="638"/>
      <c r="AU225" s="638"/>
      <c r="AV225" s="638"/>
      <c r="AW225" s="638"/>
      <c r="AX225" s="674"/>
      <c r="AY225" s="38">
        <f>COUNTA($C$225)</f>
        <v>1</v>
      </c>
    </row>
    <row r="226" spans="1:51" ht="30" customHeight="1" x14ac:dyDescent="0.15">
      <c r="A226" s="667">
        <v>9</v>
      </c>
      <c r="B226" s="668">
        <v>1</v>
      </c>
      <c r="C226" s="152" t="s">
        <v>668</v>
      </c>
      <c r="D226" s="153"/>
      <c r="E226" s="153"/>
      <c r="F226" s="153"/>
      <c r="G226" s="153"/>
      <c r="H226" s="153"/>
      <c r="I226" s="154"/>
      <c r="J226" s="641">
        <v>2180005006072</v>
      </c>
      <c r="K226" s="642"/>
      <c r="L226" s="642"/>
      <c r="M226" s="642"/>
      <c r="N226" s="642"/>
      <c r="O226" s="643"/>
      <c r="P226" s="660" t="s">
        <v>669</v>
      </c>
      <c r="Q226" s="661"/>
      <c r="R226" s="661"/>
      <c r="S226" s="661"/>
      <c r="T226" s="661"/>
      <c r="U226" s="661"/>
      <c r="V226" s="661"/>
      <c r="W226" s="661"/>
      <c r="X226" s="662"/>
      <c r="Y226" s="124">
        <v>30</v>
      </c>
      <c r="Z226" s="125"/>
      <c r="AA226" s="125"/>
      <c r="AB226" s="126"/>
      <c r="AC226" s="644" t="s">
        <v>75</v>
      </c>
      <c r="AD226" s="645"/>
      <c r="AE226" s="645"/>
      <c r="AF226" s="645"/>
      <c r="AG226" s="646"/>
      <c r="AH226" s="586"/>
      <c r="AI226" s="587"/>
      <c r="AJ226" s="587"/>
      <c r="AK226" s="588"/>
      <c r="AL226" s="130"/>
      <c r="AM226" s="131"/>
      <c r="AN226" s="131"/>
      <c r="AO226" s="132"/>
      <c r="AP226" s="673"/>
      <c r="AQ226" s="638"/>
      <c r="AR226" s="638"/>
      <c r="AS226" s="638"/>
      <c r="AT226" s="638"/>
      <c r="AU226" s="638"/>
      <c r="AV226" s="638"/>
      <c r="AW226" s="638"/>
      <c r="AX226" s="674"/>
      <c r="AY226" s="38">
        <f>COUNTA($C$226)</f>
        <v>1</v>
      </c>
    </row>
    <row r="227" spans="1:51" ht="24.75" customHeight="1" x14ac:dyDescent="0.15">
      <c r="A227" s="75"/>
      <c r="B227" s="75"/>
      <c r="C227" s="75"/>
      <c r="D227" s="75"/>
      <c r="E227" s="75"/>
      <c r="F227" s="75"/>
      <c r="G227" s="75"/>
      <c r="H227" s="75"/>
      <c r="I227" s="75"/>
      <c r="J227" s="75"/>
      <c r="K227" s="75"/>
      <c r="L227" s="75"/>
      <c r="M227" s="75"/>
      <c r="N227" s="75"/>
      <c r="O227" s="75"/>
      <c r="P227" s="80"/>
      <c r="Q227" s="80"/>
      <c r="R227" s="80"/>
      <c r="S227" s="80"/>
      <c r="T227" s="80"/>
      <c r="U227" s="80"/>
      <c r="V227" s="80"/>
      <c r="W227" s="80"/>
      <c r="X227" s="80"/>
      <c r="Y227" s="81"/>
      <c r="Z227" s="81"/>
      <c r="AA227" s="81"/>
      <c r="AB227" s="81"/>
      <c r="AC227" s="81"/>
      <c r="AD227" s="81"/>
      <c r="AE227" s="81"/>
      <c r="AF227" s="81"/>
      <c r="AG227" s="81"/>
      <c r="AH227" s="81"/>
      <c r="AI227" s="81"/>
      <c r="AJ227" s="81"/>
      <c r="AK227" s="81"/>
      <c r="AL227" s="81"/>
      <c r="AM227" s="81"/>
      <c r="AN227" s="81"/>
      <c r="AO227" s="81"/>
      <c r="AP227" s="80"/>
      <c r="AQ227" s="80"/>
      <c r="AR227" s="80"/>
      <c r="AS227" s="80"/>
      <c r="AT227" s="80"/>
      <c r="AU227" s="80"/>
      <c r="AV227" s="80"/>
      <c r="AW227" s="80"/>
      <c r="AX227" s="80"/>
      <c r="AY227" s="38">
        <f>COUNTA($C$230)</f>
        <v>1</v>
      </c>
    </row>
    <row r="228" spans="1:51" ht="24.75" customHeight="1" x14ac:dyDescent="0.15">
      <c r="A228" s="75"/>
      <c r="B228" s="79" t="s">
        <v>712</v>
      </c>
      <c r="C228" s="75"/>
      <c r="D228" s="75"/>
      <c r="E228" s="75"/>
      <c r="F228" s="75"/>
      <c r="G228" s="75"/>
      <c r="H228" s="75"/>
      <c r="I228" s="75"/>
      <c r="J228" s="75"/>
      <c r="K228" s="75"/>
      <c r="L228" s="75"/>
      <c r="M228" s="75"/>
      <c r="N228" s="75"/>
      <c r="O228" s="75"/>
      <c r="P228" s="80"/>
      <c r="Q228" s="80"/>
      <c r="R228" s="80"/>
      <c r="S228" s="80"/>
      <c r="T228" s="80"/>
      <c r="U228" s="80"/>
      <c r="V228" s="80"/>
      <c r="W228" s="80"/>
      <c r="X228" s="80"/>
      <c r="Y228" s="81"/>
      <c r="Z228" s="81"/>
      <c r="AA228" s="81"/>
      <c r="AB228" s="81"/>
      <c r="AC228" s="81"/>
      <c r="AD228" s="81"/>
      <c r="AE228" s="81"/>
      <c r="AF228" s="81"/>
      <c r="AG228" s="81"/>
      <c r="AH228" s="81"/>
      <c r="AI228" s="81"/>
      <c r="AJ228" s="81"/>
      <c r="AK228" s="81"/>
      <c r="AL228" s="81"/>
      <c r="AM228" s="81"/>
      <c r="AN228" s="81"/>
      <c r="AO228" s="81"/>
      <c r="AP228" s="80"/>
      <c r="AQ228" s="80"/>
      <c r="AR228" s="80"/>
      <c r="AS228" s="80"/>
      <c r="AT228" s="80"/>
      <c r="AU228" s="80"/>
      <c r="AV228" s="80"/>
      <c r="AW228" s="80"/>
      <c r="AX228" s="80"/>
      <c r="AY228" s="38">
        <f>$AY$227</f>
        <v>1</v>
      </c>
    </row>
    <row r="229" spans="1:51" ht="59.25" customHeight="1" x14ac:dyDescent="0.15">
      <c r="A229" s="147"/>
      <c r="B229" s="147"/>
      <c r="C229" s="147" t="s">
        <v>23</v>
      </c>
      <c r="D229" s="147"/>
      <c r="E229" s="147"/>
      <c r="F229" s="147"/>
      <c r="G229" s="147"/>
      <c r="H229" s="147"/>
      <c r="I229" s="147"/>
      <c r="J229" s="148" t="s">
        <v>207</v>
      </c>
      <c r="K229" s="149"/>
      <c r="L229" s="149"/>
      <c r="M229" s="149"/>
      <c r="N229" s="149"/>
      <c r="O229" s="149"/>
      <c r="P229" s="147" t="s">
        <v>183</v>
      </c>
      <c r="Q229" s="147"/>
      <c r="R229" s="147"/>
      <c r="S229" s="147"/>
      <c r="T229" s="147"/>
      <c r="U229" s="147"/>
      <c r="V229" s="147"/>
      <c r="W229" s="147"/>
      <c r="X229" s="147"/>
      <c r="Y229" s="150" t="s">
        <v>205</v>
      </c>
      <c r="Z229" s="150"/>
      <c r="AA229" s="150"/>
      <c r="AB229" s="150"/>
      <c r="AC229" s="148" t="s">
        <v>235</v>
      </c>
      <c r="AD229" s="148"/>
      <c r="AE229" s="148"/>
      <c r="AF229" s="148"/>
      <c r="AG229" s="148"/>
      <c r="AH229" s="150" t="s">
        <v>726</v>
      </c>
      <c r="AI229" s="147"/>
      <c r="AJ229" s="147"/>
      <c r="AK229" s="147"/>
      <c r="AL229" s="147" t="s">
        <v>21</v>
      </c>
      <c r="AM229" s="147"/>
      <c r="AN229" s="147"/>
      <c r="AO229" s="151"/>
      <c r="AP229" s="148" t="s">
        <v>208</v>
      </c>
      <c r="AQ229" s="148"/>
      <c r="AR229" s="148"/>
      <c r="AS229" s="148"/>
      <c r="AT229" s="148"/>
      <c r="AU229" s="148"/>
      <c r="AV229" s="148"/>
      <c r="AW229" s="148"/>
      <c r="AX229" s="148"/>
      <c r="AY229" s="38">
        <f t="shared" ref="AY229:AY230" si="15">$AY$227</f>
        <v>1</v>
      </c>
    </row>
    <row r="230" spans="1:51" ht="30" customHeight="1" x14ac:dyDescent="0.15">
      <c r="A230" s="585">
        <v>1</v>
      </c>
      <c r="B230" s="585">
        <v>1</v>
      </c>
      <c r="C230" s="152" t="s">
        <v>683</v>
      </c>
      <c r="D230" s="153"/>
      <c r="E230" s="153"/>
      <c r="F230" s="153"/>
      <c r="G230" s="153"/>
      <c r="H230" s="153"/>
      <c r="I230" s="154"/>
      <c r="J230" s="641">
        <v>2010405003693</v>
      </c>
      <c r="K230" s="642"/>
      <c r="L230" s="642"/>
      <c r="M230" s="642"/>
      <c r="N230" s="642"/>
      <c r="O230" s="643"/>
      <c r="P230" s="123" t="s">
        <v>684</v>
      </c>
      <c r="Q230" s="123"/>
      <c r="R230" s="123"/>
      <c r="S230" s="123"/>
      <c r="T230" s="123"/>
      <c r="U230" s="123"/>
      <c r="V230" s="123"/>
      <c r="W230" s="123"/>
      <c r="X230" s="123"/>
      <c r="Y230" s="124">
        <v>1150</v>
      </c>
      <c r="Z230" s="125"/>
      <c r="AA230" s="125"/>
      <c r="AB230" s="126"/>
      <c r="AC230" s="127" t="s">
        <v>75</v>
      </c>
      <c r="AD230" s="128"/>
      <c r="AE230" s="128"/>
      <c r="AF230" s="128"/>
      <c r="AG230" s="128"/>
      <c r="AH230" s="146"/>
      <c r="AI230" s="146"/>
      <c r="AJ230" s="146"/>
      <c r="AK230" s="146"/>
      <c r="AL230" s="130"/>
      <c r="AM230" s="131"/>
      <c r="AN230" s="131"/>
      <c r="AO230" s="132"/>
      <c r="AP230" s="133"/>
      <c r="AQ230" s="133"/>
      <c r="AR230" s="133"/>
      <c r="AS230" s="133"/>
      <c r="AT230" s="133"/>
      <c r="AU230" s="133"/>
      <c r="AV230" s="133"/>
      <c r="AW230" s="133"/>
      <c r="AX230" s="133"/>
      <c r="AY230" s="38">
        <f t="shared" si="15"/>
        <v>1</v>
      </c>
    </row>
    <row r="231" spans="1:51" ht="24.75" customHeight="1" x14ac:dyDescent="0.15">
      <c r="A231" s="75"/>
      <c r="B231" s="75"/>
      <c r="C231" s="75"/>
      <c r="D231" s="75"/>
      <c r="E231" s="75"/>
      <c r="F231" s="75"/>
      <c r="G231" s="75"/>
      <c r="H231" s="75"/>
      <c r="I231" s="75"/>
      <c r="J231" s="75"/>
      <c r="K231" s="75"/>
      <c r="L231" s="75"/>
      <c r="M231" s="75"/>
      <c r="N231" s="75"/>
      <c r="O231" s="75"/>
      <c r="P231" s="80"/>
      <c r="Q231" s="80"/>
      <c r="R231" s="80"/>
      <c r="S231" s="80"/>
      <c r="T231" s="80"/>
      <c r="U231" s="80"/>
      <c r="V231" s="80"/>
      <c r="W231" s="80"/>
      <c r="X231" s="80"/>
      <c r="Y231" s="81"/>
      <c r="Z231" s="81"/>
      <c r="AA231" s="81"/>
      <c r="AB231" s="81"/>
      <c r="AC231" s="81"/>
      <c r="AD231" s="81"/>
      <c r="AE231" s="81"/>
      <c r="AF231" s="81"/>
      <c r="AG231" s="81"/>
      <c r="AH231" s="81"/>
      <c r="AI231" s="81"/>
      <c r="AJ231" s="81"/>
      <c r="AK231" s="81"/>
      <c r="AL231" s="81"/>
      <c r="AM231" s="81"/>
      <c r="AN231" s="81"/>
      <c r="AO231" s="81"/>
      <c r="AP231" s="80"/>
      <c r="AQ231" s="80"/>
      <c r="AR231" s="80"/>
      <c r="AS231" s="80"/>
      <c r="AT231" s="80"/>
      <c r="AU231" s="80"/>
      <c r="AV231" s="80"/>
      <c r="AW231" s="80"/>
      <c r="AX231" s="80"/>
      <c r="AY231" s="38">
        <f>COUNTA($C$234)</f>
        <v>1</v>
      </c>
    </row>
    <row r="232" spans="1:51" ht="24.75" customHeight="1" x14ac:dyDescent="0.15">
      <c r="A232" s="75"/>
      <c r="B232" s="79" t="s">
        <v>713</v>
      </c>
      <c r="C232" s="75"/>
      <c r="D232" s="75"/>
      <c r="E232" s="75"/>
      <c r="F232" s="75"/>
      <c r="G232" s="75"/>
      <c r="H232" s="75"/>
      <c r="I232" s="75"/>
      <c r="J232" s="75"/>
      <c r="K232" s="75"/>
      <c r="L232" s="75"/>
      <c r="M232" s="75"/>
      <c r="N232" s="75"/>
      <c r="O232" s="75"/>
      <c r="P232" s="80"/>
      <c r="Q232" s="80"/>
      <c r="R232" s="80"/>
      <c r="S232" s="80"/>
      <c r="T232" s="80"/>
      <c r="U232" s="80"/>
      <c r="V232" s="80"/>
      <c r="W232" s="80"/>
      <c r="X232" s="80"/>
      <c r="Y232" s="81"/>
      <c r="Z232" s="81"/>
      <c r="AA232" s="81"/>
      <c r="AB232" s="81"/>
      <c r="AC232" s="81"/>
      <c r="AD232" s="81"/>
      <c r="AE232" s="81"/>
      <c r="AF232" s="81"/>
      <c r="AG232" s="81"/>
      <c r="AH232" s="81"/>
      <c r="AI232" s="81"/>
      <c r="AJ232" s="81"/>
      <c r="AK232" s="81"/>
      <c r="AL232" s="81"/>
      <c r="AM232" s="81"/>
      <c r="AN232" s="81"/>
      <c r="AO232" s="81"/>
      <c r="AP232" s="80"/>
      <c r="AQ232" s="80"/>
      <c r="AR232" s="80"/>
      <c r="AS232" s="80"/>
      <c r="AT232" s="80"/>
      <c r="AU232" s="80"/>
      <c r="AV232" s="80"/>
      <c r="AW232" s="80"/>
      <c r="AX232" s="80"/>
      <c r="AY232" s="38">
        <f>$AY$231</f>
        <v>1</v>
      </c>
    </row>
    <row r="233" spans="1:51" ht="59.25" customHeight="1" x14ac:dyDescent="0.15">
      <c r="A233" s="147"/>
      <c r="B233" s="147"/>
      <c r="C233" s="147" t="s">
        <v>23</v>
      </c>
      <c r="D233" s="147"/>
      <c r="E233" s="147"/>
      <c r="F233" s="147"/>
      <c r="G233" s="147"/>
      <c r="H233" s="147"/>
      <c r="I233" s="147"/>
      <c r="J233" s="148" t="s">
        <v>207</v>
      </c>
      <c r="K233" s="149"/>
      <c r="L233" s="149"/>
      <c r="M233" s="149"/>
      <c r="N233" s="149"/>
      <c r="O233" s="149"/>
      <c r="P233" s="147" t="s">
        <v>183</v>
      </c>
      <c r="Q233" s="147"/>
      <c r="R233" s="147"/>
      <c r="S233" s="147"/>
      <c r="T233" s="147"/>
      <c r="U233" s="147"/>
      <c r="V233" s="147"/>
      <c r="W233" s="147"/>
      <c r="X233" s="147"/>
      <c r="Y233" s="150" t="s">
        <v>205</v>
      </c>
      <c r="Z233" s="150"/>
      <c r="AA233" s="150"/>
      <c r="AB233" s="150"/>
      <c r="AC233" s="148" t="s">
        <v>235</v>
      </c>
      <c r="AD233" s="148"/>
      <c r="AE233" s="148"/>
      <c r="AF233" s="148"/>
      <c r="AG233" s="148"/>
      <c r="AH233" s="150" t="s">
        <v>726</v>
      </c>
      <c r="AI233" s="147"/>
      <c r="AJ233" s="147"/>
      <c r="AK233" s="147"/>
      <c r="AL233" s="147" t="s">
        <v>21</v>
      </c>
      <c r="AM233" s="147"/>
      <c r="AN233" s="147"/>
      <c r="AO233" s="151"/>
      <c r="AP233" s="148" t="s">
        <v>208</v>
      </c>
      <c r="AQ233" s="148"/>
      <c r="AR233" s="148"/>
      <c r="AS233" s="148"/>
      <c r="AT233" s="148"/>
      <c r="AU233" s="148"/>
      <c r="AV233" s="148"/>
      <c r="AW233" s="148"/>
      <c r="AX233" s="148"/>
      <c r="AY233" s="38">
        <f t="shared" ref="AY233:AY234" si="16">$AY$231</f>
        <v>1</v>
      </c>
    </row>
    <row r="234" spans="1:51" ht="45" customHeight="1" x14ac:dyDescent="0.15">
      <c r="A234" s="585">
        <v>1</v>
      </c>
      <c r="B234" s="585">
        <v>1</v>
      </c>
      <c r="C234" s="121" t="s">
        <v>649</v>
      </c>
      <c r="D234" s="121"/>
      <c r="E234" s="121"/>
      <c r="F234" s="121"/>
      <c r="G234" s="121"/>
      <c r="H234" s="121"/>
      <c r="I234" s="121"/>
      <c r="J234" s="122">
        <v>7010001088960</v>
      </c>
      <c r="K234" s="122"/>
      <c r="L234" s="122"/>
      <c r="M234" s="122"/>
      <c r="N234" s="122"/>
      <c r="O234" s="122"/>
      <c r="P234" s="123" t="s">
        <v>674</v>
      </c>
      <c r="Q234" s="123"/>
      <c r="R234" s="123"/>
      <c r="S234" s="123"/>
      <c r="T234" s="123"/>
      <c r="U234" s="123"/>
      <c r="V234" s="123"/>
      <c r="W234" s="123"/>
      <c r="X234" s="123"/>
      <c r="Y234" s="124">
        <v>48.7</v>
      </c>
      <c r="Z234" s="125"/>
      <c r="AA234" s="125"/>
      <c r="AB234" s="126"/>
      <c r="AC234" s="127" t="s">
        <v>254</v>
      </c>
      <c r="AD234" s="128"/>
      <c r="AE234" s="128"/>
      <c r="AF234" s="128"/>
      <c r="AG234" s="128"/>
      <c r="AH234" s="146">
        <v>1</v>
      </c>
      <c r="AI234" s="146"/>
      <c r="AJ234" s="146"/>
      <c r="AK234" s="146"/>
      <c r="AL234" s="130" t="s">
        <v>652</v>
      </c>
      <c r="AM234" s="131"/>
      <c r="AN234" s="131"/>
      <c r="AO234" s="132"/>
      <c r="AP234" s="133" t="s">
        <v>651</v>
      </c>
      <c r="AQ234" s="133"/>
      <c r="AR234" s="133"/>
      <c r="AS234" s="133"/>
      <c r="AT234" s="133"/>
      <c r="AU234" s="133"/>
      <c r="AV234" s="133"/>
      <c r="AW234" s="133"/>
      <c r="AX234" s="133"/>
      <c r="AY234" s="38">
        <f t="shared" si="16"/>
        <v>1</v>
      </c>
    </row>
    <row r="235" spans="1:51" ht="24.75" customHeight="1" x14ac:dyDescent="0.15">
      <c r="A235" s="75"/>
      <c r="B235" s="75"/>
      <c r="C235" s="75"/>
      <c r="D235" s="75"/>
      <c r="E235" s="75"/>
      <c r="F235" s="75"/>
      <c r="G235" s="75"/>
      <c r="H235" s="75"/>
      <c r="I235" s="75"/>
      <c r="J235" s="75"/>
      <c r="K235" s="75"/>
      <c r="L235" s="75"/>
      <c r="M235" s="75"/>
      <c r="N235" s="75"/>
      <c r="O235" s="75"/>
      <c r="P235" s="80"/>
      <c r="Q235" s="80"/>
      <c r="R235" s="80"/>
      <c r="S235" s="80"/>
      <c r="T235" s="80"/>
      <c r="U235" s="80"/>
      <c r="V235" s="80"/>
      <c r="W235" s="80"/>
      <c r="X235" s="80"/>
      <c r="Y235" s="81"/>
      <c r="Z235" s="81"/>
      <c r="AA235" s="81"/>
      <c r="AB235" s="81"/>
      <c r="AC235" s="81"/>
      <c r="AD235" s="81"/>
      <c r="AE235" s="81"/>
      <c r="AF235" s="81"/>
      <c r="AG235" s="81"/>
      <c r="AH235" s="81"/>
      <c r="AI235" s="81"/>
      <c r="AJ235" s="81"/>
      <c r="AK235" s="81"/>
      <c r="AL235" s="81"/>
      <c r="AM235" s="81"/>
      <c r="AN235" s="81"/>
      <c r="AO235" s="81"/>
      <c r="AP235" s="80"/>
      <c r="AQ235" s="80"/>
      <c r="AR235" s="80"/>
      <c r="AS235" s="80"/>
      <c r="AT235" s="80"/>
      <c r="AU235" s="80"/>
      <c r="AV235" s="80"/>
      <c r="AW235" s="80"/>
      <c r="AX235" s="80"/>
      <c r="AY235" s="38">
        <f>COUNTA($C$238)</f>
        <v>1</v>
      </c>
    </row>
    <row r="236" spans="1:51" ht="24.75" customHeight="1" x14ac:dyDescent="0.15">
      <c r="A236" s="75"/>
      <c r="B236" s="79" t="s">
        <v>714</v>
      </c>
      <c r="C236" s="75"/>
      <c r="D236" s="75"/>
      <c r="E236" s="75"/>
      <c r="F236" s="75"/>
      <c r="G236" s="75"/>
      <c r="H236" s="75"/>
      <c r="I236" s="75"/>
      <c r="J236" s="75"/>
      <c r="K236" s="75"/>
      <c r="L236" s="75"/>
      <c r="M236" s="75"/>
      <c r="N236" s="75"/>
      <c r="O236" s="75"/>
      <c r="P236" s="80"/>
      <c r="Q236" s="80"/>
      <c r="R236" s="80"/>
      <c r="S236" s="80"/>
      <c r="T236" s="80"/>
      <c r="U236" s="80"/>
      <c r="V236" s="80"/>
      <c r="W236" s="80"/>
      <c r="X236" s="80"/>
      <c r="Y236" s="81"/>
      <c r="Z236" s="81"/>
      <c r="AA236" s="81"/>
      <c r="AB236" s="81"/>
      <c r="AC236" s="81"/>
      <c r="AD236" s="81"/>
      <c r="AE236" s="81"/>
      <c r="AF236" s="81"/>
      <c r="AG236" s="81"/>
      <c r="AH236" s="81"/>
      <c r="AI236" s="81"/>
      <c r="AJ236" s="81"/>
      <c r="AK236" s="81"/>
      <c r="AL236" s="81"/>
      <c r="AM236" s="81"/>
      <c r="AN236" s="81"/>
      <c r="AO236" s="81"/>
      <c r="AP236" s="80"/>
      <c r="AQ236" s="80"/>
      <c r="AR236" s="80"/>
      <c r="AS236" s="80"/>
      <c r="AT236" s="80"/>
      <c r="AU236" s="80"/>
      <c r="AV236" s="80"/>
      <c r="AW236" s="80"/>
      <c r="AX236" s="80"/>
      <c r="AY236" s="38">
        <f>$AY$235</f>
        <v>1</v>
      </c>
    </row>
    <row r="237" spans="1:51" ht="59.25" customHeight="1" x14ac:dyDescent="0.15">
      <c r="A237" s="147"/>
      <c r="B237" s="147"/>
      <c r="C237" s="147" t="s">
        <v>23</v>
      </c>
      <c r="D237" s="147"/>
      <c r="E237" s="147"/>
      <c r="F237" s="147"/>
      <c r="G237" s="147"/>
      <c r="H237" s="147"/>
      <c r="I237" s="147"/>
      <c r="J237" s="148" t="s">
        <v>207</v>
      </c>
      <c r="K237" s="149"/>
      <c r="L237" s="149"/>
      <c r="M237" s="149"/>
      <c r="N237" s="149"/>
      <c r="O237" s="149"/>
      <c r="P237" s="147" t="s">
        <v>183</v>
      </c>
      <c r="Q237" s="147"/>
      <c r="R237" s="147"/>
      <c r="S237" s="147"/>
      <c r="T237" s="147"/>
      <c r="U237" s="147"/>
      <c r="V237" s="147"/>
      <c r="W237" s="147"/>
      <c r="X237" s="147"/>
      <c r="Y237" s="150" t="s">
        <v>205</v>
      </c>
      <c r="Z237" s="150"/>
      <c r="AA237" s="150"/>
      <c r="AB237" s="150"/>
      <c r="AC237" s="148" t="s">
        <v>235</v>
      </c>
      <c r="AD237" s="148"/>
      <c r="AE237" s="148"/>
      <c r="AF237" s="148"/>
      <c r="AG237" s="148"/>
      <c r="AH237" s="150" t="s">
        <v>726</v>
      </c>
      <c r="AI237" s="147"/>
      <c r="AJ237" s="147"/>
      <c r="AK237" s="147"/>
      <c r="AL237" s="147" t="s">
        <v>21</v>
      </c>
      <c r="AM237" s="147"/>
      <c r="AN237" s="147"/>
      <c r="AO237" s="151"/>
      <c r="AP237" s="148" t="s">
        <v>208</v>
      </c>
      <c r="AQ237" s="148"/>
      <c r="AR237" s="148"/>
      <c r="AS237" s="148"/>
      <c r="AT237" s="148"/>
      <c r="AU237" s="148"/>
      <c r="AV237" s="148"/>
      <c r="AW237" s="148"/>
      <c r="AX237" s="148"/>
      <c r="AY237" s="38">
        <f t="shared" ref="AY237:AY238" si="17">$AY$235</f>
        <v>1</v>
      </c>
    </row>
    <row r="238" spans="1:51" ht="30" customHeight="1" x14ac:dyDescent="0.15">
      <c r="A238" s="585">
        <v>1</v>
      </c>
      <c r="B238" s="585">
        <v>1</v>
      </c>
      <c r="C238" s="121" t="s">
        <v>639</v>
      </c>
      <c r="D238" s="121"/>
      <c r="E238" s="121"/>
      <c r="F238" s="121"/>
      <c r="G238" s="121"/>
      <c r="H238" s="121"/>
      <c r="I238" s="121"/>
      <c r="J238" s="122" t="s">
        <v>652</v>
      </c>
      <c r="K238" s="122"/>
      <c r="L238" s="122"/>
      <c r="M238" s="122"/>
      <c r="N238" s="122"/>
      <c r="O238" s="122"/>
      <c r="P238" s="123" t="s">
        <v>653</v>
      </c>
      <c r="Q238" s="123"/>
      <c r="R238" s="123"/>
      <c r="S238" s="123"/>
      <c r="T238" s="123"/>
      <c r="U238" s="123"/>
      <c r="V238" s="123"/>
      <c r="W238" s="123"/>
      <c r="X238" s="123"/>
      <c r="Y238" s="124">
        <v>2.8</v>
      </c>
      <c r="Z238" s="125"/>
      <c r="AA238" s="125"/>
      <c r="AB238" s="126"/>
      <c r="AC238" s="127"/>
      <c r="AD238" s="128"/>
      <c r="AE238" s="128"/>
      <c r="AF238" s="128"/>
      <c r="AG238" s="128"/>
      <c r="AH238" s="146"/>
      <c r="AI238" s="146"/>
      <c r="AJ238" s="146"/>
      <c r="AK238" s="146"/>
      <c r="AL238" s="130"/>
      <c r="AM238" s="131"/>
      <c r="AN238" s="131"/>
      <c r="AO238" s="132"/>
      <c r="AP238" s="133"/>
      <c r="AQ238" s="133"/>
      <c r="AR238" s="133"/>
      <c r="AS238" s="133"/>
      <c r="AT238" s="133"/>
      <c r="AU238" s="133"/>
      <c r="AV238" s="133"/>
      <c r="AW238" s="133"/>
      <c r="AX238" s="133"/>
      <c r="AY238" s="38">
        <f t="shared" si="17"/>
        <v>1</v>
      </c>
    </row>
    <row r="239" spans="1:51" ht="30" customHeight="1" x14ac:dyDescent="0.15">
      <c r="A239" s="585">
        <v>2</v>
      </c>
      <c r="B239" s="585">
        <v>1</v>
      </c>
      <c r="C239" s="121" t="s">
        <v>640</v>
      </c>
      <c r="D239" s="121"/>
      <c r="E239" s="121"/>
      <c r="F239" s="121"/>
      <c r="G239" s="121"/>
      <c r="H239" s="121"/>
      <c r="I239" s="121"/>
      <c r="J239" s="122" t="s">
        <v>601</v>
      </c>
      <c r="K239" s="122"/>
      <c r="L239" s="122"/>
      <c r="M239" s="122"/>
      <c r="N239" s="122"/>
      <c r="O239" s="122"/>
      <c r="P239" s="123" t="s">
        <v>653</v>
      </c>
      <c r="Q239" s="123"/>
      <c r="R239" s="123"/>
      <c r="S239" s="123"/>
      <c r="T239" s="123"/>
      <c r="U239" s="123"/>
      <c r="V239" s="123"/>
      <c r="W239" s="123"/>
      <c r="X239" s="123"/>
      <c r="Y239" s="124">
        <v>2.8</v>
      </c>
      <c r="Z239" s="125"/>
      <c r="AA239" s="125"/>
      <c r="AB239" s="126"/>
      <c r="AC239" s="127"/>
      <c r="AD239" s="128"/>
      <c r="AE239" s="128"/>
      <c r="AF239" s="128"/>
      <c r="AG239" s="128"/>
      <c r="AH239" s="146"/>
      <c r="AI239" s="146"/>
      <c r="AJ239" s="146"/>
      <c r="AK239" s="146"/>
      <c r="AL239" s="130"/>
      <c r="AM239" s="131"/>
      <c r="AN239" s="131"/>
      <c r="AO239" s="132"/>
      <c r="AP239" s="133"/>
      <c r="AQ239" s="133"/>
      <c r="AR239" s="133"/>
      <c r="AS239" s="133"/>
      <c r="AT239" s="133"/>
      <c r="AU239" s="133"/>
      <c r="AV239" s="133"/>
      <c r="AW239" s="133"/>
      <c r="AX239" s="133"/>
      <c r="AY239" s="38">
        <f>COUNTA($C$239)</f>
        <v>1</v>
      </c>
    </row>
    <row r="240" spans="1:51" ht="30" customHeight="1" x14ac:dyDescent="0.15">
      <c r="A240" s="585">
        <v>3</v>
      </c>
      <c r="B240" s="585">
        <v>1</v>
      </c>
      <c r="C240" s="121" t="s">
        <v>641</v>
      </c>
      <c r="D240" s="121"/>
      <c r="E240" s="121"/>
      <c r="F240" s="121"/>
      <c r="G240" s="121"/>
      <c r="H240" s="121"/>
      <c r="I240" s="121"/>
      <c r="J240" s="122" t="s">
        <v>601</v>
      </c>
      <c r="K240" s="122"/>
      <c r="L240" s="122"/>
      <c r="M240" s="122"/>
      <c r="N240" s="122"/>
      <c r="O240" s="122"/>
      <c r="P240" s="123" t="s">
        <v>653</v>
      </c>
      <c r="Q240" s="123"/>
      <c r="R240" s="123"/>
      <c r="S240" s="123"/>
      <c r="T240" s="123"/>
      <c r="U240" s="123"/>
      <c r="V240" s="123"/>
      <c r="W240" s="123"/>
      <c r="X240" s="123"/>
      <c r="Y240" s="124">
        <v>2.8</v>
      </c>
      <c r="Z240" s="125"/>
      <c r="AA240" s="125"/>
      <c r="AB240" s="126"/>
      <c r="AC240" s="127"/>
      <c r="AD240" s="128"/>
      <c r="AE240" s="128"/>
      <c r="AF240" s="128"/>
      <c r="AG240" s="128"/>
      <c r="AH240" s="129"/>
      <c r="AI240" s="129"/>
      <c r="AJ240" s="129"/>
      <c r="AK240" s="129"/>
      <c r="AL240" s="130"/>
      <c r="AM240" s="131"/>
      <c r="AN240" s="131"/>
      <c r="AO240" s="132"/>
      <c r="AP240" s="133"/>
      <c r="AQ240" s="133"/>
      <c r="AR240" s="133"/>
      <c r="AS240" s="133"/>
      <c r="AT240" s="133"/>
      <c r="AU240" s="133"/>
      <c r="AV240" s="133"/>
      <c r="AW240" s="133"/>
      <c r="AX240" s="133"/>
      <c r="AY240" s="38">
        <f>COUNTA($C$240)</f>
        <v>1</v>
      </c>
    </row>
    <row r="241" spans="1:51" ht="30" customHeight="1" x14ac:dyDescent="0.15">
      <c r="A241" s="585">
        <v>4</v>
      </c>
      <c r="B241" s="585">
        <v>1</v>
      </c>
      <c r="C241" s="121" t="s">
        <v>642</v>
      </c>
      <c r="D241" s="121"/>
      <c r="E241" s="121"/>
      <c r="F241" s="121"/>
      <c r="G241" s="121"/>
      <c r="H241" s="121"/>
      <c r="I241" s="121"/>
      <c r="J241" s="122" t="s">
        <v>601</v>
      </c>
      <c r="K241" s="122"/>
      <c r="L241" s="122"/>
      <c r="M241" s="122"/>
      <c r="N241" s="122"/>
      <c r="O241" s="122"/>
      <c r="P241" s="123" t="s">
        <v>653</v>
      </c>
      <c r="Q241" s="123"/>
      <c r="R241" s="123"/>
      <c r="S241" s="123"/>
      <c r="T241" s="123"/>
      <c r="U241" s="123"/>
      <c r="V241" s="123"/>
      <c r="W241" s="123"/>
      <c r="X241" s="123"/>
      <c r="Y241" s="124">
        <v>2.7</v>
      </c>
      <c r="Z241" s="125"/>
      <c r="AA241" s="125"/>
      <c r="AB241" s="126"/>
      <c r="AC241" s="127"/>
      <c r="AD241" s="128"/>
      <c r="AE241" s="128"/>
      <c r="AF241" s="128"/>
      <c r="AG241" s="128"/>
      <c r="AH241" s="129"/>
      <c r="AI241" s="129"/>
      <c r="AJ241" s="129"/>
      <c r="AK241" s="129"/>
      <c r="AL241" s="130"/>
      <c r="AM241" s="131"/>
      <c r="AN241" s="131"/>
      <c r="AO241" s="132"/>
      <c r="AP241" s="133"/>
      <c r="AQ241" s="133"/>
      <c r="AR241" s="133"/>
      <c r="AS241" s="133"/>
      <c r="AT241" s="133"/>
      <c r="AU241" s="133"/>
      <c r="AV241" s="133"/>
      <c r="AW241" s="133"/>
      <c r="AX241" s="133"/>
      <c r="AY241" s="38">
        <f>COUNTA($C$241)</f>
        <v>1</v>
      </c>
    </row>
    <row r="242" spans="1:51" ht="30" customHeight="1" x14ac:dyDescent="0.15">
      <c r="A242" s="585">
        <v>5</v>
      </c>
      <c r="B242" s="585">
        <v>1</v>
      </c>
      <c r="C242" s="121" t="s">
        <v>643</v>
      </c>
      <c r="D242" s="121"/>
      <c r="E242" s="121"/>
      <c r="F242" s="121"/>
      <c r="G242" s="121"/>
      <c r="H242" s="121"/>
      <c r="I242" s="121"/>
      <c r="J242" s="122" t="s">
        <v>601</v>
      </c>
      <c r="K242" s="122"/>
      <c r="L242" s="122"/>
      <c r="M242" s="122"/>
      <c r="N242" s="122"/>
      <c r="O242" s="122"/>
      <c r="P242" s="123" t="s">
        <v>653</v>
      </c>
      <c r="Q242" s="123"/>
      <c r="R242" s="123"/>
      <c r="S242" s="123"/>
      <c r="T242" s="123"/>
      <c r="U242" s="123"/>
      <c r="V242" s="123"/>
      <c r="W242" s="123"/>
      <c r="X242" s="123"/>
      <c r="Y242" s="124">
        <v>2.5</v>
      </c>
      <c r="Z242" s="125"/>
      <c r="AA242" s="125"/>
      <c r="AB242" s="126"/>
      <c r="AC242" s="127"/>
      <c r="AD242" s="128"/>
      <c r="AE242" s="128"/>
      <c r="AF242" s="128"/>
      <c r="AG242" s="128"/>
      <c r="AH242" s="129"/>
      <c r="AI242" s="129"/>
      <c r="AJ242" s="129"/>
      <c r="AK242" s="129"/>
      <c r="AL242" s="130"/>
      <c r="AM242" s="131"/>
      <c r="AN242" s="131"/>
      <c r="AO242" s="132"/>
      <c r="AP242" s="133"/>
      <c r="AQ242" s="133"/>
      <c r="AR242" s="133"/>
      <c r="AS242" s="133"/>
      <c r="AT242" s="133"/>
      <c r="AU242" s="133"/>
      <c r="AV242" s="133"/>
      <c r="AW242" s="133"/>
      <c r="AX242" s="133"/>
      <c r="AY242" s="38">
        <f>COUNTA($C$242)</f>
        <v>1</v>
      </c>
    </row>
    <row r="243" spans="1:51" ht="30" customHeight="1" x14ac:dyDescent="0.15">
      <c r="A243" s="585">
        <v>6</v>
      </c>
      <c r="B243" s="585">
        <v>1</v>
      </c>
      <c r="C243" s="121" t="s">
        <v>644</v>
      </c>
      <c r="D243" s="121"/>
      <c r="E243" s="121"/>
      <c r="F243" s="121"/>
      <c r="G243" s="121"/>
      <c r="H243" s="121"/>
      <c r="I243" s="121"/>
      <c r="J243" s="122" t="s">
        <v>601</v>
      </c>
      <c r="K243" s="122"/>
      <c r="L243" s="122"/>
      <c r="M243" s="122"/>
      <c r="N243" s="122"/>
      <c r="O243" s="122"/>
      <c r="P243" s="123" t="s">
        <v>653</v>
      </c>
      <c r="Q243" s="123"/>
      <c r="R243" s="123"/>
      <c r="S243" s="123"/>
      <c r="T243" s="123"/>
      <c r="U243" s="123"/>
      <c r="V243" s="123"/>
      <c r="W243" s="123"/>
      <c r="X243" s="123"/>
      <c r="Y243" s="124">
        <v>2.2999999999999998</v>
      </c>
      <c r="Z243" s="125"/>
      <c r="AA243" s="125"/>
      <c r="AB243" s="126"/>
      <c r="AC243" s="127"/>
      <c r="AD243" s="128"/>
      <c r="AE243" s="128"/>
      <c r="AF243" s="128"/>
      <c r="AG243" s="128"/>
      <c r="AH243" s="129"/>
      <c r="AI243" s="129"/>
      <c r="AJ243" s="129"/>
      <c r="AK243" s="129"/>
      <c r="AL243" s="130"/>
      <c r="AM243" s="131"/>
      <c r="AN243" s="131"/>
      <c r="AO243" s="132"/>
      <c r="AP243" s="133"/>
      <c r="AQ243" s="133"/>
      <c r="AR243" s="133"/>
      <c r="AS243" s="133"/>
      <c r="AT243" s="133"/>
      <c r="AU243" s="133"/>
      <c r="AV243" s="133"/>
      <c r="AW243" s="133"/>
      <c r="AX243" s="133"/>
      <c r="AY243" s="38">
        <f>COUNTA($C$243)</f>
        <v>1</v>
      </c>
    </row>
    <row r="244" spans="1:51" ht="30" customHeight="1" x14ac:dyDescent="0.15">
      <c r="A244" s="585">
        <v>7</v>
      </c>
      <c r="B244" s="585">
        <v>1</v>
      </c>
      <c r="C244" s="121" t="s">
        <v>645</v>
      </c>
      <c r="D244" s="121"/>
      <c r="E244" s="121"/>
      <c r="F244" s="121"/>
      <c r="G244" s="121"/>
      <c r="H244" s="121"/>
      <c r="I244" s="121"/>
      <c r="J244" s="122" t="s">
        <v>601</v>
      </c>
      <c r="K244" s="122"/>
      <c r="L244" s="122"/>
      <c r="M244" s="122"/>
      <c r="N244" s="122"/>
      <c r="O244" s="122"/>
      <c r="P244" s="123" t="s">
        <v>653</v>
      </c>
      <c r="Q244" s="123"/>
      <c r="R244" s="123"/>
      <c r="S244" s="123"/>
      <c r="T244" s="123"/>
      <c r="U244" s="123"/>
      <c r="V244" s="123"/>
      <c r="W244" s="123"/>
      <c r="X244" s="123"/>
      <c r="Y244" s="124">
        <v>2.2000000000000002</v>
      </c>
      <c r="Z244" s="125"/>
      <c r="AA244" s="125"/>
      <c r="AB244" s="126"/>
      <c r="AC244" s="127"/>
      <c r="AD244" s="128"/>
      <c r="AE244" s="128"/>
      <c r="AF244" s="128"/>
      <c r="AG244" s="128"/>
      <c r="AH244" s="129"/>
      <c r="AI244" s="129"/>
      <c r="AJ244" s="129"/>
      <c r="AK244" s="129"/>
      <c r="AL244" s="130"/>
      <c r="AM244" s="131"/>
      <c r="AN244" s="131"/>
      <c r="AO244" s="132"/>
      <c r="AP244" s="133"/>
      <c r="AQ244" s="133"/>
      <c r="AR244" s="133"/>
      <c r="AS244" s="133"/>
      <c r="AT244" s="133"/>
      <c r="AU244" s="133"/>
      <c r="AV244" s="133"/>
      <c r="AW244" s="133"/>
      <c r="AX244" s="133"/>
      <c r="AY244" s="38">
        <f>COUNTA($C$244)</f>
        <v>1</v>
      </c>
    </row>
    <row r="245" spans="1:51" ht="30" customHeight="1" x14ac:dyDescent="0.15">
      <c r="A245" s="585">
        <v>8</v>
      </c>
      <c r="B245" s="585">
        <v>1</v>
      </c>
      <c r="C245" s="121" t="s">
        <v>646</v>
      </c>
      <c r="D245" s="121"/>
      <c r="E245" s="121"/>
      <c r="F245" s="121"/>
      <c r="G245" s="121"/>
      <c r="H245" s="121"/>
      <c r="I245" s="121"/>
      <c r="J245" s="122" t="s">
        <v>601</v>
      </c>
      <c r="K245" s="122"/>
      <c r="L245" s="122"/>
      <c r="M245" s="122"/>
      <c r="N245" s="122"/>
      <c r="O245" s="122"/>
      <c r="P245" s="123" t="s">
        <v>653</v>
      </c>
      <c r="Q245" s="123"/>
      <c r="R245" s="123"/>
      <c r="S245" s="123"/>
      <c r="T245" s="123"/>
      <c r="U245" s="123"/>
      <c r="V245" s="123"/>
      <c r="W245" s="123"/>
      <c r="X245" s="123"/>
      <c r="Y245" s="124">
        <v>2.2000000000000002</v>
      </c>
      <c r="Z245" s="125"/>
      <c r="AA245" s="125"/>
      <c r="AB245" s="126"/>
      <c r="AC245" s="127"/>
      <c r="AD245" s="128"/>
      <c r="AE245" s="128"/>
      <c r="AF245" s="128"/>
      <c r="AG245" s="128"/>
      <c r="AH245" s="129"/>
      <c r="AI245" s="129"/>
      <c r="AJ245" s="129"/>
      <c r="AK245" s="129"/>
      <c r="AL245" s="130"/>
      <c r="AM245" s="131"/>
      <c r="AN245" s="131"/>
      <c r="AO245" s="132"/>
      <c r="AP245" s="133"/>
      <c r="AQ245" s="133"/>
      <c r="AR245" s="133"/>
      <c r="AS245" s="133"/>
      <c r="AT245" s="133"/>
      <c r="AU245" s="133"/>
      <c r="AV245" s="133"/>
      <c r="AW245" s="133"/>
      <c r="AX245" s="133"/>
      <c r="AY245" s="38">
        <f>COUNTA($C$245)</f>
        <v>1</v>
      </c>
    </row>
    <row r="246" spans="1:51" ht="30" customHeight="1" x14ac:dyDescent="0.15">
      <c r="A246" s="585">
        <v>9</v>
      </c>
      <c r="B246" s="585">
        <v>1</v>
      </c>
      <c r="C246" s="121" t="s">
        <v>647</v>
      </c>
      <c r="D246" s="121"/>
      <c r="E246" s="121"/>
      <c r="F246" s="121"/>
      <c r="G246" s="121"/>
      <c r="H246" s="121"/>
      <c r="I246" s="121"/>
      <c r="J246" s="122" t="s">
        <v>601</v>
      </c>
      <c r="K246" s="122"/>
      <c r="L246" s="122"/>
      <c r="M246" s="122"/>
      <c r="N246" s="122"/>
      <c r="O246" s="122"/>
      <c r="P246" s="123" t="s">
        <v>653</v>
      </c>
      <c r="Q246" s="123"/>
      <c r="R246" s="123"/>
      <c r="S246" s="123"/>
      <c r="T246" s="123"/>
      <c r="U246" s="123"/>
      <c r="V246" s="123"/>
      <c r="W246" s="123"/>
      <c r="X246" s="123"/>
      <c r="Y246" s="124">
        <v>2.1</v>
      </c>
      <c r="Z246" s="125"/>
      <c r="AA246" s="125"/>
      <c r="AB246" s="126"/>
      <c r="AC246" s="127"/>
      <c r="AD246" s="128"/>
      <c r="AE246" s="128"/>
      <c r="AF246" s="128"/>
      <c r="AG246" s="128"/>
      <c r="AH246" s="129"/>
      <c r="AI246" s="129"/>
      <c r="AJ246" s="129"/>
      <c r="AK246" s="129"/>
      <c r="AL246" s="130"/>
      <c r="AM246" s="131"/>
      <c r="AN246" s="131"/>
      <c r="AO246" s="132"/>
      <c r="AP246" s="133"/>
      <c r="AQ246" s="133"/>
      <c r="AR246" s="133"/>
      <c r="AS246" s="133"/>
      <c r="AT246" s="133"/>
      <c r="AU246" s="133"/>
      <c r="AV246" s="133"/>
      <c r="AW246" s="133"/>
      <c r="AX246" s="133"/>
      <c r="AY246" s="38">
        <f>COUNTA($C$246)</f>
        <v>1</v>
      </c>
    </row>
    <row r="247" spans="1:51" ht="30" customHeight="1" x14ac:dyDescent="0.15">
      <c r="A247" s="585">
        <v>10</v>
      </c>
      <c r="B247" s="585">
        <v>1</v>
      </c>
      <c r="C247" s="121" t="s">
        <v>648</v>
      </c>
      <c r="D247" s="121"/>
      <c r="E247" s="121"/>
      <c r="F247" s="121"/>
      <c r="G247" s="121"/>
      <c r="H247" s="121"/>
      <c r="I247" s="121"/>
      <c r="J247" s="122" t="s">
        <v>601</v>
      </c>
      <c r="K247" s="122"/>
      <c r="L247" s="122"/>
      <c r="M247" s="122"/>
      <c r="N247" s="122"/>
      <c r="O247" s="122"/>
      <c r="P247" s="123" t="s">
        <v>653</v>
      </c>
      <c r="Q247" s="123"/>
      <c r="R247" s="123"/>
      <c r="S247" s="123"/>
      <c r="T247" s="123"/>
      <c r="U247" s="123"/>
      <c r="V247" s="123"/>
      <c r="W247" s="123"/>
      <c r="X247" s="123"/>
      <c r="Y247" s="124">
        <v>1.6</v>
      </c>
      <c r="Z247" s="125"/>
      <c r="AA247" s="125"/>
      <c r="AB247" s="126"/>
      <c r="AC247" s="127"/>
      <c r="AD247" s="128"/>
      <c r="AE247" s="128"/>
      <c r="AF247" s="128"/>
      <c r="AG247" s="128"/>
      <c r="AH247" s="129"/>
      <c r="AI247" s="129"/>
      <c r="AJ247" s="129"/>
      <c r="AK247" s="129"/>
      <c r="AL247" s="130"/>
      <c r="AM247" s="131"/>
      <c r="AN247" s="131"/>
      <c r="AO247" s="132"/>
      <c r="AP247" s="133"/>
      <c r="AQ247" s="133"/>
      <c r="AR247" s="133"/>
      <c r="AS247" s="133"/>
      <c r="AT247" s="133"/>
      <c r="AU247" s="133"/>
      <c r="AV247" s="133"/>
      <c r="AW247" s="133"/>
      <c r="AX247" s="133"/>
      <c r="AY247" s="38">
        <f>COUNTA($C$247)</f>
        <v>1</v>
      </c>
    </row>
  </sheetData>
  <sheetProtection formatRows="0"/>
  <dataConsolidate/>
  <mergeCells count="1041">
    <mergeCell ref="AM126:AN126"/>
    <mergeCell ref="AO126:AP126"/>
    <mergeCell ref="AR126:AS126"/>
    <mergeCell ref="AU126:AV126"/>
    <mergeCell ref="A123:D123"/>
    <mergeCell ref="E123:P123"/>
    <mergeCell ref="Q123:AB123"/>
    <mergeCell ref="AC123:AN123"/>
    <mergeCell ref="AO123:AX123"/>
    <mergeCell ref="A124:D124"/>
    <mergeCell ref="E124:P124"/>
    <mergeCell ref="Q124:AB124"/>
    <mergeCell ref="AC124:AN124"/>
    <mergeCell ref="AO124:AX124"/>
    <mergeCell ref="A125:D125"/>
    <mergeCell ref="E125:G125"/>
    <mergeCell ref="I125:J125"/>
    <mergeCell ref="L125:M125"/>
    <mergeCell ref="O125:P125"/>
    <mergeCell ref="Q125:S125"/>
    <mergeCell ref="AQ71:AT71"/>
    <mergeCell ref="AU71:AX71"/>
    <mergeCell ref="AE72:AF72"/>
    <mergeCell ref="U125:V125"/>
    <mergeCell ref="X125:Y125"/>
    <mergeCell ref="AA125:AB125"/>
    <mergeCell ref="AC125:AE125"/>
    <mergeCell ref="AG125:AH125"/>
    <mergeCell ref="AJ125:AK125"/>
    <mergeCell ref="AM125:AN125"/>
    <mergeCell ref="AO125:AP125"/>
    <mergeCell ref="AR125:AS125"/>
    <mergeCell ref="A12:F21"/>
    <mergeCell ref="G22:O22"/>
    <mergeCell ref="G23:O23"/>
    <mergeCell ref="G24:O24"/>
    <mergeCell ref="A22:F25"/>
    <mergeCell ref="AD22:AX22"/>
    <mergeCell ref="AD23:AX25"/>
    <mergeCell ref="W22:AC22"/>
    <mergeCell ref="A119:D119"/>
    <mergeCell ref="E119:P119"/>
    <mergeCell ref="Q119:AB119"/>
    <mergeCell ref="AC119:AN119"/>
    <mergeCell ref="AO119:AX119"/>
    <mergeCell ref="E120:P120"/>
    <mergeCell ref="Q120:AB120"/>
    <mergeCell ref="AC120:AN120"/>
    <mergeCell ref="AO120:AX120"/>
    <mergeCell ref="A116:D116"/>
    <mergeCell ref="E116:P116"/>
    <mergeCell ref="Q116:AB116"/>
    <mergeCell ref="AJ126:AK126"/>
    <mergeCell ref="A121:D121"/>
    <mergeCell ref="A120:D120"/>
    <mergeCell ref="A126:D126"/>
    <mergeCell ref="E126:G126"/>
    <mergeCell ref="I126:J126"/>
    <mergeCell ref="L126:M126"/>
    <mergeCell ref="Q126:S126"/>
    <mergeCell ref="U126:V126"/>
    <mergeCell ref="X126:Y126"/>
    <mergeCell ref="AC126:AE126"/>
    <mergeCell ref="C92:AC92"/>
    <mergeCell ref="AD92:AF92"/>
    <mergeCell ref="AB71:AD72"/>
    <mergeCell ref="AE71:AH71"/>
    <mergeCell ref="AI71:AL72"/>
    <mergeCell ref="AM71:AP72"/>
    <mergeCell ref="AC116:AN116"/>
    <mergeCell ref="AO116:AX116"/>
    <mergeCell ref="A117:D117"/>
    <mergeCell ref="AU125:AV125"/>
    <mergeCell ref="E121:P121"/>
    <mergeCell ref="Q121:AB121"/>
    <mergeCell ref="AC121:AN121"/>
    <mergeCell ref="AO121:AX121"/>
    <mergeCell ref="E122:P122"/>
    <mergeCell ref="Q122:AB122"/>
    <mergeCell ref="AC122:AN122"/>
    <mergeCell ref="AO122:AX122"/>
    <mergeCell ref="A122:D122"/>
    <mergeCell ref="O126:P126"/>
    <mergeCell ref="AA126:AB126"/>
    <mergeCell ref="AO2:AQ2"/>
    <mergeCell ref="AS2:AU2"/>
    <mergeCell ref="P25:V25"/>
    <mergeCell ref="W25:AC25"/>
    <mergeCell ref="AD2:AH2"/>
    <mergeCell ref="AJ2:AM2"/>
    <mergeCell ref="G8:X8"/>
    <mergeCell ref="P22:V22"/>
    <mergeCell ref="P23:V23"/>
    <mergeCell ref="P24:V24"/>
    <mergeCell ref="G25:O25"/>
    <mergeCell ref="C65:D78"/>
    <mergeCell ref="AM73:AP73"/>
    <mergeCell ref="AQ73:AT73"/>
    <mergeCell ref="AU73:AX73"/>
    <mergeCell ref="Y74:AA74"/>
    <mergeCell ref="AB74:AD74"/>
    <mergeCell ref="AE74:AH74"/>
    <mergeCell ref="AI74:AL74"/>
    <mergeCell ref="AM74:AP74"/>
    <mergeCell ref="AQ74:AT74"/>
    <mergeCell ref="AU74:AX74"/>
    <mergeCell ref="Y75:AA75"/>
    <mergeCell ref="AB75:AD75"/>
    <mergeCell ref="AE75:AH75"/>
    <mergeCell ref="AI75:AL75"/>
    <mergeCell ref="AM75:AP75"/>
    <mergeCell ref="AQ75:AT75"/>
    <mergeCell ref="AU75:AX75"/>
    <mergeCell ref="E71:F75"/>
    <mergeCell ref="G71:X72"/>
    <mergeCell ref="Y71:AA72"/>
    <mergeCell ref="Y208:AB208"/>
    <mergeCell ref="C208:I208"/>
    <mergeCell ref="P208:X208"/>
    <mergeCell ref="Y53:AA53"/>
    <mergeCell ref="AB53:AD53"/>
    <mergeCell ref="AE53:AH53"/>
    <mergeCell ref="Y51:AA52"/>
    <mergeCell ref="AB51:AD52"/>
    <mergeCell ref="AW52:AX52"/>
    <mergeCell ref="AG72:AH72"/>
    <mergeCell ref="AQ72:AR72"/>
    <mergeCell ref="AS72:AT72"/>
    <mergeCell ref="AU72:AV72"/>
    <mergeCell ref="AW72:AX72"/>
    <mergeCell ref="G73:X75"/>
    <mergeCell ref="Y73:AA73"/>
    <mergeCell ref="AB73:AD73"/>
    <mergeCell ref="AE73:AH73"/>
    <mergeCell ref="AI73:AL73"/>
    <mergeCell ref="AQ69:AT69"/>
    <mergeCell ref="Y70:AA70"/>
    <mergeCell ref="AB70:AD70"/>
    <mergeCell ref="AE70:AH70"/>
    <mergeCell ref="AB57:AD61"/>
    <mergeCell ref="AB55:AD56"/>
    <mergeCell ref="G53:X54"/>
    <mergeCell ref="E117:P117"/>
    <mergeCell ref="Q117:AB117"/>
    <mergeCell ref="AC117:AN117"/>
    <mergeCell ref="AO117:AX117"/>
    <mergeCell ref="A118:D118"/>
    <mergeCell ref="E118:P118"/>
    <mergeCell ref="AC210:AG210"/>
    <mergeCell ref="AC211:AG211"/>
    <mergeCell ref="AC212:AG212"/>
    <mergeCell ref="AL212:AO212"/>
    <mergeCell ref="AH214:AK214"/>
    <mergeCell ref="AL214:AO214"/>
    <mergeCell ref="AH224:AK224"/>
    <mergeCell ref="AL224:AO224"/>
    <mergeCell ref="AC226:AG226"/>
    <mergeCell ref="E50:F50"/>
    <mergeCell ref="G50:AX50"/>
    <mergeCell ref="E49:F49"/>
    <mergeCell ref="G49:AX49"/>
    <mergeCell ref="E51:F61"/>
    <mergeCell ref="P217:X217"/>
    <mergeCell ref="P218:X218"/>
    <mergeCell ref="P219:X219"/>
    <mergeCell ref="P220:X220"/>
    <mergeCell ref="P221:X221"/>
    <mergeCell ref="P222:X222"/>
    <mergeCell ref="Y214:AB214"/>
    <mergeCell ref="AE57:AX58"/>
    <mergeCell ref="AE60:AX61"/>
    <mergeCell ref="AH222:AK222"/>
    <mergeCell ref="AL222:AO222"/>
    <mergeCell ref="AP220:AX220"/>
    <mergeCell ref="AP217:AX217"/>
    <mergeCell ref="AP218:AX218"/>
    <mergeCell ref="AP219:AX219"/>
    <mergeCell ref="AC217:AG217"/>
    <mergeCell ref="AC218:AG218"/>
    <mergeCell ref="AP222:AX222"/>
    <mergeCell ref="AU51:AX51"/>
    <mergeCell ref="AE46:AH46"/>
    <mergeCell ref="AE51:AH52"/>
    <mergeCell ref="AU38:AX38"/>
    <mergeCell ref="AS39:AT39"/>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W23:AC23"/>
    <mergeCell ref="W24:AC24"/>
    <mergeCell ref="AE28:AH28"/>
    <mergeCell ref="AQ27:AR27"/>
    <mergeCell ref="AE29:AH29"/>
    <mergeCell ref="AS27:AT27"/>
    <mergeCell ref="AW2:AX2"/>
    <mergeCell ref="AU188:AX188"/>
    <mergeCell ref="AU28:AX28"/>
    <mergeCell ref="AU29:AX29"/>
    <mergeCell ref="AU30:AX30"/>
    <mergeCell ref="Y198:AB198"/>
    <mergeCell ref="AC198:AG198"/>
    <mergeCell ref="AH198:AT198"/>
    <mergeCell ref="AC188:AG188"/>
    <mergeCell ref="AH188:AT188"/>
    <mergeCell ref="AC195:AG195"/>
    <mergeCell ref="AH195:AT195"/>
    <mergeCell ref="AU195:AX195"/>
    <mergeCell ref="AM41:AP41"/>
    <mergeCell ref="A3:AH3"/>
    <mergeCell ref="AJ3:AW3"/>
    <mergeCell ref="A81:B83"/>
    <mergeCell ref="G19:O19"/>
    <mergeCell ref="AK19:AQ19"/>
    <mergeCell ref="P18:V18"/>
    <mergeCell ref="W18:AC18"/>
    <mergeCell ref="AD18:AJ18"/>
    <mergeCell ref="AK18:AQ18"/>
    <mergeCell ref="AR18:AX18"/>
    <mergeCell ref="AR19:AX19"/>
    <mergeCell ref="W19:AC19"/>
    <mergeCell ref="AD19:AJ19"/>
    <mergeCell ref="G20:O20"/>
    <mergeCell ref="AH201:AT201"/>
    <mergeCell ref="AU201:AX201"/>
    <mergeCell ref="A246:B246"/>
    <mergeCell ref="A247:B247"/>
    <mergeCell ref="A244:B244"/>
    <mergeCell ref="A245:B245"/>
    <mergeCell ref="C244:I244"/>
    <mergeCell ref="J244:O244"/>
    <mergeCell ref="P244:X244"/>
    <mergeCell ref="Y244:AB244"/>
    <mergeCell ref="AC244:AG244"/>
    <mergeCell ref="AH244:AK244"/>
    <mergeCell ref="AL244:AO244"/>
    <mergeCell ref="AP244:AX244"/>
    <mergeCell ref="C245:I245"/>
    <mergeCell ref="J245:O245"/>
    <mergeCell ref="P245:X245"/>
    <mergeCell ref="Y245:AB245"/>
    <mergeCell ref="AC245:AG245"/>
    <mergeCell ref="AH245:AK245"/>
    <mergeCell ref="AP223:AX223"/>
    <mergeCell ref="AP224:AX224"/>
    <mergeCell ref="AP225:AX225"/>
    <mergeCell ref="AP226:AX226"/>
    <mergeCell ref="AC220:AG220"/>
    <mergeCell ref="AC221:AG221"/>
    <mergeCell ref="AC222:AG222"/>
    <mergeCell ref="Y210:AB210"/>
    <mergeCell ref="Y211:AB211"/>
    <mergeCell ref="Y212:AB212"/>
    <mergeCell ref="AC213:AG213"/>
    <mergeCell ref="Y213:AB213"/>
    <mergeCell ref="AL245:AO245"/>
    <mergeCell ref="AP245:AX245"/>
    <mergeCell ref="A238:B238"/>
    <mergeCell ref="A239:B239"/>
    <mergeCell ref="A237:B237"/>
    <mergeCell ref="A242:B242"/>
    <mergeCell ref="A243:B243"/>
    <mergeCell ref="A240:B240"/>
    <mergeCell ref="A241:B241"/>
    <mergeCell ref="C240:I240"/>
    <mergeCell ref="J240:O240"/>
    <mergeCell ref="P240:X240"/>
    <mergeCell ref="Y240:AB240"/>
    <mergeCell ref="AC240:AG240"/>
    <mergeCell ref="AH240:AK240"/>
    <mergeCell ref="AL240:AO240"/>
    <mergeCell ref="AP240:AX240"/>
    <mergeCell ref="C239:I239"/>
    <mergeCell ref="J239:O239"/>
    <mergeCell ref="P239:X239"/>
    <mergeCell ref="Y239:AB239"/>
    <mergeCell ref="AC239:AG239"/>
    <mergeCell ref="AH239:AK239"/>
    <mergeCell ref="AL239:AO239"/>
    <mergeCell ref="AP239:AX239"/>
    <mergeCell ref="C241:I241"/>
    <mergeCell ref="J241:O241"/>
    <mergeCell ref="P241:X241"/>
    <mergeCell ref="Y241:AB241"/>
    <mergeCell ref="AC241:AG241"/>
    <mergeCell ref="AH241:AK241"/>
    <mergeCell ref="AL241:AO241"/>
    <mergeCell ref="A233:B233"/>
    <mergeCell ref="A234:B234"/>
    <mergeCell ref="C233:I233"/>
    <mergeCell ref="J233:O233"/>
    <mergeCell ref="P233:X233"/>
    <mergeCell ref="Y233:AB233"/>
    <mergeCell ref="AC233:AG233"/>
    <mergeCell ref="AH233:AK233"/>
    <mergeCell ref="AL233:AO233"/>
    <mergeCell ref="AP233:AX233"/>
    <mergeCell ref="A229:B229"/>
    <mergeCell ref="A230:B230"/>
    <mergeCell ref="C230:I230"/>
    <mergeCell ref="J230:O230"/>
    <mergeCell ref="P230:X230"/>
    <mergeCell ref="Y230:AB230"/>
    <mergeCell ref="AC230:AG230"/>
    <mergeCell ref="AH230:AK230"/>
    <mergeCell ref="AL230:AO230"/>
    <mergeCell ref="AP230:AX230"/>
    <mergeCell ref="C229:I229"/>
    <mergeCell ref="J229:O229"/>
    <mergeCell ref="P229:X229"/>
    <mergeCell ref="Y229:AB229"/>
    <mergeCell ref="AC229:AG229"/>
    <mergeCell ref="AH229:AK229"/>
    <mergeCell ref="AL229:AO229"/>
    <mergeCell ref="AP229:AX229"/>
    <mergeCell ref="C234:I234"/>
    <mergeCell ref="J234:O234"/>
    <mergeCell ref="P234:X234"/>
    <mergeCell ref="Y234:AB234"/>
    <mergeCell ref="AP221:AX221"/>
    <mergeCell ref="A225:B225"/>
    <mergeCell ref="A226:B226"/>
    <mergeCell ref="C225:I225"/>
    <mergeCell ref="J225:O225"/>
    <mergeCell ref="P225:X225"/>
    <mergeCell ref="Y225:AB225"/>
    <mergeCell ref="AC225:AG225"/>
    <mergeCell ref="AH225:AK225"/>
    <mergeCell ref="AL225:AO225"/>
    <mergeCell ref="C222:I222"/>
    <mergeCell ref="J222:O222"/>
    <mergeCell ref="Y222:AB222"/>
    <mergeCell ref="P223:X223"/>
    <mergeCell ref="P224:X224"/>
    <mergeCell ref="AH223:AK223"/>
    <mergeCell ref="AL223:AO223"/>
    <mergeCell ref="AC223:AG223"/>
    <mergeCell ref="AC224:AG224"/>
    <mergeCell ref="P226:X226"/>
    <mergeCell ref="J226:O226"/>
    <mergeCell ref="AH226:AK226"/>
    <mergeCell ref="AL226:AO226"/>
    <mergeCell ref="Y218:AB218"/>
    <mergeCell ref="AH218:AK218"/>
    <mergeCell ref="AC219:AG219"/>
    <mergeCell ref="AH219:AK219"/>
    <mergeCell ref="AL219:AO219"/>
    <mergeCell ref="C220:I220"/>
    <mergeCell ref="J220:O220"/>
    <mergeCell ref="Y220:AB220"/>
    <mergeCell ref="AH220:AK220"/>
    <mergeCell ref="AL220:AO220"/>
    <mergeCell ref="A219:B219"/>
    <mergeCell ref="AL218:AO218"/>
    <mergeCell ref="C219:I219"/>
    <mergeCell ref="J219:O219"/>
    <mergeCell ref="Y219:AB219"/>
    <mergeCell ref="A223:B223"/>
    <mergeCell ref="A224:B224"/>
    <mergeCell ref="A221:B221"/>
    <mergeCell ref="A222:B222"/>
    <mergeCell ref="C221:I221"/>
    <mergeCell ref="J221:O221"/>
    <mergeCell ref="Y221:AB221"/>
    <mergeCell ref="AH221:AK221"/>
    <mergeCell ref="AL221:AO221"/>
    <mergeCell ref="AP208:AX208"/>
    <mergeCell ref="AQ52:AR52"/>
    <mergeCell ref="AU52:AV52"/>
    <mergeCell ref="AP209:AX209"/>
    <mergeCell ref="AP210:AX210"/>
    <mergeCell ref="AP211:AX211"/>
    <mergeCell ref="AP212:AX212"/>
    <mergeCell ref="G51:X52"/>
    <mergeCell ref="P209:X209"/>
    <mergeCell ref="P210:X210"/>
    <mergeCell ref="P211:X211"/>
    <mergeCell ref="P212:X212"/>
    <mergeCell ref="P213:X213"/>
    <mergeCell ref="P214:X214"/>
    <mergeCell ref="AI53:AL53"/>
    <mergeCell ref="AP213:AX213"/>
    <mergeCell ref="A79:AX79"/>
    <mergeCell ref="G66:X67"/>
    <mergeCell ref="G68:X70"/>
    <mergeCell ref="AH212:AK212"/>
    <mergeCell ref="G202:K202"/>
    <mergeCell ref="L202:X202"/>
    <mergeCell ref="Y202:AB202"/>
    <mergeCell ref="AC202:AG202"/>
    <mergeCell ref="AH202:AT202"/>
    <mergeCell ref="AU202:AX202"/>
    <mergeCell ref="AU196:AX196"/>
    <mergeCell ref="G200:K200"/>
    <mergeCell ref="Y200:AB200"/>
    <mergeCell ref="AC200:AG200"/>
    <mergeCell ref="AH200:AT200"/>
    <mergeCell ref="AC201:AG201"/>
    <mergeCell ref="A211:B211"/>
    <mergeCell ref="G192:K192"/>
    <mergeCell ref="L192:X192"/>
    <mergeCell ref="Y192:AB192"/>
    <mergeCell ref="AH209:AK209"/>
    <mergeCell ref="AL209:AO209"/>
    <mergeCell ref="J208:O208"/>
    <mergeCell ref="J210:O210"/>
    <mergeCell ref="J209:O209"/>
    <mergeCell ref="Y209:AB209"/>
    <mergeCell ref="L198:X198"/>
    <mergeCell ref="G201:K201"/>
    <mergeCell ref="L201:X201"/>
    <mergeCell ref="Y201:AB201"/>
    <mergeCell ref="C226:I226"/>
    <mergeCell ref="Y226:AB226"/>
    <mergeCell ref="J223:O223"/>
    <mergeCell ref="J224:O224"/>
    <mergeCell ref="Y223:AB223"/>
    <mergeCell ref="Y224:AB224"/>
    <mergeCell ref="AH211:AK211"/>
    <mergeCell ref="AL211:AO211"/>
    <mergeCell ref="A220:B220"/>
    <mergeCell ref="A217:B217"/>
    <mergeCell ref="A218:B218"/>
    <mergeCell ref="C217:I217"/>
    <mergeCell ref="J217:O217"/>
    <mergeCell ref="Y217:AB217"/>
    <mergeCell ref="AH217:AK217"/>
    <mergeCell ref="AL217:AO217"/>
    <mergeCell ref="C218:I218"/>
    <mergeCell ref="J218:O218"/>
    <mergeCell ref="J214:O214"/>
    <mergeCell ref="AH208:AK208"/>
    <mergeCell ref="AL208:AO208"/>
    <mergeCell ref="AC193:AG193"/>
    <mergeCell ref="AH193:AT193"/>
    <mergeCell ref="AU193:AX193"/>
    <mergeCell ref="AE48:AH48"/>
    <mergeCell ref="AI46:AL46"/>
    <mergeCell ref="AM48:AP48"/>
    <mergeCell ref="G182:AB182"/>
    <mergeCell ref="AC182:AX182"/>
    <mergeCell ref="G183:K183"/>
    <mergeCell ref="AU200:AX200"/>
    <mergeCell ref="AU198:AX198"/>
    <mergeCell ref="L195:X195"/>
    <mergeCell ref="Y195:AB195"/>
    <mergeCell ref="L188:X188"/>
    <mergeCell ref="G188:K188"/>
    <mergeCell ref="L186:X186"/>
    <mergeCell ref="Y186:AB186"/>
    <mergeCell ref="AH210:AK210"/>
    <mergeCell ref="AL210:AO210"/>
    <mergeCell ref="AC214:AG214"/>
    <mergeCell ref="AP214:AX214"/>
    <mergeCell ref="AC208:AG208"/>
    <mergeCell ref="AC209:AG209"/>
    <mergeCell ref="A203:AK203"/>
    <mergeCell ref="G194:K194"/>
    <mergeCell ref="L194:X194"/>
    <mergeCell ref="Y194:AB194"/>
    <mergeCell ref="AC194:AG194"/>
    <mergeCell ref="AH194:AT194"/>
    <mergeCell ref="A214:B214"/>
    <mergeCell ref="A209:B209"/>
    <mergeCell ref="A208:B208"/>
    <mergeCell ref="AH197:AT197"/>
    <mergeCell ref="AU197:AX197"/>
    <mergeCell ref="G196:K196"/>
    <mergeCell ref="L196:X196"/>
    <mergeCell ref="Y196:AB196"/>
    <mergeCell ref="AC196:AG196"/>
    <mergeCell ref="AU199:AX199"/>
    <mergeCell ref="Y43:AA43"/>
    <mergeCell ref="AH190:AT190"/>
    <mergeCell ref="AK20:AQ20"/>
    <mergeCell ref="AM40:AP40"/>
    <mergeCell ref="AE45:AH45"/>
    <mergeCell ref="AI45:AL45"/>
    <mergeCell ref="AM45:AP45"/>
    <mergeCell ref="AU39:AV39"/>
    <mergeCell ref="AE38:AH39"/>
    <mergeCell ref="AI38:AL39"/>
    <mergeCell ref="AM38:AP39"/>
    <mergeCell ref="AB35:AX37"/>
    <mergeCell ref="AQ41:AT41"/>
    <mergeCell ref="AU41:AX41"/>
    <mergeCell ref="AE42:AH42"/>
    <mergeCell ref="A26:F30"/>
    <mergeCell ref="G190:K190"/>
    <mergeCell ref="L190:X190"/>
    <mergeCell ref="Y190:AB190"/>
    <mergeCell ref="A33:A42"/>
    <mergeCell ref="AB29:AD29"/>
    <mergeCell ref="AG87:AX87"/>
    <mergeCell ref="P20:V20"/>
    <mergeCell ref="W20:AC20"/>
    <mergeCell ref="AD20:AJ20"/>
    <mergeCell ref="G40:O42"/>
    <mergeCell ref="L193:X193"/>
    <mergeCell ref="Y193:AB193"/>
    <mergeCell ref="G195:K195"/>
    <mergeCell ref="AH196:AT196"/>
    <mergeCell ref="Y199:AB199"/>
    <mergeCell ref="G199:K199"/>
    <mergeCell ref="L199:X199"/>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C190:AG190"/>
    <mergeCell ref="G198:K198"/>
    <mergeCell ref="Y188:AB188"/>
    <mergeCell ref="G189:K189"/>
    <mergeCell ref="L189:X189"/>
    <mergeCell ref="Y189:AB189"/>
    <mergeCell ref="AC189:AG189"/>
    <mergeCell ref="AH189:AT189"/>
    <mergeCell ref="AU189:AX189"/>
    <mergeCell ref="A213:B213"/>
    <mergeCell ref="AH213:AK213"/>
    <mergeCell ref="AL213:AO213"/>
    <mergeCell ref="A212:B212"/>
    <mergeCell ref="AC192:AG192"/>
    <mergeCell ref="AH192:AT192"/>
    <mergeCell ref="AC199:AG199"/>
    <mergeCell ref="AH199:AT199"/>
    <mergeCell ref="Y197:AB197"/>
    <mergeCell ref="AC197:AG197"/>
    <mergeCell ref="G197:K197"/>
    <mergeCell ref="L197:X197"/>
    <mergeCell ref="G193:K193"/>
    <mergeCell ref="G187:K187"/>
    <mergeCell ref="L187:X187"/>
    <mergeCell ref="Y187:AB187"/>
    <mergeCell ref="AC187:AG187"/>
    <mergeCell ref="AH187:AT187"/>
    <mergeCell ref="AU187:AX187"/>
    <mergeCell ref="J211:O211"/>
    <mergeCell ref="J212:O212"/>
    <mergeCell ref="J213:O213"/>
    <mergeCell ref="AU190:AX190"/>
    <mergeCell ref="AU192:AX192"/>
    <mergeCell ref="AU194:AX194"/>
    <mergeCell ref="G191:AB191"/>
    <mergeCell ref="AC191:AX191"/>
    <mergeCell ref="L200:X200"/>
    <mergeCell ref="A210:B210"/>
    <mergeCell ref="G181:K181"/>
    <mergeCell ref="L181:X181"/>
    <mergeCell ref="Y181:AB181"/>
    <mergeCell ref="AC181:AG181"/>
    <mergeCell ref="AH181:AT181"/>
    <mergeCell ref="AU181:AX181"/>
    <mergeCell ref="G185:K185"/>
    <mergeCell ref="L185:X185"/>
    <mergeCell ref="Y185:AB185"/>
    <mergeCell ref="AC185:AG185"/>
    <mergeCell ref="AH185:AT185"/>
    <mergeCell ref="AU185:AX185"/>
    <mergeCell ref="AC186:AG186"/>
    <mergeCell ref="L183:X183"/>
    <mergeCell ref="Y183:AB183"/>
    <mergeCell ref="AC183:AG183"/>
    <mergeCell ref="AH183:AT183"/>
    <mergeCell ref="AU183:AX183"/>
    <mergeCell ref="G184:K184"/>
    <mergeCell ref="L184:X184"/>
    <mergeCell ref="Y184:AB184"/>
    <mergeCell ref="AC184:AG184"/>
    <mergeCell ref="AH184:AT184"/>
    <mergeCell ref="AU184:AX184"/>
    <mergeCell ref="G186:K186"/>
    <mergeCell ref="AH186:AT186"/>
    <mergeCell ref="AU186:AX186"/>
    <mergeCell ref="G177:AB177"/>
    <mergeCell ref="AC177:AX177"/>
    <mergeCell ref="G178:K178"/>
    <mergeCell ref="L178:X178"/>
    <mergeCell ref="Y173:AB173"/>
    <mergeCell ref="AC173:AG173"/>
    <mergeCell ref="AH173:AT173"/>
    <mergeCell ref="C105:F105"/>
    <mergeCell ref="G180:K180"/>
    <mergeCell ref="L180:X180"/>
    <mergeCell ref="Y180:AB180"/>
    <mergeCell ref="AC180:AG180"/>
    <mergeCell ref="AH180:AT180"/>
    <mergeCell ref="AU180:AX180"/>
    <mergeCell ref="G179:K179"/>
    <mergeCell ref="L179:X179"/>
    <mergeCell ref="Y179:AB179"/>
    <mergeCell ref="AC179:AG179"/>
    <mergeCell ref="AH179:AT179"/>
    <mergeCell ref="Y178:AB178"/>
    <mergeCell ref="AC178:AG178"/>
    <mergeCell ref="AH178:AT178"/>
    <mergeCell ref="AU178:AX178"/>
    <mergeCell ref="AH174:AT174"/>
    <mergeCell ref="AH175:AT175"/>
    <mergeCell ref="AU175:AX175"/>
    <mergeCell ref="AC171:AG171"/>
    <mergeCell ref="AH171:AT171"/>
    <mergeCell ref="Q118:AB118"/>
    <mergeCell ref="AC118:AN118"/>
    <mergeCell ref="AO118:AX118"/>
    <mergeCell ref="AG126:AH126"/>
    <mergeCell ref="AC174:AG174"/>
    <mergeCell ref="G176:K176"/>
    <mergeCell ref="L176:X176"/>
    <mergeCell ref="Y176:AB176"/>
    <mergeCell ref="AC176:AG176"/>
    <mergeCell ref="AH176:AT176"/>
    <mergeCell ref="AU176:AX176"/>
    <mergeCell ref="AU67:AV67"/>
    <mergeCell ref="AU172:AX172"/>
    <mergeCell ref="AE67:AF67"/>
    <mergeCell ref="AU53:AX53"/>
    <mergeCell ref="AG67:AH67"/>
    <mergeCell ref="AE55:AX56"/>
    <mergeCell ref="C90:AC90"/>
    <mergeCell ref="AD93:AF93"/>
    <mergeCell ref="AG91:AX91"/>
    <mergeCell ref="C87:AC87"/>
    <mergeCell ref="G167:K167"/>
    <mergeCell ref="L167:X167"/>
    <mergeCell ref="Y171:AB171"/>
    <mergeCell ref="AW67:AX67"/>
    <mergeCell ref="AB68:AD68"/>
    <mergeCell ref="C82:AC82"/>
    <mergeCell ref="C83:AC83"/>
    <mergeCell ref="C84:AC84"/>
    <mergeCell ref="AG80:AX80"/>
    <mergeCell ref="AU69:AX69"/>
    <mergeCell ref="E65:F65"/>
    <mergeCell ref="G65:I65"/>
    <mergeCell ref="J65:T65"/>
    <mergeCell ref="U65:AX65"/>
    <mergeCell ref="AE59:AX59"/>
    <mergeCell ref="AD15:AJ15"/>
    <mergeCell ref="P19:V19"/>
    <mergeCell ref="L170:X170"/>
    <mergeCell ref="AU174:AX174"/>
    <mergeCell ref="Y170:AB170"/>
    <mergeCell ref="AC170:AG170"/>
    <mergeCell ref="AU170:AX170"/>
    <mergeCell ref="AU169:AX169"/>
    <mergeCell ref="A114:AX114"/>
    <mergeCell ref="G171:K171"/>
    <mergeCell ref="L171:X171"/>
    <mergeCell ref="AC166:AX166"/>
    <mergeCell ref="AE68:AH68"/>
    <mergeCell ref="C85:D86"/>
    <mergeCell ref="Y167:AB167"/>
    <mergeCell ref="A110:E110"/>
    <mergeCell ref="A105:B106"/>
    <mergeCell ref="Y168:AB168"/>
    <mergeCell ref="AH169:AT169"/>
    <mergeCell ref="A111:AX111"/>
    <mergeCell ref="AR15:AX15"/>
    <mergeCell ref="A107:AX107"/>
    <mergeCell ref="C106:F106"/>
    <mergeCell ref="G169:K169"/>
    <mergeCell ref="L169:X169"/>
    <mergeCell ref="AH168:AT168"/>
    <mergeCell ref="Y169:AB169"/>
    <mergeCell ref="AC169:AG169"/>
    <mergeCell ref="AH167:AT167"/>
    <mergeCell ref="G168:K168"/>
    <mergeCell ref="A112:E112"/>
    <mergeCell ref="AD98:AF98"/>
    <mergeCell ref="I14:O14"/>
    <mergeCell ref="I17:O17"/>
    <mergeCell ref="I13:O13"/>
    <mergeCell ref="AQ26:AT26"/>
    <mergeCell ref="G26:O27"/>
    <mergeCell ref="AD13:AJ13"/>
    <mergeCell ref="A98:B104"/>
    <mergeCell ref="AD91:AF91"/>
    <mergeCell ref="AB69:AD69"/>
    <mergeCell ref="Y46:AA46"/>
    <mergeCell ref="AB46:AD46"/>
    <mergeCell ref="G47:X48"/>
    <mergeCell ref="Y47:AA47"/>
    <mergeCell ref="A94:B97"/>
    <mergeCell ref="C94:AC94"/>
    <mergeCell ref="AR14:AX14"/>
    <mergeCell ref="AK15:AQ15"/>
    <mergeCell ref="AG96:AX96"/>
    <mergeCell ref="AD87:AF87"/>
    <mergeCell ref="AG90:AX90"/>
    <mergeCell ref="AB66:AD67"/>
    <mergeCell ref="AD85:AF85"/>
    <mergeCell ref="G35:AA37"/>
    <mergeCell ref="AS67:AT67"/>
    <mergeCell ref="AM53:AP53"/>
    <mergeCell ref="AQ53:AT53"/>
    <mergeCell ref="Y54:AA54"/>
    <mergeCell ref="AB54:AD54"/>
    <mergeCell ref="AM70:AP70"/>
    <mergeCell ref="Y38:AA39"/>
    <mergeCell ref="AQ38:AT38"/>
    <mergeCell ref="AQ39:AR39"/>
    <mergeCell ref="W12:AC12"/>
    <mergeCell ref="AR20:AX20"/>
    <mergeCell ref="AI51:AL52"/>
    <mergeCell ref="AM51:AP52"/>
    <mergeCell ref="A113:AX113"/>
    <mergeCell ref="B38:F42"/>
    <mergeCell ref="AD89:AF89"/>
    <mergeCell ref="C97:AC97"/>
    <mergeCell ref="G10:AX10"/>
    <mergeCell ref="AD14:AJ14"/>
    <mergeCell ref="AK14:AQ14"/>
    <mergeCell ref="P13:V13"/>
    <mergeCell ref="P17:V17"/>
    <mergeCell ref="W17:AC17"/>
    <mergeCell ref="AD16:AJ16"/>
    <mergeCell ref="AR16:AX16"/>
    <mergeCell ref="AK16:AQ16"/>
    <mergeCell ref="P28:X30"/>
    <mergeCell ref="G12:O12"/>
    <mergeCell ref="P14:V14"/>
    <mergeCell ref="E66:F70"/>
    <mergeCell ref="AI70:AL70"/>
    <mergeCell ref="F110:AX110"/>
    <mergeCell ref="E85:AC85"/>
    <mergeCell ref="E86:AC86"/>
    <mergeCell ref="Y68:AA68"/>
    <mergeCell ref="AG93:AX93"/>
    <mergeCell ref="A109:AX109"/>
    <mergeCell ref="AG94:AX94"/>
    <mergeCell ref="AI69:AL69"/>
    <mergeCell ref="AM69:AP69"/>
    <mergeCell ref="AD82:AF82"/>
    <mergeCell ref="G4:X4"/>
    <mergeCell ref="Y4:AD4"/>
    <mergeCell ref="AE4:AP4"/>
    <mergeCell ref="AQ4:AX4"/>
    <mergeCell ref="A5:F5"/>
    <mergeCell ref="C88:AC88"/>
    <mergeCell ref="G11:AX11"/>
    <mergeCell ref="Y5:AD5"/>
    <mergeCell ref="AE5:AP5"/>
    <mergeCell ref="AQ5:AX5"/>
    <mergeCell ref="A4:F4"/>
    <mergeCell ref="A6:F6"/>
    <mergeCell ref="AK12:AQ12"/>
    <mergeCell ref="W14:AC14"/>
    <mergeCell ref="AG83:AX83"/>
    <mergeCell ref="AG88:AX88"/>
    <mergeCell ref="AI68:AL68"/>
    <mergeCell ref="AM68:AP68"/>
    <mergeCell ref="C81:AC81"/>
    <mergeCell ref="I16:O16"/>
    <mergeCell ref="P16:V16"/>
    <mergeCell ref="AD84:AF84"/>
    <mergeCell ref="I18:O18"/>
    <mergeCell ref="AD12:AJ12"/>
    <mergeCell ref="AE8:AX8"/>
    <mergeCell ref="W16:AC16"/>
    <mergeCell ref="A10:F10"/>
    <mergeCell ref="AR12:AX12"/>
    <mergeCell ref="G13:H18"/>
    <mergeCell ref="W13:AC13"/>
    <mergeCell ref="G28:O30"/>
    <mergeCell ref="A11:F11"/>
    <mergeCell ref="A49:B78"/>
    <mergeCell ref="P12:V12"/>
    <mergeCell ref="E76:AX76"/>
    <mergeCell ref="AB30:AD30"/>
    <mergeCell ref="L173:X173"/>
    <mergeCell ref="AU173:AX173"/>
    <mergeCell ref="AD95:AF95"/>
    <mergeCell ref="A166:F202"/>
    <mergeCell ref="G174:K174"/>
    <mergeCell ref="L174:X174"/>
    <mergeCell ref="Y174:AB174"/>
    <mergeCell ref="AH170:AT170"/>
    <mergeCell ref="G173:K173"/>
    <mergeCell ref="G172:K172"/>
    <mergeCell ref="L172:X172"/>
    <mergeCell ref="Y172:AB172"/>
    <mergeCell ref="AC172:AG172"/>
    <mergeCell ref="AH172:AT172"/>
    <mergeCell ref="G175:K175"/>
    <mergeCell ref="A108:AX108"/>
    <mergeCell ref="F112:AX112"/>
    <mergeCell ref="A84:B93"/>
    <mergeCell ref="C93:AC93"/>
    <mergeCell ref="A115:AX115"/>
    <mergeCell ref="AD97:AF97"/>
    <mergeCell ref="AU171:AX171"/>
    <mergeCell ref="AG84:AX86"/>
    <mergeCell ref="AU179:AX179"/>
    <mergeCell ref="C89:AC89"/>
    <mergeCell ref="AU167:AX167"/>
    <mergeCell ref="AD94:AF94"/>
    <mergeCell ref="G166:AB166"/>
    <mergeCell ref="C98:AC98"/>
    <mergeCell ref="AD96:AF96"/>
    <mergeCell ref="G170:K170"/>
    <mergeCell ref="AE69:AH69"/>
    <mergeCell ref="AD88:AF88"/>
    <mergeCell ref="AQ67:AR67"/>
    <mergeCell ref="AB45:AD45"/>
    <mergeCell ref="G38:O39"/>
    <mergeCell ref="AI48:AL48"/>
    <mergeCell ref="AB40:AD40"/>
    <mergeCell ref="AB42:AD42"/>
    <mergeCell ref="AQ48:AX48"/>
    <mergeCell ref="AQ46:AX46"/>
    <mergeCell ref="AE47:AH47"/>
    <mergeCell ref="AI47:AL47"/>
    <mergeCell ref="G106:AX106"/>
    <mergeCell ref="G105:AX105"/>
    <mergeCell ref="AU42:AX42"/>
    <mergeCell ref="AQ42:AT42"/>
    <mergeCell ref="P38:X39"/>
    <mergeCell ref="AD86:AF86"/>
    <mergeCell ref="AD83:AF83"/>
    <mergeCell ref="AC168:AG168"/>
    <mergeCell ref="L168:X168"/>
    <mergeCell ref="AC167:AG167"/>
    <mergeCell ref="AQ68:AT68"/>
    <mergeCell ref="E62:AX62"/>
    <mergeCell ref="E63:AX64"/>
    <mergeCell ref="AU70:AX70"/>
    <mergeCell ref="AS52:AT52"/>
    <mergeCell ref="AQ47:AX47"/>
    <mergeCell ref="AQ51:AT51"/>
    <mergeCell ref="Y41:AA41"/>
    <mergeCell ref="AE40:AH40"/>
    <mergeCell ref="AI40:AL40"/>
    <mergeCell ref="AE41:AH41"/>
    <mergeCell ref="AI41:AL41"/>
    <mergeCell ref="Y40:AA40"/>
    <mergeCell ref="AI66:AL67"/>
    <mergeCell ref="AM66:AP67"/>
    <mergeCell ref="AM47:AP47"/>
    <mergeCell ref="Y44:AA44"/>
    <mergeCell ref="AM46:AP46"/>
    <mergeCell ref="AB47:AD47"/>
    <mergeCell ref="AE44:AH44"/>
    <mergeCell ref="AI44:AL44"/>
    <mergeCell ref="AM44:AP44"/>
    <mergeCell ref="AE43:AH43"/>
    <mergeCell ref="AI43:AL43"/>
    <mergeCell ref="AM43:AP43"/>
    <mergeCell ref="AI42:AL42"/>
    <mergeCell ref="AM42:AP42"/>
    <mergeCell ref="A7:F7"/>
    <mergeCell ref="G7:X7"/>
    <mergeCell ref="A8:F8"/>
    <mergeCell ref="A43:F45"/>
    <mergeCell ref="G43:X43"/>
    <mergeCell ref="AQ40:AT40"/>
    <mergeCell ref="AU40:AX40"/>
    <mergeCell ref="B33:F37"/>
    <mergeCell ref="Y42:AA42"/>
    <mergeCell ref="AB44:AD44"/>
    <mergeCell ref="Y48:AA48"/>
    <mergeCell ref="AB48:AD48"/>
    <mergeCell ref="AB43:AD43"/>
    <mergeCell ref="C96:AC96"/>
    <mergeCell ref="AE54:AH54"/>
    <mergeCell ref="AI54:AL54"/>
    <mergeCell ref="G6:AX6"/>
    <mergeCell ref="AQ70:AT70"/>
    <mergeCell ref="AU68:AX68"/>
    <mergeCell ref="Y69:AA69"/>
    <mergeCell ref="AW39:AX39"/>
    <mergeCell ref="AQ66:AT66"/>
    <mergeCell ref="AB33:AX34"/>
    <mergeCell ref="A46:F48"/>
    <mergeCell ref="G46:X46"/>
    <mergeCell ref="Y45:AA45"/>
    <mergeCell ref="AK21:AQ21"/>
    <mergeCell ref="AR21:AX21"/>
    <mergeCell ref="A31:F32"/>
    <mergeCell ref="G31:AX32"/>
    <mergeCell ref="G21:O21"/>
    <mergeCell ref="P21:V21"/>
    <mergeCell ref="AP238:AX238"/>
    <mergeCell ref="C224:I224"/>
    <mergeCell ref="Y66:AA67"/>
    <mergeCell ref="AD80:AF80"/>
    <mergeCell ref="C80:AC80"/>
    <mergeCell ref="AG81:AX81"/>
    <mergeCell ref="AU54:AX54"/>
    <mergeCell ref="AU66:AX66"/>
    <mergeCell ref="C223:I223"/>
    <mergeCell ref="AU168:AX168"/>
    <mergeCell ref="AM54:AP54"/>
    <mergeCell ref="AQ54:AT54"/>
    <mergeCell ref="C209:I209"/>
    <mergeCell ref="C210:I210"/>
    <mergeCell ref="C211:I211"/>
    <mergeCell ref="C212:I212"/>
    <mergeCell ref="C213:I213"/>
    <mergeCell ref="C214:I214"/>
    <mergeCell ref="Q55:AA56"/>
    <mergeCell ref="G55:P56"/>
    <mergeCell ref="G57:P61"/>
    <mergeCell ref="Q57:AA61"/>
    <mergeCell ref="AE66:AH66"/>
    <mergeCell ref="AG97:AX97"/>
    <mergeCell ref="L175:X175"/>
    <mergeCell ref="Y175:AB175"/>
    <mergeCell ref="AC175:AG175"/>
    <mergeCell ref="C91:AC91"/>
    <mergeCell ref="A127:F165"/>
    <mergeCell ref="AG98:AX104"/>
    <mergeCell ref="C95:AC95"/>
    <mergeCell ref="AG95:AX95"/>
    <mergeCell ref="Y242:AB242"/>
    <mergeCell ref="AC242:AG242"/>
    <mergeCell ref="AH242:AK242"/>
    <mergeCell ref="AL242:AO242"/>
    <mergeCell ref="AP242:AX242"/>
    <mergeCell ref="C243:I243"/>
    <mergeCell ref="J243:O243"/>
    <mergeCell ref="P243:X243"/>
    <mergeCell ref="Y243:AB243"/>
    <mergeCell ref="AC243:AG243"/>
    <mergeCell ref="AH243:AK243"/>
    <mergeCell ref="AL243:AO243"/>
    <mergeCell ref="AP243:AX243"/>
    <mergeCell ref="AC234:AG234"/>
    <mergeCell ref="AH234:AK234"/>
    <mergeCell ref="AL234:AO234"/>
    <mergeCell ref="AP234:AX234"/>
    <mergeCell ref="C237:I237"/>
    <mergeCell ref="J237:O237"/>
    <mergeCell ref="P237:X237"/>
    <mergeCell ref="Y237:AB237"/>
    <mergeCell ref="AC237:AG237"/>
    <mergeCell ref="AH237:AK237"/>
    <mergeCell ref="AL237:AO237"/>
    <mergeCell ref="AP237:AX237"/>
    <mergeCell ref="C238:I238"/>
    <mergeCell ref="J238:O238"/>
    <mergeCell ref="P238:X238"/>
    <mergeCell ref="Y238:AB238"/>
    <mergeCell ref="AC238:AG238"/>
    <mergeCell ref="AH238:AK238"/>
    <mergeCell ref="AL238:AO238"/>
    <mergeCell ref="C246:I246"/>
    <mergeCell ref="J246:O246"/>
    <mergeCell ref="P246:X246"/>
    <mergeCell ref="Y246:AB246"/>
    <mergeCell ref="AC246:AG246"/>
    <mergeCell ref="AH246:AK246"/>
    <mergeCell ref="AL246:AO246"/>
    <mergeCell ref="AP246:AX246"/>
    <mergeCell ref="C247:I247"/>
    <mergeCell ref="J247:O247"/>
    <mergeCell ref="P247:X247"/>
    <mergeCell ref="Y247:AB247"/>
    <mergeCell ref="AC247:AG247"/>
    <mergeCell ref="AH247:AK247"/>
    <mergeCell ref="AL247:AO247"/>
    <mergeCell ref="AP247:AX247"/>
    <mergeCell ref="E77:AX78"/>
    <mergeCell ref="AG82:AX82"/>
    <mergeCell ref="AD81:AF81"/>
    <mergeCell ref="N100:AF100"/>
    <mergeCell ref="J100:K100"/>
    <mergeCell ref="C101:F101"/>
    <mergeCell ref="C102:F102"/>
    <mergeCell ref="C103:F103"/>
    <mergeCell ref="C104:F104"/>
    <mergeCell ref="AD90:AF90"/>
    <mergeCell ref="AG89:AX89"/>
    <mergeCell ref="AL203:AN203"/>
    <mergeCell ref="AP241:AX241"/>
    <mergeCell ref="C242:I242"/>
    <mergeCell ref="J242:O242"/>
    <mergeCell ref="P242:X242"/>
    <mergeCell ref="W21:AC21"/>
    <mergeCell ref="AD21:AJ21"/>
    <mergeCell ref="AQ43:AT43"/>
    <mergeCell ref="AU43:AX43"/>
    <mergeCell ref="AQ44:AT44"/>
    <mergeCell ref="AQ45:AT45"/>
    <mergeCell ref="AU44:AX44"/>
    <mergeCell ref="AU45:AX45"/>
    <mergeCell ref="C100:F100"/>
    <mergeCell ref="G99:M99"/>
    <mergeCell ref="N99:AF99"/>
    <mergeCell ref="C99:F99"/>
    <mergeCell ref="G100:H100"/>
    <mergeCell ref="N101:AF101"/>
    <mergeCell ref="N102:AF102"/>
    <mergeCell ref="N103:AF103"/>
    <mergeCell ref="N104:AF104"/>
    <mergeCell ref="G101:H101"/>
    <mergeCell ref="G102:H102"/>
    <mergeCell ref="G103:H103"/>
    <mergeCell ref="G104:H104"/>
    <mergeCell ref="J101:K101"/>
    <mergeCell ref="J102:K102"/>
    <mergeCell ref="J103:K103"/>
    <mergeCell ref="J104:K104"/>
    <mergeCell ref="C49:D64"/>
    <mergeCell ref="AG92:AX92"/>
    <mergeCell ref="G33:AA34"/>
    <mergeCell ref="G44:X45"/>
    <mergeCell ref="AB38:AD39"/>
    <mergeCell ref="P40:X42"/>
    <mergeCell ref="AB41:AD41"/>
  </mergeCells>
  <phoneticPr fontId="5"/>
  <conditionalFormatting sqref="P14:AQ14">
    <cfRule type="expression" dxfId="323" priority="14079">
      <formula>IF(RIGHT(TEXT(P14,"0.#"),1)=".",FALSE,TRUE)</formula>
    </cfRule>
    <cfRule type="expression" dxfId="322" priority="14080">
      <formula>IF(RIGHT(TEXT(P14,"0.#"),1)=".",TRUE,FALSE)</formula>
    </cfRule>
  </conditionalFormatting>
  <conditionalFormatting sqref="AE28">
    <cfRule type="expression" dxfId="321" priority="14069">
      <formula>IF(RIGHT(TEXT(AE28,"0.#"),1)=".",FALSE,TRUE)</formula>
    </cfRule>
    <cfRule type="expression" dxfId="320" priority="14070">
      <formula>IF(RIGHT(TEXT(AE28,"0.#"),1)=".",TRUE,FALSE)</formula>
    </cfRule>
  </conditionalFormatting>
  <conditionalFormatting sqref="P18:AX18">
    <cfRule type="expression" dxfId="319" priority="13955">
      <formula>IF(RIGHT(TEXT(P18,"0.#"),1)=".",FALSE,TRUE)</formula>
    </cfRule>
    <cfRule type="expression" dxfId="318" priority="13956">
      <formula>IF(RIGHT(TEXT(P18,"0.#"),1)=".",TRUE,FALSE)</formula>
    </cfRule>
  </conditionalFormatting>
  <conditionalFormatting sqref="Y176">
    <cfRule type="expression" dxfId="317" priority="13947">
      <formula>IF(RIGHT(TEXT(Y176,"0.#"),1)=".",FALSE,TRUE)</formula>
    </cfRule>
    <cfRule type="expression" dxfId="316" priority="13948">
      <formula>IF(RIGHT(TEXT(Y176,"0.#"),1)=".",TRUE,FALSE)</formula>
    </cfRule>
  </conditionalFormatting>
  <conditionalFormatting sqref="P16:AQ17 P15:AX15 P13:AX13">
    <cfRule type="expression" dxfId="315" priority="13777">
      <formula>IF(RIGHT(TEXT(P13,"0.#"),1)=".",FALSE,TRUE)</formula>
    </cfRule>
    <cfRule type="expression" dxfId="314" priority="13778">
      <formula>IF(RIGHT(TEXT(P13,"0.#"),1)=".",TRUE,FALSE)</formula>
    </cfRule>
  </conditionalFormatting>
  <conditionalFormatting sqref="P19:AJ19">
    <cfRule type="expression" dxfId="313" priority="13775">
      <formula>IF(RIGHT(TEXT(P19,"0.#"),1)=".",FALSE,TRUE)</formula>
    </cfRule>
    <cfRule type="expression" dxfId="312" priority="13776">
      <formula>IF(RIGHT(TEXT(P19,"0.#"),1)=".",TRUE,FALSE)</formula>
    </cfRule>
  </conditionalFormatting>
  <conditionalFormatting sqref="AE44 AQ44">
    <cfRule type="expression" dxfId="311" priority="13767">
      <formula>IF(RIGHT(TEXT(AE44,"0.#"),1)=".",FALSE,TRUE)</formula>
    </cfRule>
    <cfRule type="expression" dxfId="310" priority="13768">
      <formula>IF(RIGHT(TEXT(AE44,"0.#"),1)=".",TRUE,FALSE)</formula>
    </cfRule>
  </conditionalFormatting>
  <conditionalFormatting sqref="AU176">
    <cfRule type="expression" dxfId="309" priority="13749">
      <formula>IF(RIGHT(TEXT(AU176,"0.#"),1)=".",FALSE,TRUE)</formula>
    </cfRule>
    <cfRule type="expression" dxfId="308" priority="13750">
      <formula>IF(RIGHT(TEXT(AU176,"0.#"),1)=".",TRUE,FALSE)</formula>
    </cfRule>
  </conditionalFormatting>
  <conditionalFormatting sqref="AU170:AU175">
    <cfRule type="expression" dxfId="307" priority="13747">
      <formula>IF(RIGHT(TEXT(AU170,"0.#"),1)=".",FALSE,TRUE)</formula>
    </cfRule>
    <cfRule type="expression" dxfId="306" priority="13748">
      <formula>IF(RIGHT(TEXT(AU170,"0.#"),1)=".",TRUE,FALSE)</formula>
    </cfRule>
  </conditionalFormatting>
  <conditionalFormatting sqref="Y202 Y190 Y181">
    <cfRule type="expression" dxfId="305" priority="13731">
      <formula>IF(RIGHT(TEXT(Y181,"0.#"),1)=".",FALSE,TRUE)</formula>
    </cfRule>
    <cfRule type="expression" dxfId="304" priority="13732">
      <formula>IF(RIGHT(TEXT(Y181,"0.#"),1)=".",TRUE,FALSE)</formula>
    </cfRule>
  </conditionalFormatting>
  <conditionalFormatting sqref="AU194 AU185 AU180">
    <cfRule type="expression" dxfId="303" priority="13727">
      <formula>IF(RIGHT(TEXT(AU180,"0.#"),1)=".",FALSE,TRUE)</formula>
    </cfRule>
    <cfRule type="expression" dxfId="302" priority="13728">
      <formula>IF(RIGHT(TEXT(AU180,"0.#"),1)=".",TRUE,FALSE)</formula>
    </cfRule>
  </conditionalFormatting>
  <conditionalFormatting sqref="AU202 AU190 AU181">
    <cfRule type="expression" dxfId="301" priority="13725">
      <formula>IF(RIGHT(TEXT(AU181,"0.#"),1)=".",FALSE,TRUE)</formula>
    </cfRule>
    <cfRule type="expression" dxfId="300" priority="13726">
      <formula>IF(RIGHT(TEXT(AU181,"0.#"),1)=".",TRUE,FALSE)</formula>
    </cfRule>
  </conditionalFormatting>
  <conditionalFormatting sqref="AU195:AU201 AU193 AU186">
    <cfRule type="expression" dxfId="299" priority="13723">
      <formula>IF(RIGHT(TEXT(AU186,"0.#"),1)=".",FALSE,TRUE)</formula>
    </cfRule>
    <cfRule type="expression" dxfId="298" priority="13724">
      <formula>IF(RIGHT(TEXT(AU186,"0.#"),1)=".",TRUE,FALSE)</formula>
    </cfRule>
  </conditionalFormatting>
  <conditionalFormatting sqref="AM40">
    <cfRule type="expression" dxfId="297" priority="13377">
      <formula>IF(RIGHT(TEXT(AM40,"0.#"),1)=".",FALSE,TRUE)</formula>
    </cfRule>
    <cfRule type="expression" dxfId="296" priority="13378">
      <formula>IF(RIGHT(TEXT(AM40,"0.#"),1)=".",TRUE,FALSE)</formula>
    </cfRule>
  </conditionalFormatting>
  <conditionalFormatting sqref="AM30">
    <cfRule type="expression" dxfId="295" priority="13523">
      <formula>IF(RIGHT(TEXT(AM30,"0.#"),1)=".",FALSE,TRUE)</formula>
    </cfRule>
    <cfRule type="expression" dxfId="294" priority="13524">
      <formula>IF(RIGHT(TEXT(AM30,"0.#"),1)=".",TRUE,FALSE)</formula>
    </cfRule>
  </conditionalFormatting>
  <conditionalFormatting sqref="AE29">
    <cfRule type="expression" dxfId="293" priority="13537">
      <formula>IF(RIGHT(TEXT(AE29,"0.#"),1)=".",FALSE,TRUE)</formula>
    </cfRule>
    <cfRule type="expression" dxfId="292" priority="13538">
      <formula>IF(RIGHT(TEXT(AE29,"0.#"),1)=".",TRUE,FALSE)</formula>
    </cfRule>
  </conditionalFormatting>
  <conditionalFormatting sqref="AE30">
    <cfRule type="expression" dxfId="291" priority="13535">
      <formula>IF(RIGHT(TEXT(AE30,"0.#"),1)=".",FALSE,TRUE)</formula>
    </cfRule>
    <cfRule type="expression" dxfId="290" priority="13536">
      <formula>IF(RIGHT(TEXT(AE30,"0.#"),1)=".",TRUE,FALSE)</formula>
    </cfRule>
  </conditionalFormatting>
  <conditionalFormatting sqref="AI30">
    <cfRule type="expression" dxfId="289" priority="13533">
      <formula>IF(RIGHT(TEXT(AI30,"0.#"),1)=".",FALSE,TRUE)</formula>
    </cfRule>
    <cfRule type="expression" dxfId="288" priority="13534">
      <formula>IF(RIGHT(TEXT(AI30,"0.#"),1)=".",TRUE,FALSE)</formula>
    </cfRule>
  </conditionalFormatting>
  <conditionalFormatting sqref="AI29">
    <cfRule type="expression" dxfId="287" priority="13531">
      <formula>IF(RIGHT(TEXT(AI29,"0.#"),1)=".",FALSE,TRUE)</formula>
    </cfRule>
    <cfRule type="expression" dxfId="286" priority="13532">
      <formula>IF(RIGHT(TEXT(AI29,"0.#"),1)=".",TRUE,FALSE)</formula>
    </cfRule>
  </conditionalFormatting>
  <conditionalFormatting sqref="AI28">
    <cfRule type="expression" dxfId="285" priority="13529">
      <formula>IF(RIGHT(TEXT(AI28,"0.#"),1)=".",FALSE,TRUE)</formula>
    </cfRule>
    <cfRule type="expression" dxfId="284" priority="13530">
      <formula>IF(RIGHT(TEXT(AI28,"0.#"),1)=".",TRUE,FALSE)</formula>
    </cfRule>
  </conditionalFormatting>
  <conditionalFormatting sqref="AM28">
    <cfRule type="expression" dxfId="283" priority="13527">
      <formula>IF(RIGHT(TEXT(AM28,"0.#"),1)=".",FALSE,TRUE)</formula>
    </cfRule>
    <cfRule type="expression" dxfId="282" priority="13528">
      <formula>IF(RIGHT(TEXT(AM28,"0.#"),1)=".",TRUE,FALSE)</formula>
    </cfRule>
  </conditionalFormatting>
  <conditionalFormatting sqref="AM29">
    <cfRule type="expression" dxfId="281" priority="13525">
      <formula>IF(RIGHT(TEXT(AM29,"0.#"),1)=".",FALSE,TRUE)</formula>
    </cfRule>
    <cfRule type="expression" dxfId="280" priority="13526">
      <formula>IF(RIGHT(TEXT(AM29,"0.#"),1)=".",TRUE,FALSE)</formula>
    </cfRule>
  </conditionalFormatting>
  <conditionalFormatting sqref="AQ28:AQ30">
    <cfRule type="expression" dxfId="279" priority="13517">
      <formula>IF(RIGHT(TEXT(AQ28,"0.#"),1)=".",FALSE,TRUE)</formula>
    </cfRule>
    <cfRule type="expression" dxfId="278" priority="13518">
      <formula>IF(RIGHT(TEXT(AQ28,"0.#"),1)=".",TRUE,FALSE)</formula>
    </cfRule>
  </conditionalFormatting>
  <conditionalFormatting sqref="AU28:AU30">
    <cfRule type="expression" dxfId="277" priority="13515">
      <formula>IF(RIGHT(TEXT(AU28,"0.#"),1)=".",FALSE,TRUE)</formula>
    </cfRule>
    <cfRule type="expression" dxfId="276" priority="13516">
      <formula>IF(RIGHT(TEXT(AU28,"0.#"),1)=".",TRUE,FALSE)</formula>
    </cfRule>
  </conditionalFormatting>
  <conditionalFormatting sqref="AE40">
    <cfRule type="expression" dxfId="275" priority="13389">
      <formula>IF(RIGHT(TEXT(AE40,"0.#"),1)=".",FALSE,TRUE)</formula>
    </cfRule>
    <cfRule type="expression" dxfId="274" priority="13390">
      <formula>IF(RIGHT(TEXT(AE40,"0.#"),1)=".",TRUE,FALSE)</formula>
    </cfRule>
  </conditionalFormatting>
  <conditionalFormatting sqref="AE41">
    <cfRule type="expression" dxfId="273" priority="13387">
      <formula>IF(RIGHT(TEXT(AE41,"0.#"),1)=".",FALSE,TRUE)</formula>
    </cfRule>
    <cfRule type="expression" dxfId="272" priority="13388">
      <formula>IF(RIGHT(TEXT(AE41,"0.#"),1)=".",TRUE,FALSE)</formula>
    </cfRule>
  </conditionalFormatting>
  <conditionalFormatting sqref="AE42">
    <cfRule type="expression" dxfId="271" priority="13385">
      <formula>IF(RIGHT(TEXT(AE42,"0.#"),1)=".",FALSE,TRUE)</formula>
    </cfRule>
    <cfRule type="expression" dxfId="270" priority="13386">
      <formula>IF(RIGHT(TEXT(AE42,"0.#"),1)=".",TRUE,FALSE)</formula>
    </cfRule>
  </conditionalFormatting>
  <conditionalFormatting sqref="AI42">
    <cfRule type="expression" dxfId="269" priority="13383">
      <formula>IF(RIGHT(TEXT(AI42,"0.#"),1)=".",FALSE,TRUE)</formula>
    </cfRule>
    <cfRule type="expression" dxfId="268" priority="13384">
      <formula>IF(RIGHT(TEXT(AI42,"0.#"),1)=".",TRUE,FALSE)</formula>
    </cfRule>
  </conditionalFormatting>
  <conditionalFormatting sqref="AI41">
    <cfRule type="expression" dxfId="267" priority="13381">
      <formula>IF(RIGHT(TEXT(AI41,"0.#"),1)=".",FALSE,TRUE)</formula>
    </cfRule>
    <cfRule type="expression" dxfId="266" priority="13382">
      <formula>IF(RIGHT(TEXT(AI41,"0.#"),1)=".",TRUE,FALSE)</formula>
    </cfRule>
  </conditionalFormatting>
  <conditionalFormatting sqref="AI40">
    <cfRule type="expression" dxfId="265" priority="13379">
      <formula>IF(RIGHT(TEXT(AI40,"0.#"),1)=".",FALSE,TRUE)</formula>
    </cfRule>
    <cfRule type="expression" dxfId="264" priority="13380">
      <formula>IF(RIGHT(TEXT(AI40,"0.#"),1)=".",TRUE,FALSE)</formula>
    </cfRule>
  </conditionalFormatting>
  <conditionalFormatting sqref="AM41">
    <cfRule type="expression" dxfId="263" priority="13375">
      <formula>IF(RIGHT(TEXT(AM41,"0.#"),1)=".",FALSE,TRUE)</formula>
    </cfRule>
    <cfRule type="expression" dxfId="262" priority="13376">
      <formula>IF(RIGHT(TEXT(AM41,"0.#"),1)=".",TRUE,FALSE)</formula>
    </cfRule>
  </conditionalFormatting>
  <conditionalFormatting sqref="AM42">
    <cfRule type="expression" dxfId="261" priority="13373">
      <formula>IF(RIGHT(TEXT(AM42,"0.#"),1)=".",FALSE,TRUE)</formula>
    </cfRule>
    <cfRule type="expression" dxfId="260" priority="13374">
      <formula>IF(RIGHT(TEXT(AM42,"0.#"),1)=".",TRUE,FALSE)</formula>
    </cfRule>
  </conditionalFormatting>
  <conditionalFormatting sqref="AI44">
    <cfRule type="expression" dxfId="259" priority="13299">
      <formula>IF(RIGHT(TEXT(AI44,"0.#"),1)=".",FALSE,TRUE)</formula>
    </cfRule>
    <cfRule type="expression" dxfId="258" priority="13300">
      <formula>IF(RIGHT(TEXT(AI44,"0.#"),1)=".",TRUE,FALSE)</formula>
    </cfRule>
  </conditionalFormatting>
  <conditionalFormatting sqref="AM44">
    <cfRule type="expression" dxfId="257" priority="13297">
      <formula>IF(RIGHT(TEXT(AM44,"0.#"),1)=".",FALSE,TRUE)</formula>
    </cfRule>
    <cfRule type="expression" dxfId="256" priority="13298">
      <formula>IF(RIGHT(TEXT(AM44,"0.#"),1)=".",TRUE,FALSE)</formula>
    </cfRule>
  </conditionalFormatting>
  <conditionalFormatting sqref="AE45">
    <cfRule type="expression" dxfId="255" priority="13295">
      <formula>IF(RIGHT(TEXT(AE45,"0.#"),1)=".",FALSE,TRUE)</formula>
    </cfRule>
    <cfRule type="expression" dxfId="254" priority="13296">
      <formula>IF(RIGHT(TEXT(AE45,"0.#"),1)=".",TRUE,FALSE)</formula>
    </cfRule>
  </conditionalFormatting>
  <conditionalFormatting sqref="AI45">
    <cfRule type="expression" dxfId="253" priority="13293">
      <formula>IF(RIGHT(TEXT(AI45,"0.#"),1)=".",FALSE,TRUE)</formula>
    </cfRule>
    <cfRule type="expression" dxfId="252" priority="13294">
      <formula>IF(RIGHT(TEXT(AI45,"0.#"),1)=".",TRUE,FALSE)</formula>
    </cfRule>
  </conditionalFormatting>
  <conditionalFormatting sqref="AM45">
    <cfRule type="expression" dxfId="251" priority="13291">
      <formula>IF(RIGHT(TEXT(AM45,"0.#"),1)=".",FALSE,TRUE)</formula>
    </cfRule>
    <cfRule type="expression" dxfId="250" priority="13292">
      <formula>IF(RIGHT(TEXT(AM45,"0.#"),1)=".",TRUE,FALSE)</formula>
    </cfRule>
  </conditionalFormatting>
  <conditionalFormatting sqref="AQ45">
    <cfRule type="expression" dxfId="249" priority="13289">
      <formula>IF(RIGHT(TEXT(AQ45,"0.#"),1)=".",FALSE,TRUE)</formula>
    </cfRule>
    <cfRule type="expression" dxfId="248" priority="13290">
      <formula>IF(RIGHT(TEXT(AQ45,"0.#"),1)=".",TRUE,FALSE)</formula>
    </cfRule>
  </conditionalFormatting>
  <conditionalFormatting sqref="AE47 AQ47">
    <cfRule type="expression" dxfId="247" priority="13231">
      <formula>IF(RIGHT(TEXT(AE47,"0.#"),1)=".",FALSE,TRUE)</formula>
    </cfRule>
    <cfRule type="expression" dxfId="246" priority="13232">
      <formula>IF(RIGHT(TEXT(AE47,"0.#"),1)=".",TRUE,FALSE)</formula>
    </cfRule>
  </conditionalFormatting>
  <conditionalFormatting sqref="AI47">
    <cfRule type="expression" dxfId="245" priority="13229">
      <formula>IF(RIGHT(TEXT(AI47,"0.#"),1)=".",FALSE,TRUE)</formula>
    </cfRule>
    <cfRule type="expression" dxfId="244" priority="13230">
      <formula>IF(RIGHT(TEXT(AI47,"0.#"),1)=".",TRUE,FALSE)</formula>
    </cfRule>
  </conditionalFormatting>
  <conditionalFormatting sqref="AM47">
    <cfRule type="expression" dxfId="243" priority="13227">
      <formula>IF(RIGHT(TEXT(AM47,"0.#"),1)=".",FALSE,TRUE)</formula>
    </cfRule>
    <cfRule type="expression" dxfId="242" priority="13228">
      <formula>IF(RIGHT(TEXT(AM47,"0.#"),1)=".",TRUE,FALSE)</formula>
    </cfRule>
  </conditionalFormatting>
  <conditionalFormatting sqref="AE48 AM48">
    <cfRule type="expression" dxfId="241" priority="13225">
      <formula>IF(RIGHT(TEXT(AE48,"0.#"),1)=".",FALSE,TRUE)</formula>
    </cfRule>
    <cfRule type="expression" dxfId="240" priority="13226">
      <formula>IF(RIGHT(TEXT(AE48,"0.#"),1)=".",TRUE,FALSE)</formula>
    </cfRule>
  </conditionalFormatting>
  <conditionalFormatting sqref="AI48">
    <cfRule type="expression" dxfId="239" priority="13223">
      <formula>IF(RIGHT(TEXT(AI48,"0.#"),1)=".",FALSE,TRUE)</formula>
    </cfRule>
    <cfRule type="expression" dxfId="238" priority="13224">
      <formula>IF(RIGHT(TEXT(AI48,"0.#"),1)=".",TRUE,FALSE)</formula>
    </cfRule>
  </conditionalFormatting>
  <conditionalFormatting sqref="AQ48">
    <cfRule type="expression" dxfId="237" priority="13219">
      <formula>IF(RIGHT(TEXT(AQ48,"0.#"),1)=".",FALSE,TRUE)</formula>
    </cfRule>
    <cfRule type="expression" dxfId="236" priority="13220">
      <formula>IF(RIGHT(TEXT(AQ48,"0.#"),1)=".",TRUE,FALSE)</formula>
    </cfRule>
  </conditionalFormatting>
  <conditionalFormatting sqref="AE53:AE54 AI53:AI54 AM53:AM54 AQ53:AQ54 AU53:AU54">
    <cfRule type="expression" dxfId="235" priority="13131">
      <formula>IF(RIGHT(TEXT(AE53,"0.#"),1)=".",FALSE,TRUE)</formula>
    </cfRule>
    <cfRule type="expression" dxfId="234" priority="13132">
      <formula>IF(RIGHT(TEXT(AE53,"0.#"),1)=".",TRUE,FALSE)</formula>
    </cfRule>
  </conditionalFormatting>
  <conditionalFormatting sqref="AE68">
    <cfRule type="expression" dxfId="233" priority="13101">
      <formula>IF(RIGHT(TEXT(AE68,"0.#"),1)=".",FALSE,TRUE)</formula>
    </cfRule>
    <cfRule type="expression" dxfId="232" priority="13102">
      <formula>IF(RIGHT(TEXT(AE68,"0.#"),1)=".",TRUE,FALSE)</formula>
    </cfRule>
  </conditionalFormatting>
  <conditionalFormatting sqref="AM70">
    <cfRule type="expression" dxfId="231" priority="13085">
      <formula>IF(RIGHT(TEXT(AM70,"0.#"),1)=".",FALSE,TRUE)</formula>
    </cfRule>
    <cfRule type="expression" dxfId="230" priority="13086">
      <formula>IF(RIGHT(TEXT(AM70,"0.#"),1)=".",TRUE,FALSE)</formula>
    </cfRule>
  </conditionalFormatting>
  <conditionalFormatting sqref="AE69">
    <cfRule type="expression" dxfId="229" priority="13099">
      <formula>IF(RIGHT(TEXT(AE69,"0.#"),1)=".",FALSE,TRUE)</formula>
    </cfRule>
    <cfRule type="expression" dxfId="228" priority="13100">
      <formula>IF(RIGHT(TEXT(AE69,"0.#"),1)=".",TRUE,FALSE)</formula>
    </cfRule>
  </conditionalFormatting>
  <conditionalFormatting sqref="AE70">
    <cfRule type="expression" dxfId="227" priority="13097">
      <formula>IF(RIGHT(TEXT(AE70,"0.#"),1)=".",FALSE,TRUE)</formula>
    </cfRule>
    <cfRule type="expression" dxfId="226" priority="13098">
      <formula>IF(RIGHT(TEXT(AE70,"0.#"),1)=".",TRUE,FALSE)</formula>
    </cfRule>
  </conditionalFormatting>
  <conditionalFormatting sqref="AM68">
    <cfRule type="expression" dxfId="225" priority="13089">
      <formula>IF(RIGHT(TEXT(AM68,"0.#"),1)=".",FALSE,TRUE)</formula>
    </cfRule>
    <cfRule type="expression" dxfId="224" priority="13090">
      <formula>IF(RIGHT(TEXT(AM68,"0.#"),1)=".",TRUE,FALSE)</formula>
    </cfRule>
  </conditionalFormatting>
  <conditionalFormatting sqref="AM69">
    <cfRule type="expression" dxfId="223" priority="13087">
      <formula>IF(RIGHT(TEXT(AM69,"0.#"),1)=".",FALSE,TRUE)</formula>
    </cfRule>
    <cfRule type="expression" dxfId="222" priority="13088">
      <formula>IF(RIGHT(TEXT(AM69,"0.#"),1)=".",TRUE,FALSE)</formula>
    </cfRule>
  </conditionalFormatting>
  <conditionalFormatting sqref="AU68">
    <cfRule type="expression" dxfId="221" priority="13077">
      <formula>IF(RIGHT(TEXT(AU68,"0.#"),1)=".",FALSE,TRUE)</formula>
    </cfRule>
    <cfRule type="expression" dxfId="220" priority="13078">
      <formula>IF(RIGHT(TEXT(AU68,"0.#"),1)=".",TRUE,FALSE)</formula>
    </cfRule>
  </conditionalFormatting>
  <conditionalFormatting sqref="AU69">
    <cfRule type="expression" dxfId="219" priority="13075">
      <formula>IF(RIGHT(TEXT(AU69,"0.#"),1)=".",FALSE,TRUE)</formula>
    </cfRule>
    <cfRule type="expression" dxfId="218" priority="13076">
      <formula>IF(RIGHT(TEXT(AU69,"0.#"),1)=".",TRUE,FALSE)</formula>
    </cfRule>
  </conditionalFormatting>
  <conditionalFormatting sqref="AU70">
    <cfRule type="expression" dxfId="217" priority="13073">
      <formula>IF(RIGHT(TEXT(AU70,"0.#"),1)=".",FALSE,TRUE)</formula>
    </cfRule>
    <cfRule type="expression" dxfId="216" priority="13074">
      <formula>IF(RIGHT(TEXT(AU70,"0.#"),1)=".",TRUE,FALSE)</formula>
    </cfRule>
  </conditionalFormatting>
  <conditionalFormatting sqref="AI70">
    <cfRule type="expression" dxfId="215" priority="13007">
      <formula>IF(RIGHT(TEXT(AI70,"0.#"),1)=".",FALSE,TRUE)</formula>
    </cfRule>
    <cfRule type="expression" dxfId="214" priority="13008">
      <formula>IF(RIGHT(TEXT(AI70,"0.#"),1)=".",TRUE,FALSE)</formula>
    </cfRule>
  </conditionalFormatting>
  <conditionalFormatting sqref="AI68">
    <cfRule type="expression" dxfId="213" priority="13011">
      <formula>IF(RIGHT(TEXT(AI68,"0.#"),1)=".",FALSE,TRUE)</formula>
    </cfRule>
    <cfRule type="expression" dxfId="212" priority="13012">
      <formula>IF(RIGHT(TEXT(AI68,"0.#"),1)=".",TRUE,FALSE)</formula>
    </cfRule>
  </conditionalFormatting>
  <conditionalFormatting sqref="AI69">
    <cfRule type="expression" dxfId="211" priority="13009">
      <formula>IF(RIGHT(TEXT(AI69,"0.#"),1)=".",FALSE,TRUE)</formula>
    </cfRule>
    <cfRule type="expression" dxfId="210" priority="13010">
      <formula>IF(RIGHT(TEXT(AI69,"0.#"),1)=".",TRUE,FALSE)</formula>
    </cfRule>
  </conditionalFormatting>
  <conditionalFormatting sqref="AQ69">
    <cfRule type="expression" dxfId="209" priority="12993">
      <formula>IF(RIGHT(TEXT(AQ69,"0.#"),1)=".",FALSE,TRUE)</formula>
    </cfRule>
    <cfRule type="expression" dxfId="208" priority="12994">
      <formula>IF(RIGHT(TEXT(AQ69,"0.#"),1)=".",TRUE,FALSE)</formula>
    </cfRule>
  </conditionalFormatting>
  <conditionalFormatting sqref="AQ70">
    <cfRule type="expression" dxfId="207" priority="12979">
      <formula>IF(RIGHT(TEXT(AQ70,"0.#"),1)=".",FALSE,TRUE)</formula>
    </cfRule>
    <cfRule type="expression" dxfId="206" priority="12980">
      <formula>IF(RIGHT(TEXT(AQ70,"0.#"),1)=".",TRUE,FALSE)</formula>
    </cfRule>
  </conditionalFormatting>
  <conditionalFormatting sqref="AQ68">
    <cfRule type="expression" dxfId="205" priority="12977">
      <formula>IF(RIGHT(TEXT(AQ68,"0.#"),1)=".",FALSE,TRUE)</formula>
    </cfRule>
    <cfRule type="expression" dxfId="204" priority="12978">
      <formula>IF(RIGHT(TEXT(AQ68,"0.#"),1)=".",TRUE,FALSE)</formula>
    </cfRule>
  </conditionalFormatting>
  <conditionalFormatting sqref="AQ40:AQ42">
    <cfRule type="expression" dxfId="203" priority="4711">
      <formula>IF(RIGHT(TEXT(AQ40,"0.#"),1)=".",FALSE,TRUE)</formula>
    </cfRule>
    <cfRule type="expression" dxfId="202" priority="4712">
      <formula>IF(RIGHT(TEXT(AQ40,"0.#"),1)=".",TRUE,FALSE)</formula>
    </cfRule>
  </conditionalFormatting>
  <conditionalFormatting sqref="AU40:AU42">
    <cfRule type="expression" dxfId="201" priority="4709">
      <formula>IF(RIGHT(TEXT(AU40,"0.#"),1)=".",FALSE,TRUE)</formula>
    </cfRule>
    <cfRule type="expression" dxfId="200" priority="4710">
      <formula>IF(RIGHT(TEXT(AU40,"0.#"),1)=".",TRUE,FALSE)</formula>
    </cfRule>
  </conditionalFormatting>
  <conditionalFormatting sqref="AE73">
    <cfRule type="expression" dxfId="199" priority="4395">
      <formula>IF(RIGHT(TEXT(AE73,"0.#"),1)=".",FALSE,TRUE)</formula>
    </cfRule>
    <cfRule type="expression" dxfId="198" priority="4396">
      <formula>IF(RIGHT(TEXT(AE73,"0.#"),1)=".",TRUE,FALSE)</formula>
    </cfRule>
  </conditionalFormatting>
  <conditionalFormatting sqref="AM75">
    <cfRule type="expression" dxfId="197" priority="4385">
      <formula>IF(RIGHT(TEXT(AM75,"0.#"),1)=".",FALSE,TRUE)</formula>
    </cfRule>
    <cfRule type="expression" dxfId="196" priority="4386">
      <formula>IF(RIGHT(TEXT(AM75,"0.#"),1)=".",TRUE,FALSE)</formula>
    </cfRule>
  </conditionalFormatting>
  <conditionalFormatting sqref="AE74">
    <cfRule type="expression" dxfId="195" priority="4393">
      <formula>IF(RIGHT(TEXT(AE74,"0.#"),1)=".",FALSE,TRUE)</formula>
    </cfRule>
    <cfRule type="expression" dxfId="194" priority="4394">
      <formula>IF(RIGHT(TEXT(AE74,"0.#"),1)=".",TRUE,FALSE)</formula>
    </cfRule>
  </conditionalFormatting>
  <conditionalFormatting sqref="AE75">
    <cfRule type="expression" dxfId="193" priority="4391">
      <formula>IF(RIGHT(TEXT(AE75,"0.#"),1)=".",FALSE,TRUE)</formula>
    </cfRule>
    <cfRule type="expression" dxfId="192" priority="4392">
      <formula>IF(RIGHT(TEXT(AE75,"0.#"),1)=".",TRUE,FALSE)</formula>
    </cfRule>
  </conditionalFormatting>
  <conditionalFormatting sqref="AM73">
    <cfRule type="expression" dxfId="191" priority="4389">
      <formula>IF(RIGHT(TEXT(AM73,"0.#"),1)=".",FALSE,TRUE)</formula>
    </cfRule>
    <cfRule type="expression" dxfId="190" priority="4390">
      <formula>IF(RIGHT(TEXT(AM73,"0.#"),1)=".",TRUE,FALSE)</formula>
    </cfRule>
  </conditionalFormatting>
  <conditionalFormatting sqref="AM74">
    <cfRule type="expression" dxfId="189" priority="4387">
      <formula>IF(RIGHT(TEXT(AM74,"0.#"),1)=".",FALSE,TRUE)</formula>
    </cfRule>
    <cfRule type="expression" dxfId="188" priority="4388">
      <formula>IF(RIGHT(TEXT(AM74,"0.#"),1)=".",TRUE,FALSE)</formula>
    </cfRule>
  </conditionalFormatting>
  <conditionalFormatting sqref="AU73">
    <cfRule type="expression" dxfId="187" priority="4383">
      <formula>IF(RIGHT(TEXT(AU73,"0.#"),1)=".",FALSE,TRUE)</formula>
    </cfRule>
    <cfRule type="expression" dxfId="186" priority="4384">
      <formula>IF(RIGHT(TEXT(AU73,"0.#"),1)=".",TRUE,FALSE)</formula>
    </cfRule>
  </conditionalFormatting>
  <conditionalFormatting sqref="AU74">
    <cfRule type="expression" dxfId="185" priority="4381">
      <formula>IF(RIGHT(TEXT(AU74,"0.#"),1)=".",FALSE,TRUE)</formula>
    </cfRule>
    <cfRule type="expression" dxfId="184" priority="4382">
      <formula>IF(RIGHT(TEXT(AU74,"0.#"),1)=".",TRUE,FALSE)</formula>
    </cfRule>
  </conditionalFormatting>
  <conditionalFormatting sqref="AU75">
    <cfRule type="expression" dxfId="183" priority="4379">
      <formula>IF(RIGHT(TEXT(AU75,"0.#"),1)=".",FALSE,TRUE)</formula>
    </cfRule>
    <cfRule type="expression" dxfId="182" priority="4380">
      <formula>IF(RIGHT(TEXT(AU75,"0.#"),1)=".",TRUE,FALSE)</formula>
    </cfRule>
  </conditionalFormatting>
  <conditionalFormatting sqref="AI75">
    <cfRule type="expression" dxfId="181" priority="4373">
      <formula>IF(RIGHT(TEXT(AI75,"0.#"),1)=".",FALSE,TRUE)</formula>
    </cfRule>
    <cfRule type="expression" dxfId="180" priority="4374">
      <formula>IF(RIGHT(TEXT(AI75,"0.#"),1)=".",TRUE,FALSE)</formula>
    </cfRule>
  </conditionalFormatting>
  <conditionalFormatting sqref="AI73">
    <cfRule type="expression" dxfId="179" priority="4377">
      <formula>IF(RIGHT(TEXT(AI73,"0.#"),1)=".",FALSE,TRUE)</formula>
    </cfRule>
    <cfRule type="expression" dxfId="178" priority="4378">
      <formula>IF(RIGHT(TEXT(AI73,"0.#"),1)=".",TRUE,FALSE)</formula>
    </cfRule>
  </conditionalFormatting>
  <conditionalFormatting sqref="AI74">
    <cfRule type="expression" dxfId="177" priority="4375">
      <formula>IF(RIGHT(TEXT(AI74,"0.#"),1)=".",FALSE,TRUE)</formula>
    </cfRule>
    <cfRule type="expression" dxfId="176" priority="4376">
      <formula>IF(RIGHT(TEXT(AI74,"0.#"),1)=".",TRUE,FALSE)</formula>
    </cfRule>
  </conditionalFormatting>
  <conditionalFormatting sqref="AQ74">
    <cfRule type="expression" dxfId="175" priority="4371">
      <formula>IF(RIGHT(TEXT(AQ74,"0.#"),1)=".",FALSE,TRUE)</formula>
    </cfRule>
    <cfRule type="expression" dxfId="174" priority="4372">
      <formula>IF(RIGHT(TEXT(AQ74,"0.#"),1)=".",TRUE,FALSE)</formula>
    </cfRule>
  </conditionalFormatting>
  <conditionalFormatting sqref="AQ75">
    <cfRule type="expression" dxfId="173" priority="4369">
      <formula>IF(RIGHT(TEXT(AQ75,"0.#"),1)=".",FALSE,TRUE)</formula>
    </cfRule>
    <cfRule type="expression" dxfId="172" priority="4370">
      <formula>IF(RIGHT(TEXT(AQ75,"0.#"),1)=".",TRUE,FALSE)</formula>
    </cfRule>
  </conditionalFormatting>
  <conditionalFormatting sqref="AQ73">
    <cfRule type="expression" dxfId="171" priority="4367">
      <formula>IF(RIGHT(TEXT(AQ73,"0.#"),1)=".",FALSE,TRUE)</formula>
    </cfRule>
    <cfRule type="expression" dxfId="170" priority="4368">
      <formula>IF(RIGHT(TEXT(AQ73,"0.#"),1)=".",TRUE,FALSE)</formula>
    </cfRule>
  </conditionalFormatting>
  <conditionalFormatting sqref="Y220:Y226">
    <cfRule type="expression" dxfId="169" priority="2145">
      <formula>IF(RIGHT(TEXT(Y220,"0.#"),1)=".",FALSE,TRUE)</formula>
    </cfRule>
    <cfRule type="expression" dxfId="168" priority="2146">
      <formula>IF(RIGHT(TEXT(Y220,"0.#"),1)=".",TRUE,FALSE)</formula>
    </cfRule>
  </conditionalFormatting>
  <conditionalFormatting sqref="Y218:Y219">
    <cfRule type="expression" dxfId="167" priority="2139">
      <formula>IF(RIGHT(TEXT(Y218,"0.#"),1)=".",FALSE,TRUE)</formula>
    </cfRule>
    <cfRule type="expression" dxfId="166" priority="2140">
      <formula>IF(RIGHT(TEXT(Y218,"0.#"),1)=".",TRUE,FALSE)</formula>
    </cfRule>
  </conditionalFormatting>
  <conditionalFormatting sqref="Y230">
    <cfRule type="expression" dxfId="165" priority="2127">
      <formula>IF(RIGHT(TEXT(Y230,"0.#"),1)=".",FALSE,TRUE)</formula>
    </cfRule>
    <cfRule type="expression" dxfId="164" priority="2128">
      <formula>IF(RIGHT(TEXT(Y230,"0.#"),1)=".",TRUE,FALSE)</formula>
    </cfRule>
  </conditionalFormatting>
  <conditionalFormatting sqref="Y234">
    <cfRule type="expression" dxfId="163" priority="2115">
      <formula>IF(RIGHT(TEXT(Y234,"0.#"),1)=".",FALSE,TRUE)</formula>
    </cfRule>
    <cfRule type="expression" dxfId="162" priority="2116">
      <formula>IF(RIGHT(TEXT(Y234,"0.#"),1)=".",TRUE,FALSE)</formula>
    </cfRule>
  </conditionalFormatting>
  <conditionalFormatting sqref="Y240:Y247">
    <cfRule type="expression" dxfId="161" priority="2109">
      <formula>IF(RIGHT(TEXT(Y240,"0.#"),1)=".",FALSE,TRUE)</formula>
    </cfRule>
    <cfRule type="expression" dxfId="160" priority="2110">
      <formula>IF(RIGHT(TEXT(Y240,"0.#"),1)=".",TRUE,FALSE)</formula>
    </cfRule>
  </conditionalFormatting>
  <conditionalFormatting sqref="Y238:Y239">
    <cfRule type="expression" dxfId="159" priority="2103">
      <formula>IF(RIGHT(TEXT(Y238,"0.#"),1)=".",FALSE,TRUE)</formula>
    </cfRule>
    <cfRule type="expression" dxfId="158" priority="2104">
      <formula>IF(RIGHT(TEXT(Y238,"0.#"),1)=".",TRUE,FALSE)</formula>
    </cfRule>
  </conditionalFormatting>
  <conditionalFormatting sqref="W23">
    <cfRule type="expression" dxfId="157" priority="2381">
      <formula>IF(RIGHT(TEXT(W23,"0.#"),1)=".",FALSE,TRUE)</formula>
    </cfRule>
    <cfRule type="expression" dxfId="156" priority="2382">
      <formula>IF(RIGHT(TEXT(W23,"0.#"),1)=".",TRUE,FALSE)</formula>
    </cfRule>
  </conditionalFormatting>
  <conditionalFormatting sqref="W24">
    <cfRule type="expression" dxfId="155" priority="2379">
      <formula>IF(RIGHT(TEXT(W24,"0.#"),1)=".",FALSE,TRUE)</formula>
    </cfRule>
    <cfRule type="expression" dxfId="154" priority="2380">
      <formula>IF(RIGHT(TEXT(W24,"0.#"),1)=".",TRUE,FALSE)</formula>
    </cfRule>
  </conditionalFormatting>
  <conditionalFormatting sqref="P23">
    <cfRule type="expression" dxfId="153" priority="2369">
      <formula>IF(RIGHT(TEXT(P23,"0.#"),1)=".",FALSE,TRUE)</formula>
    </cfRule>
    <cfRule type="expression" dxfId="152" priority="2370">
      <formula>IF(RIGHT(TEXT(P23,"0.#"),1)=".",TRUE,FALSE)</formula>
    </cfRule>
  </conditionalFormatting>
  <conditionalFormatting sqref="P24">
    <cfRule type="expression" dxfId="151" priority="2367">
      <formula>IF(RIGHT(TEXT(P24,"0.#"),1)=".",FALSE,TRUE)</formula>
    </cfRule>
    <cfRule type="expression" dxfId="150" priority="2368">
      <formula>IF(RIGHT(TEXT(P24,"0.#"),1)=".",TRUE,FALSE)</formula>
    </cfRule>
  </conditionalFormatting>
  <conditionalFormatting sqref="AL220:AO226">
    <cfRule type="expression" dxfId="149" priority="2147">
      <formula>IF(AND(AL220&gt;=0, RIGHT(TEXT(AL220,"0.#"),1)&lt;&gt;"."),TRUE,FALSE)</formula>
    </cfRule>
    <cfRule type="expression" dxfId="148" priority="2148">
      <formula>IF(AND(AL220&gt;=0, RIGHT(TEXT(AL220,"0.#"),1)="."),TRUE,FALSE)</formula>
    </cfRule>
    <cfRule type="expression" dxfId="147" priority="2149">
      <formula>IF(AND(AL220&lt;0, RIGHT(TEXT(AL220,"0.#"),1)&lt;&gt;"."),TRUE,FALSE)</formula>
    </cfRule>
    <cfRule type="expression" dxfId="146" priority="2150">
      <formula>IF(AND(AL220&lt;0, RIGHT(TEXT(AL220,"0.#"),1)="."),TRUE,FALSE)</formula>
    </cfRule>
  </conditionalFormatting>
  <conditionalFormatting sqref="AL218:AO219">
    <cfRule type="expression" dxfId="145" priority="2141">
      <formula>IF(AND(AL218&gt;=0, RIGHT(TEXT(AL218,"0.#"),1)&lt;&gt;"."),TRUE,FALSE)</formula>
    </cfRule>
    <cfRule type="expression" dxfId="144" priority="2142">
      <formula>IF(AND(AL218&gt;=0, RIGHT(TEXT(AL218,"0.#"),1)="."),TRUE,FALSE)</formula>
    </cfRule>
    <cfRule type="expression" dxfId="143" priority="2143">
      <formula>IF(AND(AL218&lt;0, RIGHT(TEXT(AL218,"0.#"),1)&lt;&gt;"."),TRUE,FALSE)</formula>
    </cfRule>
    <cfRule type="expression" dxfId="142" priority="2144">
      <formula>IF(AND(AL218&lt;0, RIGHT(TEXT(AL218,"0.#"),1)="."),TRUE,FALSE)</formula>
    </cfRule>
  </conditionalFormatting>
  <conditionalFormatting sqref="AL230:AO230">
    <cfRule type="expression" dxfId="141" priority="2129">
      <formula>IF(AND(AL230&gt;=0, RIGHT(TEXT(AL230,"0.#"),1)&lt;&gt;"."),TRUE,FALSE)</formula>
    </cfRule>
    <cfRule type="expression" dxfId="140" priority="2130">
      <formula>IF(AND(AL230&gt;=0, RIGHT(TEXT(AL230,"0.#"),1)="."),TRUE,FALSE)</formula>
    </cfRule>
    <cfRule type="expression" dxfId="139" priority="2131">
      <formula>IF(AND(AL230&lt;0, RIGHT(TEXT(AL230,"0.#"),1)&lt;&gt;"."),TRUE,FALSE)</formula>
    </cfRule>
    <cfRule type="expression" dxfId="138" priority="2132">
      <formula>IF(AND(AL230&lt;0, RIGHT(TEXT(AL230,"0.#"),1)="."),TRUE,FALSE)</formula>
    </cfRule>
  </conditionalFormatting>
  <conditionalFormatting sqref="AL234:AO234">
    <cfRule type="expression" dxfId="137" priority="2117">
      <formula>IF(AND(AL234&gt;=0, RIGHT(TEXT(AL234,"0.#"),1)&lt;&gt;"."),TRUE,FALSE)</formula>
    </cfRule>
    <cfRule type="expression" dxfId="136" priority="2118">
      <formula>IF(AND(AL234&gt;=0, RIGHT(TEXT(AL234,"0.#"),1)="."),TRUE,FALSE)</formula>
    </cfRule>
    <cfRule type="expression" dxfId="135" priority="2119">
      <formula>IF(AND(AL234&lt;0, RIGHT(TEXT(AL234,"0.#"),1)&lt;&gt;"."),TRUE,FALSE)</formula>
    </cfRule>
    <cfRule type="expression" dxfId="134" priority="2120">
      <formula>IF(AND(AL234&lt;0, RIGHT(TEXT(AL234,"0.#"),1)="."),TRUE,FALSE)</formula>
    </cfRule>
  </conditionalFormatting>
  <conditionalFormatting sqref="AL240:AO247">
    <cfRule type="expression" dxfId="133" priority="2111">
      <formula>IF(AND(AL240&gt;=0, RIGHT(TEXT(AL240,"0.#"),1)&lt;&gt;"."),TRUE,FALSE)</formula>
    </cfRule>
    <cfRule type="expression" dxfId="132" priority="2112">
      <formula>IF(AND(AL240&gt;=0, RIGHT(TEXT(AL240,"0.#"),1)="."),TRUE,FALSE)</formula>
    </cfRule>
    <cfRule type="expression" dxfId="131" priority="2113">
      <formula>IF(AND(AL240&lt;0, RIGHT(TEXT(AL240,"0.#"),1)&lt;&gt;"."),TRUE,FALSE)</formula>
    </cfRule>
    <cfRule type="expression" dxfId="130" priority="2114">
      <formula>IF(AND(AL240&lt;0, RIGHT(TEXT(AL240,"0.#"),1)="."),TRUE,FALSE)</formula>
    </cfRule>
  </conditionalFormatting>
  <conditionalFormatting sqref="AL238:AO239">
    <cfRule type="expression" dxfId="129" priority="2105">
      <formula>IF(AND(AL238&gt;=0, RIGHT(TEXT(AL238,"0.#"),1)&lt;&gt;"."),TRUE,FALSE)</formula>
    </cfRule>
    <cfRule type="expression" dxfId="128" priority="2106">
      <formula>IF(AND(AL238&gt;=0, RIGHT(TEXT(AL238,"0.#"),1)="."),TRUE,FALSE)</formula>
    </cfRule>
    <cfRule type="expression" dxfId="127" priority="2107">
      <formula>IF(AND(AL238&lt;0, RIGHT(TEXT(AL238,"0.#"),1)&lt;&gt;"."),TRUE,FALSE)</formula>
    </cfRule>
    <cfRule type="expression" dxfId="126" priority="2108">
      <formula>IF(AND(AL238&lt;0, RIGHT(TEXT(AL238,"0.#"),1)="."),TRUE,FALSE)</formula>
    </cfRule>
  </conditionalFormatting>
  <conditionalFormatting sqref="AU44">
    <cfRule type="expression" dxfId="125" priority="533">
      <formula>IF(RIGHT(TEXT(AU44,"0.#"),1)=".",FALSE,TRUE)</formula>
    </cfRule>
    <cfRule type="expression" dxfId="124" priority="534">
      <formula>IF(RIGHT(TEXT(AU44,"0.#"),1)=".",TRUE,FALSE)</formula>
    </cfRule>
  </conditionalFormatting>
  <conditionalFormatting sqref="AU45">
    <cfRule type="expression" dxfId="123" priority="531">
      <formula>IF(RIGHT(TEXT(AU45,"0.#"),1)=".",FALSE,TRUE)</formula>
    </cfRule>
    <cfRule type="expression" dxfId="122" priority="532">
      <formula>IF(RIGHT(TEXT(AU45,"0.#"),1)=".",TRUE,FALSE)</formula>
    </cfRule>
  </conditionalFormatting>
  <conditionalFormatting sqref="P25:AC25">
    <cfRule type="expression" dxfId="121" priority="77">
      <formula>IF(RIGHT(TEXT(P25,"0.#"),1)=".",FALSE,TRUE)</formula>
    </cfRule>
    <cfRule type="expression" dxfId="120" priority="78">
      <formula>IF(RIGHT(TEXT(P25,"0.#"),1)=".",TRUE,FALSE)</formula>
    </cfRule>
  </conditionalFormatting>
  <conditionalFormatting sqref="AU169">
    <cfRule type="expression" dxfId="119" priority="75">
      <formula>IF(RIGHT(TEXT(AU169,"0.#"),1)=".",FALSE,TRUE)</formula>
    </cfRule>
    <cfRule type="expression" dxfId="118" priority="76">
      <formula>IF(RIGHT(TEXT(AU169,"0.#"),1)=".",TRUE,FALSE)</formula>
    </cfRule>
  </conditionalFormatting>
  <conditionalFormatting sqref="AU189">
    <cfRule type="expression" dxfId="117" priority="73">
      <formula>IF(RIGHT(TEXT(AU189,"0.#"),1)=".",FALSE,TRUE)</formula>
    </cfRule>
    <cfRule type="expression" dxfId="116" priority="74">
      <formula>IF(RIGHT(TEXT(AU189,"0.#"),1)=".",TRUE,FALSE)</formula>
    </cfRule>
  </conditionalFormatting>
  <conditionalFormatting sqref="AU188">
    <cfRule type="expression" dxfId="115" priority="71">
      <formula>IF(RIGHT(TEXT(AU188,"0.#"),1)=".",FALSE,TRUE)</formula>
    </cfRule>
    <cfRule type="expression" dxfId="114" priority="72">
      <formula>IF(RIGHT(TEXT(AU188,"0.#"),1)=".",TRUE,FALSE)</formula>
    </cfRule>
  </conditionalFormatting>
  <conditionalFormatting sqref="AU187">
    <cfRule type="expression" dxfId="113" priority="69">
      <formula>IF(RIGHT(TEXT(AU187,"0.#"),1)=".",FALSE,TRUE)</formula>
    </cfRule>
    <cfRule type="expression" dxfId="112" priority="70">
      <formula>IF(RIGHT(TEXT(AU187,"0.#"),1)=".",TRUE,FALSE)</formula>
    </cfRule>
  </conditionalFormatting>
  <conditionalFormatting sqref="Y170:Y175 Y168">
    <cfRule type="expression" dxfId="111" priority="67">
      <formula>IF(RIGHT(TEXT(Y168,"0.#"),1)=".",FALSE,TRUE)</formula>
    </cfRule>
    <cfRule type="expression" dxfId="110" priority="68">
      <formula>IF(RIGHT(TEXT(Y168,"0.#"),1)=".",TRUE,FALSE)</formula>
    </cfRule>
  </conditionalFormatting>
  <conditionalFormatting sqref="Y169">
    <cfRule type="expression" dxfId="109" priority="65">
      <formula>IF(RIGHT(TEXT(Y169,"0.#"),1)=".",FALSE,TRUE)</formula>
    </cfRule>
    <cfRule type="expression" dxfId="108" priority="66">
      <formula>IF(RIGHT(TEXT(Y169,"0.#"),1)=".",TRUE,FALSE)</formula>
    </cfRule>
  </conditionalFormatting>
  <conditionalFormatting sqref="AU168">
    <cfRule type="expression" dxfId="107" priority="63">
      <formula>IF(RIGHT(TEXT(AU168,"0.#"),1)=".",FALSE,TRUE)</formula>
    </cfRule>
    <cfRule type="expression" dxfId="106" priority="64">
      <formula>IF(RIGHT(TEXT(AU168,"0.#"),1)=".",TRUE,FALSE)</formula>
    </cfRule>
  </conditionalFormatting>
  <conditionalFormatting sqref="Y180">
    <cfRule type="expression" dxfId="105" priority="61">
      <formula>IF(RIGHT(TEXT(Y180,"0.#"),1)=".",FALSE,TRUE)</formula>
    </cfRule>
    <cfRule type="expression" dxfId="104" priority="62">
      <formula>IF(RIGHT(TEXT(Y180,"0.#"),1)=".",TRUE,FALSE)</formula>
    </cfRule>
  </conditionalFormatting>
  <conditionalFormatting sqref="Y179">
    <cfRule type="expression" dxfId="103" priority="59">
      <formula>IF(RIGHT(TEXT(Y179,"0.#"),1)=".",FALSE,TRUE)</formula>
    </cfRule>
    <cfRule type="expression" dxfId="102" priority="60">
      <formula>IF(RIGHT(TEXT(Y179,"0.#"),1)=".",TRUE,FALSE)</formula>
    </cfRule>
  </conditionalFormatting>
  <conditionalFormatting sqref="AU179">
    <cfRule type="expression" dxfId="101" priority="57">
      <formula>IF(RIGHT(TEXT(AU179,"0.#"),1)=".",FALSE,TRUE)</formula>
    </cfRule>
    <cfRule type="expression" dxfId="100" priority="58">
      <formula>IF(RIGHT(TEXT(AU179,"0.#"),1)=".",TRUE,FALSE)</formula>
    </cfRule>
  </conditionalFormatting>
  <conditionalFormatting sqref="Y185">
    <cfRule type="expression" dxfId="99" priority="55">
      <formula>IF(RIGHT(TEXT(Y185,"0.#"),1)=".",FALSE,TRUE)</formula>
    </cfRule>
    <cfRule type="expression" dxfId="98" priority="56">
      <formula>IF(RIGHT(TEXT(Y185,"0.#"),1)=".",TRUE,FALSE)</formula>
    </cfRule>
  </conditionalFormatting>
  <conditionalFormatting sqref="Y186 Y184">
    <cfRule type="expression" dxfId="97" priority="53">
      <formula>IF(RIGHT(TEXT(Y184,"0.#"),1)=".",FALSE,TRUE)</formula>
    </cfRule>
    <cfRule type="expression" dxfId="96" priority="54">
      <formula>IF(RIGHT(TEXT(Y184,"0.#"),1)=".",TRUE,FALSE)</formula>
    </cfRule>
  </conditionalFormatting>
  <conditionalFormatting sqref="Y189">
    <cfRule type="expression" dxfId="95" priority="51">
      <formula>IF(RIGHT(TEXT(Y189,"0.#"),1)=".",FALSE,TRUE)</formula>
    </cfRule>
    <cfRule type="expression" dxfId="94" priority="52">
      <formula>IF(RIGHT(TEXT(Y189,"0.#"),1)=".",TRUE,FALSE)</formula>
    </cfRule>
  </conditionalFormatting>
  <conditionalFormatting sqref="Y188">
    <cfRule type="expression" dxfId="93" priority="49">
      <formula>IF(RIGHT(TEXT(Y188,"0.#"),1)=".",FALSE,TRUE)</formula>
    </cfRule>
    <cfRule type="expression" dxfId="92" priority="50">
      <formula>IF(RIGHT(TEXT(Y188,"0.#"),1)=".",TRUE,FALSE)</formula>
    </cfRule>
  </conditionalFormatting>
  <conditionalFormatting sqref="Y187">
    <cfRule type="expression" dxfId="91" priority="47">
      <formula>IF(RIGHT(TEXT(Y187,"0.#"),1)=".",FALSE,TRUE)</formula>
    </cfRule>
    <cfRule type="expression" dxfId="90" priority="48">
      <formula>IF(RIGHT(TEXT(Y187,"0.#"),1)=".",TRUE,FALSE)</formula>
    </cfRule>
  </conditionalFormatting>
  <conditionalFormatting sqref="AU184">
    <cfRule type="expression" dxfId="89" priority="45">
      <formula>IF(RIGHT(TEXT(AU184,"0.#"),1)=".",FALSE,TRUE)</formula>
    </cfRule>
    <cfRule type="expression" dxfId="88" priority="46">
      <formula>IF(RIGHT(TEXT(AU184,"0.#"),1)=".",TRUE,FALSE)</formula>
    </cfRule>
  </conditionalFormatting>
  <conditionalFormatting sqref="Y194">
    <cfRule type="expression" dxfId="87" priority="43">
      <formula>IF(RIGHT(TEXT(Y194,"0.#"),1)=".",FALSE,TRUE)</formula>
    </cfRule>
    <cfRule type="expression" dxfId="86" priority="44">
      <formula>IF(RIGHT(TEXT(Y194,"0.#"),1)=".",TRUE,FALSE)</formula>
    </cfRule>
  </conditionalFormatting>
  <conditionalFormatting sqref="Y195:Y201 Y193">
    <cfRule type="expression" dxfId="85" priority="41">
      <formula>IF(RIGHT(TEXT(Y193,"0.#"),1)=".",FALSE,TRUE)</formula>
    </cfRule>
    <cfRule type="expression" dxfId="84" priority="42">
      <formula>IF(RIGHT(TEXT(Y193,"0.#"),1)=".",TRUE,FALSE)</formula>
    </cfRule>
  </conditionalFormatting>
  <conditionalFormatting sqref="AL214:AO214">
    <cfRule type="expression" dxfId="83" priority="37">
      <formula>IF(AND(AL214&gt;=0, RIGHT(TEXT(AL214,"0.#"),1)&lt;&gt;"."),TRUE,FALSE)</formula>
    </cfRule>
    <cfRule type="expression" dxfId="82" priority="38">
      <formula>IF(AND(AL214&gt;=0, RIGHT(TEXT(AL214,"0.#"),1)="."),TRUE,FALSE)</formula>
    </cfRule>
    <cfRule type="expression" dxfId="81" priority="39">
      <formula>IF(AND(AL214&lt;0, RIGHT(TEXT(AL214,"0.#"),1)&lt;&gt;"."),TRUE,FALSE)</formula>
    </cfRule>
    <cfRule type="expression" dxfId="80" priority="40">
      <formula>IF(AND(AL214&lt;0, RIGHT(TEXT(AL214,"0.#"),1)="."),TRUE,FALSE)</formula>
    </cfRule>
  </conditionalFormatting>
  <conditionalFormatting sqref="Y214">
    <cfRule type="expression" dxfId="79" priority="35">
      <formula>IF(RIGHT(TEXT(Y214,"0.#"),1)=".",FALSE,TRUE)</formula>
    </cfRule>
    <cfRule type="expression" dxfId="78" priority="36">
      <formula>IF(RIGHT(TEXT(Y214,"0.#"),1)=".",TRUE,FALSE)</formula>
    </cfRule>
  </conditionalFormatting>
  <conditionalFormatting sqref="AL213:AO213">
    <cfRule type="expression" dxfId="77" priority="31">
      <formula>IF(AND(AL213&gt;=0, RIGHT(TEXT(AL213,"0.#"),1)&lt;&gt;"."),TRUE,FALSE)</formula>
    </cfRule>
    <cfRule type="expression" dxfId="76" priority="32">
      <formula>IF(AND(AL213&gt;=0, RIGHT(TEXT(AL213,"0.#"),1)="."),TRUE,FALSE)</formula>
    </cfRule>
    <cfRule type="expression" dxfId="75" priority="33">
      <formula>IF(AND(AL213&lt;0, RIGHT(TEXT(AL213,"0.#"),1)&lt;&gt;"."),TRUE,FALSE)</formula>
    </cfRule>
    <cfRule type="expression" dxfId="74" priority="34">
      <formula>IF(AND(AL213&lt;0, RIGHT(TEXT(AL213,"0.#"),1)="."),TRUE,FALSE)</formula>
    </cfRule>
  </conditionalFormatting>
  <conditionalFormatting sqref="Y213">
    <cfRule type="expression" dxfId="73" priority="29">
      <formula>IF(RIGHT(TEXT(Y213,"0.#"),1)=".",FALSE,TRUE)</formula>
    </cfRule>
    <cfRule type="expression" dxfId="72" priority="30">
      <formula>IF(RIGHT(TEXT(Y213,"0.#"),1)=".",TRUE,FALSE)</formula>
    </cfRule>
  </conditionalFormatting>
  <conditionalFormatting sqref="AL212:AO212">
    <cfRule type="expression" dxfId="71" priority="25">
      <formula>IF(AND(AL212&gt;=0, RIGHT(TEXT(AL212,"0.#"),1)&lt;&gt;"."),TRUE,FALSE)</formula>
    </cfRule>
    <cfRule type="expression" dxfId="70" priority="26">
      <formula>IF(AND(AL212&gt;=0, RIGHT(TEXT(AL212,"0.#"),1)="."),TRUE,FALSE)</formula>
    </cfRule>
    <cfRule type="expression" dxfId="69" priority="27">
      <formula>IF(AND(AL212&lt;0, RIGHT(TEXT(AL212,"0.#"),1)&lt;&gt;"."),TRUE,FALSE)</formula>
    </cfRule>
    <cfRule type="expression" dxfId="68" priority="28">
      <formula>IF(AND(AL212&lt;0, RIGHT(TEXT(AL212,"0.#"),1)="."),TRUE,FALSE)</formula>
    </cfRule>
  </conditionalFormatting>
  <conditionalFormatting sqref="AL212:AO212">
    <cfRule type="expression" dxfId="67" priority="21">
      <formula>IF(AND(AL212&gt;=0, RIGHT(TEXT(AL212,"0.#"),1)&lt;&gt;"."),TRUE,FALSE)</formula>
    </cfRule>
    <cfRule type="expression" dxfId="66" priority="22">
      <formula>IF(AND(AL212&gt;=0, RIGHT(TEXT(AL212,"0.#"),1)="."),TRUE,FALSE)</formula>
    </cfRule>
    <cfRule type="expression" dxfId="65" priority="23">
      <formula>IF(AND(AL212&lt;0, RIGHT(TEXT(AL212,"0.#"),1)&lt;&gt;"."),TRUE,FALSE)</formula>
    </cfRule>
    <cfRule type="expression" dxfId="64" priority="24">
      <formula>IF(AND(AL212&lt;0, RIGHT(TEXT(AL212,"0.#"),1)="."),TRUE,FALSE)</formula>
    </cfRule>
  </conditionalFormatting>
  <conditionalFormatting sqref="Y212">
    <cfRule type="expression" dxfId="63" priority="19">
      <formula>IF(RIGHT(TEXT(Y212,"0.#"),1)=".",FALSE,TRUE)</formula>
    </cfRule>
    <cfRule type="expression" dxfId="62" priority="20">
      <formula>IF(RIGHT(TEXT(Y212,"0.#"),1)=".",TRUE,FALSE)</formula>
    </cfRule>
  </conditionalFormatting>
  <conditionalFormatting sqref="AL211:AO211">
    <cfRule type="expression" dxfId="61" priority="15">
      <formula>IF(AND(AL211&gt;=0, RIGHT(TEXT(AL211,"0.#"),1)&lt;&gt;"."),TRUE,FALSE)</formula>
    </cfRule>
    <cfRule type="expression" dxfId="60" priority="16">
      <formula>IF(AND(AL211&gt;=0, RIGHT(TEXT(AL211,"0.#"),1)="."),TRUE,FALSE)</formula>
    </cfRule>
    <cfRule type="expression" dxfId="59" priority="17">
      <formula>IF(AND(AL211&lt;0, RIGHT(TEXT(AL211,"0.#"),1)&lt;&gt;"."),TRUE,FALSE)</formula>
    </cfRule>
    <cfRule type="expression" dxfId="58" priority="18">
      <formula>IF(AND(AL211&lt;0, RIGHT(TEXT(AL211,"0.#"),1)="."),TRUE,FALSE)</formula>
    </cfRule>
  </conditionalFormatting>
  <conditionalFormatting sqref="Y211">
    <cfRule type="expression" dxfId="57" priority="13">
      <formula>IF(RIGHT(TEXT(Y211,"0.#"),1)=".",FALSE,TRUE)</formula>
    </cfRule>
    <cfRule type="expression" dxfId="56" priority="14">
      <formula>IF(RIGHT(TEXT(Y211,"0.#"),1)=".",TRUE,FALSE)</formula>
    </cfRule>
  </conditionalFormatting>
  <conditionalFormatting sqref="AL210:AO210">
    <cfRule type="expression" dxfId="55" priority="9">
      <formula>IF(AND(AL210&gt;=0, RIGHT(TEXT(AL210,"0.#"),1)&lt;&gt;"."),TRUE,FALSE)</formula>
    </cfRule>
    <cfRule type="expression" dxfId="54" priority="10">
      <formula>IF(AND(AL210&gt;=0, RIGHT(TEXT(AL210,"0.#"),1)="."),TRUE,FALSE)</formula>
    </cfRule>
    <cfRule type="expression" dxfId="53" priority="11">
      <formula>IF(AND(AL210&lt;0, RIGHT(TEXT(AL210,"0.#"),1)&lt;&gt;"."),TRUE,FALSE)</formula>
    </cfRule>
    <cfRule type="expression" dxfId="52" priority="12">
      <formula>IF(AND(AL210&lt;0, RIGHT(TEXT(AL210,"0.#"),1)="."),TRUE,FALSE)</formula>
    </cfRule>
  </conditionalFormatting>
  <conditionalFormatting sqref="Y210">
    <cfRule type="expression" dxfId="51" priority="7">
      <formula>IF(RIGHT(TEXT(Y210,"0.#"),1)=".",FALSE,TRUE)</formula>
    </cfRule>
    <cfRule type="expression" dxfId="50" priority="8">
      <formula>IF(RIGHT(TEXT(Y210,"0.#"),1)=".",TRUE,FALSE)</formula>
    </cfRule>
  </conditionalFormatting>
  <conditionalFormatting sqref="AL209:AO209">
    <cfRule type="expression" dxfId="49" priority="3">
      <formula>IF(AND(AL209&gt;=0, RIGHT(TEXT(AL209,"0.#"),1)&lt;&gt;"."),TRUE,FALSE)</formula>
    </cfRule>
    <cfRule type="expression" dxfId="48" priority="4">
      <formula>IF(AND(AL209&gt;=0, RIGHT(TEXT(AL209,"0.#"),1)="."),TRUE,FALSE)</formula>
    </cfRule>
    <cfRule type="expression" dxfId="47" priority="5">
      <formula>IF(AND(AL209&lt;0, RIGHT(TEXT(AL209,"0.#"),1)&lt;&gt;"."),TRUE,FALSE)</formula>
    </cfRule>
    <cfRule type="expression" dxfId="46" priority="6">
      <formula>IF(AND(AL209&lt;0, RIGHT(TEXT(AL209,"0.#"),1)="."),TRUE,FALSE)</formula>
    </cfRule>
  </conditionalFormatting>
  <conditionalFormatting sqref="Y209">
    <cfRule type="expression" dxfId="45" priority="1">
      <formula>IF(RIGHT(TEXT(Y209,"0.#"),1)=".",FALSE,TRUE)</formula>
    </cfRule>
    <cfRule type="expression" dxfId="44" priority="2">
      <formula>IF(RIGHT(TEXT(Y209,"0.#"),1)=".",TRUE,FALSE)</formula>
    </cfRule>
  </conditionalFormatting>
  <dataValidations count="18">
    <dataValidation type="custom" imeMode="disabled" allowBlank="1" showInputMessage="1" showErrorMessage="1" sqref="AY23 AY52:AY54 J100:K104 P13:AX13 AR15:AX15 P14:AQ18 AR18:AX18 P19:AJ19 AQ27:AR27 AU27:AX27 AE28:AX30 AQ39:AR39 AU39:AX39 AE40:AX42 AE44:AX45 AE47:AX47 AQ52:AR52 AU52:AX52 AE53:AX54 AY64 AY66 AE67:AF67 AQ67:AR67 AU67:AX67 AE68:AX70 AY71 AE72:AF72 AQ72:AR72 AU72:AX72 AE73:AX75 Y168:AB175 AU168:AX175 Y179:AB180 AU179:AX180 Y184:AB189 AU184:AX189 Y193:AB201 AU193:AX201 Y209:AB214 AL209:AO214 Y218:AB226 AL218:AO226 Y230:AB230 AL230:AO230 Y234:AB234 AL234:AO234 Y238:AB247 AL238:AO247 P23:AC25">
      <formula1>OR(ISNUMBER(J13), J13="-")</formula1>
    </dataValidation>
    <dataValidation type="list" allowBlank="1" showInputMessage="1" showErrorMessage="1" sqref="G100:H104">
      <formula1>T事業番号</formula1>
    </dataValidation>
    <dataValidation type="list" allowBlank="1" showInputMessage="1" showErrorMessage="1" sqref="S5:X5">
      <formula1>T終了年度</formula1>
    </dataValidation>
    <dataValidation type="list" allowBlank="1" showInputMessage="1" showErrorMessage="1" sqref="AO203">
      <formula1>"　, ☑"</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sqref="A112:E112">
      <formula1>T所見を踏まえた改善点</formula1>
    </dataValidation>
    <dataValidation imeMode="disabled" allowBlank="1" showInputMessage="1" showErrorMessage="1" sqref="L100:L104"/>
    <dataValidation type="whole" imeMode="disabled" allowBlank="1" showInputMessage="1" showErrorMessage="1" sqref="M100:M104 AW2:AX2">
      <formula1>0</formula1>
      <formula2>99</formula2>
    </dataValidation>
    <dataValidation type="custom" imeMode="off" allowBlank="1" showInputMessage="1" showErrorMessage="1" sqref="J209:O214 J218:O226 J230:O230 J234:O234 J238:O247">
      <formula1>OR(ISNUMBER(J209), J209="-")</formula1>
    </dataValidation>
    <dataValidation type="custom" imeMode="disabled" allowBlank="1" showInputMessage="1" showErrorMessage="1" sqref="AH209:AK214 AH218:AK226 AH230:AK230 AH234:AK234 AH238:AK247">
      <formula1>OR(AND(MOD(IF(ISNUMBER(AH209), AH209, 0.5),1)=0, 0&lt;=AH209), AH209="-")</formula1>
    </dataValidation>
    <dataValidation type="list" allowBlank="1" showInputMessage="1" showErrorMessage="1" sqref="A110:E11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0:F104">
      <formula1>T省庁</formula1>
    </dataValidation>
    <dataValidation type="whole" imeMode="disabled" allowBlank="1" showInputMessage="1" showErrorMessage="1" sqref="AS2:AU2">
      <formula1>0</formula1>
      <formula2>9999</formula2>
    </dataValidation>
    <dataValidation type="whole" allowBlank="1" showInputMessage="1" showErrorMessage="1" sqref="L125:M125 L126:M126 X125:Y125 X126:Y126 AJ125:AK125 AJ126:AK126 AU125:AV125 AU126:AV126">
      <formula1>0</formula1>
      <formula2>9999</formula2>
    </dataValidation>
    <dataValidation type="whole" allowBlank="1" showInputMessage="1" showErrorMessage="1" sqref="O125:P125 O126:P126 AA125:AB125 AA126:AB126 AM125:AN125 AM126:AN126 AX125 AX12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2" max="16383" man="1"/>
    <brk id="78" max="16383" man="1"/>
    <brk id="106" max="16383" man="1"/>
    <brk id="126" max="49" man="1"/>
    <brk id="165" max="16383" man="1"/>
    <brk id="204" max="49" man="1"/>
    <brk id="230" max="1638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AO126 E125:G126 Q125:S126 AC125:AE126 AO125:AP125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入力規則等!$AG$2:$AG$13</xm:f>
          </x14:formula1>
          <xm:sqref>AC209:AG214 AC218:AG226 AC230:AG230 AC234:AG234 AC238:AG247</xm:sqref>
        </x14:dataValidation>
        <x14:dataValidation type="list" allowBlank="1" showInputMessage="1" showErrorMessage="1">
          <x14:formula1>
            <xm:f>入力規則等!$U$37:$U$39</xm:f>
          </x14:formula1>
          <xm:sqref>I125:J125 U125:V125 AG125:AH125 AR125:AS125</xm:sqref>
        </x14:dataValidation>
        <x14:dataValidation type="list" allowBlank="1" showInputMessage="1" showErrorMessage="1">
          <x14:formula1>
            <xm:f>入力規則等!$U$7:$U$9</xm:f>
          </x14:formula1>
          <xm:sqref>I126:J126 U126:V126 AG126:AH126 AR126:AS126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78</v>
      </c>
      <c r="B1" s="10" t="s">
        <v>79</v>
      </c>
      <c r="F1" s="11" t="s">
        <v>4</v>
      </c>
      <c r="G1" s="11" t="s">
        <v>68</v>
      </c>
      <c r="K1" s="12" t="s">
        <v>97</v>
      </c>
      <c r="L1" s="10" t="s">
        <v>79</v>
      </c>
      <c r="O1" s="2"/>
      <c r="P1" s="11" t="s">
        <v>5</v>
      </c>
      <c r="Q1" s="11" t="s">
        <v>68</v>
      </c>
      <c r="T1" s="2"/>
      <c r="U1" s="14" t="s">
        <v>164</v>
      </c>
      <c r="W1" s="14" t="s">
        <v>163</v>
      </c>
      <c r="Y1" s="14" t="s">
        <v>76</v>
      </c>
      <c r="Z1" s="14" t="s">
        <v>420</v>
      </c>
      <c r="AA1" s="14" t="s">
        <v>77</v>
      </c>
      <c r="AB1" s="14" t="s">
        <v>421</v>
      </c>
      <c r="AC1" s="14" t="s">
        <v>29</v>
      </c>
      <c r="AD1" s="13"/>
      <c r="AE1" s="14" t="s">
        <v>41</v>
      </c>
      <c r="AF1" s="15"/>
      <c r="AG1" s="24" t="s">
        <v>184</v>
      </c>
      <c r="AI1" s="24" t="s">
        <v>193</v>
      </c>
      <c r="AK1" s="24" t="s">
        <v>197</v>
      </c>
      <c r="AM1" s="28"/>
      <c r="AN1" s="28"/>
      <c r="AP1" s="13" t="s">
        <v>247</v>
      </c>
    </row>
    <row r="2" spans="1:42" ht="13.5" customHeight="1" x14ac:dyDescent="0.15">
      <c r="A2" s="3" t="s">
        <v>80</v>
      </c>
      <c r="B2" s="4"/>
      <c r="C2" s="2" t="str">
        <f>IF(B2="","",A2)</f>
        <v/>
      </c>
      <c r="D2" s="2" t="str">
        <f>IF(C2="","",IF(D1&lt;&gt;"",CONCATENATE(D1,"、",C2),C2))</f>
        <v/>
      </c>
      <c r="F2" s="1" t="s">
        <v>67</v>
      </c>
      <c r="G2" s="6" t="s">
        <v>589</v>
      </c>
      <c r="H2" s="2" t="str">
        <f>IF(G2="","",F2)</f>
        <v>一般会計</v>
      </c>
      <c r="I2" s="2" t="str">
        <f>IF(H2="","",IF(I1&lt;&gt;"",CONCATENATE(I1,"、",H2),H2))</f>
        <v>一般会計</v>
      </c>
      <c r="K2" s="3" t="s">
        <v>98</v>
      </c>
      <c r="L2" s="4"/>
      <c r="M2" s="2" t="str">
        <f>IF(L2="","",K2)</f>
        <v/>
      </c>
      <c r="N2" s="2" t="str">
        <f>IF(M2="","",IF(N1&lt;&gt;"",CONCATENATE(N1,"、",M2),M2))</f>
        <v/>
      </c>
      <c r="O2" s="2"/>
      <c r="P2" s="1" t="s">
        <v>69</v>
      </c>
      <c r="Q2" s="6" t="s">
        <v>589</v>
      </c>
      <c r="R2" s="2" t="str">
        <f>IF(Q2="","",P2)</f>
        <v>直接実施</v>
      </c>
      <c r="S2" s="2" t="str">
        <f>IF(R2="","",IF(S1&lt;&gt;"",CONCATENATE(S1,"、",R2),R2))</f>
        <v>直接実施</v>
      </c>
      <c r="T2" s="2"/>
      <c r="U2" s="37">
        <v>20</v>
      </c>
      <c r="W2" s="17" t="s">
        <v>169</v>
      </c>
      <c r="Y2" s="17" t="s">
        <v>63</v>
      </c>
      <c r="Z2" s="17" t="s">
        <v>63</v>
      </c>
      <c r="AA2" s="35" t="s">
        <v>285</v>
      </c>
      <c r="AB2" s="35" t="s">
        <v>515</v>
      </c>
      <c r="AC2" s="36" t="s">
        <v>130</v>
      </c>
      <c r="AD2" s="13"/>
      <c r="AE2" s="23" t="s">
        <v>165</v>
      </c>
      <c r="AF2" s="15"/>
      <c r="AG2" s="25" t="s">
        <v>253</v>
      </c>
      <c r="AI2" s="24" t="s">
        <v>282</v>
      </c>
      <c r="AK2" s="24" t="s">
        <v>198</v>
      </c>
      <c r="AM2" s="28"/>
      <c r="AN2" s="28"/>
      <c r="AP2" s="25" t="s">
        <v>253</v>
      </c>
    </row>
    <row r="3" spans="1:42" ht="13.5" customHeight="1" x14ac:dyDescent="0.15">
      <c r="A3" s="3" t="s">
        <v>81</v>
      </c>
      <c r="B3" s="4"/>
      <c r="C3" s="2" t="str">
        <f t="shared" ref="C3:C11" si="0">IF(B3="","",A3)</f>
        <v/>
      </c>
      <c r="D3" s="2" t="str">
        <f>IF(C3="",D2,IF(D2&lt;&gt;"",CONCATENATE(D2,"、",C3),C3))</f>
        <v/>
      </c>
      <c r="F3" s="7" t="s">
        <v>107</v>
      </c>
      <c r="G3" s="6"/>
      <c r="H3" s="2" t="str">
        <f t="shared" ref="H3:H37" si="1">IF(G3="","",F3)</f>
        <v/>
      </c>
      <c r="I3" s="2" t="str">
        <f>IF(H3="",I2,IF(I2&lt;&gt;"",CONCATENATE(I2,"、",H3),H3))</f>
        <v>一般会計</v>
      </c>
      <c r="K3" s="3" t="s">
        <v>99</v>
      </c>
      <c r="L3" s="4" t="s">
        <v>589</v>
      </c>
      <c r="M3" s="2" t="str">
        <f t="shared" ref="M3:M11" si="2">IF(L3="","",K3)</f>
        <v>文教及び科学振興</v>
      </c>
      <c r="N3" s="2" t="str">
        <f>IF(M3="",N2,IF(N2&lt;&gt;"",CONCATENATE(N2,"、",M3),M3))</f>
        <v>文教及び科学振興</v>
      </c>
      <c r="O3" s="2"/>
      <c r="P3" s="1" t="s">
        <v>70</v>
      </c>
      <c r="Q3" s="6" t="s">
        <v>589</v>
      </c>
      <c r="R3" s="2" t="str">
        <f t="shared" ref="R3:R8" si="3">IF(Q3="","",P3)</f>
        <v>委託・請負</v>
      </c>
      <c r="S3" s="2" t="str">
        <f t="shared" ref="S3:S8" si="4">IF(R3="",S2,IF(S2&lt;&gt;"",CONCATENATE(S2,"、",R3),R3))</f>
        <v>直接実施、委託・請負</v>
      </c>
      <c r="T3" s="2"/>
      <c r="U3" s="17" t="s">
        <v>547</v>
      </c>
      <c r="W3" s="17" t="s">
        <v>144</v>
      </c>
      <c r="Y3" s="17" t="s">
        <v>64</v>
      </c>
      <c r="Z3" s="17" t="s">
        <v>422</v>
      </c>
      <c r="AA3" s="35" t="s">
        <v>385</v>
      </c>
      <c r="AB3" s="35" t="s">
        <v>516</v>
      </c>
      <c r="AC3" s="36" t="s">
        <v>131</v>
      </c>
      <c r="AD3" s="13"/>
      <c r="AE3" s="23" t="s">
        <v>166</v>
      </c>
      <c r="AF3" s="15"/>
      <c r="AG3" s="25" t="s">
        <v>254</v>
      </c>
      <c r="AI3" s="24" t="s">
        <v>192</v>
      </c>
      <c r="AK3" s="24" t="str">
        <f>CHAR(CODE(AK2)+1)</f>
        <v>B</v>
      </c>
      <c r="AM3" s="28"/>
      <c r="AN3" s="28"/>
      <c r="AP3" s="25" t="s">
        <v>254</v>
      </c>
    </row>
    <row r="4" spans="1:42" ht="13.5" customHeight="1" x14ac:dyDescent="0.15">
      <c r="A4" s="3" t="s">
        <v>82</v>
      </c>
      <c r="B4" s="4"/>
      <c r="C4" s="2" t="str">
        <f t="shared" si="0"/>
        <v/>
      </c>
      <c r="D4" s="2" t="str">
        <f>IF(C4="",D3,IF(D3&lt;&gt;"",CONCATENATE(D3,"、",C4),C4))</f>
        <v/>
      </c>
      <c r="F4" s="7" t="s">
        <v>108</v>
      </c>
      <c r="G4" s="6"/>
      <c r="H4" s="2" t="str">
        <f t="shared" si="1"/>
        <v/>
      </c>
      <c r="I4" s="2" t="str">
        <f t="shared" ref="I4:I37" si="5">IF(H4="",I3,IF(I3&lt;&gt;"",CONCATENATE(I3,"、",H4),H4))</f>
        <v>一般会計</v>
      </c>
      <c r="K4" s="3" t="s">
        <v>100</v>
      </c>
      <c r="L4" s="4"/>
      <c r="M4" s="2" t="str">
        <f t="shared" si="2"/>
        <v/>
      </c>
      <c r="N4" s="2" t="str">
        <f t="shared" ref="N4:N11" si="6">IF(M4="",N3,IF(N3&lt;&gt;"",CONCATENATE(N3,"、",M4),M4))</f>
        <v>文教及び科学振興</v>
      </c>
      <c r="O4" s="2"/>
      <c r="P4" s="1" t="s">
        <v>71</v>
      </c>
      <c r="Q4" s="6"/>
      <c r="R4" s="2" t="str">
        <f t="shared" si="3"/>
        <v/>
      </c>
      <c r="S4" s="2" t="str">
        <f t="shared" si="4"/>
        <v>直接実施、委託・請負</v>
      </c>
      <c r="T4" s="2"/>
      <c r="U4" s="17" t="s">
        <v>548</v>
      </c>
      <c r="W4" s="17" t="s">
        <v>145</v>
      </c>
      <c r="Y4" s="17" t="s">
        <v>292</v>
      </c>
      <c r="Z4" s="17" t="s">
        <v>423</v>
      </c>
      <c r="AA4" s="35" t="s">
        <v>386</v>
      </c>
      <c r="AB4" s="35" t="s">
        <v>517</v>
      </c>
      <c r="AC4" s="35" t="s">
        <v>132</v>
      </c>
      <c r="AD4" s="13"/>
      <c r="AE4" s="23" t="s">
        <v>167</v>
      </c>
      <c r="AF4" s="15"/>
      <c r="AG4" s="25" t="s">
        <v>255</v>
      </c>
      <c r="AI4" s="24" t="s">
        <v>194</v>
      </c>
      <c r="AK4" s="24" t="str">
        <f t="shared" ref="AK4:AK49" si="7">CHAR(CODE(AK3)+1)</f>
        <v>C</v>
      </c>
      <c r="AM4" s="28"/>
      <c r="AN4" s="28"/>
      <c r="AP4" s="25" t="s">
        <v>255</v>
      </c>
    </row>
    <row r="5" spans="1:42" ht="13.5" customHeight="1" x14ac:dyDescent="0.15">
      <c r="A5" s="3" t="s">
        <v>83</v>
      </c>
      <c r="B5" s="4"/>
      <c r="C5" s="2" t="str">
        <f t="shared" si="0"/>
        <v/>
      </c>
      <c r="D5" s="2" t="str">
        <f>IF(C5="",D4,IF(D4&lt;&gt;"",CONCATENATE(D4,"、",C5),C5))</f>
        <v/>
      </c>
      <c r="F5" s="7" t="s">
        <v>109</v>
      </c>
      <c r="G5" s="6"/>
      <c r="H5" s="2" t="str">
        <f t="shared" si="1"/>
        <v/>
      </c>
      <c r="I5" s="2" t="str">
        <f t="shared" si="5"/>
        <v>一般会計</v>
      </c>
      <c r="K5" s="3" t="s">
        <v>101</v>
      </c>
      <c r="L5" s="4"/>
      <c r="M5" s="2" t="str">
        <f t="shared" si="2"/>
        <v/>
      </c>
      <c r="N5" s="2" t="str">
        <f t="shared" si="6"/>
        <v>文教及び科学振興</v>
      </c>
      <c r="O5" s="2"/>
      <c r="P5" s="1" t="s">
        <v>72</v>
      </c>
      <c r="Q5" s="6"/>
      <c r="R5" s="2" t="str">
        <f t="shared" si="3"/>
        <v/>
      </c>
      <c r="S5" s="2" t="str">
        <f t="shared" si="4"/>
        <v>直接実施、委託・請負</v>
      </c>
      <c r="T5" s="2"/>
      <c r="W5" s="17" t="s">
        <v>572</v>
      </c>
      <c r="Y5" s="17" t="s">
        <v>293</v>
      </c>
      <c r="Z5" s="17" t="s">
        <v>424</v>
      </c>
      <c r="AA5" s="35" t="s">
        <v>387</v>
      </c>
      <c r="AB5" s="35" t="s">
        <v>518</v>
      </c>
      <c r="AC5" s="35" t="s">
        <v>168</v>
      </c>
      <c r="AD5" s="16"/>
      <c r="AE5" s="23" t="s">
        <v>264</v>
      </c>
      <c r="AF5" s="15"/>
      <c r="AG5" s="25" t="s">
        <v>256</v>
      </c>
      <c r="AI5" s="24" t="s">
        <v>289</v>
      </c>
      <c r="AK5" s="24" t="str">
        <f t="shared" si="7"/>
        <v>D</v>
      </c>
      <c r="AP5" s="25" t="s">
        <v>256</v>
      </c>
    </row>
    <row r="6" spans="1:42" ht="13.5" customHeight="1" x14ac:dyDescent="0.15">
      <c r="A6" s="3" t="s">
        <v>84</v>
      </c>
      <c r="B6" s="4" t="s">
        <v>589</v>
      </c>
      <c r="C6" s="2" t="str">
        <f t="shared" si="0"/>
        <v>科学技術・イノベーション</v>
      </c>
      <c r="D6" s="2" t="str">
        <f t="shared" ref="D6:D21" si="8">IF(C6="",D5,IF(D5&lt;&gt;"",CONCATENATE(D5,"、",C6),C6))</f>
        <v>科学技術・イノベーション</v>
      </c>
      <c r="F6" s="7" t="s">
        <v>110</v>
      </c>
      <c r="G6" s="6"/>
      <c r="H6" s="2" t="str">
        <f t="shared" si="1"/>
        <v/>
      </c>
      <c r="I6" s="2" t="str">
        <f t="shared" si="5"/>
        <v>一般会計</v>
      </c>
      <c r="K6" s="3" t="s">
        <v>102</v>
      </c>
      <c r="L6" s="4"/>
      <c r="M6" s="2" t="str">
        <f t="shared" si="2"/>
        <v/>
      </c>
      <c r="N6" s="2" t="str">
        <f t="shared" si="6"/>
        <v>文教及び科学振興</v>
      </c>
      <c r="O6" s="2"/>
      <c r="P6" s="1" t="s">
        <v>73</v>
      </c>
      <c r="Q6" s="6"/>
      <c r="R6" s="2" t="str">
        <f t="shared" si="3"/>
        <v/>
      </c>
      <c r="S6" s="2" t="str">
        <f t="shared" si="4"/>
        <v>直接実施、委託・請負</v>
      </c>
      <c r="T6" s="2"/>
      <c r="U6" s="17" t="s">
        <v>265</v>
      </c>
      <c r="W6" s="17" t="s">
        <v>146</v>
      </c>
      <c r="Y6" s="17" t="s">
        <v>294</v>
      </c>
      <c r="Z6" s="17" t="s">
        <v>425</v>
      </c>
      <c r="AA6" s="35" t="s">
        <v>388</v>
      </c>
      <c r="AB6" s="35" t="s">
        <v>519</v>
      </c>
      <c r="AC6" s="35" t="s">
        <v>133</v>
      </c>
      <c r="AD6" s="16"/>
      <c r="AE6" s="23" t="s">
        <v>263</v>
      </c>
      <c r="AF6" s="15"/>
      <c r="AG6" s="25" t="s">
        <v>257</v>
      </c>
      <c r="AI6" s="24" t="s">
        <v>290</v>
      </c>
      <c r="AK6" s="24" t="str">
        <f>CHAR(CODE(AK5)+1)</f>
        <v>E</v>
      </c>
      <c r="AP6" s="25" t="s">
        <v>257</v>
      </c>
    </row>
    <row r="7" spans="1:42" ht="13.5" customHeight="1" x14ac:dyDescent="0.15">
      <c r="A7" s="3" t="s">
        <v>85</v>
      </c>
      <c r="B7" s="4"/>
      <c r="C7" s="2" t="str">
        <f t="shared" si="0"/>
        <v/>
      </c>
      <c r="D7" s="2" t="str">
        <f t="shared" si="8"/>
        <v>科学技術・イノベーション</v>
      </c>
      <c r="F7" s="7" t="s">
        <v>209</v>
      </c>
      <c r="G7" s="6"/>
      <c r="H7" s="2" t="str">
        <f t="shared" si="1"/>
        <v/>
      </c>
      <c r="I7" s="2" t="str">
        <f t="shared" si="5"/>
        <v>一般会計</v>
      </c>
      <c r="K7" s="3" t="s">
        <v>103</v>
      </c>
      <c r="L7" s="4"/>
      <c r="M7" s="2" t="str">
        <f t="shared" si="2"/>
        <v/>
      </c>
      <c r="N7" s="2" t="str">
        <f t="shared" si="6"/>
        <v>文教及び科学振興</v>
      </c>
      <c r="O7" s="2"/>
      <c r="P7" s="1" t="s">
        <v>74</v>
      </c>
      <c r="Q7" s="6"/>
      <c r="R7" s="2" t="str">
        <f t="shared" si="3"/>
        <v/>
      </c>
      <c r="S7" s="2" t="str">
        <f t="shared" si="4"/>
        <v>直接実施、委託・請負</v>
      </c>
      <c r="T7" s="2"/>
      <c r="U7" s="17"/>
      <c r="W7" s="17" t="s">
        <v>147</v>
      </c>
      <c r="Y7" s="17" t="s">
        <v>295</v>
      </c>
      <c r="Z7" s="17" t="s">
        <v>426</v>
      </c>
      <c r="AA7" s="35" t="s">
        <v>389</v>
      </c>
      <c r="AB7" s="35" t="s">
        <v>520</v>
      </c>
      <c r="AC7" s="16"/>
      <c r="AD7" s="16"/>
      <c r="AE7" s="17" t="s">
        <v>133</v>
      </c>
      <c r="AF7" s="15"/>
      <c r="AG7" s="25" t="s">
        <v>258</v>
      </c>
      <c r="AH7" s="29"/>
      <c r="AI7" s="25" t="s">
        <v>278</v>
      </c>
      <c r="AK7" s="24" t="str">
        <f>CHAR(CODE(AK6)+1)</f>
        <v>F</v>
      </c>
      <c r="AP7" s="25" t="s">
        <v>258</v>
      </c>
    </row>
    <row r="8" spans="1:42" ht="13.5" customHeight="1" x14ac:dyDescent="0.15">
      <c r="A8" s="3" t="s">
        <v>86</v>
      </c>
      <c r="B8" s="4"/>
      <c r="C8" s="2" t="str">
        <f t="shared" si="0"/>
        <v/>
      </c>
      <c r="D8" s="2" t="str">
        <f t="shared" si="8"/>
        <v>科学技術・イノベーション</v>
      </c>
      <c r="F8" s="7" t="s">
        <v>111</v>
      </c>
      <c r="G8" s="6"/>
      <c r="H8" s="2" t="str">
        <f t="shared" si="1"/>
        <v/>
      </c>
      <c r="I8" s="2" t="str">
        <f t="shared" si="5"/>
        <v>一般会計</v>
      </c>
      <c r="K8" s="3" t="s">
        <v>104</v>
      </c>
      <c r="L8" s="4"/>
      <c r="M8" s="2" t="str">
        <f t="shared" si="2"/>
        <v/>
      </c>
      <c r="N8" s="2" t="str">
        <f t="shared" si="6"/>
        <v>文教及び科学振興</v>
      </c>
      <c r="O8" s="2"/>
      <c r="P8" s="1" t="s">
        <v>75</v>
      </c>
      <c r="Q8" s="6" t="s">
        <v>589</v>
      </c>
      <c r="R8" s="2" t="str">
        <f t="shared" si="3"/>
        <v>その他</v>
      </c>
      <c r="S8" s="2" t="str">
        <f t="shared" si="4"/>
        <v>直接実施、委託・請負、その他</v>
      </c>
      <c r="T8" s="2"/>
      <c r="U8" s="17" t="s">
        <v>287</v>
      </c>
      <c r="W8" s="17" t="s">
        <v>148</v>
      </c>
      <c r="Y8" s="17" t="s">
        <v>296</v>
      </c>
      <c r="Z8" s="17" t="s">
        <v>427</v>
      </c>
      <c r="AA8" s="35" t="s">
        <v>390</v>
      </c>
      <c r="AB8" s="35" t="s">
        <v>521</v>
      </c>
      <c r="AC8" s="16"/>
      <c r="AD8" s="16"/>
      <c r="AE8" s="16"/>
      <c r="AF8" s="15"/>
      <c r="AG8" s="25" t="s">
        <v>259</v>
      </c>
      <c r="AI8" s="24" t="s">
        <v>279</v>
      </c>
      <c r="AK8" s="24" t="str">
        <f t="shared" si="7"/>
        <v>G</v>
      </c>
      <c r="AP8" s="25" t="s">
        <v>259</v>
      </c>
    </row>
    <row r="9" spans="1:42" ht="13.5" customHeight="1" x14ac:dyDescent="0.15">
      <c r="A9" s="3" t="s">
        <v>87</v>
      </c>
      <c r="B9" s="4"/>
      <c r="C9" s="2" t="str">
        <f t="shared" si="0"/>
        <v/>
      </c>
      <c r="D9" s="2" t="str">
        <f t="shared" si="8"/>
        <v>科学技術・イノベーション</v>
      </c>
      <c r="F9" s="7" t="s">
        <v>210</v>
      </c>
      <c r="G9" s="6"/>
      <c r="H9" s="2" t="str">
        <f t="shared" si="1"/>
        <v/>
      </c>
      <c r="I9" s="2" t="str">
        <f t="shared" si="5"/>
        <v>一般会計</v>
      </c>
      <c r="K9" s="3" t="s">
        <v>105</v>
      </c>
      <c r="L9" s="4"/>
      <c r="M9" s="2" t="str">
        <f t="shared" si="2"/>
        <v/>
      </c>
      <c r="N9" s="2" t="str">
        <f t="shared" si="6"/>
        <v>文教及び科学振興</v>
      </c>
      <c r="O9" s="2"/>
      <c r="P9" s="2"/>
      <c r="Q9" s="8"/>
      <c r="T9" s="2"/>
      <c r="U9" s="17" t="s">
        <v>288</v>
      </c>
      <c r="W9" s="17" t="s">
        <v>149</v>
      </c>
      <c r="Y9" s="17" t="s">
        <v>297</v>
      </c>
      <c r="Z9" s="17" t="s">
        <v>428</v>
      </c>
      <c r="AA9" s="35" t="s">
        <v>391</v>
      </c>
      <c r="AB9" s="35" t="s">
        <v>522</v>
      </c>
      <c r="AC9" s="16"/>
      <c r="AD9" s="16"/>
      <c r="AE9" s="16"/>
      <c r="AF9" s="15"/>
      <c r="AG9" s="25" t="s">
        <v>260</v>
      </c>
      <c r="AI9" s="27"/>
      <c r="AK9" s="24" t="str">
        <f t="shared" si="7"/>
        <v>H</v>
      </c>
      <c r="AP9" s="25" t="s">
        <v>260</v>
      </c>
    </row>
    <row r="10" spans="1:42" ht="13.5" customHeight="1" x14ac:dyDescent="0.15">
      <c r="A10" s="3" t="s">
        <v>228</v>
      </c>
      <c r="B10" s="4"/>
      <c r="C10" s="2" t="str">
        <f t="shared" si="0"/>
        <v/>
      </c>
      <c r="D10" s="2" t="str">
        <f t="shared" si="8"/>
        <v>科学技術・イノベーション</v>
      </c>
      <c r="F10" s="7" t="s">
        <v>112</v>
      </c>
      <c r="G10" s="6"/>
      <c r="H10" s="2" t="str">
        <f t="shared" si="1"/>
        <v/>
      </c>
      <c r="I10" s="2" t="str">
        <f t="shared" si="5"/>
        <v>一般会計</v>
      </c>
      <c r="K10" s="3" t="s">
        <v>229</v>
      </c>
      <c r="L10" s="4"/>
      <c r="M10" s="2" t="str">
        <f t="shared" si="2"/>
        <v/>
      </c>
      <c r="N10" s="2" t="str">
        <f t="shared" si="6"/>
        <v>文教及び科学振興</v>
      </c>
      <c r="O10" s="2"/>
      <c r="P10" s="2" t="str">
        <f>S8</f>
        <v>直接実施、委託・請負、その他</v>
      </c>
      <c r="Q10" s="8"/>
      <c r="T10" s="2"/>
      <c r="W10" s="17" t="s">
        <v>150</v>
      </c>
      <c r="Y10" s="17" t="s">
        <v>298</v>
      </c>
      <c r="Z10" s="17" t="s">
        <v>429</v>
      </c>
      <c r="AA10" s="35" t="s">
        <v>392</v>
      </c>
      <c r="AB10" s="35" t="s">
        <v>523</v>
      </c>
      <c r="AC10" s="16"/>
      <c r="AD10" s="16"/>
      <c r="AE10" s="16"/>
      <c r="AF10" s="15"/>
      <c r="AG10" s="25" t="s">
        <v>249</v>
      </c>
      <c r="AK10" s="24" t="str">
        <f t="shared" si="7"/>
        <v>I</v>
      </c>
      <c r="AP10" s="24" t="s">
        <v>248</v>
      </c>
    </row>
    <row r="11" spans="1:42" ht="13.5" customHeight="1" x14ac:dyDescent="0.15">
      <c r="A11" s="3" t="s">
        <v>88</v>
      </c>
      <c r="B11" s="4"/>
      <c r="C11" s="2" t="str">
        <f t="shared" si="0"/>
        <v/>
      </c>
      <c r="D11" s="2" t="str">
        <f t="shared" si="8"/>
        <v>科学技術・イノベーション</v>
      </c>
      <c r="F11" s="7" t="s">
        <v>113</v>
      </c>
      <c r="G11" s="6"/>
      <c r="H11" s="2" t="str">
        <f t="shared" si="1"/>
        <v/>
      </c>
      <c r="I11" s="2" t="str">
        <f t="shared" si="5"/>
        <v>一般会計</v>
      </c>
      <c r="K11" s="3" t="s">
        <v>106</v>
      </c>
      <c r="L11" s="4"/>
      <c r="M11" s="2" t="str">
        <f t="shared" si="2"/>
        <v/>
      </c>
      <c r="N11" s="2" t="str">
        <f t="shared" si="6"/>
        <v>文教及び科学振興</v>
      </c>
      <c r="O11" s="2"/>
      <c r="P11" s="2"/>
      <c r="Q11" s="8"/>
      <c r="T11" s="2"/>
      <c r="W11" s="17" t="s">
        <v>151</v>
      </c>
      <c r="Y11" s="17" t="s">
        <v>299</v>
      </c>
      <c r="Z11" s="17" t="s">
        <v>430</v>
      </c>
      <c r="AA11" s="35" t="s">
        <v>393</v>
      </c>
      <c r="AB11" s="35" t="s">
        <v>524</v>
      </c>
      <c r="AC11" s="16"/>
      <c r="AD11" s="16"/>
      <c r="AE11" s="16"/>
      <c r="AF11" s="15"/>
      <c r="AG11" s="24" t="s">
        <v>252</v>
      </c>
      <c r="AK11" s="24" t="str">
        <f t="shared" si="7"/>
        <v>J</v>
      </c>
    </row>
    <row r="12" spans="1:42" ht="13.5" customHeight="1" x14ac:dyDescent="0.15">
      <c r="A12" s="3" t="s">
        <v>89</v>
      </c>
      <c r="B12" s="4"/>
      <c r="C12" s="2" t="str">
        <f t="shared" ref="C12:C24" si="9">IF(B12="","",A12)</f>
        <v/>
      </c>
      <c r="D12" s="2" t="str">
        <f t="shared" si="8"/>
        <v>科学技術・イノベーション</v>
      </c>
      <c r="F12" s="7" t="s">
        <v>114</v>
      </c>
      <c r="G12" s="6"/>
      <c r="H12" s="2" t="str">
        <f t="shared" si="1"/>
        <v/>
      </c>
      <c r="I12" s="2" t="str">
        <f t="shared" si="5"/>
        <v>一般会計</v>
      </c>
      <c r="K12" s="2"/>
      <c r="L12" s="2"/>
      <c r="O12" s="2"/>
      <c r="P12" s="2"/>
      <c r="Q12" s="8"/>
      <c r="T12" s="2"/>
      <c r="U12" s="14" t="s">
        <v>549</v>
      </c>
      <c r="W12" s="17" t="s">
        <v>152</v>
      </c>
      <c r="Y12" s="17" t="s">
        <v>300</v>
      </c>
      <c r="Z12" s="17" t="s">
        <v>431</v>
      </c>
      <c r="AA12" s="35" t="s">
        <v>394</v>
      </c>
      <c r="AB12" s="35" t="s">
        <v>525</v>
      </c>
      <c r="AC12" s="16"/>
      <c r="AD12" s="16"/>
      <c r="AE12" s="16"/>
      <c r="AF12" s="15"/>
      <c r="AG12" s="24" t="s">
        <v>250</v>
      </c>
      <c r="AK12" s="24" t="str">
        <f t="shared" si="7"/>
        <v>K</v>
      </c>
    </row>
    <row r="13" spans="1:42" ht="13.5" customHeight="1" x14ac:dyDescent="0.15">
      <c r="A13" s="3" t="s">
        <v>90</v>
      </c>
      <c r="B13" s="4"/>
      <c r="C13" s="2" t="str">
        <f t="shared" si="9"/>
        <v/>
      </c>
      <c r="D13" s="2" t="str">
        <f t="shared" si="8"/>
        <v>科学技術・イノベーション</v>
      </c>
      <c r="F13" s="7" t="s">
        <v>115</v>
      </c>
      <c r="G13" s="6"/>
      <c r="H13" s="2" t="str">
        <f t="shared" si="1"/>
        <v/>
      </c>
      <c r="I13" s="2" t="str">
        <f t="shared" si="5"/>
        <v>一般会計</v>
      </c>
      <c r="K13" s="2" t="str">
        <f>N11</f>
        <v>文教及び科学振興</v>
      </c>
      <c r="L13" s="2"/>
      <c r="O13" s="2"/>
      <c r="P13" s="2"/>
      <c r="Q13" s="8"/>
      <c r="T13" s="2"/>
      <c r="U13" s="17" t="s">
        <v>169</v>
      </c>
      <c r="W13" s="17" t="s">
        <v>153</v>
      </c>
      <c r="Y13" s="17" t="s">
        <v>301</v>
      </c>
      <c r="Z13" s="17" t="s">
        <v>432</v>
      </c>
      <c r="AA13" s="35" t="s">
        <v>395</v>
      </c>
      <c r="AB13" s="35" t="s">
        <v>526</v>
      </c>
      <c r="AC13" s="16"/>
      <c r="AD13" s="16"/>
      <c r="AE13" s="16"/>
      <c r="AF13" s="15"/>
      <c r="AG13" s="24" t="s">
        <v>251</v>
      </c>
      <c r="AK13" s="24" t="str">
        <f t="shared" si="7"/>
        <v>L</v>
      </c>
    </row>
    <row r="14" spans="1:42" ht="13.5" customHeight="1" x14ac:dyDescent="0.15">
      <c r="A14" s="3" t="s">
        <v>91</v>
      </c>
      <c r="B14" s="4"/>
      <c r="C14" s="2" t="str">
        <f t="shared" si="9"/>
        <v/>
      </c>
      <c r="D14" s="2" t="str">
        <f t="shared" si="8"/>
        <v>科学技術・イノベーション</v>
      </c>
      <c r="F14" s="7" t="s">
        <v>116</v>
      </c>
      <c r="G14" s="6"/>
      <c r="H14" s="2" t="str">
        <f t="shared" si="1"/>
        <v/>
      </c>
      <c r="I14" s="2" t="str">
        <f t="shared" si="5"/>
        <v>一般会計</v>
      </c>
      <c r="K14" s="2"/>
      <c r="L14" s="2"/>
      <c r="O14" s="2"/>
      <c r="P14" s="2"/>
      <c r="Q14" s="8"/>
      <c r="T14" s="2"/>
      <c r="U14" s="17" t="s">
        <v>550</v>
      </c>
      <c r="W14" s="17" t="s">
        <v>154</v>
      </c>
      <c r="Y14" s="17" t="s">
        <v>302</v>
      </c>
      <c r="Z14" s="17" t="s">
        <v>433</v>
      </c>
      <c r="AA14" s="35" t="s">
        <v>396</v>
      </c>
      <c r="AB14" s="35" t="s">
        <v>527</v>
      </c>
      <c r="AC14" s="16"/>
      <c r="AD14" s="16"/>
      <c r="AE14" s="16"/>
      <c r="AF14" s="15"/>
      <c r="AG14" s="27"/>
      <c r="AK14" s="24" t="str">
        <f t="shared" si="7"/>
        <v>M</v>
      </c>
    </row>
    <row r="15" spans="1:42" ht="13.5" customHeight="1" x14ac:dyDescent="0.15">
      <c r="A15" s="3" t="s">
        <v>92</v>
      </c>
      <c r="B15" s="4"/>
      <c r="C15" s="2" t="str">
        <f t="shared" si="9"/>
        <v/>
      </c>
      <c r="D15" s="2" t="str">
        <f t="shared" si="8"/>
        <v>科学技術・イノベーション</v>
      </c>
      <c r="F15" s="7" t="s">
        <v>117</v>
      </c>
      <c r="G15" s="6"/>
      <c r="H15" s="2" t="str">
        <f t="shared" si="1"/>
        <v/>
      </c>
      <c r="I15" s="2" t="str">
        <f t="shared" si="5"/>
        <v>一般会計</v>
      </c>
      <c r="K15" s="2"/>
      <c r="L15" s="2"/>
      <c r="O15" s="2"/>
      <c r="P15" s="2"/>
      <c r="Q15" s="8"/>
      <c r="T15" s="2"/>
      <c r="U15" s="17" t="s">
        <v>551</v>
      </c>
      <c r="W15" s="17" t="s">
        <v>155</v>
      </c>
      <c r="Y15" s="17" t="s">
        <v>303</v>
      </c>
      <c r="Z15" s="17" t="s">
        <v>434</v>
      </c>
      <c r="AA15" s="35" t="s">
        <v>397</v>
      </c>
      <c r="AB15" s="35" t="s">
        <v>528</v>
      </c>
      <c r="AC15" s="16"/>
      <c r="AD15" s="16"/>
      <c r="AE15" s="16"/>
      <c r="AF15" s="15"/>
      <c r="AG15" s="28"/>
      <c r="AK15" s="24" t="str">
        <f t="shared" si="7"/>
        <v>N</v>
      </c>
    </row>
    <row r="16" spans="1:42" ht="13.5" customHeight="1" x14ac:dyDescent="0.15">
      <c r="A16" s="3" t="s">
        <v>93</v>
      </c>
      <c r="B16" s="4"/>
      <c r="C16" s="2" t="str">
        <f t="shared" si="9"/>
        <v/>
      </c>
      <c r="D16" s="2" t="str">
        <f t="shared" si="8"/>
        <v>科学技術・イノベーション</v>
      </c>
      <c r="F16" s="7" t="s">
        <v>118</v>
      </c>
      <c r="G16" s="6"/>
      <c r="H16" s="2" t="str">
        <f t="shared" si="1"/>
        <v/>
      </c>
      <c r="I16" s="2" t="str">
        <f t="shared" si="5"/>
        <v>一般会計</v>
      </c>
      <c r="K16" s="2"/>
      <c r="L16" s="2"/>
      <c r="O16" s="2"/>
      <c r="P16" s="2"/>
      <c r="Q16" s="8"/>
      <c r="T16" s="2"/>
      <c r="U16" s="17" t="s">
        <v>552</v>
      </c>
      <c r="W16" s="17" t="s">
        <v>156</v>
      </c>
      <c r="Y16" s="17" t="s">
        <v>304</v>
      </c>
      <c r="Z16" s="17" t="s">
        <v>435</v>
      </c>
      <c r="AA16" s="35" t="s">
        <v>398</v>
      </c>
      <c r="AB16" s="35" t="s">
        <v>529</v>
      </c>
      <c r="AC16" s="16"/>
      <c r="AD16" s="16"/>
      <c r="AE16" s="16"/>
      <c r="AF16" s="15"/>
      <c r="AG16" s="28"/>
      <c r="AK16" s="24" t="str">
        <f t="shared" si="7"/>
        <v>O</v>
      </c>
    </row>
    <row r="17" spans="1:37" ht="13.5" customHeight="1" x14ac:dyDescent="0.15">
      <c r="A17" s="3" t="s">
        <v>94</v>
      </c>
      <c r="B17" s="4"/>
      <c r="C17" s="2" t="str">
        <f t="shared" si="9"/>
        <v/>
      </c>
      <c r="D17" s="2" t="str">
        <f t="shared" si="8"/>
        <v>科学技術・イノベーション</v>
      </c>
      <c r="F17" s="7" t="s">
        <v>119</v>
      </c>
      <c r="G17" s="6"/>
      <c r="H17" s="2" t="str">
        <f t="shared" si="1"/>
        <v/>
      </c>
      <c r="I17" s="2" t="str">
        <f t="shared" si="5"/>
        <v>一般会計</v>
      </c>
      <c r="K17" s="2"/>
      <c r="L17" s="2"/>
      <c r="O17" s="2"/>
      <c r="P17" s="2"/>
      <c r="Q17" s="8"/>
      <c r="T17" s="2"/>
      <c r="U17" s="17" t="s">
        <v>553</v>
      </c>
      <c r="W17" s="17" t="s">
        <v>157</v>
      </c>
      <c r="Y17" s="17" t="s">
        <v>305</v>
      </c>
      <c r="Z17" s="17" t="s">
        <v>436</v>
      </c>
      <c r="AA17" s="35" t="s">
        <v>399</v>
      </c>
      <c r="AB17" s="35" t="s">
        <v>530</v>
      </c>
      <c r="AC17" s="16"/>
      <c r="AD17" s="16"/>
      <c r="AE17" s="16"/>
      <c r="AF17" s="15"/>
      <c r="AG17" s="28"/>
      <c r="AK17" s="24" t="str">
        <f t="shared" si="7"/>
        <v>P</v>
      </c>
    </row>
    <row r="18" spans="1:37" ht="13.5" customHeight="1" x14ac:dyDescent="0.15">
      <c r="A18" s="3" t="s">
        <v>95</v>
      </c>
      <c r="B18" s="4"/>
      <c r="C18" s="2" t="str">
        <f t="shared" si="9"/>
        <v/>
      </c>
      <c r="D18" s="2" t="str">
        <f t="shared" si="8"/>
        <v>科学技術・イノベーション</v>
      </c>
      <c r="F18" s="7" t="s">
        <v>120</v>
      </c>
      <c r="G18" s="6"/>
      <c r="H18" s="2" t="str">
        <f t="shared" si="1"/>
        <v/>
      </c>
      <c r="I18" s="2" t="str">
        <f t="shared" si="5"/>
        <v>一般会計</v>
      </c>
      <c r="K18" s="2"/>
      <c r="L18" s="2"/>
      <c r="O18" s="2"/>
      <c r="P18" s="2"/>
      <c r="Q18" s="8"/>
      <c r="T18" s="2"/>
      <c r="U18" s="17" t="s">
        <v>554</v>
      </c>
      <c r="W18" s="17" t="s">
        <v>158</v>
      </c>
      <c r="Y18" s="17" t="s">
        <v>306</v>
      </c>
      <c r="Z18" s="17" t="s">
        <v>437</v>
      </c>
      <c r="AA18" s="35" t="s">
        <v>400</v>
      </c>
      <c r="AB18" s="35" t="s">
        <v>531</v>
      </c>
      <c r="AC18" s="16"/>
      <c r="AD18" s="16"/>
      <c r="AE18" s="16"/>
      <c r="AF18" s="15"/>
      <c r="AK18" s="24" t="str">
        <f t="shared" si="7"/>
        <v>Q</v>
      </c>
    </row>
    <row r="19" spans="1:37" ht="13.5" customHeight="1" x14ac:dyDescent="0.15">
      <c r="A19" s="3" t="s">
        <v>96</v>
      </c>
      <c r="B19" s="4"/>
      <c r="C19" s="2" t="str">
        <f t="shared" si="9"/>
        <v/>
      </c>
      <c r="D19" s="2" t="str">
        <f t="shared" si="8"/>
        <v>科学技術・イノベーション</v>
      </c>
      <c r="F19" s="7" t="s">
        <v>121</v>
      </c>
      <c r="G19" s="6"/>
      <c r="H19" s="2" t="str">
        <f t="shared" si="1"/>
        <v/>
      </c>
      <c r="I19" s="2" t="str">
        <f t="shared" si="5"/>
        <v>一般会計</v>
      </c>
      <c r="K19" s="2"/>
      <c r="L19" s="2"/>
      <c r="O19" s="2"/>
      <c r="P19" s="2"/>
      <c r="Q19" s="8"/>
      <c r="T19" s="2"/>
      <c r="U19" s="17" t="s">
        <v>555</v>
      </c>
      <c r="W19" s="17" t="s">
        <v>159</v>
      </c>
      <c r="Y19" s="17" t="s">
        <v>307</v>
      </c>
      <c r="Z19" s="17" t="s">
        <v>438</v>
      </c>
      <c r="AA19" s="35" t="s">
        <v>401</v>
      </c>
      <c r="AB19" s="35" t="s">
        <v>532</v>
      </c>
      <c r="AC19" s="16"/>
      <c r="AD19" s="16"/>
      <c r="AE19" s="16"/>
      <c r="AF19" s="15"/>
      <c r="AK19" s="24" t="str">
        <f t="shared" si="7"/>
        <v>R</v>
      </c>
    </row>
    <row r="20" spans="1:37" ht="13.5" customHeight="1" x14ac:dyDescent="0.15">
      <c r="A20" s="3" t="s">
        <v>220</v>
      </c>
      <c r="B20" s="4"/>
      <c r="C20" s="2" t="str">
        <f t="shared" si="9"/>
        <v/>
      </c>
      <c r="D20" s="2" t="str">
        <f t="shared" si="8"/>
        <v>科学技術・イノベーション</v>
      </c>
      <c r="F20" s="7" t="s">
        <v>219</v>
      </c>
      <c r="G20" s="6"/>
      <c r="H20" s="2" t="str">
        <f t="shared" si="1"/>
        <v/>
      </c>
      <c r="I20" s="2" t="str">
        <f t="shared" si="5"/>
        <v>一般会計</v>
      </c>
      <c r="K20" s="2"/>
      <c r="L20" s="2"/>
      <c r="O20" s="2"/>
      <c r="P20" s="2"/>
      <c r="Q20" s="8"/>
      <c r="T20" s="2"/>
      <c r="U20" s="17" t="s">
        <v>556</v>
      </c>
      <c r="W20" s="17" t="s">
        <v>160</v>
      </c>
      <c r="Y20" s="17" t="s">
        <v>308</v>
      </c>
      <c r="Z20" s="17" t="s">
        <v>439</v>
      </c>
      <c r="AA20" s="35" t="s">
        <v>402</v>
      </c>
      <c r="AB20" s="35" t="s">
        <v>533</v>
      </c>
      <c r="AC20" s="16"/>
      <c r="AD20" s="16"/>
      <c r="AE20" s="16"/>
      <c r="AF20" s="15"/>
      <c r="AK20" s="24" t="str">
        <f t="shared" si="7"/>
        <v>S</v>
      </c>
    </row>
    <row r="21" spans="1:37" ht="13.5" customHeight="1" x14ac:dyDescent="0.15">
      <c r="A21" s="3" t="s">
        <v>221</v>
      </c>
      <c r="B21" s="4"/>
      <c r="C21" s="2" t="str">
        <f t="shared" si="9"/>
        <v/>
      </c>
      <c r="D21" s="2" t="str">
        <f t="shared" si="8"/>
        <v>科学技術・イノベーション</v>
      </c>
      <c r="F21" s="7" t="s">
        <v>122</v>
      </c>
      <c r="G21" s="6"/>
      <c r="H21" s="2" t="str">
        <f t="shared" si="1"/>
        <v/>
      </c>
      <c r="I21" s="2" t="str">
        <f t="shared" si="5"/>
        <v>一般会計</v>
      </c>
      <c r="K21" s="2"/>
      <c r="L21" s="2"/>
      <c r="O21" s="2"/>
      <c r="P21" s="2"/>
      <c r="Q21" s="8"/>
      <c r="T21" s="2"/>
      <c r="U21" s="17" t="s">
        <v>557</v>
      </c>
      <c r="W21" s="17" t="s">
        <v>161</v>
      </c>
      <c r="Y21" s="17" t="s">
        <v>309</v>
      </c>
      <c r="Z21" s="17" t="s">
        <v>440</v>
      </c>
      <c r="AA21" s="35" t="s">
        <v>403</v>
      </c>
      <c r="AB21" s="35" t="s">
        <v>534</v>
      </c>
      <c r="AC21" s="16"/>
      <c r="AD21" s="16"/>
      <c r="AE21" s="16"/>
      <c r="AF21" s="15"/>
      <c r="AK21" s="24" t="str">
        <f t="shared" si="7"/>
        <v>T</v>
      </c>
    </row>
    <row r="22" spans="1:37" ht="13.5" customHeight="1" x14ac:dyDescent="0.15">
      <c r="A22" s="3" t="s">
        <v>222</v>
      </c>
      <c r="B22" s="4"/>
      <c r="C22" s="2" t="str">
        <f t="shared" si="9"/>
        <v/>
      </c>
      <c r="D22" s="2" t="str">
        <f>IF(C22="",D21,IF(D21&lt;&gt;"",CONCATENATE(D21,"、",C22),C22))</f>
        <v>科学技術・イノベーション</v>
      </c>
      <c r="F22" s="7" t="s">
        <v>123</v>
      </c>
      <c r="G22" s="6"/>
      <c r="H22" s="2" t="str">
        <f t="shared" si="1"/>
        <v/>
      </c>
      <c r="I22" s="2" t="str">
        <f t="shared" si="5"/>
        <v>一般会計</v>
      </c>
      <c r="K22" s="2"/>
      <c r="L22" s="2"/>
      <c r="O22" s="2"/>
      <c r="P22" s="2"/>
      <c r="Q22" s="8"/>
      <c r="T22" s="2"/>
      <c r="U22" s="17" t="s">
        <v>558</v>
      </c>
      <c r="W22" s="17" t="s">
        <v>162</v>
      </c>
      <c r="Y22" s="17" t="s">
        <v>310</v>
      </c>
      <c r="Z22" s="17" t="s">
        <v>441</v>
      </c>
      <c r="AA22" s="35" t="s">
        <v>404</v>
      </c>
      <c r="AB22" s="35" t="s">
        <v>535</v>
      </c>
      <c r="AC22" s="16"/>
      <c r="AD22" s="16"/>
      <c r="AE22" s="16"/>
      <c r="AF22" s="15"/>
      <c r="AK22" s="24" t="str">
        <f t="shared" si="7"/>
        <v>U</v>
      </c>
    </row>
    <row r="23" spans="1:37" ht="13.5" customHeight="1" x14ac:dyDescent="0.15">
      <c r="A23" s="3" t="s">
        <v>223</v>
      </c>
      <c r="B23" s="4"/>
      <c r="C23" s="2" t="str">
        <f t="shared" si="9"/>
        <v/>
      </c>
      <c r="D23" s="2" t="str">
        <f>IF(C23="",D22,IF(D22&lt;&gt;"",CONCATENATE(D22,"、",C23),C23))</f>
        <v>科学技術・イノベーション</v>
      </c>
      <c r="F23" s="7" t="s">
        <v>124</v>
      </c>
      <c r="G23" s="6"/>
      <c r="H23" s="2" t="str">
        <f t="shared" si="1"/>
        <v/>
      </c>
      <c r="I23" s="2" t="str">
        <f t="shared" si="5"/>
        <v>一般会計</v>
      </c>
      <c r="K23" s="2"/>
      <c r="L23" s="2"/>
      <c r="O23" s="2"/>
      <c r="P23" s="2"/>
      <c r="Q23" s="8"/>
      <c r="T23" s="2"/>
      <c r="U23" s="17" t="s">
        <v>559</v>
      </c>
      <c r="W23" s="17" t="s">
        <v>575</v>
      </c>
      <c r="Y23" s="17" t="s">
        <v>311</v>
      </c>
      <c r="Z23" s="17" t="s">
        <v>442</v>
      </c>
      <c r="AA23" s="35" t="s">
        <v>405</v>
      </c>
      <c r="AB23" s="35" t="s">
        <v>536</v>
      </c>
      <c r="AC23" s="16"/>
      <c r="AD23" s="16"/>
      <c r="AE23" s="16"/>
      <c r="AF23" s="15"/>
      <c r="AK23" s="24" t="str">
        <f t="shared" si="7"/>
        <v>V</v>
      </c>
    </row>
    <row r="24" spans="1:37" ht="13.5" customHeight="1" x14ac:dyDescent="0.15">
      <c r="A24" s="32" t="s">
        <v>280</v>
      </c>
      <c r="B24" s="4"/>
      <c r="C24" s="2" t="str">
        <f t="shared" si="9"/>
        <v/>
      </c>
      <c r="D24" s="2" t="str">
        <f>IF(C24="",D23,IF(D23&lt;&gt;"",CONCATENATE(D23,"、",C24),C24))</f>
        <v>科学技術・イノベーション</v>
      </c>
      <c r="F24" s="7" t="s">
        <v>283</v>
      </c>
      <c r="G24" s="6"/>
      <c r="H24" s="2" t="str">
        <f t="shared" si="1"/>
        <v/>
      </c>
      <c r="I24" s="2" t="str">
        <f t="shared" si="5"/>
        <v>一般会計</v>
      </c>
      <c r="K24" s="2"/>
      <c r="L24" s="2"/>
      <c r="O24" s="2"/>
      <c r="P24" s="2"/>
      <c r="Q24" s="8"/>
      <c r="T24" s="2"/>
      <c r="U24" s="17" t="s">
        <v>560</v>
      </c>
      <c r="Y24" s="17" t="s">
        <v>312</v>
      </c>
      <c r="Z24" s="17" t="s">
        <v>443</v>
      </c>
      <c r="AA24" s="35" t="s">
        <v>406</v>
      </c>
      <c r="AB24" s="35" t="s">
        <v>537</v>
      </c>
      <c r="AC24" s="16"/>
      <c r="AD24" s="16"/>
      <c r="AE24" s="16"/>
      <c r="AF24" s="15"/>
      <c r="AK24" s="24" t="str">
        <f>CHAR(CODE(AK23)+1)</f>
        <v>W</v>
      </c>
    </row>
    <row r="25" spans="1:37" ht="13.5" customHeight="1" x14ac:dyDescent="0.15">
      <c r="A25" s="34"/>
      <c r="B25" s="33"/>
      <c r="F25" s="7" t="s">
        <v>125</v>
      </c>
      <c r="G25" s="6"/>
      <c r="H25" s="2" t="str">
        <f t="shared" si="1"/>
        <v/>
      </c>
      <c r="I25" s="2" t="str">
        <f t="shared" si="5"/>
        <v>一般会計</v>
      </c>
      <c r="K25" s="2"/>
      <c r="L25" s="2"/>
      <c r="O25" s="2"/>
      <c r="P25" s="2"/>
      <c r="Q25" s="8"/>
      <c r="T25" s="2"/>
      <c r="U25" s="17" t="s">
        <v>561</v>
      </c>
      <c r="Y25" s="17" t="s">
        <v>313</v>
      </c>
      <c r="Z25" s="17" t="s">
        <v>444</v>
      </c>
      <c r="AA25" s="35" t="s">
        <v>407</v>
      </c>
      <c r="AB25" s="35" t="s">
        <v>538</v>
      </c>
      <c r="AC25" s="16"/>
      <c r="AD25" s="16"/>
      <c r="AE25" s="16"/>
      <c r="AF25" s="15"/>
      <c r="AK25" s="24" t="str">
        <f t="shared" si="7"/>
        <v>X</v>
      </c>
    </row>
    <row r="26" spans="1:37" ht="13.5" customHeight="1" x14ac:dyDescent="0.15">
      <c r="A26" s="31"/>
      <c r="B26" s="30"/>
      <c r="F26" s="7" t="s">
        <v>126</v>
      </c>
      <c r="G26" s="6"/>
      <c r="H26" s="2" t="str">
        <f t="shared" si="1"/>
        <v/>
      </c>
      <c r="I26" s="2" t="str">
        <f t="shared" si="5"/>
        <v>一般会計</v>
      </c>
      <c r="K26" s="2"/>
      <c r="L26" s="2"/>
      <c r="O26" s="2"/>
      <c r="P26" s="2"/>
      <c r="Q26" s="8"/>
      <c r="T26" s="2"/>
      <c r="U26" s="17" t="s">
        <v>562</v>
      </c>
      <c r="Y26" s="17" t="s">
        <v>314</v>
      </c>
      <c r="Z26" s="17" t="s">
        <v>445</v>
      </c>
      <c r="AA26" s="35" t="s">
        <v>408</v>
      </c>
      <c r="AB26" s="35" t="s">
        <v>539</v>
      </c>
      <c r="AC26" s="16"/>
      <c r="AD26" s="16"/>
      <c r="AE26" s="16"/>
      <c r="AF26" s="15"/>
      <c r="AK26" s="24" t="str">
        <f t="shared" si="7"/>
        <v>Y</v>
      </c>
    </row>
    <row r="27" spans="1:37" ht="13.5" customHeight="1" x14ac:dyDescent="0.15">
      <c r="A27" s="2" t="str">
        <f>IF(D24="", "-", D24)</f>
        <v>科学技術・イノベーション</v>
      </c>
      <c r="B27" s="2"/>
      <c r="F27" s="7" t="s">
        <v>127</v>
      </c>
      <c r="G27" s="6"/>
      <c r="H27" s="2" t="str">
        <f t="shared" si="1"/>
        <v/>
      </c>
      <c r="I27" s="2" t="str">
        <f t="shared" si="5"/>
        <v>一般会計</v>
      </c>
      <c r="K27" s="2"/>
      <c r="L27" s="2"/>
      <c r="O27" s="2"/>
      <c r="P27" s="2"/>
      <c r="Q27" s="8"/>
      <c r="T27" s="2"/>
      <c r="U27" s="17" t="s">
        <v>563</v>
      </c>
      <c r="Y27" s="17" t="s">
        <v>315</v>
      </c>
      <c r="Z27" s="17" t="s">
        <v>446</v>
      </c>
      <c r="AA27" s="35" t="s">
        <v>409</v>
      </c>
      <c r="AB27" s="35" t="s">
        <v>540</v>
      </c>
      <c r="AC27" s="16"/>
      <c r="AD27" s="16"/>
      <c r="AE27" s="16"/>
      <c r="AF27" s="15"/>
      <c r="AK27" s="24" t="str">
        <f>CHAR(CODE(AK26)+1)</f>
        <v>Z</v>
      </c>
    </row>
    <row r="28" spans="1:37" ht="13.5" customHeight="1" x14ac:dyDescent="0.15">
      <c r="B28" s="2"/>
      <c r="F28" s="7" t="s">
        <v>128</v>
      </c>
      <c r="G28" s="6"/>
      <c r="H28" s="2" t="str">
        <f t="shared" si="1"/>
        <v/>
      </c>
      <c r="I28" s="2" t="str">
        <f t="shared" si="5"/>
        <v>一般会計</v>
      </c>
      <c r="K28" s="2"/>
      <c r="L28" s="2"/>
      <c r="O28" s="2"/>
      <c r="P28" s="2"/>
      <c r="Q28" s="8"/>
      <c r="T28" s="2"/>
      <c r="U28" s="17" t="s">
        <v>564</v>
      </c>
      <c r="Y28" s="17" t="s">
        <v>316</v>
      </c>
      <c r="Z28" s="17" t="s">
        <v>447</v>
      </c>
      <c r="AA28" s="35" t="s">
        <v>410</v>
      </c>
      <c r="AB28" s="35" t="s">
        <v>541</v>
      </c>
      <c r="AC28" s="16"/>
      <c r="AD28" s="16"/>
      <c r="AE28" s="16"/>
      <c r="AF28" s="15"/>
      <c r="AK28" s="24" t="s">
        <v>199</v>
      </c>
    </row>
    <row r="29" spans="1:37" ht="13.5" customHeight="1" x14ac:dyDescent="0.15">
      <c r="A29" s="2"/>
      <c r="B29" s="2"/>
      <c r="F29" s="7" t="s">
        <v>211</v>
      </c>
      <c r="G29" s="6"/>
      <c r="H29" s="2" t="str">
        <f t="shared" si="1"/>
        <v/>
      </c>
      <c r="I29" s="2" t="str">
        <f t="shared" si="5"/>
        <v>一般会計</v>
      </c>
      <c r="K29" s="2"/>
      <c r="L29" s="2"/>
      <c r="O29" s="2"/>
      <c r="P29" s="2"/>
      <c r="Q29" s="8"/>
      <c r="T29" s="2"/>
      <c r="U29" s="17" t="s">
        <v>565</v>
      </c>
      <c r="Y29" s="17" t="s">
        <v>317</v>
      </c>
      <c r="Z29" s="17" t="s">
        <v>448</v>
      </c>
      <c r="AA29" s="35" t="s">
        <v>411</v>
      </c>
      <c r="AB29" s="35" t="s">
        <v>542</v>
      </c>
      <c r="AC29" s="16"/>
      <c r="AD29" s="16"/>
      <c r="AE29" s="16"/>
      <c r="AF29" s="15"/>
      <c r="AK29" s="24" t="str">
        <f t="shared" si="7"/>
        <v>b</v>
      </c>
    </row>
    <row r="30" spans="1:37" ht="13.5" customHeight="1" x14ac:dyDescent="0.15">
      <c r="A30" s="2"/>
      <c r="B30" s="2"/>
      <c r="F30" s="7" t="s">
        <v>212</v>
      </c>
      <c r="G30" s="6"/>
      <c r="H30" s="2" t="str">
        <f t="shared" si="1"/>
        <v/>
      </c>
      <c r="I30" s="2" t="str">
        <f t="shared" si="5"/>
        <v>一般会計</v>
      </c>
      <c r="K30" s="2"/>
      <c r="L30" s="2"/>
      <c r="O30" s="2"/>
      <c r="P30" s="2"/>
      <c r="Q30" s="8"/>
      <c r="T30" s="2"/>
      <c r="U30" s="17" t="s">
        <v>566</v>
      </c>
      <c r="Y30" s="17" t="s">
        <v>318</v>
      </c>
      <c r="Z30" s="17" t="s">
        <v>449</v>
      </c>
      <c r="AA30" s="35" t="s">
        <v>412</v>
      </c>
      <c r="AB30" s="35" t="s">
        <v>543</v>
      </c>
      <c r="AC30" s="16"/>
      <c r="AD30" s="16"/>
      <c r="AE30" s="16"/>
      <c r="AF30" s="15"/>
      <c r="AK30" s="24" t="str">
        <f t="shared" si="7"/>
        <v>c</v>
      </c>
    </row>
    <row r="31" spans="1:37" ht="13.5" customHeight="1" x14ac:dyDescent="0.15">
      <c r="A31" s="2"/>
      <c r="B31" s="2"/>
      <c r="F31" s="7" t="s">
        <v>213</v>
      </c>
      <c r="G31" s="6"/>
      <c r="H31" s="2" t="str">
        <f t="shared" si="1"/>
        <v/>
      </c>
      <c r="I31" s="2" t="str">
        <f t="shared" si="5"/>
        <v>一般会計</v>
      </c>
      <c r="K31" s="2"/>
      <c r="L31" s="2"/>
      <c r="O31" s="2"/>
      <c r="P31" s="2"/>
      <c r="Q31" s="8"/>
      <c r="T31" s="2"/>
      <c r="U31" s="17" t="s">
        <v>567</v>
      </c>
      <c r="Y31" s="17" t="s">
        <v>319</v>
      </c>
      <c r="Z31" s="17" t="s">
        <v>450</v>
      </c>
      <c r="AA31" s="35" t="s">
        <v>413</v>
      </c>
      <c r="AB31" s="35" t="s">
        <v>544</v>
      </c>
      <c r="AC31" s="16"/>
      <c r="AD31" s="16"/>
      <c r="AE31" s="16"/>
      <c r="AF31" s="15"/>
      <c r="AK31" s="24" t="str">
        <f t="shared" si="7"/>
        <v>d</v>
      </c>
    </row>
    <row r="32" spans="1:37" ht="13.5" customHeight="1" x14ac:dyDescent="0.15">
      <c r="A32" s="2"/>
      <c r="B32" s="2"/>
      <c r="F32" s="7" t="s">
        <v>214</v>
      </c>
      <c r="G32" s="6"/>
      <c r="H32" s="2" t="str">
        <f t="shared" si="1"/>
        <v/>
      </c>
      <c r="I32" s="2" t="str">
        <f t="shared" si="5"/>
        <v>一般会計</v>
      </c>
      <c r="K32" s="2"/>
      <c r="L32" s="2"/>
      <c r="O32" s="2"/>
      <c r="P32" s="2"/>
      <c r="Q32" s="8"/>
      <c r="T32" s="2"/>
      <c r="U32" s="17" t="s">
        <v>568</v>
      </c>
      <c r="Y32" s="17" t="s">
        <v>320</v>
      </c>
      <c r="Z32" s="17" t="s">
        <v>451</v>
      </c>
      <c r="AA32" s="35" t="s">
        <v>65</v>
      </c>
      <c r="AB32" s="35" t="s">
        <v>65</v>
      </c>
      <c r="AC32" s="16"/>
      <c r="AD32" s="16"/>
      <c r="AE32" s="16"/>
      <c r="AF32" s="15"/>
      <c r="AK32" s="24" t="str">
        <f t="shared" si="7"/>
        <v>e</v>
      </c>
    </row>
    <row r="33" spans="1:37" ht="13.5" customHeight="1" x14ac:dyDescent="0.15">
      <c r="A33" s="2"/>
      <c r="B33" s="2"/>
      <c r="F33" s="7" t="s">
        <v>215</v>
      </c>
      <c r="G33" s="6"/>
      <c r="H33" s="2" t="str">
        <f t="shared" si="1"/>
        <v/>
      </c>
      <c r="I33" s="2" t="str">
        <f t="shared" si="5"/>
        <v>一般会計</v>
      </c>
      <c r="K33" s="2"/>
      <c r="L33" s="2"/>
      <c r="O33" s="2"/>
      <c r="P33" s="2"/>
      <c r="Q33" s="8"/>
      <c r="T33" s="2"/>
      <c r="U33" s="17" t="s">
        <v>569</v>
      </c>
      <c r="Y33" s="17" t="s">
        <v>321</v>
      </c>
      <c r="Z33" s="17" t="s">
        <v>452</v>
      </c>
      <c r="AA33" s="26"/>
      <c r="AB33" s="16"/>
      <c r="AC33" s="16"/>
      <c r="AD33" s="16"/>
      <c r="AE33" s="16"/>
      <c r="AF33" s="15"/>
      <c r="AK33" s="24" t="str">
        <f t="shared" si="7"/>
        <v>f</v>
      </c>
    </row>
    <row r="34" spans="1:37" ht="13.5" customHeight="1" x14ac:dyDescent="0.15">
      <c r="A34" s="2"/>
      <c r="B34" s="2"/>
      <c r="F34" s="7" t="s">
        <v>216</v>
      </c>
      <c r="G34" s="6"/>
      <c r="H34" s="2" t="str">
        <f t="shared" si="1"/>
        <v/>
      </c>
      <c r="I34" s="2" t="str">
        <f t="shared" si="5"/>
        <v>一般会計</v>
      </c>
      <c r="K34" s="2"/>
      <c r="L34" s="2"/>
      <c r="O34" s="2"/>
      <c r="P34" s="2"/>
      <c r="Q34" s="8"/>
      <c r="T34" s="2"/>
      <c r="U34" s="17" t="s">
        <v>570</v>
      </c>
      <c r="Y34" s="17" t="s">
        <v>322</v>
      </c>
      <c r="Z34" s="17" t="s">
        <v>453</v>
      </c>
      <c r="AB34" s="16"/>
      <c r="AC34" s="16"/>
      <c r="AD34" s="16"/>
      <c r="AE34" s="16"/>
      <c r="AF34" s="15"/>
      <c r="AK34" s="24" t="str">
        <f t="shared" si="7"/>
        <v>g</v>
      </c>
    </row>
    <row r="35" spans="1:37" ht="13.5" customHeight="1" x14ac:dyDescent="0.15">
      <c r="A35" s="2"/>
      <c r="B35" s="2"/>
      <c r="F35" s="7" t="s">
        <v>217</v>
      </c>
      <c r="G35" s="6"/>
      <c r="H35" s="2" t="str">
        <f t="shared" si="1"/>
        <v/>
      </c>
      <c r="I35" s="2" t="str">
        <f t="shared" si="5"/>
        <v>一般会計</v>
      </c>
      <c r="K35" s="2"/>
      <c r="L35" s="2"/>
      <c r="O35" s="2"/>
      <c r="P35" s="2"/>
      <c r="Q35" s="8"/>
      <c r="T35" s="2"/>
      <c r="Y35" s="17" t="s">
        <v>323</v>
      </c>
      <c r="Z35" s="17" t="s">
        <v>454</v>
      </c>
      <c r="AC35" s="16"/>
      <c r="AF35" s="15"/>
      <c r="AK35" s="24" t="str">
        <f t="shared" si="7"/>
        <v>h</v>
      </c>
    </row>
    <row r="36" spans="1:37" ht="13.5" customHeight="1" x14ac:dyDescent="0.15">
      <c r="A36" s="2"/>
      <c r="B36" s="2"/>
      <c r="F36" s="7" t="s">
        <v>218</v>
      </c>
      <c r="G36" s="6"/>
      <c r="H36" s="2" t="str">
        <f t="shared" si="1"/>
        <v/>
      </c>
      <c r="I36" s="2" t="str">
        <f t="shared" si="5"/>
        <v>一般会計</v>
      </c>
      <c r="K36" s="2"/>
      <c r="L36" s="2"/>
      <c r="O36" s="2"/>
      <c r="P36" s="2"/>
      <c r="Q36" s="8"/>
      <c r="T36" s="2"/>
      <c r="U36" s="17" t="s">
        <v>571</v>
      </c>
      <c r="Y36" s="17" t="s">
        <v>324</v>
      </c>
      <c r="Z36" s="17" t="s">
        <v>455</v>
      </c>
      <c r="AF36" s="15"/>
      <c r="AK36" s="24"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325</v>
      </c>
      <c r="Z37" s="17" t="s">
        <v>456</v>
      </c>
      <c r="AF37" s="15"/>
      <c r="AK37" s="24" t="str">
        <f t="shared" si="7"/>
        <v>j</v>
      </c>
    </row>
    <row r="38" spans="1:37" x14ac:dyDescent="0.15">
      <c r="A38" s="2"/>
      <c r="B38" s="2"/>
      <c r="F38" s="2"/>
      <c r="G38" s="8"/>
      <c r="K38" s="2"/>
      <c r="L38" s="2"/>
      <c r="O38" s="2"/>
      <c r="P38" s="2"/>
      <c r="Q38" s="8"/>
      <c r="T38" s="2"/>
      <c r="U38" s="17" t="s">
        <v>266</v>
      </c>
      <c r="Y38" s="17" t="s">
        <v>326</v>
      </c>
      <c r="Z38" s="17" t="s">
        <v>457</v>
      </c>
      <c r="AF38" s="15"/>
      <c r="AK38" s="24" t="str">
        <f t="shared" si="7"/>
        <v>k</v>
      </c>
    </row>
    <row r="39" spans="1:37" x14ac:dyDescent="0.15">
      <c r="A39" s="2"/>
      <c r="B39" s="2"/>
      <c r="F39" s="2" t="str">
        <f>I37</f>
        <v>一般会計</v>
      </c>
      <c r="G39" s="8"/>
      <c r="K39" s="2"/>
      <c r="L39" s="2"/>
      <c r="O39" s="2"/>
      <c r="P39" s="2"/>
      <c r="Q39" s="8"/>
      <c r="T39" s="2"/>
      <c r="U39" s="17" t="s">
        <v>276</v>
      </c>
      <c r="Y39" s="17" t="s">
        <v>327</v>
      </c>
      <c r="Z39" s="17" t="s">
        <v>458</v>
      </c>
      <c r="AF39" s="15"/>
      <c r="AK39" s="24" t="str">
        <f t="shared" si="7"/>
        <v>l</v>
      </c>
    </row>
    <row r="40" spans="1:37" x14ac:dyDescent="0.15">
      <c r="A40" s="2"/>
      <c r="B40" s="2"/>
      <c r="F40" s="2"/>
      <c r="G40" s="8"/>
      <c r="K40" s="2"/>
      <c r="L40" s="2"/>
      <c r="O40" s="2"/>
      <c r="P40" s="2"/>
      <c r="Q40" s="8"/>
      <c r="T40" s="2"/>
      <c r="Y40" s="17" t="s">
        <v>328</v>
      </c>
      <c r="Z40" s="17" t="s">
        <v>459</v>
      </c>
      <c r="AF40" s="15"/>
      <c r="AK40" s="24" t="str">
        <f t="shared" si="7"/>
        <v>m</v>
      </c>
    </row>
    <row r="41" spans="1:37" x14ac:dyDescent="0.15">
      <c r="A41" s="2"/>
      <c r="B41" s="2"/>
      <c r="F41" s="2"/>
      <c r="G41" s="8"/>
      <c r="K41" s="2"/>
      <c r="L41" s="2"/>
      <c r="O41" s="2"/>
      <c r="P41" s="2"/>
      <c r="Q41" s="8"/>
      <c r="T41" s="2"/>
      <c r="Y41" s="17" t="s">
        <v>329</v>
      </c>
      <c r="Z41" s="17" t="s">
        <v>460</v>
      </c>
      <c r="AF41" s="15"/>
      <c r="AK41" s="24" t="str">
        <f t="shared" si="7"/>
        <v>n</v>
      </c>
    </row>
    <row r="42" spans="1:37" x14ac:dyDescent="0.15">
      <c r="A42" s="2"/>
      <c r="B42" s="2"/>
      <c r="F42" s="2"/>
      <c r="G42" s="8"/>
      <c r="K42" s="2"/>
      <c r="L42" s="2"/>
      <c r="O42" s="2"/>
      <c r="P42" s="2"/>
      <c r="Q42" s="8"/>
      <c r="T42" s="2"/>
      <c r="Y42" s="17" t="s">
        <v>330</v>
      </c>
      <c r="Z42" s="17" t="s">
        <v>461</v>
      </c>
      <c r="AF42" s="15"/>
      <c r="AK42" s="24" t="str">
        <f t="shared" si="7"/>
        <v>o</v>
      </c>
    </row>
    <row r="43" spans="1:37" x14ac:dyDescent="0.15">
      <c r="A43" s="2"/>
      <c r="B43" s="2"/>
      <c r="F43" s="2"/>
      <c r="G43" s="8"/>
      <c r="K43" s="2"/>
      <c r="L43" s="2"/>
      <c r="O43" s="2"/>
      <c r="P43" s="2"/>
      <c r="Q43" s="8"/>
      <c r="T43" s="2"/>
      <c r="Y43" s="17" t="s">
        <v>331</v>
      </c>
      <c r="Z43" s="17" t="s">
        <v>462</v>
      </c>
      <c r="AF43" s="15"/>
      <c r="AK43" s="24" t="str">
        <f t="shared" si="7"/>
        <v>p</v>
      </c>
    </row>
    <row r="44" spans="1:37" x14ac:dyDescent="0.15">
      <c r="A44" s="2"/>
      <c r="B44" s="2"/>
      <c r="F44" s="2"/>
      <c r="G44" s="8"/>
      <c r="K44" s="2"/>
      <c r="L44" s="2"/>
      <c r="O44" s="2"/>
      <c r="P44" s="2"/>
      <c r="Q44" s="8"/>
      <c r="T44" s="2"/>
      <c r="Y44" s="17" t="s">
        <v>332</v>
      </c>
      <c r="Z44" s="17" t="s">
        <v>463</v>
      </c>
      <c r="AF44" s="15"/>
      <c r="AK44" s="24" t="str">
        <f t="shared" si="7"/>
        <v>q</v>
      </c>
    </row>
    <row r="45" spans="1:37" x14ac:dyDescent="0.15">
      <c r="A45" s="2"/>
      <c r="B45" s="2"/>
      <c r="F45" s="2"/>
      <c r="G45" s="8"/>
      <c r="K45" s="2"/>
      <c r="L45" s="2"/>
      <c r="O45" s="2"/>
      <c r="P45" s="2"/>
      <c r="Q45" s="8"/>
      <c r="T45" s="2"/>
      <c r="Y45" s="17" t="s">
        <v>333</v>
      </c>
      <c r="Z45" s="17" t="s">
        <v>464</v>
      </c>
      <c r="AF45" s="15"/>
      <c r="AK45" s="24" t="str">
        <f t="shared" si="7"/>
        <v>r</v>
      </c>
    </row>
    <row r="46" spans="1:37" x14ac:dyDescent="0.15">
      <c r="A46" s="2"/>
      <c r="B46" s="2"/>
      <c r="F46" s="2"/>
      <c r="G46" s="8"/>
      <c r="K46" s="2"/>
      <c r="L46" s="2"/>
      <c r="O46" s="2"/>
      <c r="P46" s="2"/>
      <c r="Q46" s="8"/>
      <c r="T46" s="2"/>
      <c r="Y46" s="17" t="s">
        <v>334</v>
      </c>
      <c r="Z46" s="17" t="s">
        <v>465</v>
      </c>
      <c r="AF46" s="15"/>
      <c r="AK46" s="24" t="str">
        <f t="shared" si="7"/>
        <v>s</v>
      </c>
    </row>
    <row r="47" spans="1:37" x14ac:dyDescent="0.15">
      <c r="A47" s="2"/>
      <c r="B47" s="2"/>
      <c r="F47" s="2"/>
      <c r="G47" s="8"/>
      <c r="K47" s="2"/>
      <c r="L47" s="2"/>
      <c r="O47" s="2"/>
      <c r="P47" s="2"/>
      <c r="Q47" s="8"/>
      <c r="T47" s="2"/>
      <c r="Y47" s="17" t="s">
        <v>335</v>
      </c>
      <c r="Z47" s="17" t="s">
        <v>466</v>
      </c>
      <c r="AF47" s="15"/>
      <c r="AK47" s="24" t="str">
        <f t="shared" si="7"/>
        <v>t</v>
      </c>
    </row>
    <row r="48" spans="1:37" x14ac:dyDescent="0.15">
      <c r="A48" s="2"/>
      <c r="B48" s="2"/>
      <c r="F48" s="2"/>
      <c r="G48" s="8"/>
      <c r="K48" s="2"/>
      <c r="L48" s="2"/>
      <c r="O48" s="2"/>
      <c r="P48" s="2"/>
      <c r="Q48" s="8"/>
      <c r="T48" s="2"/>
      <c r="Y48" s="17" t="s">
        <v>336</v>
      </c>
      <c r="Z48" s="17" t="s">
        <v>467</v>
      </c>
      <c r="AF48" s="15"/>
      <c r="AK48" s="24" t="str">
        <f t="shared" si="7"/>
        <v>u</v>
      </c>
    </row>
    <row r="49" spans="1:37" x14ac:dyDescent="0.15">
      <c r="A49" s="2"/>
      <c r="B49" s="2"/>
      <c r="F49" s="2"/>
      <c r="G49" s="8"/>
      <c r="K49" s="2"/>
      <c r="L49" s="2"/>
      <c r="O49" s="2"/>
      <c r="P49" s="2"/>
      <c r="Q49" s="8"/>
      <c r="T49" s="2"/>
      <c r="Y49" s="17" t="s">
        <v>337</v>
      </c>
      <c r="Z49" s="17" t="s">
        <v>468</v>
      </c>
      <c r="AF49" s="15"/>
      <c r="AK49" s="24" t="str">
        <f t="shared" si="7"/>
        <v>v</v>
      </c>
    </row>
    <row r="50" spans="1:37" x14ac:dyDescent="0.15">
      <c r="A50" s="2"/>
      <c r="B50" s="2"/>
      <c r="F50" s="2"/>
      <c r="G50" s="8"/>
      <c r="K50" s="2"/>
      <c r="L50" s="2"/>
      <c r="O50" s="2"/>
      <c r="P50" s="2"/>
      <c r="Q50" s="8"/>
      <c r="T50" s="2"/>
      <c r="Y50" s="17" t="s">
        <v>338</v>
      </c>
      <c r="Z50" s="17" t="s">
        <v>469</v>
      </c>
      <c r="AF50" s="15"/>
    </row>
    <row r="51" spans="1:37" x14ac:dyDescent="0.15">
      <c r="A51" s="2"/>
      <c r="B51" s="2"/>
      <c r="F51" s="2"/>
      <c r="G51" s="8"/>
      <c r="K51" s="2"/>
      <c r="L51" s="2"/>
      <c r="O51" s="2"/>
      <c r="P51" s="2"/>
      <c r="Q51" s="8"/>
      <c r="T51" s="2"/>
      <c r="Y51" s="17" t="s">
        <v>339</v>
      </c>
      <c r="Z51" s="17" t="s">
        <v>470</v>
      </c>
      <c r="AF51" s="15"/>
    </row>
    <row r="52" spans="1:37" x14ac:dyDescent="0.15">
      <c r="A52" s="2"/>
      <c r="B52" s="2"/>
      <c r="F52" s="2"/>
      <c r="G52" s="8"/>
      <c r="K52" s="2"/>
      <c r="L52" s="2"/>
      <c r="O52" s="2"/>
      <c r="P52" s="2"/>
      <c r="Q52" s="8"/>
      <c r="T52" s="2"/>
      <c r="Y52" s="17" t="s">
        <v>340</v>
      </c>
      <c r="Z52" s="17" t="s">
        <v>471</v>
      </c>
      <c r="AF52" s="15"/>
    </row>
    <row r="53" spans="1:37" x14ac:dyDescent="0.15">
      <c r="A53" s="2"/>
      <c r="B53" s="2"/>
      <c r="F53" s="2"/>
      <c r="G53" s="8"/>
      <c r="K53" s="2"/>
      <c r="L53" s="2"/>
      <c r="O53" s="2"/>
      <c r="P53" s="2"/>
      <c r="Q53" s="8"/>
      <c r="T53" s="2"/>
      <c r="Y53" s="17" t="s">
        <v>341</v>
      </c>
      <c r="Z53" s="17" t="s">
        <v>472</v>
      </c>
      <c r="AF53" s="15"/>
    </row>
    <row r="54" spans="1:37" x14ac:dyDescent="0.15">
      <c r="A54" s="2"/>
      <c r="B54" s="2"/>
      <c r="F54" s="2"/>
      <c r="G54" s="8"/>
      <c r="K54" s="2"/>
      <c r="L54" s="2"/>
      <c r="O54" s="2"/>
      <c r="P54" s="9"/>
      <c r="Q54" s="8"/>
      <c r="T54" s="2"/>
      <c r="Y54" s="17" t="s">
        <v>342</v>
      </c>
      <c r="Z54" s="17" t="s">
        <v>473</v>
      </c>
      <c r="AF54" s="15"/>
    </row>
    <row r="55" spans="1:37" x14ac:dyDescent="0.15">
      <c r="A55" s="2"/>
      <c r="B55" s="2"/>
      <c r="F55" s="2"/>
      <c r="G55" s="8"/>
      <c r="K55" s="2"/>
      <c r="L55" s="2"/>
      <c r="O55" s="2"/>
      <c r="P55" s="2"/>
      <c r="Q55" s="8"/>
      <c r="T55" s="2"/>
      <c r="Y55" s="17" t="s">
        <v>343</v>
      </c>
      <c r="Z55" s="17" t="s">
        <v>474</v>
      </c>
      <c r="AF55" s="15"/>
    </row>
    <row r="56" spans="1:37" x14ac:dyDescent="0.15">
      <c r="A56" s="2"/>
      <c r="B56" s="2"/>
      <c r="F56" s="2"/>
      <c r="G56" s="8"/>
      <c r="K56" s="2"/>
      <c r="L56" s="2"/>
      <c r="O56" s="2"/>
      <c r="P56" s="2"/>
      <c r="Q56" s="8"/>
      <c r="T56" s="2"/>
      <c r="Y56" s="17" t="s">
        <v>344</v>
      </c>
      <c r="Z56" s="17" t="s">
        <v>475</v>
      </c>
      <c r="AF56" s="15"/>
    </row>
    <row r="57" spans="1:37" x14ac:dyDescent="0.15">
      <c r="A57" s="2"/>
      <c r="B57" s="2"/>
      <c r="F57" s="2"/>
      <c r="G57" s="8"/>
      <c r="K57" s="2"/>
      <c r="L57" s="2"/>
      <c r="O57" s="2"/>
      <c r="P57" s="2"/>
      <c r="Q57" s="8"/>
      <c r="T57" s="2"/>
      <c r="Y57" s="17" t="s">
        <v>345</v>
      </c>
      <c r="Z57" s="17" t="s">
        <v>476</v>
      </c>
      <c r="AF57" s="15"/>
    </row>
    <row r="58" spans="1:37" x14ac:dyDescent="0.15">
      <c r="A58" s="2"/>
      <c r="B58" s="2"/>
      <c r="F58" s="2"/>
      <c r="G58" s="8"/>
      <c r="K58" s="2"/>
      <c r="L58" s="2"/>
      <c r="O58" s="2"/>
      <c r="P58" s="2"/>
      <c r="Q58" s="8"/>
      <c r="T58" s="2"/>
      <c r="Y58" s="17" t="s">
        <v>346</v>
      </c>
      <c r="Z58" s="17" t="s">
        <v>477</v>
      </c>
      <c r="AF58" s="15"/>
    </row>
    <row r="59" spans="1:37" x14ac:dyDescent="0.15">
      <c r="A59" s="2"/>
      <c r="B59" s="2"/>
      <c r="F59" s="2"/>
      <c r="G59" s="8"/>
      <c r="K59" s="2"/>
      <c r="L59" s="2"/>
      <c r="O59" s="2"/>
      <c r="P59" s="2"/>
      <c r="Q59" s="8"/>
      <c r="T59" s="2"/>
      <c r="Y59" s="17" t="s">
        <v>347</v>
      </c>
      <c r="Z59" s="17" t="s">
        <v>478</v>
      </c>
      <c r="AF59" s="15"/>
    </row>
    <row r="60" spans="1:37" x14ac:dyDescent="0.15">
      <c r="A60" s="2"/>
      <c r="B60" s="2"/>
      <c r="F60" s="2"/>
      <c r="G60" s="8"/>
      <c r="K60" s="2"/>
      <c r="L60" s="2"/>
      <c r="O60" s="2"/>
      <c r="P60" s="2"/>
      <c r="Q60" s="8"/>
      <c r="T60" s="2"/>
      <c r="Y60" s="17" t="s">
        <v>348</v>
      </c>
      <c r="Z60" s="17" t="s">
        <v>479</v>
      </c>
      <c r="AF60" s="15"/>
    </row>
    <row r="61" spans="1:37" x14ac:dyDescent="0.15">
      <c r="A61" s="2"/>
      <c r="B61" s="2"/>
      <c r="F61" s="2"/>
      <c r="G61" s="8"/>
      <c r="K61" s="2"/>
      <c r="L61" s="2"/>
      <c r="O61" s="2"/>
      <c r="P61" s="2"/>
      <c r="Q61" s="8"/>
      <c r="T61" s="2"/>
      <c r="Y61" s="17" t="s">
        <v>349</v>
      </c>
      <c r="Z61" s="17" t="s">
        <v>480</v>
      </c>
      <c r="AF61" s="15"/>
    </row>
    <row r="62" spans="1:37" x14ac:dyDescent="0.15">
      <c r="A62" s="2"/>
      <c r="B62" s="2"/>
      <c r="F62" s="2"/>
      <c r="G62" s="8"/>
      <c r="K62" s="2"/>
      <c r="L62" s="2"/>
      <c r="O62" s="2"/>
      <c r="P62" s="2"/>
      <c r="Q62" s="8"/>
      <c r="T62" s="2"/>
      <c r="Y62" s="17" t="s">
        <v>350</v>
      </c>
      <c r="Z62" s="17" t="s">
        <v>481</v>
      </c>
      <c r="AF62" s="15"/>
    </row>
    <row r="63" spans="1:37" x14ac:dyDescent="0.15">
      <c r="A63" s="2"/>
      <c r="B63" s="2"/>
      <c r="F63" s="2"/>
      <c r="G63" s="8"/>
      <c r="K63" s="2"/>
      <c r="L63" s="2"/>
      <c r="O63" s="2"/>
      <c r="P63" s="2"/>
      <c r="Q63" s="8"/>
      <c r="T63" s="2"/>
      <c r="Y63" s="17" t="s">
        <v>351</v>
      </c>
      <c r="Z63" s="17" t="s">
        <v>482</v>
      </c>
      <c r="AF63" s="15"/>
    </row>
    <row r="64" spans="1:37" x14ac:dyDescent="0.15">
      <c r="A64" s="2"/>
      <c r="B64" s="2"/>
      <c r="F64" s="2"/>
      <c r="G64" s="8"/>
      <c r="K64" s="2"/>
      <c r="L64" s="2"/>
      <c r="O64" s="2"/>
      <c r="P64" s="2"/>
      <c r="Q64" s="8"/>
      <c r="T64" s="2"/>
      <c r="Y64" s="17" t="s">
        <v>352</v>
      </c>
      <c r="Z64" s="17" t="s">
        <v>483</v>
      </c>
      <c r="AF64" s="15"/>
    </row>
    <row r="65" spans="1:32" x14ac:dyDescent="0.15">
      <c r="A65" s="2"/>
      <c r="B65" s="2"/>
      <c r="F65" s="2"/>
      <c r="G65" s="8"/>
      <c r="K65" s="2"/>
      <c r="L65" s="2"/>
      <c r="O65" s="2"/>
      <c r="P65" s="2"/>
      <c r="Q65" s="8"/>
      <c r="T65" s="2"/>
      <c r="Y65" s="17" t="s">
        <v>353</v>
      </c>
      <c r="Z65" s="17" t="s">
        <v>484</v>
      </c>
      <c r="AF65" s="15"/>
    </row>
    <row r="66" spans="1:32" x14ac:dyDescent="0.15">
      <c r="A66" s="2"/>
      <c r="B66" s="2"/>
      <c r="F66" s="2"/>
      <c r="G66" s="8"/>
      <c r="K66" s="2"/>
      <c r="L66" s="2"/>
      <c r="O66" s="2"/>
      <c r="P66" s="2"/>
      <c r="Q66" s="8"/>
      <c r="T66" s="2"/>
      <c r="Y66" s="17" t="s">
        <v>66</v>
      </c>
      <c r="Z66" s="17" t="s">
        <v>485</v>
      </c>
      <c r="AF66" s="15"/>
    </row>
    <row r="67" spans="1:32" x14ac:dyDescent="0.15">
      <c r="A67" s="2"/>
      <c r="B67" s="2"/>
      <c r="F67" s="2"/>
      <c r="G67" s="8"/>
      <c r="K67" s="2"/>
      <c r="L67" s="2"/>
      <c r="O67" s="2"/>
      <c r="P67" s="2"/>
      <c r="Q67" s="8"/>
      <c r="T67" s="2"/>
      <c r="Y67" s="17" t="s">
        <v>354</v>
      </c>
      <c r="Z67" s="17" t="s">
        <v>486</v>
      </c>
      <c r="AF67" s="15"/>
    </row>
    <row r="68" spans="1:32" x14ac:dyDescent="0.15">
      <c r="A68" s="2"/>
      <c r="B68" s="2"/>
      <c r="F68" s="2"/>
      <c r="G68" s="8"/>
      <c r="K68" s="2"/>
      <c r="L68" s="2"/>
      <c r="O68" s="2"/>
      <c r="P68" s="2"/>
      <c r="Q68" s="8"/>
      <c r="T68" s="2"/>
      <c r="Y68" s="17" t="s">
        <v>355</v>
      </c>
      <c r="Z68" s="17" t="s">
        <v>487</v>
      </c>
      <c r="AF68" s="15"/>
    </row>
    <row r="69" spans="1:32" x14ac:dyDescent="0.15">
      <c r="A69" s="2"/>
      <c r="B69" s="2"/>
      <c r="F69" s="2"/>
      <c r="G69" s="8"/>
      <c r="K69" s="2"/>
      <c r="L69" s="2"/>
      <c r="O69" s="2"/>
      <c r="P69" s="2"/>
      <c r="Q69" s="8"/>
      <c r="T69" s="2"/>
      <c r="Y69" s="17" t="s">
        <v>356</v>
      </c>
      <c r="Z69" s="17" t="s">
        <v>488</v>
      </c>
      <c r="AF69" s="15"/>
    </row>
    <row r="70" spans="1:32" x14ac:dyDescent="0.15">
      <c r="A70" s="2"/>
      <c r="B70" s="2"/>
      <c r="Y70" s="17" t="s">
        <v>357</v>
      </c>
      <c r="Z70" s="17" t="s">
        <v>489</v>
      </c>
    </row>
    <row r="71" spans="1:32" x14ac:dyDescent="0.15">
      <c r="Y71" s="17" t="s">
        <v>358</v>
      </c>
      <c r="Z71" s="17" t="s">
        <v>490</v>
      </c>
    </row>
    <row r="72" spans="1:32" x14ac:dyDescent="0.15">
      <c r="Y72" s="17" t="s">
        <v>359</v>
      </c>
      <c r="Z72" s="17" t="s">
        <v>491</v>
      </c>
    </row>
    <row r="73" spans="1:32" x14ac:dyDescent="0.15">
      <c r="Y73" s="17" t="s">
        <v>360</v>
      </c>
      <c r="Z73" s="17" t="s">
        <v>492</v>
      </c>
    </row>
    <row r="74" spans="1:32" x14ac:dyDescent="0.15">
      <c r="Y74" s="17" t="s">
        <v>361</v>
      </c>
      <c r="Z74" s="17" t="s">
        <v>493</v>
      </c>
    </row>
    <row r="75" spans="1:32" x14ac:dyDescent="0.15">
      <c r="Y75" s="17" t="s">
        <v>362</v>
      </c>
      <c r="Z75" s="17" t="s">
        <v>494</v>
      </c>
    </row>
    <row r="76" spans="1:32" x14ac:dyDescent="0.15">
      <c r="Y76" s="17" t="s">
        <v>363</v>
      </c>
      <c r="Z76" s="17" t="s">
        <v>495</v>
      </c>
    </row>
    <row r="77" spans="1:32" x14ac:dyDescent="0.15">
      <c r="Y77" s="17" t="s">
        <v>364</v>
      </c>
      <c r="Z77" s="17" t="s">
        <v>496</v>
      </c>
    </row>
    <row r="78" spans="1:32" x14ac:dyDescent="0.15">
      <c r="Y78" s="17" t="s">
        <v>365</v>
      </c>
      <c r="Z78" s="17" t="s">
        <v>497</v>
      </c>
    </row>
    <row r="79" spans="1:32" x14ac:dyDescent="0.15">
      <c r="Y79" s="17" t="s">
        <v>366</v>
      </c>
      <c r="Z79" s="17" t="s">
        <v>498</v>
      </c>
    </row>
    <row r="80" spans="1:32" x14ac:dyDescent="0.15">
      <c r="Y80" s="17" t="s">
        <v>367</v>
      </c>
      <c r="Z80" s="17" t="s">
        <v>499</v>
      </c>
    </row>
    <row r="81" spans="25:26" x14ac:dyDescent="0.15">
      <c r="Y81" s="17" t="s">
        <v>368</v>
      </c>
      <c r="Z81" s="17" t="s">
        <v>500</v>
      </c>
    </row>
    <row r="82" spans="25:26" x14ac:dyDescent="0.15">
      <c r="Y82" s="17" t="s">
        <v>369</v>
      </c>
      <c r="Z82" s="17" t="s">
        <v>501</v>
      </c>
    </row>
    <row r="83" spans="25:26" x14ac:dyDescent="0.15">
      <c r="Y83" s="17" t="s">
        <v>370</v>
      </c>
      <c r="Z83" s="17" t="s">
        <v>502</v>
      </c>
    </row>
    <row r="84" spans="25:26" x14ac:dyDescent="0.15">
      <c r="Y84" s="17" t="s">
        <v>371</v>
      </c>
      <c r="Z84" s="17" t="s">
        <v>503</v>
      </c>
    </row>
    <row r="85" spans="25:26" x14ac:dyDescent="0.15">
      <c r="Y85" s="17" t="s">
        <v>372</v>
      </c>
      <c r="Z85" s="17" t="s">
        <v>504</v>
      </c>
    </row>
    <row r="86" spans="25:26" x14ac:dyDescent="0.15">
      <c r="Y86" s="17" t="s">
        <v>373</v>
      </c>
      <c r="Z86" s="17" t="s">
        <v>505</v>
      </c>
    </row>
    <row r="87" spans="25:26" x14ac:dyDescent="0.15">
      <c r="Y87" s="17" t="s">
        <v>374</v>
      </c>
      <c r="Z87" s="17" t="s">
        <v>506</v>
      </c>
    </row>
    <row r="88" spans="25:26" x14ac:dyDescent="0.15">
      <c r="Y88" s="17" t="s">
        <v>375</v>
      </c>
      <c r="Z88" s="17" t="s">
        <v>507</v>
      </c>
    </row>
    <row r="89" spans="25:26" x14ac:dyDescent="0.15">
      <c r="Y89" s="17" t="s">
        <v>376</v>
      </c>
      <c r="Z89" s="17" t="s">
        <v>508</v>
      </c>
    </row>
    <row r="90" spans="25:26" x14ac:dyDescent="0.15">
      <c r="Y90" s="17" t="s">
        <v>377</v>
      </c>
      <c r="Z90" s="17" t="s">
        <v>509</v>
      </c>
    </row>
    <row r="91" spans="25:26" x14ac:dyDescent="0.15">
      <c r="Y91" s="17" t="s">
        <v>378</v>
      </c>
      <c r="Z91" s="17" t="s">
        <v>510</v>
      </c>
    </row>
    <row r="92" spans="25:26" x14ac:dyDescent="0.15">
      <c r="Y92" s="17" t="s">
        <v>379</v>
      </c>
      <c r="Z92" s="17" t="s">
        <v>511</v>
      </c>
    </row>
    <row r="93" spans="25:26" x14ac:dyDescent="0.15">
      <c r="Y93" s="17" t="s">
        <v>380</v>
      </c>
      <c r="Z93" s="17" t="s">
        <v>512</v>
      </c>
    </row>
    <row r="94" spans="25:26" x14ac:dyDescent="0.15">
      <c r="Y94" s="17" t="s">
        <v>381</v>
      </c>
      <c r="Z94" s="17" t="s">
        <v>513</v>
      </c>
    </row>
    <row r="95" spans="25:26" x14ac:dyDescent="0.15">
      <c r="Y95" s="17" t="s">
        <v>382</v>
      </c>
      <c r="Z95" s="17" t="s">
        <v>514</v>
      </c>
    </row>
    <row r="96" spans="25:26" x14ac:dyDescent="0.15">
      <c r="Y96" s="17" t="s">
        <v>284</v>
      </c>
      <c r="Z96" s="17" t="s">
        <v>515</v>
      </c>
    </row>
    <row r="97" spans="25:26" x14ac:dyDescent="0.15">
      <c r="Y97" s="17" t="s">
        <v>383</v>
      </c>
      <c r="Z97" s="17" t="s">
        <v>516</v>
      </c>
    </row>
    <row r="98" spans="25:26" x14ac:dyDescent="0.15">
      <c r="Y98" s="17" t="s">
        <v>384</v>
      </c>
      <c r="Z98" s="17" t="s">
        <v>517</v>
      </c>
    </row>
    <row r="99" spans="25:26" x14ac:dyDescent="0.15">
      <c r="Y99" s="17" t="s">
        <v>414</v>
      </c>
      <c r="Z99" s="17" t="s">
        <v>518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46"/>
  <sheetViews>
    <sheetView view="pageBreakPreview" zoomScale="70" zoomScaleNormal="75" zoomScaleSheetLayoutView="70" zoomScalePageLayoutView="70" workbookViewId="0"/>
  </sheetViews>
  <sheetFormatPr defaultColWidth="9" defaultRowHeight="13.5" x14ac:dyDescent="0.15"/>
  <cols>
    <col min="1" max="49" width="2.625" style="19" customWidth="1"/>
    <col min="50" max="50" width="4.375" style="19" customWidth="1"/>
    <col min="51" max="51" width="8.875" style="19" hidden="1" customWidth="1"/>
    <col min="52" max="57" width="2.25" style="19" customWidth="1"/>
    <col min="58" max="61" width="9" style="19"/>
    <col min="62" max="62" width="27.875" style="19" customWidth="1"/>
    <col min="63" max="63" width="12.25" style="19" customWidth="1"/>
    <col min="64" max="16384" width="9" style="19"/>
  </cols>
  <sheetData>
    <row r="1" spans="1:51" ht="23.25" customHeight="1" thickBot="1" x14ac:dyDescent="0.2">
      <c r="AP1" s="20"/>
      <c r="AQ1" s="20"/>
      <c r="AR1" s="20"/>
      <c r="AS1" s="20"/>
      <c r="AT1" s="20"/>
      <c r="AU1" s="20"/>
      <c r="AV1" s="20"/>
      <c r="AW1" s="21"/>
    </row>
    <row r="2" spans="1:51" ht="30" customHeight="1" x14ac:dyDescent="0.15">
      <c r="A2" s="843" t="s">
        <v>24</v>
      </c>
      <c r="B2" s="844"/>
      <c r="C2" s="844"/>
      <c r="D2" s="844"/>
      <c r="E2" s="844"/>
      <c r="F2" s="845"/>
      <c r="G2" s="822" t="s">
        <v>697</v>
      </c>
      <c r="H2" s="823"/>
      <c r="I2" s="823"/>
      <c r="J2" s="823"/>
      <c r="K2" s="823"/>
      <c r="L2" s="823"/>
      <c r="M2" s="823"/>
      <c r="N2" s="823"/>
      <c r="O2" s="823"/>
      <c r="P2" s="823"/>
      <c r="Q2" s="823"/>
      <c r="R2" s="823"/>
      <c r="S2" s="823"/>
      <c r="T2" s="823"/>
      <c r="U2" s="823"/>
      <c r="V2" s="823"/>
      <c r="W2" s="823"/>
      <c r="X2" s="823"/>
      <c r="Y2" s="823"/>
      <c r="Z2" s="823"/>
      <c r="AA2" s="823"/>
      <c r="AB2" s="824"/>
      <c r="AC2" s="822" t="s">
        <v>699</v>
      </c>
      <c r="AD2" s="852"/>
      <c r="AE2" s="852"/>
      <c r="AF2" s="852"/>
      <c r="AG2" s="852"/>
      <c r="AH2" s="852"/>
      <c r="AI2" s="852"/>
      <c r="AJ2" s="852"/>
      <c r="AK2" s="852"/>
      <c r="AL2" s="852"/>
      <c r="AM2" s="852"/>
      <c r="AN2" s="852"/>
      <c r="AO2" s="852"/>
      <c r="AP2" s="852"/>
      <c r="AQ2" s="852"/>
      <c r="AR2" s="852"/>
      <c r="AS2" s="852"/>
      <c r="AT2" s="852"/>
      <c r="AU2" s="852"/>
      <c r="AV2" s="852"/>
      <c r="AW2" s="852"/>
      <c r="AX2" s="853"/>
      <c r="AY2">
        <f>COUNTA($G$4,$AC$4)</f>
        <v>2</v>
      </c>
    </row>
    <row r="3" spans="1:51" ht="24.75" customHeight="1" x14ac:dyDescent="0.15">
      <c r="A3" s="846"/>
      <c r="B3" s="847"/>
      <c r="C3" s="847"/>
      <c r="D3" s="847"/>
      <c r="E3" s="847"/>
      <c r="F3" s="848"/>
      <c r="G3" s="826" t="s">
        <v>17</v>
      </c>
      <c r="H3" s="827"/>
      <c r="I3" s="827"/>
      <c r="J3" s="827"/>
      <c r="K3" s="827"/>
      <c r="L3" s="828" t="s">
        <v>18</v>
      </c>
      <c r="M3" s="827"/>
      <c r="N3" s="827"/>
      <c r="O3" s="827"/>
      <c r="P3" s="827"/>
      <c r="Q3" s="827"/>
      <c r="R3" s="827"/>
      <c r="S3" s="827"/>
      <c r="T3" s="827"/>
      <c r="U3" s="827"/>
      <c r="V3" s="827"/>
      <c r="W3" s="827"/>
      <c r="X3" s="829"/>
      <c r="Y3" s="830" t="s">
        <v>19</v>
      </c>
      <c r="Z3" s="831"/>
      <c r="AA3" s="831"/>
      <c r="AB3" s="832"/>
      <c r="AC3" s="826" t="s">
        <v>17</v>
      </c>
      <c r="AD3" s="827"/>
      <c r="AE3" s="827"/>
      <c r="AF3" s="827"/>
      <c r="AG3" s="827"/>
      <c r="AH3" s="828" t="s">
        <v>18</v>
      </c>
      <c r="AI3" s="827"/>
      <c r="AJ3" s="827"/>
      <c r="AK3" s="827"/>
      <c r="AL3" s="827"/>
      <c r="AM3" s="827"/>
      <c r="AN3" s="827"/>
      <c r="AO3" s="827"/>
      <c r="AP3" s="827"/>
      <c r="AQ3" s="827"/>
      <c r="AR3" s="827"/>
      <c r="AS3" s="827"/>
      <c r="AT3" s="829"/>
      <c r="AU3" s="830" t="s">
        <v>19</v>
      </c>
      <c r="AV3" s="831"/>
      <c r="AW3" s="831"/>
      <c r="AX3" s="833"/>
      <c r="AY3" s="19">
        <f>$AY$2</f>
        <v>2</v>
      </c>
    </row>
    <row r="4" spans="1:51" ht="24.75" customHeight="1" x14ac:dyDescent="0.15">
      <c r="A4" s="846"/>
      <c r="B4" s="847"/>
      <c r="C4" s="847"/>
      <c r="D4" s="847"/>
      <c r="E4" s="847"/>
      <c r="F4" s="848"/>
      <c r="G4" s="812" t="s">
        <v>628</v>
      </c>
      <c r="H4" s="813"/>
      <c r="I4" s="813"/>
      <c r="J4" s="813"/>
      <c r="K4" s="814"/>
      <c r="L4" s="815" t="s">
        <v>650</v>
      </c>
      <c r="M4" s="816"/>
      <c r="N4" s="816"/>
      <c r="O4" s="816"/>
      <c r="P4" s="816"/>
      <c r="Q4" s="816"/>
      <c r="R4" s="816"/>
      <c r="S4" s="816"/>
      <c r="T4" s="816"/>
      <c r="U4" s="816"/>
      <c r="V4" s="816"/>
      <c r="W4" s="816"/>
      <c r="X4" s="817"/>
      <c r="Y4" s="818">
        <v>48.7</v>
      </c>
      <c r="Z4" s="819"/>
      <c r="AA4" s="819"/>
      <c r="AB4" s="821"/>
      <c r="AC4" s="812" t="s">
        <v>653</v>
      </c>
      <c r="AD4" s="813"/>
      <c r="AE4" s="813"/>
      <c r="AF4" s="813"/>
      <c r="AG4" s="814"/>
      <c r="AH4" s="815" t="s">
        <v>654</v>
      </c>
      <c r="AI4" s="816"/>
      <c r="AJ4" s="816"/>
      <c r="AK4" s="816"/>
      <c r="AL4" s="816"/>
      <c r="AM4" s="816"/>
      <c r="AN4" s="816"/>
      <c r="AO4" s="816"/>
      <c r="AP4" s="816"/>
      <c r="AQ4" s="816"/>
      <c r="AR4" s="816"/>
      <c r="AS4" s="816"/>
      <c r="AT4" s="817"/>
      <c r="AU4" s="818">
        <v>2.8</v>
      </c>
      <c r="AV4" s="819"/>
      <c r="AW4" s="819"/>
      <c r="AX4" s="820"/>
      <c r="AY4" s="19">
        <f t="shared" ref="AY4:AY12" si="0">$AY$2</f>
        <v>2</v>
      </c>
    </row>
    <row r="5" spans="1:51" ht="24.75" customHeight="1" x14ac:dyDescent="0.15">
      <c r="A5" s="846"/>
      <c r="B5" s="847"/>
      <c r="C5" s="847"/>
      <c r="D5" s="847"/>
      <c r="E5" s="847"/>
      <c r="F5" s="848"/>
      <c r="G5" s="793"/>
      <c r="H5" s="794"/>
      <c r="I5" s="794"/>
      <c r="J5" s="794"/>
      <c r="K5" s="795"/>
      <c r="L5" s="796"/>
      <c r="M5" s="797"/>
      <c r="N5" s="797"/>
      <c r="O5" s="797"/>
      <c r="P5" s="797"/>
      <c r="Q5" s="797"/>
      <c r="R5" s="797"/>
      <c r="S5" s="797"/>
      <c r="T5" s="797"/>
      <c r="U5" s="797"/>
      <c r="V5" s="797"/>
      <c r="W5" s="797"/>
      <c r="X5" s="798"/>
      <c r="Y5" s="799"/>
      <c r="Z5" s="800"/>
      <c r="AA5" s="800"/>
      <c r="AB5" s="801"/>
      <c r="AC5" s="793"/>
      <c r="AD5" s="794"/>
      <c r="AE5" s="794"/>
      <c r="AF5" s="794"/>
      <c r="AG5" s="795"/>
      <c r="AH5" s="796"/>
      <c r="AI5" s="797"/>
      <c r="AJ5" s="797"/>
      <c r="AK5" s="797"/>
      <c r="AL5" s="797"/>
      <c r="AM5" s="797"/>
      <c r="AN5" s="797"/>
      <c r="AO5" s="797"/>
      <c r="AP5" s="797"/>
      <c r="AQ5" s="797"/>
      <c r="AR5" s="797"/>
      <c r="AS5" s="797"/>
      <c r="AT5" s="798"/>
      <c r="AU5" s="799"/>
      <c r="AV5" s="800"/>
      <c r="AW5" s="800"/>
      <c r="AX5" s="802"/>
      <c r="AY5" s="19">
        <f t="shared" si="0"/>
        <v>2</v>
      </c>
    </row>
    <row r="6" spans="1:51" ht="24.75" customHeight="1" x14ac:dyDescent="0.15">
      <c r="A6" s="846"/>
      <c r="B6" s="847"/>
      <c r="C6" s="847"/>
      <c r="D6" s="847"/>
      <c r="E6" s="847"/>
      <c r="F6" s="848"/>
      <c r="G6" s="793"/>
      <c r="H6" s="794"/>
      <c r="I6" s="794"/>
      <c r="J6" s="794"/>
      <c r="K6" s="795"/>
      <c r="L6" s="796"/>
      <c r="M6" s="797"/>
      <c r="N6" s="797"/>
      <c r="O6" s="797"/>
      <c r="P6" s="797"/>
      <c r="Q6" s="797"/>
      <c r="R6" s="797"/>
      <c r="S6" s="797"/>
      <c r="T6" s="797"/>
      <c r="U6" s="797"/>
      <c r="V6" s="797"/>
      <c r="W6" s="797"/>
      <c r="X6" s="798"/>
      <c r="Y6" s="799"/>
      <c r="Z6" s="800"/>
      <c r="AA6" s="800"/>
      <c r="AB6" s="801"/>
      <c r="AC6" s="793"/>
      <c r="AD6" s="794"/>
      <c r="AE6" s="794"/>
      <c r="AF6" s="794"/>
      <c r="AG6" s="795"/>
      <c r="AH6" s="796"/>
      <c r="AI6" s="797"/>
      <c r="AJ6" s="797"/>
      <c r="AK6" s="797"/>
      <c r="AL6" s="797"/>
      <c r="AM6" s="797"/>
      <c r="AN6" s="797"/>
      <c r="AO6" s="797"/>
      <c r="AP6" s="797"/>
      <c r="AQ6" s="797"/>
      <c r="AR6" s="797"/>
      <c r="AS6" s="797"/>
      <c r="AT6" s="798"/>
      <c r="AU6" s="799"/>
      <c r="AV6" s="800"/>
      <c r="AW6" s="800"/>
      <c r="AX6" s="802"/>
      <c r="AY6" s="19">
        <f t="shared" si="0"/>
        <v>2</v>
      </c>
    </row>
    <row r="7" spans="1:51" ht="24.75" customHeight="1" x14ac:dyDescent="0.15">
      <c r="A7" s="846"/>
      <c r="B7" s="847"/>
      <c r="C7" s="847"/>
      <c r="D7" s="847"/>
      <c r="E7" s="847"/>
      <c r="F7" s="848"/>
      <c r="G7" s="793"/>
      <c r="H7" s="794"/>
      <c r="I7" s="794"/>
      <c r="J7" s="794"/>
      <c r="K7" s="795"/>
      <c r="L7" s="796"/>
      <c r="M7" s="797"/>
      <c r="N7" s="797"/>
      <c r="O7" s="797"/>
      <c r="P7" s="797"/>
      <c r="Q7" s="797"/>
      <c r="R7" s="797"/>
      <c r="S7" s="797"/>
      <c r="T7" s="797"/>
      <c r="U7" s="797"/>
      <c r="V7" s="797"/>
      <c r="W7" s="797"/>
      <c r="X7" s="798"/>
      <c r="Y7" s="799"/>
      <c r="Z7" s="800"/>
      <c r="AA7" s="800"/>
      <c r="AB7" s="801"/>
      <c r="AC7" s="793"/>
      <c r="AD7" s="794"/>
      <c r="AE7" s="794"/>
      <c r="AF7" s="794"/>
      <c r="AG7" s="795"/>
      <c r="AH7" s="796"/>
      <c r="AI7" s="797"/>
      <c r="AJ7" s="797"/>
      <c r="AK7" s="797"/>
      <c r="AL7" s="797"/>
      <c r="AM7" s="797"/>
      <c r="AN7" s="797"/>
      <c r="AO7" s="797"/>
      <c r="AP7" s="797"/>
      <c r="AQ7" s="797"/>
      <c r="AR7" s="797"/>
      <c r="AS7" s="797"/>
      <c r="AT7" s="798"/>
      <c r="AU7" s="799"/>
      <c r="AV7" s="800"/>
      <c r="AW7" s="800"/>
      <c r="AX7" s="802"/>
      <c r="AY7" s="19">
        <f t="shared" si="0"/>
        <v>2</v>
      </c>
    </row>
    <row r="8" spans="1:51" ht="24.75" customHeight="1" x14ac:dyDescent="0.15">
      <c r="A8" s="846"/>
      <c r="B8" s="847"/>
      <c r="C8" s="847"/>
      <c r="D8" s="847"/>
      <c r="E8" s="847"/>
      <c r="F8" s="848"/>
      <c r="G8" s="793"/>
      <c r="H8" s="794"/>
      <c r="I8" s="794"/>
      <c r="J8" s="794"/>
      <c r="K8" s="795"/>
      <c r="L8" s="796"/>
      <c r="M8" s="797"/>
      <c r="N8" s="797"/>
      <c r="O8" s="797"/>
      <c r="P8" s="797"/>
      <c r="Q8" s="797"/>
      <c r="R8" s="797"/>
      <c r="S8" s="797"/>
      <c r="T8" s="797"/>
      <c r="U8" s="797"/>
      <c r="V8" s="797"/>
      <c r="W8" s="797"/>
      <c r="X8" s="798"/>
      <c r="Y8" s="799"/>
      <c r="Z8" s="800"/>
      <c r="AA8" s="800"/>
      <c r="AB8" s="801"/>
      <c r="AC8" s="793"/>
      <c r="AD8" s="794"/>
      <c r="AE8" s="794"/>
      <c r="AF8" s="794"/>
      <c r="AG8" s="795"/>
      <c r="AH8" s="796"/>
      <c r="AI8" s="797"/>
      <c r="AJ8" s="797"/>
      <c r="AK8" s="797"/>
      <c r="AL8" s="797"/>
      <c r="AM8" s="797"/>
      <c r="AN8" s="797"/>
      <c r="AO8" s="797"/>
      <c r="AP8" s="797"/>
      <c r="AQ8" s="797"/>
      <c r="AR8" s="797"/>
      <c r="AS8" s="797"/>
      <c r="AT8" s="798"/>
      <c r="AU8" s="799"/>
      <c r="AV8" s="800"/>
      <c r="AW8" s="800"/>
      <c r="AX8" s="802"/>
      <c r="AY8" s="19">
        <f t="shared" si="0"/>
        <v>2</v>
      </c>
    </row>
    <row r="9" spans="1:51" ht="24.75" customHeight="1" x14ac:dyDescent="0.15">
      <c r="A9" s="846"/>
      <c r="B9" s="847"/>
      <c r="C9" s="847"/>
      <c r="D9" s="847"/>
      <c r="E9" s="847"/>
      <c r="F9" s="848"/>
      <c r="G9" s="793"/>
      <c r="H9" s="794"/>
      <c r="I9" s="794"/>
      <c r="J9" s="794"/>
      <c r="K9" s="795"/>
      <c r="L9" s="796"/>
      <c r="M9" s="797"/>
      <c r="N9" s="797"/>
      <c r="O9" s="797"/>
      <c r="P9" s="797"/>
      <c r="Q9" s="797"/>
      <c r="R9" s="797"/>
      <c r="S9" s="797"/>
      <c r="T9" s="797"/>
      <c r="U9" s="797"/>
      <c r="V9" s="797"/>
      <c r="W9" s="797"/>
      <c r="X9" s="798"/>
      <c r="Y9" s="799"/>
      <c r="Z9" s="800"/>
      <c r="AA9" s="800"/>
      <c r="AB9" s="801"/>
      <c r="AC9" s="793"/>
      <c r="AD9" s="794"/>
      <c r="AE9" s="794"/>
      <c r="AF9" s="794"/>
      <c r="AG9" s="795"/>
      <c r="AH9" s="796"/>
      <c r="AI9" s="797"/>
      <c r="AJ9" s="797"/>
      <c r="AK9" s="797"/>
      <c r="AL9" s="797"/>
      <c r="AM9" s="797"/>
      <c r="AN9" s="797"/>
      <c r="AO9" s="797"/>
      <c r="AP9" s="797"/>
      <c r="AQ9" s="797"/>
      <c r="AR9" s="797"/>
      <c r="AS9" s="797"/>
      <c r="AT9" s="798"/>
      <c r="AU9" s="799"/>
      <c r="AV9" s="800"/>
      <c r="AW9" s="800"/>
      <c r="AX9" s="802"/>
      <c r="AY9" s="19">
        <f t="shared" si="0"/>
        <v>2</v>
      </c>
    </row>
    <row r="10" spans="1:51" ht="24.75" customHeight="1" x14ac:dyDescent="0.15">
      <c r="A10" s="846"/>
      <c r="B10" s="847"/>
      <c r="C10" s="847"/>
      <c r="D10" s="847"/>
      <c r="E10" s="847"/>
      <c r="F10" s="848"/>
      <c r="G10" s="793"/>
      <c r="H10" s="794"/>
      <c r="I10" s="794"/>
      <c r="J10" s="794"/>
      <c r="K10" s="795"/>
      <c r="L10" s="796"/>
      <c r="M10" s="797"/>
      <c r="N10" s="797"/>
      <c r="O10" s="797"/>
      <c r="P10" s="797"/>
      <c r="Q10" s="797"/>
      <c r="R10" s="797"/>
      <c r="S10" s="797"/>
      <c r="T10" s="797"/>
      <c r="U10" s="797"/>
      <c r="V10" s="797"/>
      <c r="W10" s="797"/>
      <c r="X10" s="798"/>
      <c r="Y10" s="799"/>
      <c r="Z10" s="800"/>
      <c r="AA10" s="800"/>
      <c r="AB10" s="801"/>
      <c r="AC10" s="793"/>
      <c r="AD10" s="794"/>
      <c r="AE10" s="794"/>
      <c r="AF10" s="794"/>
      <c r="AG10" s="795"/>
      <c r="AH10" s="796"/>
      <c r="AI10" s="797"/>
      <c r="AJ10" s="797"/>
      <c r="AK10" s="797"/>
      <c r="AL10" s="797"/>
      <c r="AM10" s="797"/>
      <c r="AN10" s="797"/>
      <c r="AO10" s="797"/>
      <c r="AP10" s="797"/>
      <c r="AQ10" s="797"/>
      <c r="AR10" s="797"/>
      <c r="AS10" s="797"/>
      <c r="AT10" s="798"/>
      <c r="AU10" s="799"/>
      <c r="AV10" s="800"/>
      <c r="AW10" s="800"/>
      <c r="AX10" s="802"/>
      <c r="AY10" s="19">
        <f t="shared" si="0"/>
        <v>2</v>
      </c>
    </row>
    <row r="11" spans="1:51" ht="24.75" customHeight="1" x14ac:dyDescent="0.15">
      <c r="A11" s="846"/>
      <c r="B11" s="847"/>
      <c r="C11" s="847"/>
      <c r="D11" s="847"/>
      <c r="E11" s="847"/>
      <c r="F11" s="848"/>
      <c r="G11" s="793"/>
      <c r="H11" s="794"/>
      <c r="I11" s="794"/>
      <c r="J11" s="794"/>
      <c r="K11" s="795"/>
      <c r="L11" s="796"/>
      <c r="M11" s="797"/>
      <c r="N11" s="797"/>
      <c r="O11" s="797"/>
      <c r="P11" s="797"/>
      <c r="Q11" s="797"/>
      <c r="R11" s="797"/>
      <c r="S11" s="797"/>
      <c r="T11" s="797"/>
      <c r="U11" s="797"/>
      <c r="V11" s="797"/>
      <c r="W11" s="797"/>
      <c r="X11" s="798"/>
      <c r="Y11" s="799"/>
      <c r="Z11" s="800"/>
      <c r="AA11" s="800"/>
      <c r="AB11" s="801"/>
      <c r="AC11" s="793"/>
      <c r="AD11" s="794"/>
      <c r="AE11" s="794"/>
      <c r="AF11" s="794"/>
      <c r="AG11" s="795"/>
      <c r="AH11" s="796"/>
      <c r="AI11" s="797"/>
      <c r="AJ11" s="797"/>
      <c r="AK11" s="797"/>
      <c r="AL11" s="797"/>
      <c r="AM11" s="797"/>
      <c r="AN11" s="797"/>
      <c r="AO11" s="797"/>
      <c r="AP11" s="797"/>
      <c r="AQ11" s="797"/>
      <c r="AR11" s="797"/>
      <c r="AS11" s="797"/>
      <c r="AT11" s="798"/>
      <c r="AU11" s="799"/>
      <c r="AV11" s="800"/>
      <c r="AW11" s="800"/>
      <c r="AX11" s="802"/>
      <c r="AY11" s="19">
        <f t="shared" si="0"/>
        <v>2</v>
      </c>
    </row>
    <row r="12" spans="1:51" ht="24.75" customHeight="1" thickBot="1" x14ac:dyDescent="0.2">
      <c r="A12" s="846"/>
      <c r="B12" s="847"/>
      <c r="C12" s="847"/>
      <c r="D12" s="847"/>
      <c r="E12" s="847"/>
      <c r="F12" s="848"/>
      <c r="G12" s="834" t="s">
        <v>20</v>
      </c>
      <c r="H12" s="835"/>
      <c r="I12" s="835"/>
      <c r="J12" s="835"/>
      <c r="K12" s="835"/>
      <c r="L12" s="836"/>
      <c r="M12" s="837"/>
      <c r="N12" s="837"/>
      <c r="O12" s="837"/>
      <c r="P12" s="837"/>
      <c r="Q12" s="837"/>
      <c r="R12" s="837"/>
      <c r="S12" s="837"/>
      <c r="T12" s="837"/>
      <c r="U12" s="837"/>
      <c r="V12" s="837"/>
      <c r="W12" s="837"/>
      <c r="X12" s="838"/>
      <c r="Y12" s="839">
        <f>SUM(Y4:AB11)</f>
        <v>48.7</v>
      </c>
      <c r="Z12" s="840"/>
      <c r="AA12" s="840"/>
      <c r="AB12" s="841"/>
      <c r="AC12" s="834" t="s">
        <v>20</v>
      </c>
      <c r="AD12" s="835"/>
      <c r="AE12" s="835"/>
      <c r="AF12" s="835"/>
      <c r="AG12" s="835"/>
      <c r="AH12" s="836"/>
      <c r="AI12" s="837"/>
      <c r="AJ12" s="837"/>
      <c r="AK12" s="837"/>
      <c r="AL12" s="837"/>
      <c r="AM12" s="837"/>
      <c r="AN12" s="837"/>
      <c r="AO12" s="837"/>
      <c r="AP12" s="837"/>
      <c r="AQ12" s="837"/>
      <c r="AR12" s="837"/>
      <c r="AS12" s="837"/>
      <c r="AT12" s="838"/>
      <c r="AU12" s="839">
        <f>SUM(AU4:AX11)</f>
        <v>2.8</v>
      </c>
      <c r="AV12" s="840"/>
      <c r="AW12" s="840"/>
      <c r="AX12" s="842"/>
      <c r="AY12" s="19">
        <f t="shared" si="0"/>
        <v>2</v>
      </c>
    </row>
    <row r="13" spans="1:51" ht="30" customHeight="1" x14ac:dyDescent="0.15">
      <c r="A13" s="846"/>
      <c r="B13" s="847"/>
      <c r="C13" s="847"/>
      <c r="D13" s="847"/>
      <c r="E13" s="847"/>
      <c r="F13" s="848"/>
      <c r="G13" s="822" t="s">
        <v>698</v>
      </c>
      <c r="H13" s="823"/>
      <c r="I13" s="823"/>
      <c r="J13" s="823"/>
      <c r="K13" s="823"/>
      <c r="L13" s="823"/>
      <c r="M13" s="823"/>
      <c r="N13" s="823"/>
      <c r="O13" s="823"/>
      <c r="P13" s="823"/>
      <c r="Q13" s="823"/>
      <c r="R13" s="823"/>
      <c r="S13" s="823"/>
      <c r="T13" s="823"/>
      <c r="U13" s="823"/>
      <c r="V13" s="823"/>
      <c r="W13" s="823"/>
      <c r="X13" s="823"/>
      <c r="Y13" s="823"/>
      <c r="Z13" s="823"/>
      <c r="AA13" s="823"/>
      <c r="AB13" s="824"/>
      <c r="AC13" s="822" t="s">
        <v>203</v>
      </c>
      <c r="AD13" s="823"/>
      <c r="AE13" s="823"/>
      <c r="AF13" s="823"/>
      <c r="AG13" s="823"/>
      <c r="AH13" s="823"/>
      <c r="AI13" s="823"/>
      <c r="AJ13" s="823"/>
      <c r="AK13" s="823"/>
      <c r="AL13" s="823"/>
      <c r="AM13" s="823"/>
      <c r="AN13" s="823"/>
      <c r="AO13" s="823"/>
      <c r="AP13" s="823"/>
      <c r="AQ13" s="823"/>
      <c r="AR13" s="823"/>
      <c r="AS13" s="823"/>
      <c r="AT13" s="823"/>
      <c r="AU13" s="823"/>
      <c r="AV13" s="823"/>
      <c r="AW13" s="823"/>
      <c r="AX13" s="825"/>
      <c r="AY13">
        <f>COUNTA($G$15,$AC$15)</f>
        <v>0</v>
      </c>
    </row>
    <row r="14" spans="1:51" ht="25.5" customHeight="1" x14ac:dyDescent="0.15">
      <c r="A14" s="846"/>
      <c r="B14" s="847"/>
      <c r="C14" s="847"/>
      <c r="D14" s="847"/>
      <c r="E14" s="847"/>
      <c r="F14" s="848"/>
      <c r="G14" s="826" t="s">
        <v>17</v>
      </c>
      <c r="H14" s="827"/>
      <c r="I14" s="827"/>
      <c r="J14" s="827"/>
      <c r="K14" s="827"/>
      <c r="L14" s="828" t="s">
        <v>18</v>
      </c>
      <c r="M14" s="827"/>
      <c r="N14" s="827"/>
      <c r="O14" s="827"/>
      <c r="P14" s="827"/>
      <c r="Q14" s="827"/>
      <c r="R14" s="827"/>
      <c r="S14" s="827"/>
      <c r="T14" s="827"/>
      <c r="U14" s="827"/>
      <c r="V14" s="827"/>
      <c r="W14" s="827"/>
      <c r="X14" s="829"/>
      <c r="Y14" s="830" t="s">
        <v>19</v>
      </c>
      <c r="Z14" s="831"/>
      <c r="AA14" s="831"/>
      <c r="AB14" s="832"/>
      <c r="AC14" s="826" t="s">
        <v>17</v>
      </c>
      <c r="AD14" s="827"/>
      <c r="AE14" s="827"/>
      <c r="AF14" s="827"/>
      <c r="AG14" s="827"/>
      <c r="AH14" s="828" t="s">
        <v>18</v>
      </c>
      <c r="AI14" s="827"/>
      <c r="AJ14" s="827"/>
      <c r="AK14" s="827"/>
      <c r="AL14" s="827"/>
      <c r="AM14" s="827"/>
      <c r="AN14" s="827"/>
      <c r="AO14" s="827"/>
      <c r="AP14" s="827"/>
      <c r="AQ14" s="827"/>
      <c r="AR14" s="827"/>
      <c r="AS14" s="827"/>
      <c r="AT14" s="829"/>
      <c r="AU14" s="830" t="s">
        <v>19</v>
      </c>
      <c r="AV14" s="831"/>
      <c r="AW14" s="831"/>
      <c r="AX14" s="833"/>
      <c r="AY14" s="19">
        <f>$AY$13</f>
        <v>0</v>
      </c>
    </row>
    <row r="15" spans="1:51" ht="24.75" customHeight="1" x14ac:dyDescent="0.15">
      <c r="A15" s="846"/>
      <c r="B15" s="847"/>
      <c r="C15" s="847"/>
      <c r="D15" s="847"/>
      <c r="E15" s="847"/>
      <c r="F15" s="848"/>
      <c r="G15" s="812"/>
      <c r="H15" s="813"/>
      <c r="I15" s="813"/>
      <c r="J15" s="813"/>
      <c r="K15" s="814"/>
      <c r="L15" s="815"/>
      <c r="M15" s="816"/>
      <c r="N15" s="816"/>
      <c r="O15" s="816"/>
      <c r="P15" s="816"/>
      <c r="Q15" s="816"/>
      <c r="R15" s="816"/>
      <c r="S15" s="816"/>
      <c r="T15" s="816"/>
      <c r="U15" s="816"/>
      <c r="V15" s="816"/>
      <c r="W15" s="816"/>
      <c r="X15" s="817"/>
      <c r="Y15" s="818"/>
      <c r="Z15" s="819"/>
      <c r="AA15" s="819"/>
      <c r="AB15" s="820"/>
      <c r="AC15" s="812"/>
      <c r="AD15" s="813"/>
      <c r="AE15" s="813"/>
      <c r="AF15" s="813"/>
      <c r="AG15" s="814"/>
      <c r="AH15" s="815"/>
      <c r="AI15" s="816"/>
      <c r="AJ15" s="816"/>
      <c r="AK15" s="816"/>
      <c r="AL15" s="816"/>
      <c r="AM15" s="816"/>
      <c r="AN15" s="816"/>
      <c r="AO15" s="816"/>
      <c r="AP15" s="816"/>
      <c r="AQ15" s="816"/>
      <c r="AR15" s="816"/>
      <c r="AS15" s="816"/>
      <c r="AT15" s="817"/>
      <c r="AU15" s="818"/>
      <c r="AV15" s="819"/>
      <c r="AW15" s="819"/>
      <c r="AX15" s="821"/>
      <c r="AY15" s="19">
        <f t="shared" ref="AY15:AY23" si="1">$AY$13</f>
        <v>0</v>
      </c>
    </row>
    <row r="16" spans="1:51" ht="24.75" customHeight="1" x14ac:dyDescent="0.15">
      <c r="A16" s="846"/>
      <c r="B16" s="847"/>
      <c r="C16" s="847"/>
      <c r="D16" s="847"/>
      <c r="E16" s="847"/>
      <c r="F16" s="848"/>
      <c r="G16" s="793"/>
      <c r="H16" s="794"/>
      <c r="I16" s="794"/>
      <c r="J16" s="794"/>
      <c r="K16" s="795"/>
      <c r="L16" s="796"/>
      <c r="M16" s="797"/>
      <c r="N16" s="797"/>
      <c r="O16" s="797"/>
      <c r="P16" s="797"/>
      <c r="Q16" s="797"/>
      <c r="R16" s="797"/>
      <c r="S16" s="797"/>
      <c r="T16" s="797"/>
      <c r="U16" s="797"/>
      <c r="V16" s="797"/>
      <c r="W16" s="797"/>
      <c r="X16" s="798"/>
      <c r="Y16" s="799"/>
      <c r="Z16" s="800"/>
      <c r="AA16" s="800"/>
      <c r="AB16" s="801"/>
      <c r="AC16" s="793"/>
      <c r="AD16" s="794"/>
      <c r="AE16" s="794"/>
      <c r="AF16" s="794"/>
      <c r="AG16" s="795"/>
      <c r="AH16" s="796"/>
      <c r="AI16" s="797"/>
      <c r="AJ16" s="797"/>
      <c r="AK16" s="797"/>
      <c r="AL16" s="797"/>
      <c r="AM16" s="797"/>
      <c r="AN16" s="797"/>
      <c r="AO16" s="797"/>
      <c r="AP16" s="797"/>
      <c r="AQ16" s="797"/>
      <c r="AR16" s="797"/>
      <c r="AS16" s="797"/>
      <c r="AT16" s="798"/>
      <c r="AU16" s="799"/>
      <c r="AV16" s="800"/>
      <c r="AW16" s="800"/>
      <c r="AX16" s="802"/>
      <c r="AY16" s="19">
        <f t="shared" si="1"/>
        <v>0</v>
      </c>
    </row>
    <row r="17" spans="1:51" ht="24.75" customHeight="1" x14ac:dyDescent="0.15">
      <c r="A17" s="846"/>
      <c r="B17" s="847"/>
      <c r="C17" s="847"/>
      <c r="D17" s="847"/>
      <c r="E17" s="847"/>
      <c r="F17" s="848"/>
      <c r="G17" s="793"/>
      <c r="H17" s="794"/>
      <c r="I17" s="794"/>
      <c r="J17" s="794"/>
      <c r="K17" s="795"/>
      <c r="L17" s="796"/>
      <c r="M17" s="797"/>
      <c r="N17" s="797"/>
      <c r="O17" s="797"/>
      <c r="P17" s="797"/>
      <c r="Q17" s="797"/>
      <c r="R17" s="797"/>
      <c r="S17" s="797"/>
      <c r="T17" s="797"/>
      <c r="U17" s="797"/>
      <c r="V17" s="797"/>
      <c r="W17" s="797"/>
      <c r="X17" s="798"/>
      <c r="Y17" s="799"/>
      <c r="Z17" s="800"/>
      <c r="AA17" s="800"/>
      <c r="AB17" s="801"/>
      <c r="AC17" s="793"/>
      <c r="AD17" s="794"/>
      <c r="AE17" s="794"/>
      <c r="AF17" s="794"/>
      <c r="AG17" s="795"/>
      <c r="AH17" s="796"/>
      <c r="AI17" s="797"/>
      <c r="AJ17" s="797"/>
      <c r="AK17" s="797"/>
      <c r="AL17" s="797"/>
      <c r="AM17" s="797"/>
      <c r="AN17" s="797"/>
      <c r="AO17" s="797"/>
      <c r="AP17" s="797"/>
      <c r="AQ17" s="797"/>
      <c r="AR17" s="797"/>
      <c r="AS17" s="797"/>
      <c r="AT17" s="798"/>
      <c r="AU17" s="799"/>
      <c r="AV17" s="800"/>
      <c r="AW17" s="800"/>
      <c r="AX17" s="802"/>
      <c r="AY17" s="19">
        <f t="shared" si="1"/>
        <v>0</v>
      </c>
    </row>
    <row r="18" spans="1:51" ht="24.75" customHeight="1" x14ac:dyDescent="0.15">
      <c r="A18" s="846"/>
      <c r="B18" s="847"/>
      <c r="C18" s="847"/>
      <c r="D18" s="847"/>
      <c r="E18" s="847"/>
      <c r="F18" s="848"/>
      <c r="G18" s="793"/>
      <c r="H18" s="794"/>
      <c r="I18" s="794"/>
      <c r="J18" s="794"/>
      <c r="K18" s="795"/>
      <c r="L18" s="796"/>
      <c r="M18" s="797"/>
      <c r="N18" s="797"/>
      <c r="O18" s="797"/>
      <c r="P18" s="797"/>
      <c r="Q18" s="797"/>
      <c r="R18" s="797"/>
      <c r="S18" s="797"/>
      <c r="T18" s="797"/>
      <c r="U18" s="797"/>
      <c r="V18" s="797"/>
      <c r="W18" s="797"/>
      <c r="X18" s="798"/>
      <c r="Y18" s="799"/>
      <c r="Z18" s="800"/>
      <c r="AA18" s="800"/>
      <c r="AB18" s="801"/>
      <c r="AC18" s="793"/>
      <c r="AD18" s="794"/>
      <c r="AE18" s="794"/>
      <c r="AF18" s="794"/>
      <c r="AG18" s="795"/>
      <c r="AH18" s="796"/>
      <c r="AI18" s="797"/>
      <c r="AJ18" s="797"/>
      <c r="AK18" s="797"/>
      <c r="AL18" s="797"/>
      <c r="AM18" s="797"/>
      <c r="AN18" s="797"/>
      <c r="AO18" s="797"/>
      <c r="AP18" s="797"/>
      <c r="AQ18" s="797"/>
      <c r="AR18" s="797"/>
      <c r="AS18" s="797"/>
      <c r="AT18" s="798"/>
      <c r="AU18" s="799"/>
      <c r="AV18" s="800"/>
      <c r="AW18" s="800"/>
      <c r="AX18" s="802"/>
      <c r="AY18" s="19">
        <f t="shared" si="1"/>
        <v>0</v>
      </c>
    </row>
    <row r="19" spans="1:51" ht="24.75" customHeight="1" x14ac:dyDescent="0.15">
      <c r="A19" s="846"/>
      <c r="B19" s="847"/>
      <c r="C19" s="847"/>
      <c r="D19" s="847"/>
      <c r="E19" s="847"/>
      <c r="F19" s="848"/>
      <c r="G19" s="793"/>
      <c r="H19" s="794"/>
      <c r="I19" s="794"/>
      <c r="J19" s="794"/>
      <c r="K19" s="795"/>
      <c r="L19" s="796"/>
      <c r="M19" s="797"/>
      <c r="N19" s="797"/>
      <c r="O19" s="797"/>
      <c r="P19" s="797"/>
      <c r="Q19" s="797"/>
      <c r="R19" s="797"/>
      <c r="S19" s="797"/>
      <c r="T19" s="797"/>
      <c r="U19" s="797"/>
      <c r="V19" s="797"/>
      <c r="W19" s="797"/>
      <c r="X19" s="798"/>
      <c r="Y19" s="799"/>
      <c r="Z19" s="800"/>
      <c r="AA19" s="800"/>
      <c r="AB19" s="801"/>
      <c r="AC19" s="793"/>
      <c r="AD19" s="794"/>
      <c r="AE19" s="794"/>
      <c r="AF19" s="794"/>
      <c r="AG19" s="795"/>
      <c r="AH19" s="796"/>
      <c r="AI19" s="797"/>
      <c r="AJ19" s="797"/>
      <c r="AK19" s="797"/>
      <c r="AL19" s="797"/>
      <c r="AM19" s="797"/>
      <c r="AN19" s="797"/>
      <c r="AO19" s="797"/>
      <c r="AP19" s="797"/>
      <c r="AQ19" s="797"/>
      <c r="AR19" s="797"/>
      <c r="AS19" s="797"/>
      <c r="AT19" s="798"/>
      <c r="AU19" s="799"/>
      <c r="AV19" s="800"/>
      <c r="AW19" s="800"/>
      <c r="AX19" s="802"/>
      <c r="AY19" s="19">
        <f t="shared" si="1"/>
        <v>0</v>
      </c>
    </row>
    <row r="20" spans="1:51" ht="24.75" customHeight="1" x14ac:dyDescent="0.15">
      <c r="A20" s="846"/>
      <c r="B20" s="847"/>
      <c r="C20" s="847"/>
      <c r="D20" s="847"/>
      <c r="E20" s="847"/>
      <c r="F20" s="848"/>
      <c r="G20" s="793"/>
      <c r="H20" s="794"/>
      <c r="I20" s="794"/>
      <c r="J20" s="794"/>
      <c r="K20" s="795"/>
      <c r="L20" s="796"/>
      <c r="M20" s="797"/>
      <c r="N20" s="797"/>
      <c r="O20" s="797"/>
      <c r="P20" s="797"/>
      <c r="Q20" s="797"/>
      <c r="R20" s="797"/>
      <c r="S20" s="797"/>
      <c r="T20" s="797"/>
      <c r="U20" s="797"/>
      <c r="V20" s="797"/>
      <c r="W20" s="797"/>
      <c r="X20" s="798"/>
      <c r="Y20" s="799"/>
      <c r="Z20" s="800"/>
      <c r="AA20" s="800"/>
      <c r="AB20" s="801"/>
      <c r="AC20" s="793"/>
      <c r="AD20" s="794"/>
      <c r="AE20" s="794"/>
      <c r="AF20" s="794"/>
      <c r="AG20" s="795"/>
      <c r="AH20" s="796"/>
      <c r="AI20" s="797"/>
      <c r="AJ20" s="797"/>
      <c r="AK20" s="797"/>
      <c r="AL20" s="797"/>
      <c r="AM20" s="797"/>
      <c r="AN20" s="797"/>
      <c r="AO20" s="797"/>
      <c r="AP20" s="797"/>
      <c r="AQ20" s="797"/>
      <c r="AR20" s="797"/>
      <c r="AS20" s="797"/>
      <c r="AT20" s="798"/>
      <c r="AU20" s="799"/>
      <c r="AV20" s="800"/>
      <c r="AW20" s="800"/>
      <c r="AX20" s="802"/>
      <c r="AY20" s="19">
        <f t="shared" si="1"/>
        <v>0</v>
      </c>
    </row>
    <row r="21" spans="1:51" ht="24.75" customHeight="1" x14ac:dyDescent="0.15">
      <c r="A21" s="846"/>
      <c r="B21" s="847"/>
      <c r="C21" s="847"/>
      <c r="D21" s="847"/>
      <c r="E21" s="847"/>
      <c r="F21" s="848"/>
      <c r="G21" s="793"/>
      <c r="H21" s="794"/>
      <c r="I21" s="794"/>
      <c r="J21" s="794"/>
      <c r="K21" s="795"/>
      <c r="L21" s="796"/>
      <c r="M21" s="797"/>
      <c r="N21" s="797"/>
      <c r="O21" s="797"/>
      <c r="P21" s="797"/>
      <c r="Q21" s="797"/>
      <c r="R21" s="797"/>
      <c r="S21" s="797"/>
      <c r="T21" s="797"/>
      <c r="U21" s="797"/>
      <c r="V21" s="797"/>
      <c r="W21" s="797"/>
      <c r="X21" s="798"/>
      <c r="Y21" s="799"/>
      <c r="Z21" s="800"/>
      <c r="AA21" s="800"/>
      <c r="AB21" s="801"/>
      <c r="AC21" s="793"/>
      <c r="AD21" s="794"/>
      <c r="AE21" s="794"/>
      <c r="AF21" s="794"/>
      <c r="AG21" s="795"/>
      <c r="AH21" s="796"/>
      <c r="AI21" s="797"/>
      <c r="AJ21" s="797"/>
      <c r="AK21" s="797"/>
      <c r="AL21" s="797"/>
      <c r="AM21" s="797"/>
      <c r="AN21" s="797"/>
      <c r="AO21" s="797"/>
      <c r="AP21" s="797"/>
      <c r="AQ21" s="797"/>
      <c r="AR21" s="797"/>
      <c r="AS21" s="797"/>
      <c r="AT21" s="798"/>
      <c r="AU21" s="799"/>
      <c r="AV21" s="800"/>
      <c r="AW21" s="800"/>
      <c r="AX21" s="802"/>
      <c r="AY21" s="19">
        <f t="shared" si="1"/>
        <v>0</v>
      </c>
    </row>
    <row r="22" spans="1:51" ht="24.75" customHeight="1" x14ac:dyDescent="0.15">
      <c r="A22" s="846"/>
      <c r="B22" s="847"/>
      <c r="C22" s="847"/>
      <c r="D22" s="847"/>
      <c r="E22" s="847"/>
      <c r="F22" s="848"/>
      <c r="G22" s="793"/>
      <c r="H22" s="794"/>
      <c r="I22" s="794"/>
      <c r="J22" s="794"/>
      <c r="K22" s="795"/>
      <c r="L22" s="796"/>
      <c r="M22" s="797"/>
      <c r="N22" s="797"/>
      <c r="O22" s="797"/>
      <c r="P22" s="797"/>
      <c r="Q22" s="797"/>
      <c r="R22" s="797"/>
      <c r="S22" s="797"/>
      <c r="T22" s="797"/>
      <c r="U22" s="797"/>
      <c r="V22" s="797"/>
      <c r="W22" s="797"/>
      <c r="X22" s="798"/>
      <c r="Y22" s="799"/>
      <c r="Z22" s="800"/>
      <c r="AA22" s="800"/>
      <c r="AB22" s="801"/>
      <c r="AC22" s="793"/>
      <c r="AD22" s="794"/>
      <c r="AE22" s="794"/>
      <c r="AF22" s="794"/>
      <c r="AG22" s="795"/>
      <c r="AH22" s="796"/>
      <c r="AI22" s="797"/>
      <c r="AJ22" s="797"/>
      <c r="AK22" s="797"/>
      <c r="AL22" s="797"/>
      <c r="AM22" s="797"/>
      <c r="AN22" s="797"/>
      <c r="AO22" s="797"/>
      <c r="AP22" s="797"/>
      <c r="AQ22" s="797"/>
      <c r="AR22" s="797"/>
      <c r="AS22" s="797"/>
      <c r="AT22" s="798"/>
      <c r="AU22" s="799"/>
      <c r="AV22" s="800"/>
      <c r="AW22" s="800"/>
      <c r="AX22" s="802"/>
      <c r="AY22" s="19">
        <f t="shared" si="1"/>
        <v>0</v>
      </c>
    </row>
    <row r="23" spans="1:51" ht="24.75" customHeight="1" thickBot="1" x14ac:dyDescent="0.2">
      <c r="A23" s="846"/>
      <c r="B23" s="847"/>
      <c r="C23" s="847"/>
      <c r="D23" s="847"/>
      <c r="E23" s="847"/>
      <c r="F23" s="848"/>
      <c r="G23" s="834" t="s">
        <v>20</v>
      </c>
      <c r="H23" s="835"/>
      <c r="I23" s="835"/>
      <c r="J23" s="835"/>
      <c r="K23" s="835"/>
      <c r="L23" s="836"/>
      <c r="M23" s="837"/>
      <c r="N23" s="837"/>
      <c r="O23" s="837"/>
      <c r="P23" s="837"/>
      <c r="Q23" s="837"/>
      <c r="R23" s="837"/>
      <c r="S23" s="837"/>
      <c r="T23" s="837"/>
      <c r="U23" s="837"/>
      <c r="V23" s="837"/>
      <c r="W23" s="837"/>
      <c r="X23" s="838"/>
      <c r="Y23" s="839">
        <f>SUM(Y15:AB22)</f>
        <v>0</v>
      </c>
      <c r="Z23" s="840"/>
      <c r="AA23" s="840"/>
      <c r="AB23" s="841"/>
      <c r="AC23" s="834" t="s">
        <v>20</v>
      </c>
      <c r="AD23" s="835"/>
      <c r="AE23" s="835"/>
      <c r="AF23" s="835"/>
      <c r="AG23" s="835"/>
      <c r="AH23" s="836"/>
      <c r="AI23" s="837"/>
      <c r="AJ23" s="837"/>
      <c r="AK23" s="837"/>
      <c r="AL23" s="837"/>
      <c r="AM23" s="837"/>
      <c r="AN23" s="837"/>
      <c r="AO23" s="837"/>
      <c r="AP23" s="837"/>
      <c r="AQ23" s="837"/>
      <c r="AR23" s="837"/>
      <c r="AS23" s="837"/>
      <c r="AT23" s="838"/>
      <c r="AU23" s="839">
        <f>SUM(AU15:AX22)</f>
        <v>0</v>
      </c>
      <c r="AV23" s="840"/>
      <c r="AW23" s="840"/>
      <c r="AX23" s="842"/>
      <c r="AY23" s="19">
        <f t="shared" si="1"/>
        <v>0</v>
      </c>
    </row>
    <row r="24" spans="1:51" ht="30" customHeight="1" x14ac:dyDescent="0.15">
      <c r="A24" s="846"/>
      <c r="B24" s="847"/>
      <c r="C24" s="847"/>
      <c r="D24" s="847"/>
      <c r="E24" s="847"/>
      <c r="F24" s="848"/>
      <c r="G24" s="822" t="s">
        <v>202</v>
      </c>
      <c r="H24" s="823"/>
      <c r="I24" s="823"/>
      <c r="J24" s="823"/>
      <c r="K24" s="823"/>
      <c r="L24" s="823"/>
      <c r="M24" s="823"/>
      <c r="N24" s="823"/>
      <c r="O24" s="823"/>
      <c r="P24" s="823"/>
      <c r="Q24" s="823"/>
      <c r="R24" s="823"/>
      <c r="S24" s="823"/>
      <c r="T24" s="823"/>
      <c r="U24" s="823"/>
      <c r="V24" s="823"/>
      <c r="W24" s="823"/>
      <c r="X24" s="823"/>
      <c r="Y24" s="823"/>
      <c r="Z24" s="823"/>
      <c r="AA24" s="823"/>
      <c r="AB24" s="824"/>
      <c r="AC24" s="822" t="s">
        <v>204</v>
      </c>
      <c r="AD24" s="823"/>
      <c r="AE24" s="823"/>
      <c r="AF24" s="823"/>
      <c r="AG24" s="823"/>
      <c r="AH24" s="823"/>
      <c r="AI24" s="823"/>
      <c r="AJ24" s="823"/>
      <c r="AK24" s="823"/>
      <c r="AL24" s="823"/>
      <c r="AM24" s="823"/>
      <c r="AN24" s="823"/>
      <c r="AO24" s="823"/>
      <c r="AP24" s="823"/>
      <c r="AQ24" s="823"/>
      <c r="AR24" s="823"/>
      <c r="AS24" s="823"/>
      <c r="AT24" s="823"/>
      <c r="AU24" s="823"/>
      <c r="AV24" s="823"/>
      <c r="AW24" s="823"/>
      <c r="AX24" s="825"/>
      <c r="AY24">
        <f>COUNTA($G$26,$AC$26)</f>
        <v>0</v>
      </c>
    </row>
    <row r="25" spans="1:51" ht="24.75" customHeight="1" x14ac:dyDescent="0.15">
      <c r="A25" s="846"/>
      <c r="B25" s="847"/>
      <c r="C25" s="847"/>
      <c r="D25" s="847"/>
      <c r="E25" s="847"/>
      <c r="F25" s="848"/>
      <c r="G25" s="826" t="s">
        <v>17</v>
      </c>
      <c r="H25" s="827"/>
      <c r="I25" s="827"/>
      <c r="J25" s="827"/>
      <c r="K25" s="827"/>
      <c r="L25" s="828" t="s">
        <v>18</v>
      </c>
      <c r="M25" s="827"/>
      <c r="N25" s="827"/>
      <c r="O25" s="827"/>
      <c r="P25" s="827"/>
      <c r="Q25" s="827"/>
      <c r="R25" s="827"/>
      <c r="S25" s="827"/>
      <c r="T25" s="827"/>
      <c r="U25" s="827"/>
      <c r="V25" s="827"/>
      <c r="W25" s="827"/>
      <c r="X25" s="829"/>
      <c r="Y25" s="830" t="s">
        <v>19</v>
      </c>
      <c r="Z25" s="831"/>
      <c r="AA25" s="831"/>
      <c r="AB25" s="832"/>
      <c r="AC25" s="826" t="s">
        <v>17</v>
      </c>
      <c r="AD25" s="827"/>
      <c r="AE25" s="827"/>
      <c r="AF25" s="827"/>
      <c r="AG25" s="827"/>
      <c r="AH25" s="828" t="s">
        <v>18</v>
      </c>
      <c r="AI25" s="827"/>
      <c r="AJ25" s="827"/>
      <c r="AK25" s="827"/>
      <c r="AL25" s="827"/>
      <c r="AM25" s="827"/>
      <c r="AN25" s="827"/>
      <c r="AO25" s="827"/>
      <c r="AP25" s="827"/>
      <c r="AQ25" s="827"/>
      <c r="AR25" s="827"/>
      <c r="AS25" s="827"/>
      <c r="AT25" s="829"/>
      <c r="AU25" s="830" t="s">
        <v>19</v>
      </c>
      <c r="AV25" s="831"/>
      <c r="AW25" s="831"/>
      <c r="AX25" s="833"/>
      <c r="AY25" s="19">
        <f>$AY$24</f>
        <v>0</v>
      </c>
    </row>
    <row r="26" spans="1:51" ht="24.75" customHeight="1" x14ac:dyDescent="0.15">
      <c r="A26" s="846"/>
      <c r="B26" s="847"/>
      <c r="C26" s="847"/>
      <c r="D26" s="847"/>
      <c r="E26" s="847"/>
      <c r="F26" s="848"/>
      <c r="G26" s="812"/>
      <c r="H26" s="813"/>
      <c r="I26" s="813"/>
      <c r="J26" s="813"/>
      <c r="K26" s="814"/>
      <c r="L26" s="815"/>
      <c r="M26" s="816"/>
      <c r="N26" s="816"/>
      <c r="O26" s="816"/>
      <c r="P26" s="816"/>
      <c r="Q26" s="816"/>
      <c r="R26" s="816"/>
      <c r="S26" s="816"/>
      <c r="T26" s="816"/>
      <c r="U26" s="816"/>
      <c r="V26" s="816"/>
      <c r="W26" s="816"/>
      <c r="X26" s="817"/>
      <c r="Y26" s="818"/>
      <c r="Z26" s="819"/>
      <c r="AA26" s="819"/>
      <c r="AB26" s="820"/>
      <c r="AC26" s="812"/>
      <c r="AD26" s="813"/>
      <c r="AE26" s="813"/>
      <c r="AF26" s="813"/>
      <c r="AG26" s="814"/>
      <c r="AH26" s="815"/>
      <c r="AI26" s="816"/>
      <c r="AJ26" s="816"/>
      <c r="AK26" s="816"/>
      <c r="AL26" s="816"/>
      <c r="AM26" s="816"/>
      <c r="AN26" s="816"/>
      <c r="AO26" s="816"/>
      <c r="AP26" s="816"/>
      <c r="AQ26" s="816"/>
      <c r="AR26" s="816"/>
      <c r="AS26" s="816"/>
      <c r="AT26" s="817"/>
      <c r="AU26" s="818"/>
      <c r="AV26" s="819"/>
      <c r="AW26" s="819"/>
      <c r="AX26" s="821"/>
      <c r="AY26" s="19">
        <f t="shared" ref="AY26:AY34" si="2">$AY$24</f>
        <v>0</v>
      </c>
    </row>
    <row r="27" spans="1:51" ht="24.75" customHeight="1" x14ac:dyDescent="0.15">
      <c r="A27" s="846"/>
      <c r="B27" s="847"/>
      <c r="C27" s="847"/>
      <c r="D27" s="847"/>
      <c r="E27" s="847"/>
      <c r="F27" s="848"/>
      <c r="G27" s="793"/>
      <c r="H27" s="794"/>
      <c r="I27" s="794"/>
      <c r="J27" s="794"/>
      <c r="K27" s="795"/>
      <c r="L27" s="796"/>
      <c r="M27" s="797"/>
      <c r="N27" s="797"/>
      <c r="O27" s="797"/>
      <c r="P27" s="797"/>
      <c r="Q27" s="797"/>
      <c r="R27" s="797"/>
      <c r="S27" s="797"/>
      <c r="T27" s="797"/>
      <c r="U27" s="797"/>
      <c r="V27" s="797"/>
      <c r="W27" s="797"/>
      <c r="X27" s="798"/>
      <c r="Y27" s="799"/>
      <c r="Z27" s="800"/>
      <c r="AA27" s="800"/>
      <c r="AB27" s="801"/>
      <c r="AC27" s="793"/>
      <c r="AD27" s="794"/>
      <c r="AE27" s="794"/>
      <c r="AF27" s="794"/>
      <c r="AG27" s="795"/>
      <c r="AH27" s="796"/>
      <c r="AI27" s="797"/>
      <c r="AJ27" s="797"/>
      <c r="AK27" s="797"/>
      <c r="AL27" s="797"/>
      <c r="AM27" s="797"/>
      <c r="AN27" s="797"/>
      <c r="AO27" s="797"/>
      <c r="AP27" s="797"/>
      <c r="AQ27" s="797"/>
      <c r="AR27" s="797"/>
      <c r="AS27" s="797"/>
      <c r="AT27" s="798"/>
      <c r="AU27" s="799"/>
      <c r="AV27" s="800"/>
      <c r="AW27" s="800"/>
      <c r="AX27" s="802"/>
      <c r="AY27" s="19">
        <f t="shared" si="2"/>
        <v>0</v>
      </c>
    </row>
    <row r="28" spans="1:51" ht="24.75" customHeight="1" x14ac:dyDescent="0.15">
      <c r="A28" s="846"/>
      <c r="B28" s="847"/>
      <c r="C28" s="847"/>
      <c r="D28" s="847"/>
      <c r="E28" s="847"/>
      <c r="F28" s="848"/>
      <c r="G28" s="793"/>
      <c r="H28" s="794"/>
      <c r="I28" s="794"/>
      <c r="J28" s="794"/>
      <c r="K28" s="795"/>
      <c r="L28" s="796"/>
      <c r="M28" s="797"/>
      <c r="N28" s="797"/>
      <c r="O28" s="797"/>
      <c r="P28" s="797"/>
      <c r="Q28" s="797"/>
      <c r="R28" s="797"/>
      <c r="S28" s="797"/>
      <c r="T28" s="797"/>
      <c r="U28" s="797"/>
      <c r="V28" s="797"/>
      <c r="W28" s="797"/>
      <c r="X28" s="798"/>
      <c r="Y28" s="799"/>
      <c r="Z28" s="800"/>
      <c r="AA28" s="800"/>
      <c r="AB28" s="801"/>
      <c r="AC28" s="793"/>
      <c r="AD28" s="794"/>
      <c r="AE28" s="794"/>
      <c r="AF28" s="794"/>
      <c r="AG28" s="795"/>
      <c r="AH28" s="796"/>
      <c r="AI28" s="797"/>
      <c r="AJ28" s="797"/>
      <c r="AK28" s="797"/>
      <c r="AL28" s="797"/>
      <c r="AM28" s="797"/>
      <c r="AN28" s="797"/>
      <c r="AO28" s="797"/>
      <c r="AP28" s="797"/>
      <c r="AQ28" s="797"/>
      <c r="AR28" s="797"/>
      <c r="AS28" s="797"/>
      <c r="AT28" s="798"/>
      <c r="AU28" s="799"/>
      <c r="AV28" s="800"/>
      <c r="AW28" s="800"/>
      <c r="AX28" s="802"/>
      <c r="AY28" s="19">
        <f t="shared" si="2"/>
        <v>0</v>
      </c>
    </row>
    <row r="29" spans="1:51" ht="24.75" customHeight="1" x14ac:dyDescent="0.15">
      <c r="A29" s="846"/>
      <c r="B29" s="847"/>
      <c r="C29" s="847"/>
      <c r="D29" s="847"/>
      <c r="E29" s="847"/>
      <c r="F29" s="848"/>
      <c r="G29" s="793"/>
      <c r="H29" s="794"/>
      <c r="I29" s="794"/>
      <c r="J29" s="794"/>
      <c r="K29" s="795"/>
      <c r="L29" s="796"/>
      <c r="M29" s="797"/>
      <c r="N29" s="797"/>
      <c r="O29" s="797"/>
      <c r="P29" s="797"/>
      <c r="Q29" s="797"/>
      <c r="R29" s="797"/>
      <c r="S29" s="797"/>
      <c r="T29" s="797"/>
      <c r="U29" s="797"/>
      <c r="V29" s="797"/>
      <c r="W29" s="797"/>
      <c r="X29" s="798"/>
      <c r="Y29" s="799"/>
      <c r="Z29" s="800"/>
      <c r="AA29" s="800"/>
      <c r="AB29" s="801"/>
      <c r="AC29" s="793"/>
      <c r="AD29" s="794"/>
      <c r="AE29" s="794"/>
      <c r="AF29" s="794"/>
      <c r="AG29" s="795"/>
      <c r="AH29" s="796"/>
      <c r="AI29" s="797"/>
      <c r="AJ29" s="797"/>
      <c r="AK29" s="797"/>
      <c r="AL29" s="797"/>
      <c r="AM29" s="797"/>
      <c r="AN29" s="797"/>
      <c r="AO29" s="797"/>
      <c r="AP29" s="797"/>
      <c r="AQ29" s="797"/>
      <c r="AR29" s="797"/>
      <c r="AS29" s="797"/>
      <c r="AT29" s="798"/>
      <c r="AU29" s="799"/>
      <c r="AV29" s="800"/>
      <c r="AW29" s="800"/>
      <c r="AX29" s="802"/>
      <c r="AY29" s="19">
        <f t="shared" si="2"/>
        <v>0</v>
      </c>
    </row>
    <row r="30" spans="1:51" ht="24.75" customHeight="1" x14ac:dyDescent="0.15">
      <c r="A30" s="846"/>
      <c r="B30" s="847"/>
      <c r="C30" s="847"/>
      <c r="D30" s="847"/>
      <c r="E30" s="847"/>
      <c r="F30" s="848"/>
      <c r="G30" s="793"/>
      <c r="H30" s="794"/>
      <c r="I30" s="794"/>
      <c r="J30" s="794"/>
      <c r="K30" s="795"/>
      <c r="L30" s="796"/>
      <c r="M30" s="797"/>
      <c r="N30" s="797"/>
      <c r="O30" s="797"/>
      <c r="P30" s="797"/>
      <c r="Q30" s="797"/>
      <c r="R30" s="797"/>
      <c r="S30" s="797"/>
      <c r="T30" s="797"/>
      <c r="U30" s="797"/>
      <c r="V30" s="797"/>
      <c r="W30" s="797"/>
      <c r="X30" s="798"/>
      <c r="Y30" s="799"/>
      <c r="Z30" s="800"/>
      <c r="AA30" s="800"/>
      <c r="AB30" s="801"/>
      <c r="AC30" s="793"/>
      <c r="AD30" s="794"/>
      <c r="AE30" s="794"/>
      <c r="AF30" s="794"/>
      <c r="AG30" s="795"/>
      <c r="AH30" s="796"/>
      <c r="AI30" s="797"/>
      <c r="AJ30" s="797"/>
      <c r="AK30" s="797"/>
      <c r="AL30" s="797"/>
      <c r="AM30" s="797"/>
      <c r="AN30" s="797"/>
      <c r="AO30" s="797"/>
      <c r="AP30" s="797"/>
      <c r="AQ30" s="797"/>
      <c r="AR30" s="797"/>
      <c r="AS30" s="797"/>
      <c r="AT30" s="798"/>
      <c r="AU30" s="799"/>
      <c r="AV30" s="800"/>
      <c r="AW30" s="800"/>
      <c r="AX30" s="802"/>
      <c r="AY30" s="19">
        <f t="shared" si="2"/>
        <v>0</v>
      </c>
    </row>
    <row r="31" spans="1:51" ht="24.75" customHeight="1" x14ac:dyDescent="0.15">
      <c r="A31" s="846"/>
      <c r="B31" s="847"/>
      <c r="C31" s="847"/>
      <c r="D31" s="847"/>
      <c r="E31" s="847"/>
      <c r="F31" s="848"/>
      <c r="G31" s="793"/>
      <c r="H31" s="794"/>
      <c r="I31" s="794"/>
      <c r="J31" s="794"/>
      <c r="K31" s="795"/>
      <c r="L31" s="796"/>
      <c r="M31" s="797"/>
      <c r="N31" s="797"/>
      <c r="O31" s="797"/>
      <c r="P31" s="797"/>
      <c r="Q31" s="797"/>
      <c r="R31" s="797"/>
      <c r="S31" s="797"/>
      <c r="T31" s="797"/>
      <c r="U31" s="797"/>
      <c r="V31" s="797"/>
      <c r="W31" s="797"/>
      <c r="X31" s="798"/>
      <c r="Y31" s="799"/>
      <c r="Z31" s="800"/>
      <c r="AA31" s="800"/>
      <c r="AB31" s="801"/>
      <c r="AC31" s="793"/>
      <c r="AD31" s="794"/>
      <c r="AE31" s="794"/>
      <c r="AF31" s="794"/>
      <c r="AG31" s="795"/>
      <c r="AH31" s="796"/>
      <c r="AI31" s="797"/>
      <c r="AJ31" s="797"/>
      <c r="AK31" s="797"/>
      <c r="AL31" s="797"/>
      <c r="AM31" s="797"/>
      <c r="AN31" s="797"/>
      <c r="AO31" s="797"/>
      <c r="AP31" s="797"/>
      <c r="AQ31" s="797"/>
      <c r="AR31" s="797"/>
      <c r="AS31" s="797"/>
      <c r="AT31" s="798"/>
      <c r="AU31" s="799"/>
      <c r="AV31" s="800"/>
      <c r="AW31" s="800"/>
      <c r="AX31" s="802"/>
      <c r="AY31" s="19">
        <f t="shared" si="2"/>
        <v>0</v>
      </c>
    </row>
    <row r="32" spans="1:51" ht="24.75" customHeight="1" x14ac:dyDescent="0.15">
      <c r="A32" s="846"/>
      <c r="B32" s="847"/>
      <c r="C32" s="847"/>
      <c r="D32" s="847"/>
      <c r="E32" s="847"/>
      <c r="F32" s="848"/>
      <c r="G32" s="793"/>
      <c r="H32" s="794"/>
      <c r="I32" s="794"/>
      <c r="J32" s="794"/>
      <c r="K32" s="795"/>
      <c r="L32" s="796"/>
      <c r="M32" s="797"/>
      <c r="N32" s="797"/>
      <c r="O32" s="797"/>
      <c r="P32" s="797"/>
      <c r="Q32" s="797"/>
      <c r="R32" s="797"/>
      <c r="S32" s="797"/>
      <c r="T32" s="797"/>
      <c r="U32" s="797"/>
      <c r="V32" s="797"/>
      <c r="W32" s="797"/>
      <c r="X32" s="798"/>
      <c r="Y32" s="799"/>
      <c r="Z32" s="800"/>
      <c r="AA32" s="800"/>
      <c r="AB32" s="801"/>
      <c r="AC32" s="793"/>
      <c r="AD32" s="794"/>
      <c r="AE32" s="794"/>
      <c r="AF32" s="794"/>
      <c r="AG32" s="795"/>
      <c r="AH32" s="796"/>
      <c r="AI32" s="797"/>
      <c r="AJ32" s="797"/>
      <c r="AK32" s="797"/>
      <c r="AL32" s="797"/>
      <c r="AM32" s="797"/>
      <c r="AN32" s="797"/>
      <c r="AO32" s="797"/>
      <c r="AP32" s="797"/>
      <c r="AQ32" s="797"/>
      <c r="AR32" s="797"/>
      <c r="AS32" s="797"/>
      <c r="AT32" s="798"/>
      <c r="AU32" s="799"/>
      <c r="AV32" s="800"/>
      <c r="AW32" s="800"/>
      <c r="AX32" s="802"/>
      <c r="AY32" s="19">
        <f t="shared" si="2"/>
        <v>0</v>
      </c>
    </row>
    <row r="33" spans="1:51" ht="24.75" customHeight="1" x14ac:dyDescent="0.15">
      <c r="A33" s="846"/>
      <c r="B33" s="847"/>
      <c r="C33" s="847"/>
      <c r="D33" s="847"/>
      <c r="E33" s="847"/>
      <c r="F33" s="848"/>
      <c r="G33" s="793"/>
      <c r="H33" s="794"/>
      <c r="I33" s="794"/>
      <c r="J33" s="794"/>
      <c r="K33" s="795"/>
      <c r="L33" s="796"/>
      <c r="M33" s="797"/>
      <c r="N33" s="797"/>
      <c r="O33" s="797"/>
      <c r="P33" s="797"/>
      <c r="Q33" s="797"/>
      <c r="R33" s="797"/>
      <c r="S33" s="797"/>
      <c r="T33" s="797"/>
      <c r="U33" s="797"/>
      <c r="V33" s="797"/>
      <c r="W33" s="797"/>
      <c r="X33" s="798"/>
      <c r="Y33" s="799"/>
      <c r="Z33" s="800"/>
      <c r="AA33" s="800"/>
      <c r="AB33" s="801"/>
      <c r="AC33" s="793"/>
      <c r="AD33" s="794"/>
      <c r="AE33" s="794"/>
      <c r="AF33" s="794"/>
      <c r="AG33" s="795"/>
      <c r="AH33" s="796"/>
      <c r="AI33" s="797"/>
      <c r="AJ33" s="797"/>
      <c r="AK33" s="797"/>
      <c r="AL33" s="797"/>
      <c r="AM33" s="797"/>
      <c r="AN33" s="797"/>
      <c r="AO33" s="797"/>
      <c r="AP33" s="797"/>
      <c r="AQ33" s="797"/>
      <c r="AR33" s="797"/>
      <c r="AS33" s="797"/>
      <c r="AT33" s="798"/>
      <c r="AU33" s="799"/>
      <c r="AV33" s="800"/>
      <c r="AW33" s="800"/>
      <c r="AX33" s="802"/>
      <c r="AY33" s="19">
        <f t="shared" si="2"/>
        <v>0</v>
      </c>
    </row>
    <row r="34" spans="1:51" ht="24.75" customHeight="1" thickBot="1" x14ac:dyDescent="0.2">
      <c r="A34" s="846"/>
      <c r="B34" s="847"/>
      <c r="C34" s="847"/>
      <c r="D34" s="847"/>
      <c r="E34" s="847"/>
      <c r="F34" s="848"/>
      <c r="G34" s="834" t="s">
        <v>20</v>
      </c>
      <c r="H34" s="835"/>
      <c r="I34" s="835"/>
      <c r="J34" s="835"/>
      <c r="K34" s="835"/>
      <c r="L34" s="836"/>
      <c r="M34" s="837"/>
      <c r="N34" s="837"/>
      <c r="O34" s="837"/>
      <c r="P34" s="837"/>
      <c r="Q34" s="837"/>
      <c r="R34" s="837"/>
      <c r="S34" s="837"/>
      <c r="T34" s="837"/>
      <c r="U34" s="837"/>
      <c r="V34" s="837"/>
      <c r="W34" s="837"/>
      <c r="X34" s="838"/>
      <c r="Y34" s="839">
        <f>SUM(Y26:AB33)</f>
        <v>0</v>
      </c>
      <c r="Z34" s="840"/>
      <c r="AA34" s="840"/>
      <c r="AB34" s="841"/>
      <c r="AC34" s="834" t="s">
        <v>20</v>
      </c>
      <c r="AD34" s="835"/>
      <c r="AE34" s="835"/>
      <c r="AF34" s="835"/>
      <c r="AG34" s="835"/>
      <c r="AH34" s="836"/>
      <c r="AI34" s="837"/>
      <c r="AJ34" s="837"/>
      <c r="AK34" s="837"/>
      <c r="AL34" s="837"/>
      <c r="AM34" s="837"/>
      <c r="AN34" s="837"/>
      <c r="AO34" s="837"/>
      <c r="AP34" s="837"/>
      <c r="AQ34" s="837"/>
      <c r="AR34" s="837"/>
      <c r="AS34" s="837"/>
      <c r="AT34" s="838"/>
      <c r="AU34" s="839">
        <f>SUM(AU26:AX33)</f>
        <v>0</v>
      </c>
      <c r="AV34" s="840"/>
      <c r="AW34" s="840"/>
      <c r="AX34" s="842"/>
      <c r="AY34" s="19">
        <f t="shared" si="2"/>
        <v>0</v>
      </c>
    </row>
    <row r="35" spans="1:51" ht="30" customHeight="1" x14ac:dyDescent="0.15">
      <c r="A35" s="846"/>
      <c r="B35" s="847"/>
      <c r="C35" s="847"/>
      <c r="D35" s="847"/>
      <c r="E35" s="847"/>
      <c r="F35" s="848"/>
      <c r="G35" s="822" t="s">
        <v>224</v>
      </c>
      <c r="H35" s="823"/>
      <c r="I35" s="823"/>
      <c r="J35" s="823"/>
      <c r="K35" s="823"/>
      <c r="L35" s="823"/>
      <c r="M35" s="823"/>
      <c r="N35" s="823"/>
      <c r="O35" s="823"/>
      <c r="P35" s="823"/>
      <c r="Q35" s="823"/>
      <c r="R35" s="823"/>
      <c r="S35" s="823"/>
      <c r="T35" s="823"/>
      <c r="U35" s="823"/>
      <c r="V35" s="823"/>
      <c r="W35" s="823"/>
      <c r="X35" s="823"/>
      <c r="Y35" s="823"/>
      <c r="Z35" s="823"/>
      <c r="AA35" s="823"/>
      <c r="AB35" s="824"/>
      <c r="AC35" s="822" t="s">
        <v>172</v>
      </c>
      <c r="AD35" s="823"/>
      <c r="AE35" s="823"/>
      <c r="AF35" s="823"/>
      <c r="AG35" s="823"/>
      <c r="AH35" s="823"/>
      <c r="AI35" s="823"/>
      <c r="AJ35" s="823"/>
      <c r="AK35" s="823"/>
      <c r="AL35" s="823"/>
      <c r="AM35" s="823"/>
      <c r="AN35" s="823"/>
      <c r="AO35" s="823"/>
      <c r="AP35" s="823"/>
      <c r="AQ35" s="823"/>
      <c r="AR35" s="823"/>
      <c r="AS35" s="823"/>
      <c r="AT35" s="823"/>
      <c r="AU35" s="823"/>
      <c r="AV35" s="823"/>
      <c r="AW35" s="823"/>
      <c r="AX35" s="825"/>
      <c r="AY35">
        <f>COUNTA($G$37,$AC$37)</f>
        <v>0</v>
      </c>
    </row>
    <row r="36" spans="1:51" ht="24.75" customHeight="1" x14ac:dyDescent="0.15">
      <c r="A36" s="846"/>
      <c r="B36" s="847"/>
      <c r="C36" s="847"/>
      <c r="D36" s="847"/>
      <c r="E36" s="847"/>
      <c r="F36" s="848"/>
      <c r="G36" s="826" t="s">
        <v>17</v>
      </c>
      <c r="H36" s="827"/>
      <c r="I36" s="827"/>
      <c r="J36" s="827"/>
      <c r="K36" s="827"/>
      <c r="L36" s="828" t="s">
        <v>18</v>
      </c>
      <c r="M36" s="827"/>
      <c r="N36" s="827"/>
      <c r="O36" s="827"/>
      <c r="P36" s="827"/>
      <c r="Q36" s="827"/>
      <c r="R36" s="827"/>
      <c r="S36" s="827"/>
      <c r="T36" s="827"/>
      <c r="U36" s="827"/>
      <c r="V36" s="827"/>
      <c r="W36" s="827"/>
      <c r="X36" s="829"/>
      <c r="Y36" s="830" t="s">
        <v>19</v>
      </c>
      <c r="Z36" s="831"/>
      <c r="AA36" s="831"/>
      <c r="AB36" s="832"/>
      <c r="AC36" s="826" t="s">
        <v>17</v>
      </c>
      <c r="AD36" s="827"/>
      <c r="AE36" s="827"/>
      <c r="AF36" s="827"/>
      <c r="AG36" s="827"/>
      <c r="AH36" s="828" t="s">
        <v>18</v>
      </c>
      <c r="AI36" s="827"/>
      <c r="AJ36" s="827"/>
      <c r="AK36" s="827"/>
      <c r="AL36" s="827"/>
      <c r="AM36" s="827"/>
      <c r="AN36" s="827"/>
      <c r="AO36" s="827"/>
      <c r="AP36" s="827"/>
      <c r="AQ36" s="827"/>
      <c r="AR36" s="827"/>
      <c r="AS36" s="827"/>
      <c r="AT36" s="829"/>
      <c r="AU36" s="830" t="s">
        <v>19</v>
      </c>
      <c r="AV36" s="831"/>
      <c r="AW36" s="831"/>
      <c r="AX36" s="833"/>
      <c r="AY36" s="19">
        <f>$AY$35</f>
        <v>0</v>
      </c>
    </row>
    <row r="37" spans="1:51" ht="24.75" customHeight="1" x14ac:dyDescent="0.15">
      <c r="A37" s="846"/>
      <c r="B37" s="847"/>
      <c r="C37" s="847"/>
      <c r="D37" s="847"/>
      <c r="E37" s="847"/>
      <c r="F37" s="848"/>
      <c r="G37" s="812"/>
      <c r="H37" s="813"/>
      <c r="I37" s="813"/>
      <c r="J37" s="813"/>
      <c r="K37" s="814"/>
      <c r="L37" s="815"/>
      <c r="M37" s="816"/>
      <c r="N37" s="816"/>
      <c r="O37" s="816"/>
      <c r="P37" s="816"/>
      <c r="Q37" s="816"/>
      <c r="R37" s="816"/>
      <c r="S37" s="816"/>
      <c r="T37" s="816"/>
      <c r="U37" s="816"/>
      <c r="V37" s="816"/>
      <c r="W37" s="816"/>
      <c r="X37" s="817"/>
      <c r="Y37" s="818"/>
      <c r="Z37" s="819"/>
      <c r="AA37" s="819"/>
      <c r="AB37" s="820"/>
      <c r="AC37" s="812"/>
      <c r="AD37" s="813"/>
      <c r="AE37" s="813"/>
      <c r="AF37" s="813"/>
      <c r="AG37" s="814"/>
      <c r="AH37" s="815"/>
      <c r="AI37" s="816"/>
      <c r="AJ37" s="816"/>
      <c r="AK37" s="816"/>
      <c r="AL37" s="816"/>
      <c r="AM37" s="816"/>
      <c r="AN37" s="816"/>
      <c r="AO37" s="816"/>
      <c r="AP37" s="816"/>
      <c r="AQ37" s="816"/>
      <c r="AR37" s="816"/>
      <c r="AS37" s="816"/>
      <c r="AT37" s="817"/>
      <c r="AU37" s="818"/>
      <c r="AV37" s="819"/>
      <c r="AW37" s="819"/>
      <c r="AX37" s="821"/>
      <c r="AY37" s="19">
        <f t="shared" ref="AY37:AY45" si="3">$AY$35</f>
        <v>0</v>
      </c>
    </row>
    <row r="38" spans="1:51" ht="24.75" customHeight="1" x14ac:dyDescent="0.15">
      <c r="A38" s="846"/>
      <c r="B38" s="847"/>
      <c r="C38" s="847"/>
      <c r="D38" s="847"/>
      <c r="E38" s="847"/>
      <c r="F38" s="848"/>
      <c r="G38" s="793"/>
      <c r="H38" s="794"/>
      <c r="I38" s="794"/>
      <c r="J38" s="794"/>
      <c r="K38" s="795"/>
      <c r="L38" s="796"/>
      <c r="M38" s="797"/>
      <c r="N38" s="797"/>
      <c r="O38" s="797"/>
      <c r="P38" s="797"/>
      <c r="Q38" s="797"/>
      <c r="R38" s="797"/>
      <c r="S38" s="797"/>
      <c r="T38" s="797"/>
      <c r="U38" s="797"/>
      <c r="V38" s="797"/>
      <c r="W38" s="797"/>
      <c r="X38" s="798"/>
      <c r="Y38" s="799"/>
      <c r="Z38" s="800"/>
      <c r="AA38" s="800"/>
      <c r="AB38" s="801"/>
      <c r="AC38" s="793"/>
      <c r="AD38" s="794"/>
      <c r="AE38" s="794"/>
      <c r="AF38" s="794"/>
      <c r="AG38" s="795"/>
      <c r="AH38" s="796"/>
      <c r="AI38" s="797"/>
      <c r="AJ38" s="797"/>
      <c r="AK38" s="797"/>
      <c r="AL38" s="797"/>
      <c r="AM38" s="797"/>
      <c r="AN38" s="797"/>
      <c r="AO38" s="797"/>
      <c r="AP38" s="797"/>
      <c r="AQ38" s="797"/>
      <c r="AR38" s="797"/>
      <c r="AS38" s="797"/>
      <c r="AT38" s="798"/>
      <c r="AU38" s="799"/>
      <c r="AV38" s="800"/>
      <c r="AW38" s="800"/>
      <c r="AX38" s="802"/>
      <c r="AY38" s="19">
        <f t="shared" si="3"/>
        <v>0</v>
      </c>
    </row>
    <row r="39" spans="1:51" ht="24.75" customHeight="1" x14ac:dyDescent="0.15">
      <c r="A39" s="846"/>
      <c r="B39" s="847"/>
      <c r="C39" s="847"/>
      <c r="D39" s="847"/>
      <c r="E39" s="847"/>
      <c r="F39" s="848"/>
      <c r="G39" s="793"/>
      <c r="H39" s="794"/>
      <c r="I39" s="794"/>
      <c r="J39" s="794"/>
      <c r="K39" s="795"/>
      <c r="L39" s="796"/>
      <c r="M39" s="797"/>
      <c r="N39" s="797"/>
      <c r="O39" s="797"/>
      <c r="P39" s="797"/>
      <c r="Q39" s="797"/>
      <c r="R39" s="797"/>
      <c r="S39" s="797"/>
      <c r="T39" s="797"/>
      <c r="U39" s="797"/>
      <c r="V39" s="797"/>
      <c r="W39" s="797"/>
      <c r="X39" s="798"/>
      <c r="Y39" s="799"/>
      <c r="Z39" s="800"/>
      <c r="AA39" s="800"/>
      <c r="AB39" s="801"/>
      <c r="AC39" s="793"/>
      <c r="AD39" s="794"/>
      <c r="AE39" s="794"/>
      <c r="AF39" s="794"/>
      <c r="AG39" s="795"/>
      <c r="AH39" s="796"/>
      <c r="AI39" s="797"/>
      <c r="AJ39" s="797"/>
      <c r="AK39" s="797"/>
      <c r="AL39" s="797"/>
      <c r="AM39" s="797"/>
      <c r="AN39" s="797"/>
      <c r="AO39" s="797"/>
      <c r="AP39" s="797"/>
      <c r="AQ39" s="797"/>
      <c r="AR39" s="797"/>
      <c r="AS39" s="797"/>
      <c r="AT39" s="798"/>
      <c r="AU39" s="799"/>
      <c r="AV39" s="800"/>
      <c r="AW39" s="800"/>
      <c r="AX39" s="802"/>
      <c r="AY39" s="19">
        <f t="shared" si="3"/>
        <v>0</v>
      </c>
    </row>
    <row r="40" spans="1:51" ht="24.75" customHeight="1" x14ac:dyDescent="0.15">
      <c r="A40" s="846"/>
      <c r="B40" s="847"/>
      <c r="C40" s="847"/>
      <c r="D40" s="847"/>
      <c r="E40" s="847"/>
      <c r="F40" s="848"/>
      <c r="G40" s="793"/>
      <c r="H40" s="794"/>
      <c r="I40" s="794"/>
      <c r="J40" s="794"/>
      <c r="K40" s="795"/>
      <c r="L40" s="796"/>
      <c r="M40" s="797"/>
      <c r="N40" s="797"/>
      <c r="O40" s="797"/>
      <c r="P40" s="797"/>
      <c r="Q40" s="797"/>
      <c r="R40" s="797"/>
      <c r="S40" s="797"/>
      <c r="T40" s="797"/>
      <c r="U40" s="797"/>
      <c r="V40" s="797"/>
      <c r="W40" s="797"/>
      <c r="X40" s="798"/>
      <c r="Y40" s="799"/>
      <c r="Z40" s="800"/>
      <c r="AA40" s="800"/>
      <c r="AB40" s="801"/>
      <c r="AC40" s="793"/>
      <c r="AD40" s="794"/>
      <c r="AE40" s="794"/>
      <c r="AF40" s="794"/>
      <c r="AG40" s="795"/>
      <c r="AH40" s="796"/>
      <c r="AI40" s="797"/>
      <c r="AJ40" s="797"/>
      <c r="AK40" s="797"/>
      <c r="AL40" s="797"/>
      <c r="AM40" s="797"/>
      <c r="AN40" s="797"/>
      <c r="AO40" s="797"/>
      <c r="AP40" s="797"/>
      <c r="AQ40" s="797"/>
      <c r="AR40" s="797"/>
      <c r="AS40" s="797"/>
      <c r="AT40" s="798"/>
      <c r="AU40" s="799"/>
      <c r="AV40" s="800"/>
      <c r="AW40" s="800"/>
      <c r="AX40" s="802"/>
      <c r="AY40" s="19">
        <f t="shared" si="3"/>
        <v>0</v>
      </c>
    </row>
    <row r="41" spans="1:51" ht="24.75" customHeight="1" x14ac:dyDescent="0.15">
      <c r="A41" s="846"/>
      <c r="B41" s="847"/>
      <c r="C41" s="847"/>
      <c r="D41" s="847"/>
      <c r="E41" s="847"/>
      <c r="F41" s="848"/>
      <c r="G41" s="793"/>
      <c r="H41" s="794"/>
      <c r="I41" s="794"/>
      <c r="J41" s="794"/>
      <c r="K41" s="795"/>
      <c r="L41" s="796"/>
      <c r="M41" s="797"/>
      <c r="N41" s="797"/>
      <c r="O41" s="797"/>
      <c r="P41" s="797"/>
      <c r="Q41" s="797"/>
      <c r="R41" s="797"/>
      <c r="S41" s="797"/>
      <c r="T41" s="797"/>
      <c r="U41" s="797"/>
      <c r="V41" s="797"/>
      <c r="W41" s="797"/>
      <c r="X41" s="798"/>
      <c r="Y41" s="799"/>
      <c r="Z41" s="800"/>
      <c r="AA41" s="800"/>
      <c r="AB41" s="801"/>
      <c r="AC41" s="793"/>
      <c r="AD41" s="794"/>
      <c r="AE41" s="794"/>
      <c r="AF41" s="794"/>
      <c r="AG41" s="795"/>
      <c r="AH41" s="796"/>
      <c r="AI41" s="797"/>
      <c r="AJ41" s="797"/>
      <c r="AK41" s="797"/>
      <c r="AL41" s="797"/>
      <c r="AM41" s="797"/>
      <c r="AN41" s="797"/>
      <c r="AO41" s="797"/>
      <c r="AP41" s="797"/>
      <c r="AQ41" s="797"/>
      <c r="AR41" s="797"/>
      <c r="AS41" s="797"/>
      <c r="AT41" s="798"/>
      <c r="AU41" s="799"/>
      <c r="AV41" s="800"/>
      <c r="AW41" s="800"/>
      <c r="AX41" s="802"/>
      <c r="AY41" s="19">
        <f t="shared" si="3"/>
        <v>0</v>
      </c>
    </row>
    <row r="42" spans="1:51" ht="24.75" customHeight="1" x14ac:dyDescent="0.15">
      <c r="A42" s="846"/>
      <c r="B42" s="847"/>
      <c r="C42" s="847"/>
      <c r="D42" s="847"/>
      <c r="E42" s="847"/>
      <c r="F42" s="848"/>
      <c r="G42" s="793"/>
      <c r="H42" s="794"/>
      <c r="I42" s="794"/>
      <c r="J42" s="794"/>
      <c r="K42" s="795"/>
      <c r="L42" s="796"/>
      <c r="M42" s="797"/>
      <c r="N42" s="797"/>
      <c r="O42" s="797"/>
      <c r="P42" s="797"/>
      <c r="Q42" s="797"/>
      <c r="R42" s="797"/>
      <c r="S42" s="797"/>
      <c r="T42" s="797"/>
      <c r="U42" s="797"/>
      <c r="V42" s="797"/>
      <c r="W42" s="797"/>
      <c r="X42" s="798"/>
      <c r="Y42" s="799"/>
      <c r="Z42" s="800"/>
      <c r="AA42" s="800"/>
      <c r="AB42" s="801"/>
      <c r="AC42" s="793"/>
      <c r="AD42" s="794"/>
      <c r="AE42" s="794"/>
      <c r="AF42" s="794"/>
      <c r="AG42" s="795"/>
      <c r="AH42" s="796"/>
      <c r="AI42" s="797"/>
      <c r="AJ42" s="797"/>
      <c r="AK42" s="797"/>
      <c r="AL42" s="797"/>
      <c r="AM42" s="797"/>
      <c r="AN42" s="797"/>
      <c r="AO42" s="797"/>
      <c r="AP42" s="797"/>
      <c r="AQ42" s="797"/>
      <c r="AR42" s="797"/>
      <c r="AS42" s="797"/>
      <c r="AT42" s="798"/>
      <c r="AU42" s="799"/>
      <c r="AV42" s="800"/>
      <c r="AW42" s="800"/>
      <c r="AX42" s="802"/>
      <c r="AY42" s="19">
        <f t="shared" si="3"/>
        <v>0</v>
      </c>
    </row>
    <row r="43" spans="1:51" ht="24.75" customHeight="1" x14ac:dyDescent="0.15">
      <c r="A43" s="846"/>
      <c r="B43" s="847"/>
      <c r="C43" s="847"/>
      <c r="D43" s="847"/>
      <c r="E43" s="847"/>
      <c r="F43" s="848"/>
      <c r="G43" s="793"/>
      <c r="H43" s="794"/>
      <c r="I43" s="794"/>
      <c r="J43" s="794"/>
      <c r="K43" s="795"/>
      <c r="L43" s="796"/>
      <c r="M43" s="797"/>
      <c r="N43" s="797"/>
      <c r="O43" s="797"/>
      <c r="P43" s="797"/>
      <c r="Q43" s="797"/>
      <c r="R43" s="797"/>
      <c r="S43" s="797"/>
      <c r="T43" s="797"/>
      <c r="U43" s="797"/>
      <c r="V43" s="797"/>
      <c r="W43" s="797"/>
      <c r="X43" s="798"/>
      <c r="Y43" s="799"/>
      <c r="Z43" s="800"/>
      <c r="AA43" s="800"/>
      <c r="AB43" s="801"/>
      <c r="AC43" s="793"/>
      <c r="AD43" s="794"/>
      <c r="AE43" s="794"/>
      <c r="AF43" s="794"/>
      <c r="AG43" s="795"/>
      <c r="AH43" s="796"/>
      <c r="AI43" s="797"/>
      <c r="AJ43" s="797"/>
      <c r="AK43" s="797"/>
      <c r="AL43" s="797"/>
      <c r="AM43" s="797"/>
      <c r="AN43" s="797"/>
      <c r="AO43" s="797"/>
      <c r="AP43" s="797"/>
      <c r="AQ43" s="797"/>
      <c r="AR43" s="797"/>
      <c r="AS43" s="797"/>
      <c r="AT43" s="798"/>
      <c r="AU43" s="799"/>
      <c r="AV43" s="800"/>
      <c r="AW43" s="800"/>
      <c r="AX43" s="802"/>
      <c r="AY43" s="19">
        <f t="shared" si="3"/>
        <v>0</v>
      </c>
    </row>
    <row r="44" spans="1:51" ht="24.75" customHeight="1" x14ac:dyDescent="0.15">
      <c r="A44" s="846"/>
      <c r="B44" s="847"/>
      <c r="C44" s="847"/>
      <c r="D44" s="847"/>
      <c r="E44" s="847"/>
      <c r="F44" s="848"/>
      <c r="G44" s="793"/>
      <c r="H44" s="794"/>
      <c r="I44" s="794"/>
      <c r="J44" s="794"/>
      <c r="K44" s="795"/>
      <c r="L44" s="796"/>
      <c r="M44" s="797"/>
      <c r="N44" s="797"/>
      <c r="O44" s="797"/>
      <c r="P44" s="797"/>
      <c r="Q44" s="797"/>
      <c r="R44" s="797"/>
      <c r="S44" s="797"/>
      <c r="T44" s="797"/>
      <c r="U44" s="797"/>
      <c r="V44" s="797"/>
      <c r="W44" s="797"/>
      <c r="X44" s="798"/>
      <c r="Y44" s="799"/>
      <c r="Z44" s="800"/>
      <c r="AA44" s="800"/>
      <c r="AB44" s="801"/>
      <c r="AC44" s="793"/>
      <c r="AD44" s="794"/>
      <c r="AE44" s="794"/>
      <c r="AF44" s="794"/>
      <c r="AG44" s="795"/>
      <c r="AH44" s="796"/>
      <c r="AI44" s="797"/>
      <c r="AJ44" s="797"/>
      <c r="AK44" s="797"/>
      <c r="AL44" s="797"/>
      <c r="AM44" s="797"/>
      <c r="AN44" s="797"/>
      <c r="AO44" s="797"/>
      <c r="AP44" s="797"/>
      <c r="AQ44" s="797"/>
      <c r="AR44" s="797"/>
      <c r="AS44" s="797"/>
      <c r="AT44" s="798"/>
      <c r="AU44" s="799"/>
      <c r="AV44" s="800"/>
      <c r="AW44" s="800"/>
      <c r="AX44" s="802"/>
      <c r="AY44" s="19">
        <f t="shared" si="3"/>
        <v>0</v>
      </c>
    </row>
    <row r="45" spans="1:51" ht="24.75" customHeight="1" thickBot="1" x14ac:dyDescent="0.2">
      <c r="A45" s="849"/>
      <c r="B45" s="850"/>
      <c r="C45" s="850"/>
      <c r="D45" s="850"/>
      <c r="E45" s="850"/>
      <c r="F45" s="851"/>
      <c r="G45" s="803" t="s">
        <v>20</v>
      </c>
      <c r="H45" s="804"/>
      <c r="I45" s="804"/>
      <c r="J45" s="804"/>
      <c r="K45" s="804"/>
      <c r="L45" s="805"/>
      <c r="M45" s="806"/>
      <c r="N45" s="806"/>
      <c r="O45" s="806"/>
      <c r="P45" s="806"/>
      <c r="Q45" s="806"/>
      <c r="R45" s="806"/>
      <c r="S45" s="806"/>
      <c r="T45" s="806"/>
      <c r="U45" s="806"/>
      <c r="V45" s="806"/>
      <c r="W45" s="806"/>
      <c r="X45" s="807"/>
      <c r="Y45" s="808">
        <f>SUM(Y37:AB44)</f>
        <v>0</v>
      </c>
      <c r="Z45" s="809"/>
      <c r="AA45" s="809"/>
      <c r="AB45" s="810"/>
      <c r="AC45" s="803" t="s">
        <v>20</v>
      </c>
      <c r="AD45" s="804"/>
      <c r="AE45" s="804"/>
      <c r="AF45" s="804"/>
      <c r="AG45" s="804"/>
      <c r="AH45" s="805"/>
      <c r="AI45" s="806"/>
      <c r="AJ45" s="806"/>
      <c r="AK45" s="806"/>
      <c r="AL45" s="806"/>
      <c r="AM45" s="806"/>
      <c r="AN45" s="806"/>
      <c r="AO45" s="806"/>
      <c r="AP45" s="806"/>
      <c r="AQ45" s="806"/>
      <c r="AR45" s="806"/>
      <c r="AS45" s="806"/>
      <c r="AT45" s="807"/>
      <c r="AU45" s="808">
        <f>SUM(AU37:AX44)</f>
        <v>0</v>
      </c>
      <c r="AV45" s="809"/>
      <c r="AW45" s="809"/>
      <c r="AX45" s="811"/>
      <c r="AY45" s="19">
        <f t="shared" si="3"/>
        <v>0</v>
      </c>
    </row>
    <row r="46" spans="1:51" s="22" customFormat="1" ht="24.75" customHeight="1" x14ac:dyDescent="0.15"/>
  </sheetData>
  <sheetProtection formatRows="0"/>
  <mergeCells count="249">
    <mergeCell ref="L4:X4"/>
    <mergeCell ref="Y4:AB4"/>
    <mergeCell ref="AC4:AG4"/>
    <mergeCell ref="AH4:AT4"/>
    <mergeCell ref="AU4:AX4"/>
    <mergeCell ref="G5:K5"/>
    <mergeCell ref="L5:X5"/>
    <mergeCell ref="Y5:AB5"/>
    <mergeCell ref="AC5:AG5"/>
    <mergeCell ref="AH5:AT5"/>
    <mergeCell ref="A2:F45"/>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Y7:AB7"/>
    <mergeCell ref="AC7:AG7"/>
    <mergeCell ref="AH7:AT7"/>
    <mergeCell ref="AU7:AX7"/>
    <mergeCell ref="AU5:AX5"/>
    <mergeCell ref="G6:K6"/>
    <mergeCell ref="L6:X6"/>
    <mergeCell ref="Y6:AB6"/>
    <mergeCell ref="AC6:AG6"/>
    <mergeCell ref="AH6:AT6"/>
    <mergeCell ref="AU6:AX6"/>
    <mergeCell ref="G9:K9"/>
    <mergeCell ref="L9:X9"/>
    <mergeCell ref="Y9:AB9"/>
    <mergeCell ref="AC9:AG9"/>
    <mergeCell ref="AH9:AT9"/>
    <mergeCell ref="AU9:AX9"/>
    <mergeCell ref="G12:K12"/>
    <mergeCell ref="L12:X12"/>
    <mergeCell ref="Y12:AB12"/>
    <mergeCell ref="AC12:AG12"/>
    <mergeCell ref="AH12:AT12"/>
    <mergeCell ref="AU12:AX12"/>
    <mergeCell ref="G11:K11"/>
    <mergeCell ref="L11:X11"/>
    <mergeCell ref="Y11:AB11"/>
    <mergeCell ref="AC11:AG11"/>
    <mergeCell ref="AH11:AT11"/>
    <mergeCell ref="AU11:AX11"/>
    <mergeCell ref="G10:K10"/>
    <mergeCell ref="L10:X10"/>
    <mergeCell ref="Y10:AB10"/>
    <mergeCell ref="AC10:AG10"/>
    <mergeCell ref="AH10:AT10"/>
    <mergeCell ref="AU10:AX10"/>
    <mergeCell ref="G16:K16"/>
    <mergeCell ref="L16:X16"/>
    <mergeCell ref="Y16:AB16"/>
    <mergeCell ref="AC16:AG16"/>
    <mergeCell ref="AH16:AT16"/>
    <mergeCell ref="AU16:AX16"/>
    <mergeCell ref="G15:K15"/>
    <mergeCell ref="L15:X15"/>
    <mergeCell ref="Y15:AB15"/>
    <mergeCell ref="AC15:AG15"/>
    <mergeCell ref="AH15:AT15"/>
    <mergeCell ref="AU15:AX15"/>
    <mergeCell ref="G13:AB13"/>
    <mergeCell ref="AC13:AX13"/>
    <mergeCell ref="G14:K14"/>
    <mergeCell ref="L14:X14"/>
    <mergeCell ref="Y14:AB14"/>
    <mergeCell ref="AC14:AG14"/>
    <mergeCell ref="AH14:AT14"/>
    <mergeCell ref="AU14:AX14"/>
    <mergeCell ref="G17:K17"/>
    <mergeCell ref="L17:X17"/>
    <mergeCell ref="Y17:AB17"/>
    <mergeCell ref="AC17:AG17"/>
    <mergeCell ref="AH17:AT17"/>
    <mergeCell ref="AU17:AX17"/>
    <mergeCell ref="G20:K20"/>
    <mergeCell ref="L20:X20"/>
    <mergeCell ref="Y20:AB20"/>
    <mergeCell ref="AC20:AG20"/>
    <mergeCell ref="AH20:AT20"/>
    <mergeCell ref="AU20:AX20"/>
    <mergeCell ref="G19:K19"/>
    <mergeCell ref="L19:X19"/>
    <mergeCell ref="Y19:AB19"/>
    <mergeCell ref="AC19:AG19"/>
    <mergeCell ref="AH19:AT19"/>
    <mergeCell ref="AU19:AX19"/>
    <mergeCell ref="G18:K18"/>
    <mergeCell ref="L18:X18"/>
    <mergeCell ref="Y18:AB18"/>
    <mergeCell ref="AC18:AG18"/>
    <mergeCell ref="AH26:AT26"/>
    <mergeCell ref="AU26:AX26"/>
    <mergeCell ref="AH18:AT18"/>
    <mergeCell ref="AU18:AX18"/>
    <mergeCell ref="G23:K23"/>
    <mergeCell ref="L23:X23"/>
    <mergeCell ref="Y23:AB23"/>
    <mergeCell ref="AC23:AG23"/>
    <mergeCell ref="AH23:AT23"/>
    <mergeCell ref="AU23:AX23"/>
    <mergeCell ref="G22:K22"/>
    <mergeCell ref="L22:X22"/>
    <mergeCell ref="Y22:AB22"/>
    <mergeCell ref="AC22:AG22"/>
    <mergeCell ref="AH22:AT22"/>
    <mergeCell ref="AU22:AX22"/>
    <mergeCell ref="G21:K21"/>
    <mergeCell ref="L21:X21"/>
    <mergeCell ref="Y21:AB21"/>
    <mergeCell ref="AC21:AG21"/>
    <mergeCell ref="AH21:AT21"/>
    <mergeCell ref="AU21:AX21"/>
    <mergeCell ref="G24:AB24"/>
    <mergeCell ref="AC24:AX24"/>
    <mergeCell ref="G25:K25"/>
    <mergeCell ref="L25:X25"/>
    <mergeCell ref="Y25:AB25"/>
    <mergeCell ref="AC25:AG25"/>
    <mergeCell ref="AH25:AT25"/>
    <mergeCell ref="AU25:AX25"/>
    <mergeCell ref="G28:K28"/>
    <mergeCell ref="L28:X28"/>
    <mergeCell ref="Y28:AB28"/>
    <mergeCell ref="AC28:AG28"/>
    <mergeCell ref="AH28:AT28"/>
    <mergeCell ref="AU28:AX28"/>
    <mergeCell ref="G27:K27"/>
    <mergeCell ref="L27:X27"/>
    <mergeCell ref="Y27:AB27"/>
    <mergeCell ref="AC27:AG27"/>
    <mergeCell ref="AH27:AT27"/>
    <mergeCell ref="AU27:AX27"/>
    <mergeCell ref="G26:K26"/>
    <mergeCell ref="L26:X26"/>
    <mergeCell ref="Y26:AB26"/>
    <mergeCell ref="AC26:AG26"/>
    <mergeCell ref="G31:K31"/>
    <mergeCell ref="L31:X31"/>
    <mergeCell ref="Y31:AB31"/>
    <mergeCell ref="AC31:AG31"/>
    <mergeCell ref="AH31:AT31"/>
    <mergeCell ref="AU31:AX31"/>
    <mergeCell ref="G30:K30"/>
    <mergeCell ref="L30:X30"/>
    <mergeCell ref="Y30:AB30"/>
    <mergeCell ref="AC30:AG30"/>
    <mergeCell ref="AH30:AT30"/>
    <mergeCell ref="AU30:AX30"/>
    <mergeCell ref="G29:K29"/>
    <mergeCell ref="L29:X29"/>
    <mergeCell ref="Y29:AB29"/>
    <mergeCell ref="AC29:AG29"/>
    <mergeCell ref="AH29:AT29"/>
    <mergeCell ref="AU29:AX29"/>
    <mergeCell ref="G34:K34"/>
    <mergeCell ref="L34:X34"/>
    <mergeCell ref="Y34:AB34"/>
    <mergeCell ref="AC34:AG34"/>
    <mergeCell ref="AH34:AT34"/>
    <mergeCell ref="AU34:AX34"/>
    <mergeCell ref="G33:K33"/>
    <mergeCell ref="L33:X33"/>
    <mergeCell ref="Y33:AB33"/>
    <mergeCell ref="AC33:AG33"/>
    <mergeCell ref="AH33:AT33"/>
    <mergeCell ref="AU33:AX33"/>
    <mergeCell ref="G32:K32"/>
    <mergeCell ref="L32:X32"/>
    <mergeCell ref="Y32:AB32"/>
    <mergeCell ref="AC32:AG32"/>
    <mergeCell ref="AH32:AT32"/>
    <mergeCell ref="AU32:AX32"/>
    <mergeCell ref="G37:K37"/>
    <mergeCell ref="L37:X37"/>
    <mergeCell ref="Y37:AB37"/>
    <mergeCell ref="AC37:AG37"/>
    <mergeCell ref="AH37:AT37"/>
    <mergeCell ref="AU37:AX37"/>
    <mergeCell ref="G35:AB35"/>
    <mergeCell ref="AC35:AX35"/>
    <mergeCell ref="G36:K36"/>
    <mergeCell ref="L36:X36"/>
    <mergeCell ref="Y36:AB36"/>
    <mergeCell ref="AC36:AG36"/>
    <mergeCell ref="AH36:AT36"/>
    <mergeCell ref="AU36:AX36"/>
    <mergeCell ref="G39:K39"/>
    <mergeCell ref="L39:X39"/>
    <mergeCell ref="Y39:AB39"/>
    <mergeCell ref="AC39:AG39"/>
    <mergeCell ref="AH39:AT39"/>
    <mergeCell ref="AU39:AX39"/>
    <mergeCell ref="G38:K38"/>
    <mergeCell ref="L38:X38"/>
    <mergeCell ref="Y38:AB38"/>
    <mergeCell ref="AC38:AG38"/>
    <mergeCell ref="AH38:AT38"/>
    <mergeCell ref="AU38:AX38"/>
    <mergeCell ref="G42:K42"/>
    <mergeCell ref="L42:X42"/>
    <mergeCell ref="Y42:AB42"/>
    <mergeCell ref="AC42:AG42"/>
    <mergeCell ref="AH42:AT42"/>
    <mergeCell ref="AU42:AX42"/>
    <mergeCell ref="G41:K41"/>
    <mergeCell ref="L41:X41"/>
    <mergeCell ref="Y41:AB41"/>
    <mergeCell ref="AC41:AG41"/>
    <mergeCell ref="AH41:AT41"/>
    <mergeCell ref="AU41:AX41"/>
    <mergeCell ref="G40:K40"/>
    <mergeCell ref="L40:X40"/>
    <mergeCell ref="Y40:AB40"/>
    <mergeCell ref="AC40:AG40"/>
    <mergeCell ref="AH40:AT40"/>
    <mergeCell ref="AU40:AX40"/>
    <mergeCell ref="G45:K45"/>
    <mergeCell ref="L45:X45"/>
    <mergeCell ref="Y45:AB45"/>
    <mergeCell ref="AC45:AG45"/>
    <mergeCell ref="AH45:AT45"/>
    <mergeCell ref="AU45:AX45"/>
    <mergeCell ref="G44:K44"/>
    <mergeCell ref="L44:X44"/>
    <mergeCell ref="Y44:AB44"/>
    <mergeCell ref="AC44:AG44"/>
    <mergeCell ref="AH44:AT44"/>
    <mergeCell ref="AU44:AX44"/>
    <mergeCell ref="G43:K43"/>
    <mergeCell ref="L43:X43"/>
    <mergeCell ref="Y43:AB43"/>
    <mergeCell ref="AC43:AG43"/>
    <mergeCell ref="AH43:AT43"/>
    <mergeCell ref="AU43:AX43"/>
  </mergeCells>
  <phoneticPr fontId="5"/>
  <conditionalFormatting sqref="Y5:Y11 AU6:AU11 Y17:Y22 AU17:AU22 Y28:Y33 AU28:AU33 Y38:Y44 AU38:AU44">
    <cfRule type="expression" dxfId="43" priority="275">
      <formula>IF(RIGHT(TEXT(Y5,"0.#"),1)=".",FALSE,TRUE)</formula>
    </cfRule>
    <cfRule type="expression" dxfId="42" priority="276">
      <formula>IF(RIGHT(TEXT(Y5,"0.#"),1)=".",TRUE,FALSE)</formula>
    </cfRule>
  </conditionalFormatting>
  <conditionalFormatting sqref="Y12">
    <cfRule type="expression" dxfId="41" priority="273">
      <formula>IF(RIGHT(TEXT(Y12,"0.#"),1)=".",FALSE,TRUE)</formula>
    </cfRule>
    <cfRule type="expression" dxfId="40" priority="274">
      <formula>IF(RIGHT(TEXT(Y12,"0.#"),1)=".",TRUE,FALSE)</formula>
    </cfRule>
  </conditionalFormatting>
  <conditionalFormatting sqref="AU5">
    <cfRule type="expression" dxfId="39" priority="269">
      <formula>IF(RIGHT(TEXT(AU5,"0.#"),1)=".",FALSE,TRUE)</formula>
    </cfRule>
    <cfRule type="expression" dxfId="38" priority="270">
      <formula>IF(RIGHT(TEXT(AU5,"0.#"),1)=".",TRUE,FALSE)</formula>
    </cfRule>
  </conditionalFormatting>
  <conditionalFormatting sqref="AU12">
    <cfRule type="expression" dxfId="37" priority="267">
      <formula>IF(RIGHT(TEXT(AU12,"0.#"),1)=".",FALSE,TRUE)</formula>
    </cfRule>
    <cfRule type="expression" dxfId="36" priority="268">
      <formula>IF(RIGHT(TEXT(AU12,"0.#"),1)=".",TRUE,FALSE)</formula>
    </cfRule>
  </conditionalFormatting>
  <conditionalFormatting sqref="Y16">
    <cfRule type="expression" dxfId="35" priority="263">
      <formula>IF(RIGHT(TEXT(Y16,"0.#"),1)=".",FALSE,TRUE)</formula>
    </cfRule>
    <cfRule type="expression" dxfId="34" priority="264">
      <formula>IF(RIGHT(TEXT(Y16,"0.#"),1)=".",TRUE,FALSE)</formula>
    </cfRule>
  </conditionalFormatting>
  <conditionalFormatting sqref="Y23">
    <cfRule type="expression" dxfId="33" priority="261">
      <formula>IF(RIGHT(TEXT(Y23,"0.#"),1)=".",FALSE,TRUE)</formula>
    </cfRule>
    <cfRule type="expression" dxfId="32" priority="262">
      <formula>IF(RIGHT(TEXT(Y23,"0.#"),1)=".",TRUE,FALSE)</formula>
    </cfRule>
  </conditionalFormatting>
  <conditionalFormatting sqref="Y15">
    <cfRule type="expression" dxfId="31" priority="259">
      <formula>IF(RIGHT(TEXT(Y15,"0.#"),1)=".",FALSE,TRUE)</formula>
    </cfRule>
    <cfRule type="expression" dxfId="30" priority="260">
      <formula>IF(RIGHT(TEXT(Y15,"0.#"),1)=".",TRUE,FALSE)</formula>
    </cfRule>
  </conditionalFormatting>
  <conditionalFormatting sqref="AU16">
    <cfRule type="expression" dxfId="29" priority="257">
      <formula>IF(RIGHT(TEXT(AU16,"0.#"),1)=".",FALSE,TRUE)</formula>
    </cfRule>
    <cfRule type="expression" dxfId="28" priority="258">
      <formula>IF(RIGHT(TEXT(AU16,"0.#"),1)=".",TRUE,FALSE)</formula>
    </cfRule>
  </conditionalFormatting>
  <conditionalFormatting sqref="AU23">
    <cfRule type="expression" dxfId="27" priority="255">
      <formula>IF(RIGHT(TEXT(AU23,"0.#"),1)=".",FALSE,TRUE)</formula>
    </cfRule>
    <cfRule type="expression" dxfId="26" priority="256">
      <formula>IF(RIGHT(TEXT(AU23,"0.#"),1)=".",TRUE,FALSE)</formula>
    </cfRule>
  </conditionalFormatting>
  <conditionalFormatting sqref="AU15">
    <cfRule type="expression" dxfId="25" priority="253">
      <formula>IF(RIGHT(TEXT(AU15,"0.#"),1)=".",FALSE,TRUE)</formula>
    </cfRule>
    <cfRule type="expression" dxfId="24" priority="254">
      <formula>IF(RIGHT(TEXT(AU15,"0.#"),1)=".",TRUE,FALSE)</formula>
    </cfRule>
  </conditionalFormatting>
  <conditionalFormatting sqref="Y27">
    <cfRule type="expression" dxfId="23" priority="251">
      <formula>IF(RIGHT(TEXT(Y27,"0.#"),1)=".",FALSE,TRUE)</formula>
    </cfRule>
    <cfRule type="expression" dxfId="22" priority="252">
      <formula>IF(RIGHT(TEXT(Y27,"0.#"),1)=".",TRUE,FALSE)</formula>
    </cfRule>
  </conditionalFormatting>
  <conditionalFormatting sqref="Y34">
    <cfRule type="expression" dxfId="21" priority="249">
      <formula>IF(RIGHT(TEXT(Y34,"0.#"),1)=".",FALSE,TRUE)</formula>
    </cfRule>
    <cfRule type="expression" dxfId="20" priority="250">
      <formula>IF(RIGHT(TEXT(Y34,"0.#"),1)=".",TRUE,FALSE)</formula>
    </cfRule>
  </conditionalFormatting>
  <conditionalFormatting sqref="Y26">
    <cfRule type="expression" dxfId="19" priority="247">
      <formula>IF(RIGHT(TEXT(Y26,"0.#"),1)=".",FALSE,TRUE)</formula>
    </cfRule>
    <cfRule type="expression" dxfId="18" priority="248">
      <formula>IF(RIGHT(TEXT(Y26,"0.#"),1)=".",TRUE,FALSE)</formula>
    </cfRule>
  </conditionalFormatting>
  <conditionalFormatting sqref="AU27">
    <cfRule type="expression" dxfId="17" priority="245">
      <formula>IF(RIGHT(TEXT(AU27,"0.#"),1)=".",FALSE,TRUE)</formula>
    </cfRule>
    <cfRule type="expression" dxfId="16" priority="246">
      <formula>IF(RIGHT(TEXT(AU27,"0.#"),1)=".",TRUE,FALSE)</formula>
    </cfRule>
  </conditionalFormatting>
  <conditionalFormatting sqref="AU34">
    <cfRule type="expression" dxfId="15" priority="243">
      <formula>IF(RIGHT(TEXT(AU34,"0.#"),1)=".",FALSE,TRUE)</formula>
    </cfRule>
    <cfRule type="expression" dxfId="14" priority="244">
      <formula>IF(RIGHT(TEXT(AU34,"0.#"),1)=".",TRUE,FALSE)</formula>
    </cfRule>
  </conditionalFormatting>
  <conditionalFormatting sqref="AU26">
    <cfRule type="expression" dxfId="13" priority="241">
      <formula>IF(RIGHT(TEXT(AU26,"0.#"),1)=".",FALSE,TRUE)</formula>
    </cfRule>
    <cfRule type="expression" dxfId="12" priority="242">
      <formula>IF(RIGHT(TEXT(AU26,"0.#"),1)=".",TRUE,FALSE)</formula>
    </cfRule>
  </conditionalFormatting>
  <conditionalFormatting sqref="Y45">
    <cfRule type="expression" dxfId="11" priority="237">
      <formula>IF(RIGHT(TEXT(Y45,"0.#"),1)=".",FALSE,TRUE)</formula>
    </cfRule>
    <cfRule type="expression" dxfId="10" priority="238">
      <formula>IF(RIGHT(TEXT(Y45,"0.#"),1)=".",TRUE,FALSE)</formula>
    </cfRule>
  </conditionalFormatting>
  <conditionalFormatting sqref="Y37">
    <cfRule type="expression" dxfId="9" priority="235">
      <formula>IF(RIGHT(TEXT(Y37,"0.#"),1)=".",FALSE,TRUE)</formula>
    </cfRule>
    <cfRule type="expression" dxfId="8" priority="236">
      <formula>IF(RIGHT(TEXT(Y37,"0.#"),1)=".",TRUE,FALSE)</formula>
    </cfRule>
  </conditionalFormatting>
  <conditionalFormatting sqref="AU45">
    <cfRule type="expression" dxfId="7" priority="231">
      <formula>IF(RIGHT(TEXT(AU45,"0.#"),1)=".",FALSE,TRUE)</formula>
    </cfRule>
    <cfRule type="expression" dxfId="6" priority="232">
      <formula>IF(RIGHT(TEXT(AU45,"0.#"),1)=".",TRUE,FALSE)</formula>
    </cfRule>
  </conditionalFormatting>
  <conditionalFormatting sqref="AU37">
    <cfRule type="expression" dxfId="5" priority="229">
      <formula>IF(RIGHT(TEXT(AU37,"0.#"),1)=".",FALSE,TRUE)</formula>
    </cfRule>
    <cfRule type="expression" dxfId="4" priority="230">
      <formula>IF(RIGHT(TEXT(AU37,"0.#"),1)=".",TRUE,FALSE)</formula>
    </cfRule>
  </conditionalFormatting>
  <conditionalFormatting sqref="Y4">
    <cfRule type="expression" dxfId="3" priority="3">
      <formula>IF(RIGHT(TEXT(Y4,"0.#"),1)=".",FALSE,TRUE)</formula>
    </cfRule>
    <cfRule type="expression" dxfId="2" priority="4">
      <formula>IF(RIGHT(TEXT(Y4,"0.#"),1)=".",TRUE,FALSE)</formula>
    </cfRule>
  </conditionalFormatting>
  <conditionalFormatting sqref="AU4">
    <cfRule type="expression" dxfId="1" priority="1">
      <formula>IF(RIGHT(TEXT(AU4,"0.#"),1)=".",FALSE,TRUE)</formula>
    </cfRule>
    <cfRule type="expression" dxfId="0" priority="2">
      <formula>IF(RIGHT(TEXT(AU4,"0.#"),1)=".",TRUE,FALSE)</formula>
    </cfRule>
  </conditionalFormatting>
  <dataValidations count="1">
    <dataValidation type="custom" imeMode="disabled" allowBlank="1" showInputMessage="1" showErrorMessage="1" sqref="BQ30:BT37 BU30 CM30:CP37 AU4:AX11 Y4:AB11 AU15:AX22 Y15:AB22 AU26:AX33 Y26:AB33 AU37:AX44 Y37:AB44">
      <formula1>OR(ISNUMBER(Y4), Y4="-")</formula1>
    </dataValidation>
  </dataValidations>
  <pageMargins left="0.59055118110236227"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別紙2</vt:lpstr>
      <vt:lpstr>行政事業レビューシート!Print_Area</vt:lpstr>
      <vt:lpstr>別紙2!Print_Area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2021-08-31T08:51:27Z</dcterms:created>
  <dcterms:modified xsi:type="dcterms:W3CDTF">2021-09-01T10:57:27Z</dcterms:modified>
</cp:coreProperties>
</file>