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defaultThemeVersion="124226"/>
  <bookViews>
    <workbookView xWindow="930" yWindow="-120" windowWidth="27990" windowHeight="16440"/>
  </bookViews>
  <sheets>
    <sheet name="行政事業レビューシート" sheetId="3" r:id="rId1"/>
    <sheet name="入力規則等" sheetId="4" r:id="rId2"/>
    <sheet name="別紙3" sheetId="7" r:id="rId3"/>
  </sheets>
  <definedNames>
    <definedName name="_xlnm._FilterDatabase" localSheetId="2" hidden="1">別紙3!$AP$1:$AP$36</definedName>
    <definedName name="_xlnm.Print_Area" localSheetId="0">行政事業レビューシート!$A$1:$AX$187</definedName>
    <definedName name="_xlnm.Print_Area" localSheetId="2">別紙3!$A$1:$AX$36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M34" i="3" l="1"/>
  <c r="L77" i="3" l="1"/>
  <c r="I77" i="3"/>
  <c r="L76" i="3"/>
  <c r="I76" i="3"/>
  <c r="L75" i="3"/>
  <c r="I75" i="3"/>
  <c r="L74" i="3"/>
  <c r="I74" i="3"/>
  <c r="L73" i="3"/>
  <c r="I73" i="3"/>
  <c r="AY187" i="3" l="1"/>
  <c r="AY183" i="3"/>
  <c r="AY185" i="3" s="1"/>
  <c r="AY182" i="3"/>
  <c r="AY181" i="3"/>
  <c r="AY177" i="3"/>
  <c r="AY178" i="3" s="1"/>
  <c r="AY173" i="3"/>
  <c r="AY174" i="3" s="1"/>
  <c r="AY169" i="3"/>
  <c r="AY170" i="3" s="1"/>
  <c r="AY165" i="3"/>
  <c r="AY168" i="3" s="1"/>
  <c r="AY161" i="3"/>
  <c r="AY162" i="3" s="1"/>
  <c r="AY157" i="3"/>
  <c r="AY158" i="3" s="1"/>
  <c r="AY145" i="3"/>
  <c r="AY139" i="3"/>
  <c r="AY144" i="3" s="1"/>
  <c r="AY131" i="3"/>
  <c r="AY49" i="3"/>
  <c r="AY50" i="3" s="1"/>
  <c r="AY45" i="3"/>
  <c r="AY48" i="3" s="1"/>
  <c r="AY43" i="3"/>
  <c r="AY44" i="3" s="1"/>
  <c r="AY47" i="3" l="1"/>
  <c r="AY184" i="3"/>
  <c r="AY160" i="3"/>
  <c r="AY171" i="3"/>
  <c r="AY143" i="3"/>
  <c r="AY159" i="3"/>
  <c r="AY163" i="3"/>
  <c r="AY176" i="3"/>
  <c r="AY46" i="3"/>
  <c r="AY142" i="3"/>
  <c r="AY167" i="3"/>
  <c r="AY172" i="3"/>
  <c r="AY140" i="3"/>
  <c r="AY141" i="3"/>
  <c r="AY133" i="3"/>
  <c r="AY147" i="3"/>
  <c r="AY136" i="3"/>
  <c r="AY148" i="3"/>
  <c r="AY137" i="3"/>
  <c r="AY51" i="3"/>
  <c r="AY132" i="3"/>
  <c r="AY134" i="3"/>
  <c r="AY135" i="3"/>
  <c r="AY138" i="3"/>
  <c r="AY146" i="3"/>
  <c r="AY150" i="3"/>
  <c r="AY149" i="3"/>
  <c r="AY164" i="3"/>
  <c r="AY166" i="3"/>
  <c r="AY175" i="3"/>
  <c r="AY186" i="3"/>
  <c r="AY179" i="3"/>
  <c r="AY180" i="3"/>
  <c r="AW99" i="3"/>
  <c r="AT99" i="3"/>
  <c r="AQ99" i="3"/>
  <c r="AL99" i="3"/>
  <c r="AI99" i="3"/>
  <c r="AF99" i="3"/>
  <c r="Z99" i="3"/>
  <c r="W99" i="3"/>
  <c r="T99" i="3"/>
  <c r="N99" i="3"/>
  <c r="K99" i="3"/>
  <c r="H99" i="3"/>
  <c r="AW98" i="3"/>
  <c r="AT98" i="3"/>
  <c r="AQ98" i="3"/>
  <c r="AL98" i="3"/>
  <c r="AI98" i="3"/>
  <c r="AF98" i="3"/>
  <c r="Z98" i="3"/>
  <c r="W98" i="3"/>
  <c r="T98" i="3"/>
  <c r="N98" i="3"/>
  <c r="K98" i="3"/>
  <c r="H98" i="3"/>
  <c r="AV2" i="3" l="1"/>
  <c r="AY5" i="7" l="1"/>
  <c r="AY36" i="7" l="1"/>
  <c r="AY35" i="7"/>
  <c r="AY34" i="7"/>
  <c r="AY33" i="7"/>
  <c r="AY32" i="7"/>
  <c r="AY31" i="7"/>
  <c r="AY30" i="7"/>
  <c r="AY29" i="7"/>
  <c r="AY28" i="7"/>
  <c r="AY24" i="7"/>
  <c r="AY23" i="7"/>
  <c r="AY22" i="7"/>
  <c r="AY21" i="7"/>
  <c r="AY17" i="7"/>
  <c r="AY18" i="7" s="1"/>
  <c r="AY16" i="7"/>
  <c r="AY15" i="7"/>
  <c r="AY10" i="7"/>
  <c r="AY9" i="7"/>
  <c r="AY8" i="7"/>
  <c r="AY7" i="7"/>
  <c r="AY6" i="7"/>
  <c r="AY19" i="7" l="1"/>
  <c r="AY26" i="7" l="1"/>
  <c r="AY27" i="7"/>
  <c r="AY25" i="7"/>
  <c r="AY20" i="7"/>
  <c r="AY11" i="7"/>
  <c r="AY12" i="7" s="1"/>
  <c r="AY2" i="7"/>
  <c r="AY4" i="7" s="1"/>
  <c r="AY3" i="7" l="1"/>
  <c r="AY13" i="7"/>
  <c r="AY14" i="7"/>
  <c r="C12" i="4" l="1"/>
  <c r="P29" i="3" l="1"/>
  <c r="C23" i="4" l="1"/>
  <c r="C24" i="4"/>
  <c r="W21" i="3" l="1"/>
  <c r="AD21" i="3"/>
  <c r="P21" i="3"/>
  <c r="P28" i="3" l="1"/>
  <c r="P18" i="3" l="1"/>
  <c r="P20" i="3" s="1"/>
  <c r="W18" i="3"/>
  <c r="W20" i="3" s="1"/>
  <c r="Y150" i="3"/>
  <c r="AU150" i="3"/>
  <c r="Y144" i="3"/>
  <c r="AU144" i="3"/>
  <c r="Y138" i="3"/>
  <c r="AU138" i="3"/>
  <c r="AU130" i="3"/>
  <c r="Y130"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 r="AR18" i="3" l="1"/>
  <c r="W29" i="3"/>
  <c r="W28" i="3" s="1"/>
</calcChain>
</file>

<file path=xl/sharedStrings.xml><?xml version="1.0" encoding="utf-8"?>
<sst xmlns="http://schemas.openxmlformats.org/spreadsheetml/2006/main" count="1111" uniqueCount="725">
  <si>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</si>
  <si>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</si>
  <si>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</si>
  <si>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</si>
  <si>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</si>
  <si>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</si>
  <si>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</si>
  <si>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</si>
  <si>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</si>
  <si>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</si>
  <si>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</si>
  <si>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</si>
  <si>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</si>
  <si>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</si>
  <si>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</si>
  <si>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</si>
  <si>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</si>
  <si>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</si>
  <si>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</si>
  <si>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</si>
  <si>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</si>
  <si>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t>事業名</t>
    <rPh sb="0" eb="2">
      <t>ジギョウ</t>
    </rPh>
    <rPh sb="2" eb="3">
      <t>メイ</t>
    </rPh>
    <phoneticPr fontId="6"/>
  </si>
  <si>
    <t>支　出　先</t>
    <phoneticPr fontId="6"/>
  </si>
  <si>
    <t>業　務　概　要</t>
    <phoneticPr fontId="6"/>
  </si>
  <si>
    <t>支出先上位１０者リスト</t>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</si>
  <si>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</si>
  <si>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</si>
  <si>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</si>
  <si>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</si>
  <si>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</si>
  <si>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</si>
  <si>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</si>
  <si>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</si>
  <si>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</si>
  <si>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</si>
  <si>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</si>
  <si>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</si>
  <si>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</si>
  <si>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</si>
  <si>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</si>
  <si>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</si>
  <si>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</si>
  <si>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</si>
  <si>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</si>
  <si>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</si>
  <si>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</si>
  <si>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</si>
  <si>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</si>
  <si>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</si>
  <si>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</si>
  <si>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</si>
  <si>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</si>
  <si>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</si>
  <si>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</si>
  <si>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</si>
  <si>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</si>
  <si>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</si>
  <si>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</si>
  <si>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</si>
  <si>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7"/>
  </si>
  <si>
    <t>昭和元年度以前</t>
    <rPh sb="0" eb="2">
      <t>ショウワ</t>
    </rPh>
    <rPh sb="2" eb="4">
      <t>ガンネン</t>
    </rPh>
    <rPh sb="4" eb="5">
      <t>ド</t>
    </rPh>
    <rPh sb="5" eb="7">
      <t>イゼン</t>
    </rPh>
    <phoneticPr fontId="7"/>
  </si>
  <si>
    <t>終了予定なし</t>
    <rPh sb="0" eb="2">
      <t>シュウリョウ</t>
    </rPh>
    <rPh sb="2" eb="4">
      <t>ヨテイ</t>
    </rPh>
    <phoneticPr fontId="7"/>
  </si>
  <si>
    <t>平成元年度</t>
    <rPh sb="0" eb="2">
      <t>ヘイセイ</t>
    </rPh>
    <rPh sb="2" eb="4">
      <t>ガンネン</t>
    </rPh>
    <rPh sb="4" eb="5">
      <t>ド</t>
    </rPh>
    <phoneticPr fontId="7"/>
  </si>
  <si>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</si>
  <si>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</si>
  <si>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</si>
  <si>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</si>
  <si>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</si>
  <si>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</si>
  <si>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</si>
  <si>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</si>
  <si>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</si>
  <si>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</si>
  <si>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</si>
  <si>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10"/>
  </si>
  <si>
    <t>該当の有無</t>
    <rPh sb="0" eb="2">
      <t>ガイトウ</t>
    </rPh>
    <rPh sb="3" eb="5">
      <t>ウム</t>
    </rPh>
    <phoneticPr fontId="10"/>
  </si>
  <si>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</si>
  <si>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</si>
  <si>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</si>
  <si>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</si>
  <si>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</si>
  <si>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</si>
  <si>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</si>
  <si>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</si>
  <si>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</si>
  <si>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</si>
  <si>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</si>
  <si>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</si>
  <si>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</si>
  <si>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</si>
  <si>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</si>
  <si>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</si>
  <si>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</si>
  <si>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</si>
  <si>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</si>
  <si>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</si>
  <si>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</si>
  <si>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</si>
  <si>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</si>
  <si>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</si>
  <si>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</si>
  <si>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</si>
  <si>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</si>
  <si>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2"/>
  </si>
  <si>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</si>
  <si>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</si>
  <si>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</si>
  <si>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</si>
  <si>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</si>
  <si>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</si>
  <si>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</si>
  <si>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</si>
  <si>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</si>
  <si>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</si>
  <si>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</si>
  <si>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</si>
  <si>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</si>
  <si>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</si>
  <si>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</si>
  <si>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</si>
  <si>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</si>
  <si>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</si>
  <si>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</si>
  <si>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</si>
  <si>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</si>
  <si>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</si>
  <si>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</si>
  <si>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</si>
  <si>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</si>
  <si>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</si>
  <si>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</si>
  <si>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</si>
  <si>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</si>
  <si>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</si>
  <si>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</si>
  <si>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</si>
  <si>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</si>
  <si>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</si>
  <si>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</si>
  <si>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</si>
  <si>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</si>
  <si>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</si>
  <si>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</si>
  <si>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</si>
  <si>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</si>
  <si>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</si>
  <si>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</si>
  <si>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</si>
  <si>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</si>
  <si>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</si>
  <si>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</si>
  <si>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</si>
  <si>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</si>
  <si>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</si>
  <si>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</si>
  <si>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</si>
  <si>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</si>
  <si>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</si>
  <si>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</si>
  <si>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</si>
  <si>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</si>
  <si>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</si>
  <si>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</si>
  <si>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</si>
  <si>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</si>
  <si>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D</t>
    <phoneticPr fontId="6"/>
  </si>
  <si>
    <t>E</t>
    <phoneticPr fontId="6"/>
  </si>
  <si>
    <t>F</t>
    <phoneticPr fontId="6"/>
  </si>
  <si>
    <t>G</t>
    <phoneticPr fontId="6"/>
  </si>
  <si>
    <t>H</t>
    <phoneticPr fontId="6"/>
  </si>
  <si>
    <t>K</t>
    <phoneticPr fontId="6"/>
  </si>
  <si>
    <t>L</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</si>
  <si>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</si>
  <si>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</si>
  <si>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</si>
  <si>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</si>
  <si>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</si>
  <si>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</si>
  <si>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</si>
  <si>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</si>
  <si>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</si>
  <si>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</si>
  <si>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</si>
  <si>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</si>
  <si>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</si>
  <si>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</si>
  <si>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</si>
  <si>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</si>
  <si>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</si>
  <si>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</si>
  <si>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</si>
  <si>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</si>
  <si>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</si>
  <si>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</si>
  <si>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</si>
  <si>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</si>
  <si>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</si>
  <si>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</si>
  <si>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</si>
  <si>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</si>
  <si>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</si>
  <si>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</si>
  <si>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</si>
  <si>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</si>
  <si>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</si>
  <si>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</si>
  <si>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</si>
  <si>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</si>
  <si>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</si>
  <si>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</si>
  <si>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</si>
  <si>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</si>
  <si>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</si>
  <si>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</si>
  <si>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I</t>
    <phoneticPr fontId="6"/>
  </si>
  <si>
    <t>J</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</si>
  <si>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</si>
  <si>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</si>
  <si>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</si>
  <si>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</si>
  <si>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</si>
  <si>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</si>
  <si>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</si>
  <si>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</si>
  <si>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その他</t>
    <rPh sb="2" eb="3">
      <t>タ</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</si>
  <si>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</si>
  <si>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</si>
  <si>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</si>
  <si>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</si>
  <si>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</si>
  <si>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</si>
  <si>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</si>
  <si>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</si>
  <si>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</si>
  <si>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</si>
  <si>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支　出　額
（百万円）</t>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</si>
  <si>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</si>
  <si>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</si>
  <si>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</si>
  <si>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</si>
  <si>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</si>
  <si>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</si>
  <si>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</si>
  <si>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</si>
  <si>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</si>
  <si>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</si>
  <si>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</si>
  <si>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</si>
  <si>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</si>
  <si>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</si>
  <si>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</si>
  <si>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</si>
  <si>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</si>
  <si>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</si>
  <si>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</si>
  <si>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</si>
  <si>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</si>
  <si>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</si>
  <si>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</si>
  <si>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</si>
  <si>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</si>
  <si>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</si>
  <si>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</si>
  <si>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</si>
  <si>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</si>
  <si>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</si>
  <si>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</si>
  <si>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</si>
  <si>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</si>
  <si>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</si>
  <si>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</si>
  <si>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</si>
  <si>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</si>
  <si>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</si>
  <si>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</si>
  <si>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7"/>
  </si>
  <si>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</si>
  <si>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</si>
  <si>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</si>
  <si>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</si>
  <si>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</si>
  <si>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</si>
  <si>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7"/>
  </si>
  <si>
    <t>昭和3年度</t>
    <rPh sb="0" eb="2">
      <t>ショウワ</t>
    </rPh>
    <rPh sb="3" eb="4">
      <t>ネン</t>
    </rPh>
    <rPh sb="4" eb="5">
      <t>ド</t>
    </rPh>
    <phoneticPr fontId="7"/>
  </si>
  <si>
    <t>昭和4年度</t>
    <rPh sb="0" eb="2">
      <t>ショウワ</t>
    </rPh>
    <rPh sb="3" eb="4">
      <t>ネン</t>
    </rPh>
    <rPh sb="4" eb="5">
      <t>ド</t>
    </rPh>
    <phoneticPr fontId="7"/>
  </si>
  <si>
    <t>昭和5年度</t>
    <rPh sb="0" eb="2">
      <t>ショウワ</t>
    </rPh>
    <rPh sb="3" eb="4">
      <t>ネン</t>
    </rPh>
    <rPh sb="4" eb="5">
      <t>ド</t>
    </rPh>
    <phoneticPr fontId="7"/>
  </si>
  <si>
    <t>昭和6年度</t>
    <rPh sb="0" eb="2">
      <t>ショウワ</t>
    </rPh>
    <rPh sb="3" eb="4">
      <t>ネン</t>
    </rPh>
    <rPh sb="4" eb="5">
      <t>ド</t>
    </rPh>
    <phoneticPr fontId="7"/>
  </si>
  <si>
    <t>昭和7年度</t>
    <rPh sb="0" eb="2">
      <t>ショウワ</t>
    </rPh>
    <rPh sb="3" eb="4">
      <t>ネン</t>
    </rPh>
    <rPh sb="4" eb="5">
      <t>ド</t>
    </rPh>
    <phoneticPr fontId="7"/>
  </si>
  <si>
    <t>昭和8年度</t>
    <rPh sb="0" eb="2">
      <t>ショウワ</t>
    </rPh>
    <rPh sb="3" eb="4">
      <t>ネン</t>
    </rPh>
    <rPh sb="4" eb="5">
      <t>ド</t>
    </rPh>
    <phoneticPr fontId="7"/>
  </si>
  <si>
    <t>昭和9年度</t>
    <rPh sb="0" eb="2">
      <t>ショウワ</t>
    </rPh>
    <rPh sb="3" eb="4">
      <t>ネン</t>
    </rPh>
    <rPh sb="4" eb="5">
      <t>ド</t>
    </rPh>
    <phoneticPr fontId="7"/>
  </si>
  <si>
    <t>昭和10年度</t>
    <rPh sb="0" eb="2">
      <t>ショウワ</t>
    </rPh>
    <rPh sb="4" eb="5">
      <t>ネン</t>
    </rPh>
    <rPh sb="5" eb="6">
      <t>ド</t>
    </rPh>
    <phoneticPr fontId="7"/>
  </si>
  <si>
    <t>昭和11年度</t>
    <rPh sb="0" eb="2">
      <t>ショウワ</t>
    </rPh>
    <rPh sb="4" eb="5">
      <t>ネン</t>
    </rPh>
    <rPh sb="5" eb="6">
      <t>ド</t>
    </rPh>
    <phoneticPr fontId="7"/>
  </si>
  <si>
    <t>昭和12年度</t>
    <rPh sb="0" eb="2">
      <t>ショウワ</t>
    </rPh>
    <rPh sb="4" eb="5">
      <t>ネン</t>
    </rPh>
    <rPh sb="5" eb="6">
      <t>ド</t>
    </rPh>
    <phoneticPr fontId="7"/>
  </si>
  <si>
    <t>昭和13年度</t>
    <rPh sb="0" eb="2">
      <t>ショウワ</t>
    </rPh>
    <rPh sb="4" eb="5">
      <t>ネン</t>
    </rPh>
    <rPh sb="5" eb="6">
      <t>ド</t>
    </rPh>
    <phoneticPr fontId="7"/>
  </si>
  <si>
    <t>昭和14年度</t>
    <rPh sb="0" eb="2">
      <t>ショウワ</t>
    </rPh>
    <rPh sb="4" eb="5">
      <t>ネン</t>
    </rPh>
    <rPh sb="5" eb="6">
      <t>ド</t>
    </rPh>
    <phoneticPr fontId="7"/>
  </si>
  <si>
    <t>昭和15年度</t>
    <rPh sb="0" eb="2">
      <t>ショウワ</t>
    </rPh>
    <rPh sb="4" eb="5">
      <t>ネン</t>
    </rPh>
    <rPh sb="5" eb="6">
      <t>ド</t>
    </rPh>
    <phoneticPr fontId="7"/>
  </si>
  <si>
    <t>昭和16年度</t>
    <rPh sb="0" eb="2">
      <t>ショウワ</t>
    </rPh>
    <rPh sb="4" eb="5">
      <t>ネン</t>
    </rPh>
    <rPh sb="5" eb="6">
      <t>ド</t>
    </rPh>
    <phoneticPr fontId="7"/>
  </si>
  <si>
    <t>昭和17年度</t>
    <rPh sb="0" eb="2">
      <t>ショウワ</t>
    </rPh>
    <rPh sb="4" eb="5">
      <t>ネン</t>
    </rPh>
    <rPh sb="5" eb="6">
      <t>ド</t>
    </rPh>
    <phoneticPr fontId="7"/>
  </si>
  <si>
    <t>昭和18年度</t>
    <rPh sb="0" eb="2">
      <t>ショウワ</t>
    </rPh>
    <rPh sb="4" eb="5">
      <t>ネン</t>
    </rPh>
    <rPh sb="5" eb="6">
      <t>ド</t>
    </rPh>
    <phoneticPr fontId="7"/>
  </si>
  <si>
    <t>昭和19年度</t>
    <rPh sb="0" eb="2">
      <t>ショウワ</t>
    </rPh>
    <rPh sb="4" eb="5">
      <t>ネン</t>
    </rPh>
    <rPh sb="5" eb="6">
      <t>ド</t>
    </rPh>
    <phoneticPr fontId="7"/>
  </si>
  <si>
    <t>昭和20年度</t>
    <rPh sb="0" eb="2">
      <t>ショウワ</t>
    </rPh>
    <rPh sb="4" eb="5">
      <t>ネン</t>
    </rPh>
    <rPh sb="5" eb="6">
      <t>ド</t>
    </rPh>
    <phoneticPr fontId="7"/>
  </si>
  <si>
    <t>昭和21年度</t>
    <rPh sb="0" eb="2">
      <t>ショウワ</t>
    </rPh>
    <rPh sb="4" eb="5">
      <t>ネン</t>
    </rPh>
    <rPh sb="5" eb="6">
      <t>ド</t>
    </rPh>
    <phoneticPr fontId="7"/>
  </si>
  <si>
    <t>昭和22年度</t>
    <rPh sb="0" eb="2">
      <t>ショウワ</t>
    </rPh>
    <rPh sb="4" eb="5">
      <t>ネン</t>
    </rPh>
    <rPh sb="5" eb="6">
      <t>ド</t>
    </rPh>
    <phoneticPr fontId="7"/>
  </si>
  <si>
    <t>昭和23年度</t>
    <rPh sb="0" eb="2">
      <t>ショウワ</t>
    </rPh>
    <rPh sb="4" eb="5">
      <t>ネン</t>
    </rPh>
    <rPh sb="5" eb="6">
      <t>ド</t>
    </rPh>
    <phoneticPr fontId="7"/>
  </si>
  <si>
    <t>昭和24年度</t>
    <rPh sb="0" eb="2">
      <t>ショウワ</t>
    </rPh>
    <rPh sb="4" eb="5">
      <t>ネン</t>
    </rPh>
    <rPh sb="5" eb="6">
      <t>ド</t>
    </rPh>
    <phoneticPr fontId="7"/>
  </si>
  <si>
    <t>昭和25年度</t>
    <rPh sb="0" eb="2">
      <t>ショウワ</t>
    </rPh>
    <rPh sb="4" eb="5">
      <t>ネン</t>
    </rPh>
    <rPh sb="5" eb="6">
      <t>ド</t>
    </rPh>
    <phoneticPr fontId="7"/>
  </si>
  <si>
    <t>昭和26年度</t>
    <rPh sb="0" eb="2">
      <t>ショウワ</t>
    </rPh>
    <rPh sb="4" eb="5">
      <t>ネン</t>
    </rPh>
    <rPh sb="5" eb="6">
      <t>ド</t>
    </rPh>
    <phoneticPr fontId="7"/>
  </si>
  <si>
    <t>昭和27年度</t>
    <rPh sb="0" eb="2">
      <t>ショウワ</t>
    </rPh>
    <rPh sb="4" eb="5">
      <t>ネン</t>
    </rPh>
    <rPh sb="5" eb="6">
      <t>ド</t>
    </rPh>
    <phoneticPr fontId="7"/>
  </si>
  <si>
    <t>昭和28年度</t>
    <rPh sb="0" eb="2">
      <t>ショウワ</t>
    </rPh>
    <rPh sb="4" eb="5">
      <t>ネン</t>
    </rPh>
    <rPh sb="5" eb="6">
      <t>ド</t>
    </rPh>
    <phoneticPr fontId="7"/>
  </si>
  <si>
    <t>昭和29年度</t>
    <rPh sb="0" eb="2">
      <t>ショウワ</t>
    </rPh>
    <rPh sb="4" eb="5">
      <t>ネン</t>
    </rPh>
    <rPh sb="5" eb="6">
      <t>ド</t>
    </rPh>
    <phoneticPr fontId="7"/>
  </si>
  <si>
    <t>昭和30年度</t>
    <rPh sb="0" eb="2">
      <t>ショウワ</t>
    </rPh>
    <rPh sb="4" eb="5">
      <t>ネン</t>
    </rPh>
    <rPh sb="5" eb="6">
      <t>ド</t>
    </rPh>
    <phoneticPr fontId="7"/>
  </si>
  <si>
    <t>昭和31年度</t>
    <rPh sb="0" eb="2">
      <t>ショウワ</t>
    </rPh>
    <rPh sb="4" eb="5">
      <t>ネン</t>
    </rPh>
    <rPh sb="5" eb="6">
      <t>ド</t>
    </rPh>
    <phoneticPr fontId="7"/>
  </si>
  <si>
    <t>昭和32年度</t>
    <rPh sb="0" eb="2">
      <t>ショウワ</t>
    </rPh>
    <rPh sb="4" eb="5">
      <t>ネン</t>
    </rPh>
    <rPh sb="5" eb="6">
      <t>ド</t>
    </rPh>
    <phoneticPr fontId="7"/>
  </si>
  <si>
    <t>昭和33年度</t>
    <rPh sb="0" eb="2">
      <t>ショウワ</t>
    </rPh>
    <rPh sb="4" eb="5">
      <t>ネン</t>
    </rPh>
    <rPh sb="5" eb="6">
      <t>ド</t>
    </rPh>
    <phoneticPr fontId="7"/>
  </si>
  <si>
    <t>昭和34年度</t>
    <rPh sb="0" eb="2">
      <t>ショウワ</t>
    </rPh>
    <rPh sb="4" eb="5">
      <t>ネン</t>
    </rPh>
    <rPh sb="5" eb="6">
      <t>ド</t>
    </rPh>
    <phoneticPr fontId="7"/>
  </si>
  <si>
    <t>昭和35年度</t>
    <rPh sb="0" eb="2">
      <t>ショウワ</t>
    </rPh>
    <rPh sb="4" eb="5">
      <t>ネン</t>
    </rPh>
    <rPh sb="5" eb="6">
      <t>ド</t>
    </rPh>
    <phoneticPr fontId="7"/>
  </si>
  <si>
    <t>昭和36年度</t>
    <rPh sb="0" eb="2">
      <t>ショウワ</t>
    </rPh>
    <rPh sb="4" eb="5">
      <t>ネン</t>
    </rPh>
    <rPh sb="5" eb="6">
      <t>ド</t>
    </rPh>
    <phoneticPr fontId="7"/>
  </si>
  <si>
    <t>昭和37年度</t>
    <rPh sb="0" eb="2">
      <t>ショウワ</t>
    </rPh>
    <rPh sb="4" eb="5">
      <t>ネン</t>
    </rPh>
    <rPh sb="5" eb="6">
      <t>ド</t>
    </rPh>
    <phoneticPr fontId="7"/>
  </si>
  <si>
    <t>昭和38年度</t>
    <rPh sb="0" eb="2">
      <t>ショウワ</t>
    </rPh>
    <rPh sb="4" eb="5">
      <t>ネン</t>
    </rPh>
    <rPh sb="5" eb="6">
      <t>ド</t>
    </rPh>
    <phoneticPr fontId="7"/>
  </si>
  <si>
    <t>昭和39年度</t>
    <rPh sb="0" eb="2">
      <t>ショウワ</t>
    </rPh>
    <rPh sb="4" eb="5">
      <t>ネン</t>
    </rPh>
    <rPh sb="5" eb="6">
      <t>ド</t>
    </rPh>
    <phoneticPr fontId="7"/>
  </si>
  <si>
    <t>昭和40年度</t>
    <rPh sb="0" eb="2">
      <t>ショウワ</t>
    </rPh>
    <rPh sb="4" eb="5">
      <t>ネン</t>
    </rPh>
    <rPh sb="5" eb="6">
      <t>ド</t>
    </rPh>
    <phoneticPr fontId="7"/>
  </si>
  <si>
    <t>昭和41年度</t>
    <rPh sb="0" eb="2">
      <t>ショウワ</t>
    </rPh>
    <rPh sb="4" eb="5">
      <t>ネン</t>
    </rPh>
    <rPh sb="5" eb="6">
      <t>ド</t>
    </rPh>
    <phoneticPr fontId="7"/>
  </si>
  <si>
    <t>昭和42年度</t>
    <rPh sb="0" eb="2">
      <t>ショウワ</t>
    </rPh>
    <rPh sb="4" eb="5">
      <t>ネン</t>
    </rPh>
    <rPh sb="5" eb="6">
      <t>ド</t>
    </rPh>
    <phoneticPr fontId="7"/>
  </si>
  <si>
    <t>昭和43年度</t>
    <rPh sb="0" eb="2">
      <t>ショウワ</t>
    </rPh>
    <rPh sb="4" eb="5">
      <t>ネン</t>
    </rPh>
    <rPh sb="5" eb="6">
      <t>ド</t>
    </rPh>
    <phoneticPr fontId="7"/>
  </si>
  <si>
    <t>昭和44年度</t>
    <rPh sb="0" eb="2">
      <t>ショウワ</t>
    </rPh>
    <rPh sb="4" eb="5">
      <t>ネン</t>
    </rPh>
    <rPh sb="5" eb="6">
      <t>ド</t>
    </rPh>
    <phoneticPr fontId="7"/>
  </si>
  <si>
    <t>昭和45年度</t>
    <rPh sb="0" eb="2">
      <t>ショウワ</t>
    </rPh>
    <rPh sb="4" eb="5">
      <t>ネン</t>
    </rPh>
    <rPh sb="5" eb="6">
      <t>ド</t>
    </rPh>
    <phoneticPr fontId="7"/>
  </si>
  <si>
    <t>昭和46年度</t>
    <rPh sb="0" eb="2">
      <t>ショウワ</t>
    </rPh>
    <rPh sb="4" eb="5">
      <t>ネン</t>
    </rPh>
    <rPh sb="5" eb="6">
      <t>ド</t>
    </rPh>
    <phoneticPr fontId="7"/>
  </si>
  <si>
    <t>昭和47年度</t>
    <rPh sb="0" eb="2">
      <t>ショウワ</t>
    </rPh>
    <rPh sb="4" eb="5">
      <t>ネン</t>
    </rPh>
    <rPh sb="5" eb="6">
      <t>ド</t>
    </rPh>
    <phoneticPr fontId="7"/>
  </si>
  <si>
    <t>昭和48年度</t>
    <rPh sb="0" eb="2">
      <t>ショウワ</t>
    </rPh>
    <rPh sb="4" eb="5">
      <t>ネン</t>
    </rPh>
    <rPh sb="5" eb="6">
      <t>ド</t>
    </rPh>
    <phoneticPr fontId="7"/>
  </si>
  <si>
    <t>昭和49年度</t>
    <rPh sb="0" eb="2">
      <t>ショウワ</t>
    </rPh>
    <rPh sb="4" eb="5">
      <t>ネン</t>
    </rPh>
    <rPh sb="5" eb="6">
      <t>ド</t>
    </rPh>
    <phoneticPr fontId="7"/>
  </si>
  <si>
    <t>昭和50年度</t>
    <rPh sb="0" eb="2">
      <t>ショウワ</t>
    </rPh>
    <rPh sb="4" eb="5">
      <t>ネン</t>
    </rPh>
    <rPh sb="5" eb="6">
      <t>ド</t>
    </rPh>
    <phoneticPr fontId="7"/>
  </si>
  <si>
    <t>昭和51年度</t>
    <rPh sb="0" eb="2">
      <t>ショウワ</t>
    </rPh>
    <rPh sb="4" eb="5">
      <t>ネン</t>
    </rPh>
    <rPh sb="5" eb="6">
      <t>ド</t>
    </rPh>
    <phoneticPr fontId="7"/>
  </si>
  <si>
    <t>昭和52年度</t>
    <rPh sb="0" eb="2">
      <t>ショウワ</t>
    </rPh>
    <rPh sb="4" eb="5">
      <t>ネン</t>
    </rPh>
    <rPh sb="5" eb="6">
      <t>ド</t>
    </rPh>
    <phoneticPr fontId="7"/>
  </si>
  <si>
    <t>昭和53年度</t>
    <rPh sb="0" eb="2">
      <t>ショウワ</t>
    </rPh>
    <rPh sb="4" eb="5">
      <t>ネン</t>
    </rPh>
    <rPh sb="5" eb="6">
      <t>ド</t>
    </rPh>
    <phoneticPr fontId="7"/>
  </si>
  <si>
    <t>昭和54年度</t>
    <rPh sb="0" eb="2">
      <t>ショウワ</t>
    </rPh>
    <rPh sb="4" eb="5">
      <t>ネン</t>
    </rPh>
    <rPh sb="5" eb="6">
      <t>ド</t>
    </rPh>
    <phoneticPr fontId="7"/>
  </si>
  <si>
    <t>昭和55年度</t>
    <rPh sb="0" eb="2">
      <t>ショウワ</t>
    </rPh>
    <rPh sb="4" eb="5">
      <t>ネン</t>
    </rPh>
    <rPh sb="5" eb="6">
      <t>ド</t>
    </rPh>
    <phoneticPr fontId="7"/>
  </si>
  <si>
    <t>昭和56年度</t>
    <rPh sb="0" eb="2">
      <t>ショウワ</t>
    </rPh>
    <rPh sb="4" eb="5">
      <t>ネン</t>
    </rPh>
    <rPh sb="5" eb="6">
      <t>ド</t>
    </rPh>
    <phoneticPr fontId="7"/>
  </si>
  <si>
    <t>昭和57年度</t>
    <rPh sb="0" eb="2">
      <t>ショウワ</t>
    </rPh>
    <rPh sb="4" eb="5">
      <t>ネン</t>
    </rPh>
    <rPh sb="5" eb="6">
      <t>ド</t>
    </rPh>
    <phoneticPr fontId="7"/>
  </si>
  <si>
    <t>昭和58年度</t>
    <rPh sb="0" eb="2">
      <t>ショウワ</t>
    </rPh>
    <rPh sb="4" eb="5">
      <t>ネン</t>
    </rPh>
    <rPh sb="5" eb="6">
      <t>ド</t>
    </rPh>
    <phoneticPr fontId="7"/>
  </si>
  <si>
    <t>昭和59年度</t>
    <rPh sb="0" eb="2">
      <t>ショウワ</t>
    </rPh>
    <rPh sb="4" eb="5">
      <t>ネン</t>
    </rPh>
    <rPh sb="5" eb="6">
      <t>ド</t>
    </rPh>
    <phoneticPr fontId="7"/>
  </si>
  <si>
    <t>昭和60年度</t>
    <rPh sb="0" eb="2">
      <t>ショウワ</t>
    </rPh>
    <rPh sb="4" eb="5">
      <t>ネン</t>
    </rPh>
    <rPh sb="5" eb="6">
      <t>ド</t>
    </rPh>
    <phoneticPr fontId="7"/>
  </si>
  <si>
    <t>昭和61年度</t>
    <rPh sb="0" eb="2">
      <t>ショウワ</t>
    </rPh>
    <rPh sb="4" eb="5">
      <t>ネン</t>
    </rPh>
    <rPh sb="5" eb="6">
      <t>ド</t>
    </rPh>
    <phoneticPr fontId="7"/>
  </si>
  <si>
    <t>昭和62年度</t>
    <rPh sb="0" eb="2">
      <t>ショウワ</t>
    </rPh>
    <rPh sb="4" eb="5">
      <t>ネン</t>
    </rPh>
    <rPh sb="5" eb="6">
      <t>ド</t>
    </rPh>
    <phoneticPr fontId="7"/>
  </si>
  <si>
    <t>昭和63年度</t>
    <rPh sb="0" eb="2">
      <t>ショウワ</t>
    </rPh>
    <rPh sb="4" eb="5">
      <t>ネン</t>
    </rPh>
    <rPh sb="5" eb="6">
      <t>ド</t>
    </rPh>
    <phoneticPr fontId="7"/>
  </si>
  <si>
    <t>平成2年度</t>
    <rPh sb="0" eb="2">
      <t>ヘイセイ</t>
    </rPh>
    <rPh sb="3" eb="4">
      <t>ネン</t>
    </rPh>
    <rPh sb="4" eb="5">
      <t>ド</t>
    </rPh>
    <phoneticPr fontId="7"/>
  </si>
  <si>
    <t>平成3年度</t>
    <rPh sb="0" eb="2">
      <t>ヘイセイ</t>
    </rPh>
    <rPh sb="3" eb="4">
      <t>ネン</t>
    </rPh>
    <rPh sb="4" eb="5">
      <t>ド</t>
    </rPh>
    <phoneticPr fontId="7"/>
  </si>
  <si>
    <t>平成4年度</t>
    <rPh sb="0" eb="2">
      <t>ヘイセイ</t>
    </rPh>
    <rPh sb="3" eb="4">
      <t>ネン</t>
    </rPh>
    <rPh sb="4" eb="5">
      <t>ド</t>
    </rPh>
    <phoneticPr fontId="7"/>
  </si>
  <si>
    <t>平成5年度</t>
    <rPh sb="0" eb="2">
      <t>ヘイセイ</t>
    </rPh>
    <rPh sb="3" eb="4">
      <t>ネン</t>
    </rPh>
    <rPh sb="4" eb="5">
      <t>ド</t>
    </rPh>
    <phoneticPr fontId="7"/>
  </si>
  <si>
    <t>平成6年度</t>
    <rPh sb="0" eb="2">
      <t>ヘイセイ</t>
    </rPh>
    <rPh sb="3" eb="4">
      <t>ネン</t>
    </rPh>
    <rPh sb="4" eb="5">
      <t>ド</t>
    </rPh>
    <phoneticPr fontId="7"/>
  </si>
  <si>
    <t>平成7年度</t>
    <rPh sb="0" eb="2">
      <t>ヘイセイ</t>
    </rPh>
    <rPh sb="3" eb="4">
      <t>ネン</t>
    </rPh>
    <rPh sb="4" eb="5">
      <t>ド</t>
    </rPh>
    <phoneticPr fontId="7"/>
  </si>
  <si>
    <t>平成8年度</t>
    <rPh sb="0" eb="2">
      <t>ヘイセイ</t>
    </rPh>
    <rPh sb="3" eb="4">
      <t>ネン</t>
    </rPh>
    <rPh sb="4" eb="5">
      <t>ド</t>
    </rPh>
    <phoneticPr fontId="7"/>
  </si>
  <si>
    <t>平成9年度</t>
    <rPh sb="0" eb="2">
      <t>ヘイセイ</t>
    </rPh>
    <rPh sb="3" eb="4">
      <t>ネン</t>
    </rPh>
    <rPh sb="4" eb="5">
      <t>ド</t>
    </rPh>
    <phoneticPr fontId="7"/>
  </si>
  <si>
    <t>平成10年度</t>
    <rPh sb="0" eb="2">
      <t>ヘイセイ</t>
    </rPh>
    <rPh sb="4" eb="5">
      <t>ネン</t>
    </rPh>
    <rPh sb="5" eb="6">
      <t>ド</t>
    </rPh>
    <phoneticPr fontId="7"/>
  </si>
  <si>
    <t>平成11年度</t>
    <rPh sb="0" eb="2">
      <t>ヘイセイ</t>
    </rPh>
    <rPh sb="4" eb="5">
      <t>ネン</t>
    </rPh>
    <rPh sb="5" eb="6">
      <t>ド</t>
    </rPh>
    <phoneticPr fontId="7"/>
  </si>
  <si>
    <t>平成12年度</t>
    <rPh sb="0" eb="2">
      <t>ヘイセイ</t>
    </rPh>
    <rPh sb="4" eb="5">
      <t>ネン</t>
    </rPh>
    <rPh sb="5" eb="6">
      <t>ド</t>
    </rPh>
    <phoneticPr fontId="7"/>
  </si>
  <si>
    <t>平成13年度</t>
    <rPh sb="0" eb="2">
      <t>ヘイセイ</t>
    </rPh>
    <rPh sb="4" eb="5">
      <t>ネン</t>
    </rPh>
    <rPh sb="5" eb="6">
      <t>ド</t>
    </rPh>
    <phoneticPr fontId="7"/>
  </si>
  <si>
    <t>平成14年度</t>
    <rPh sb="0" eb="2">
      <t>ヘイセイ</t>
    </rPh>
    <rPh sb="4" eb="5">
      <t>ネン</t>
    </rPh>
    <rPh sb="5" eb="6">
      <t>ド</t>
    </rPh>
    <phoneticPr fontId="7"/>
  </si>
  <si>
    <t>平成15年度</t>
    <rPh sb="0" eb="2">
      <t>ヘイセイ</t>
    </rPh>
    <rPh sb="4" eb="5">
      <t>ネン</t>
    </rPh>
    <rPh sb="5" eb="6">
      <t>ド</t>
    </rPh>
    <phoneticPr fontId="7"/>
  </si>
  <si>
    <t>平成16年度</t>
    <rPh sb="0" eb="2">
      <t>ヘイセイ</t>
    </rPh>
    <rPh sb="4" eb="5">
      <t>ネン</t>
    </rPh>
    <rPh sb="5" eb="6">
      <t>ド</t>
    </rPh>
    <phoneticPr fontId="7"/>
  </si>
  <si>
    <t>平成17年度</t>
    <rPh sb="0" eb="2">
      <t>ヘイセイ</t>
    </rPh>
    <rPh sb="4" eb="5">
      <t>ネン</t>
    </rPh>
    <rPh sb="5" eb="6">
      <t>ド</t>
    </rPh>
    <phoneticPr fontId="7"/>
  </si>
  <si>
    <t>平成18年度</t>
    <rPh sb="0" eb="2">
      <t>ヘイセイ</t>
    </rPh>
    <rPh sb="4" eb="5">
      <t>ネン</t>
    </rPh>
    <rPh sb="5" eb="6">
      <t>ド</t>
    </rPh>
    <phoneticPr fontId="7"/>
  </si>
  <si>
    <t>平成19年度</t>
    <rPh sb="0" eb="2">
      <t>ヘイセイ</t>
    </rPh>
    <rPh sb="4" eb="5">
      <t>ネン</t>
    </rPh>
    <rPh sb="5" eb="6">
      <t>ド</t>
    </rPh>
    <phoneticPr fontId="7"/>
  </si>
  <si>
    <t>平成20年度</t>
    <rPh sb="0" eb="2">
      <t>ヘイセイ</t>
    </rPh>
    <rPh sb="4" eb="5">
      <t>ネン</t>
    </rPh>
    <rPh sb="5" eb="6">
      <t>ド</t>
    </rPh>
    <phoneticPr fontId="7"/>
  </si>
  <si>
    <t>平成21年度</t>
    <rPh sb="0" eb="2">
      <t>ヘイセイ</t>
    </rPh>
    <rPh sb="4" eb="5">
      <t>ネン</t>
    </rPh>
    <rPh sb="5" eb="6">
      <t>ド</t>
    </rPh>
    <phoneticPr fontId="7"/>
  </si>
  <si>
    <t>平成22年度</t>
    <rPh sb="0" eb="2">
      <t>ヘイセイ</t>
    </rPh>
    <rPh sb="4" eb="5">
      <t>ネン</t>
    </rPh>
    <rPh sb="5" eb="6">
      <t>ド</t>
    </rPh>
    <phoneticPr fontId="7"/>
  </si>
  <si>
    <t>平成23年度</t>
    <rPh sb="0" eb="2">
      <t>ヘイセイ</t>
    </rPh>
    <rPh sb="4" eb="5">
      <t>ネン</t>
    </rPh>
    <rPh sb="5" eb="6">
      <t>ド</t>
    </rPh>
    <phoneticPr fontId="7"/>
  </si>
  <si>
    <t>平成24年度</t>
    <rPh sb="0" eb="2">
      <t>ヘイセイ</t>
    </rPh>
    <rPh sb="4" eb="5">
      <t>ネン</t>
    </rPh>
    <rPh sb="5" eb="6">
      <t>ド</t>
    </rPh>
    <phoneticPr fontId="7"/>
  </si>
  <si>
    <t>平成25年度</t>
    <rPh sb="0" eb="2">
      <t>ヘイセイ</t>
    </rPh>
    <rPh sb="4" eb="5">
      <t>ネン</t>
    </rPh>
    <rPh sb="5" eb="6">
      <t>ド</t>
    </rPh>
    <phoneticPr fontId="7"/>
  </si>
  <si>
    <t>平成26年度</t>
    <rPh sb="0" eb="2">
      <t>ヘイセイ</t>
    </rPh>
    <rPh sb="4" eb="5">
      <t>ネン</t>
    </rPh>
    <rPh sb="5" eb="6">
      <t>ド</t>
    </rPh>
    <phoneticPr fontId="7"/>
  </si>
  <si>
    <t>平成27年度</t>
    <rPh sb="0" eb="2">
      <t>ヘイセイ</t>
    </rPh>
    <rPh sb="4" eb="5">
      <t>ネン</t>
    </rPh>
    <rPh sb="5" eb="6">
      <t>ド</t>
    </rPh>
    <phoneticPr fontId="7"/>
  </si>
  <si>
    <t>平成28年度</t>
    <rPh sb="0" eb="2">
      <t>ヘイセイ</t>
    </rPh>
    <rPh sb="4" eb="5">
      <t>ネン</t>
    </rPh>
    <rPh sb="5" eb="6">
      <t>ド</t>
    </rPh>
    <phoneticPr fontId="7"/>
  </si>
  <si>
    <t>平成29年度</t>
    <rPh sb="0" eb="2">
      <t>ヘイセイ</t>
    </rPh>
    <rPh sb="4" eb="5">
      <t>ネン</t>
    </rPh>
    <rPh sb="5" eb="6">
      <t>ド</t>
    </rPh>
    <phoneticPr fontId="7"/>
  </si>
  <si>
    <t>平成30年度</t>
    <rPh sb="0" eb="2">
      <t>ヘイセイ</t>
    </rPh>
    <rPh sb="4" eb="5">
      <t>ネン</t>
    </rPh>
    <rPh sb="5" eb="6">
      <t>ド</t>
    </rPh>
    <phoneticPr fontId="7"/>
  </si>
  <si>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</si>
  <si>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</si>
  <si>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7"/>
  </si>
  <si>
    <t>令和3年度</t>
    <rPh sb="0" eb="2">
      <t>レイワ</t>
    </rPh>
    <rPh sb="3" eb="4">
      <t>ネン</t>
    </rPh>
    <rPh sb="4" eb="5">
      <t>ド</t>
    </rPh>
    <phoneticPr fontId="7"/>
  </si>
  <si>
    <t>令和4年度</t>
    <rPh sb="0" eb="2">
      <t>レイワ</t>
    </rPh>
    <rPh sb="3" eb="4">
      <t>ネン</t>
    </rPh>
    <rPh sb="4" eb="5">
      <t>ド</t>
    </rPh>
    <phoneticPr fontId="7"/>
  </si>
  <si>
    <t>令和5年度</t>
    <rPh sb="0" eb="2">
      <t>レイワ</t>
    </rPh>
    <rPh sb="3" eb="4">
      <t>ネン</t>
    </rPh>
    <rPh sb="4" eb="5">
      <t>ド</t>
    </rPh>
    <phoneticPr fontId="7"/>
  </si>
  <si>
    <t>令和6年度</t>
    <rPh sb="0" eb="2">
      <t>レイワ</t>
    </rPh>
    <rPh sb="3" eb="4">
      <t>ネン</t>
    </rPh>
    <rPh sb="4" eb="5">
      <t>ド</t>
    </rPh>
    <phoneticPr fontId="7"/>
  </si>
  <si>
    <t>令和7年度</t>
    <rPh sb="0" eb="2">
      <t>レイワ</t>
    </rPh>
    <rPh sb="3" eb="4">
      <t>ネン</t>
    </rPh>
    <rPh sb="4" eb="5">
      <t>ド</t>
    </rPh>
    <phoneticPr fontId="7"/>
  </si>
  <si>
    <t>令和8年度</t>
    <rPh sb="0" eb="2">
      <t>レイワ</t>
    </rPh>
    <rPh sb="3" eb="4">
      <t>ネン</t>
    </rPh>
    <rPh sb="4" eb="5">
      <t>ド</t>
    </rPh>
    <phoneticPr fontId="7"/>
  </si>
  <si>
    <t>令和9年度</t>
    <rPh sb="0" eb="2">
      <t>レイワ</t>
    </rPh>
    <rPh sb="3" eb="4">
      <t>ネン</t>
    </rPh>
    <rPh sb="4" eb="5">
      <t>ド</t>
    </rPh>
    <phoneticPr fontId="7"/>
  </si>
  <si>
    <t>令和10年度</t>
    <rPh sb="0" eb="2">
      <t>レイワ</t>
    </rPh>
    <rPh sb="4" eb="5">
      <t>ネン</t>
    </rPh>
    <rPh sb="5" eb="6">
      <t>ド</t>
    </rPh>
    <phoneticPr fontId="7"/>
  </si>
  <si>
    <t>令和11年度</t>
    <rPh sb="0" eb="2">
      <t>レイワ</t>
    </rPh>
    <rPh sb="4" eb="5">
      <t>ネン</t>
    </rPh>
    <rPh sb="5" eb="6">
      <t>ド</t>
    </rPh>
    <phoneticPr fontId="7"/>
  </si>
  <si>
    <t>令和12年度</t>
    <rPh sb="0" eb="2">
      <t>レイワ</t>
    </rPh>
    <rPh sb="4" eb="5">
      <t>ネン</t>
    </rPh>
    <rPh sb="5" eb="6">
      <t>ド</t>
    </rPh>
    <phoneticPr fontId="7"/>
  </si>
  <si>
    <t>令和13年度</t>
    <rPh sb="0" eb="2">
      <t>レイワ</t>
    </rPh>
    <rPh sb="4" eb="5">
      <t>ネン</t>
    </rPh>
    <rPh sb="5" eb="6">
      <t>ド</t>
    </rPh>
    <phoneticPr fontId="7"/>
  </si>
  <si>
    <t>令和14年度</t>
    <rPh sb="0" eb="2">
      <t>レイワ</t>
    </rPh>
    <rPh sb="4" eb="5">
      <t>ネン</t>
    </rPh>
    <rPh sb="5" eb="6">
      <t>ド</t>
    </rPh>
    <phoneticPr fontId="7"/>
  </si>
  <si>
    <t>令和15年度</t>
    <rPh sb="0" eb="2">
      <t>レイワ</t>
    </rPh>
    <rPh sb="4" eb="5">
      <t>ネン</t>
    </rPh>
    <rPh sb="5" eb="6">
      <t>ド</t>
    </rPh>
    <phoneticPr fontId="7"/>
  </si>
  <si>
    <t>令和16年度</t>
    <rPh sb="0" eb="2">
      <t>レイワ</t>
    </rPh>
    <rPh sb="4" eb="5">
      <t>ネン</t>
    </rPh>
    <rPh sb="5" eb="6">
      <t>ド</t>
    </rPh>
    <phoneticPr fontId="7"/>
  </si>
  <si>
    <t>令和17年度</t>
    <rPh sb="0" eb="2">
      <t>レイワ</t>
    </rPh>
    <rPh sb="4" eb="5">
      <t>ネン</t>
    </rPh>
    <rPh sb="5" eb="6">
      <t>ド</t>
    </rPh>
    <phoneticPr fontId="7"/>
  </si>
  <si>
    <t>令和18年度</t>
    <rPh sb="0" eb="2">
      <t>レイワ</t>
    </rPh>
    <rPh sb="4" eb="5">
      <t>ネン</t>
    </rPh>
    <rPh sb="5" eb="6">
      <t>ド</t>
    </rPh>
    <phoneticPr fontId="7"/>
  </si>
  <si>
    <t>令和19年度</t>
    <rPh sb="0" eb="2">
      <t>レイワ</t>
    </rPh>
    <rPh sb="4" eb="5">
      <t>ネン</t>
    </rPh>
    <rPh sb="5" eb="6">
      <t>ド</t>
    </rPh>
    <phoneticPr fontId="7"/>
  </si>
  <si>
    <t>令和20年度</t>
    <rPh sb="0" eb="2">
      <t>レイワ</t>
    </rPh>
    <rPh sb="4" eb="5">
      <t>ネン</t>
    </rPh>
    <rPh sb="5" eb="6">
      <t>ド</t>
    </rPh>
    <phoneticPr fontId="7"/>
  </si>
  <si>
    <t>令和21年度</t>
    <rPh sb="0" eb="2">
      <t>レイワ</t>
    </rPh>
    <rPh sb="4" eb="5">
      <t>ネン</t>
    </rPh>
    <rPh sb="5" eb="6">
      <t>ド</t>
    </rPh>
    <phoneticPr fontId="7"/>
  </si>
  <si>
    <t>令和22年度</t>
    <rPh sb="0" eb="2">
      <t>レイワ</t>
    </rPh>
    <rPh sb="4" eb="5">
      <t>ネン</t>
    </rPh>
    <rPh sb="5" eb="6">
      <t>ド</t>
    </rPh>
    <phoneticPr fontId="7"/>
  </si>
  <si>
    <t>令和23年度</t>
    <rPh sb="0" eb="2">
      <t>レイワ</t>
    </rPh>
    <rPh sb="4" eb="5">
      <t>ネン</t>
    </rPh>
    <rPh sb="5" eb="6">
      <t>ド</t>
    </rPh>
    <phoneticPr fontId="7"/>
  </si>
  <si>
    <t>令和24年度</t>
    <rPh sb="0" eb="2">
      <t>レイワ</t>
    </rPh>
    <rPh sb="4" eb="5">
      <t>ネン</t>
    </rPh>
    <rPh sb="5" eb="6">
      <t>ド</t>
    </rPh>
    <phoneticPr fontId="7"/>
  </si>
  <si>
    <t>令和25年度</t>
    <rPh sb="0" eb="2">
      <t>レイワ</t>
    </rPh>
    <rPh sb="4" eb="5">
      <t>ネン</t>
    </rPh>
    <rPh sb="5" eb="6">
      <t>ド</t>
    </rPh>
    <phoneticPr fontId="7"/>
  </si>
  <si>
    <t>令和26年度</t>
    <rPh sb="0" eb="2">
      <t>レイワ</t>
    </rPh>
    <rPh sb="4" eb="5">
      <t>ネン</t>
    </rPh>
    <rPh sb="5" eb="6">
      <t>ド</t>
    </rPh>
    <phoneticPr fontId="7"/>
  </si>
  <si>
    <t>令和27年度</t>
    <rPh sb="0" eb="2">
      <t>レイワ</t>
    </rPh>
    <rPh sb="4" eb="5">
      <t>ネン</t>
    </rPh>
    <rPh sb="5" eb="6">
      <t>ド</t>
    </rPh>
    <phoneticPr fontId="7"/>
  </si>
  <si>
    <t>令和28年度</t>
    <rPh sb="0" eb="2">
      <t>レイワ</t>
    </rPh>
    <rPh sb="4" eb="5">
      <t>ネン</t>
    </rPh>
    <rPh sb="5" eb="6">
      <t>ド</t>
    </rPh>
    <phoneticPr fontId="7"/>
  </si>
  <si>
    <t>令和29年度</t>
    <rPh sb="0" eb="2">
      <t>レイワ</t>
    </rPh>
    <rPh sb="4" eb="5">
      <t>ネン</t>
    </rPh>
    <rPh sb="5" eb="6">
      <t>ド</t>
    </rPh>
    <phoneticPr fontId="7"/>
  </si>
  <si>
    <t>令和30年度以降</t>
    <rPh sb="0" eb="2">
      <t>レイワ</t>
    </rPh>
    <rPh sb="4" eb="5">
      <t>ネン</t>
    </rPh>
    <rPh sb="5" eb="6">
      <t>ド</t>
    </rPh>
    <rPh sb="6" eb="8">
      <t>イコウ</t>
    </rPh>
    <phoneticPr fontId="7"/>
  </si>
  <si>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</si>
  <si>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</si>
  <si>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</si>
  <si>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</si>
  <si>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</si>
  <si>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</si>
  <si>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7"/>
  </si>
  <si>
    <t>1927年度</t>
    <rPh sb="4" eb="6">
      <t>ネンド</t>
    </rPh>
    <rPh sb="5" eb="6">
      <t>ド</t>
    </rPh>
    <phoneticPr fontId="7"/>
  </si>
  <si>
    <t>1928年度</t>
    <rPh sb="4" eb="6">
      <t>ネンド</t>
    </rPh>
    <rPh sb="5" eb="6">
      <t>ド</t>
    </rPh>
    <phoneticPr fontId="7"/>
  </si>
  <si>
    <t>1929年度</t>
    <rPh sb="4" eb="6">
      <t>ネンド</t>
    </rPh>
    <rPh sb="5" eb="6">
      <t>ド</t>
    </rPh>
    <phoneticPr fontId="7"/>
  </si>
  <si>
    <t>1930年度</t>
    <rPh sb="4" eb="6">
      <t>ネンド</t>
    </rPh>
    <rPh sb="5" eb="6">
      <t>ド</t>
    </rPh>
    <phoneticPr fontId="7"/>
  </si>
  <si>
    <t>1931年度</t>
    <rPh sb="4" eb="6">
      <t>ネンド</t>
    </rPh>
    <rPh sb="5" eb="6">
      <t>ド</t>
    </rPh>
    <phoneticPr fontId="7"/>
  </si>
  <si>
    <t>1932年度</t>
    <rPh sb="4" eb="6">
      <t>ネンド</t>
    </rPh>
    <rPh sb="5" eb="6">
      <t>ド</t>
    </rPh>
    <phoneticPr fontId="7"/>
  </si>
  <si>
    <t>1933年度</t>
    <rPh sb="4" eb="6">
      <t>ネンド</t>
    </rPh>
    <rPh sb="5" eb="6">
      <t>ド</t>
    </rPh>
    <phoneticPr fontId="7"/>
  </si>
  <si>
    <t>1934年度</t>
    <rPh sb="4" eb="6">
      <t>ネンド</t>
    </rPh>
    <rPh sb="5" eb="6">
      <t>ド</t>
    </rPh>
    <phoneticPr fontId="7"/>
  </si>
  <si>
    <t>1935年度</t>
    <rPh sb="4" eb="6">
      <t>ネンド</t>
    </rPh>
    <rPh sb="5" eb="6">
      <t>ド</t>
    </rPh>
    <phoneticPr fontId="7"/>
  </si>
  <si>
    <t>1936年度</t>
    <rPh sb="4" eb="6">
      <t>ネンド</t>
    </rPh>
    <rPh sb="5" eb="6">
      <t>ド</t>
    </rPh>
    <phoneticPr fontId="7"/>
  </si>
  <si>
    <t>1937年度</t>
    <rPh sb="4" eb="6">
      <t>ネンド</t>
    </rPh>
    <rPh sb="5" eb="6">
      <t>ド</t>
    </rPh>
    <phoneticPr fontId="7"/>
  </si>
  <si>
    <t>1938年度</t>
    <rPh sb="4" eb="6">
      <t>ネンド</t>
    </rPh>
    <rPh sb="5" eb="6">
      <t>ド</t>
    </rPh>
    <phoneticPr fontId="7"/>
  </si>
  <si>
    <t>1939年度</t>
    <rPh sb="4" eb="6">
      <t>ネンド</t>
    </rPh>
    <rPh sb="5" eb="6">
      <t>ド</t>
    </rPh>
    <phoneticPr fontId="7"/>
  </si>
  <si>
    <t>1940年度</t>
    <rPh sb="4" eb="6">
      <t>ネンド</t>
    </rPh>
    <rPh sb="5" eb="6">
      <t>ド</t>
    </rPh>
    <phoneticPr fontId="7"/>
  </si>
  <si>
    <t>1941年度</t>
    <rPh sb="4" eb="6">
      <t>ネンド</t>
    </rPh>
    <rPh sb="5" eb="6">
      <t>ド</t>
    </rPh>
    <phoneticPr fontId="7"/>
  </si>
  <si>
    <t>1942年度</t>
    <rPh sb="4" eb="6">
      <t>ネンド</t>
    </rPh>
    <rPh sb="5" eb="6">
      <t>ド</t>
    </rPh>
    <phoneticPr fontId="7"/>
  </si>
  <si>
    <t>1943年度</t>
    <rPh sb="4" eb="6">
      <t>ネンド</t>
    </rPh>
    <rPh sb="5" eb="6">
      <t>ド</t>
    </rPh>
    <phoneticPr fontId="7"/>
  </si>
  <si>
    <t>1944年度</t>
    <rPh sb="4" eb="6">
      <t>ネンド</t>
    </rPh>
    <rPh sb="5" eb="6">
      <t>ド</t>
    </rPh>
    <phoneticPr fontId="7"/>
  </si>
  <si>
    <t>1945年度</t>
    <rPh sb="4" eb="6">
      <t>ネンド</t>
    </rPh>
    <rPh sb="5" eb="6">
      <t>ド</t>
    </rPh>
    <phoneticPr fontId="7"/>
  </si>
  <si>
    <t>1946年度</t>
    <rPh sb="4" eb="6">
      <t>ネンド</t>
    </rPh>
    <rPh sb="5" eb="6">
      <t>ド</t>
    </rPh>
    <phoneticPr fontId="7"/>
  </si>
  <si>
    <t>1947年度</t>
    <rPh sb="4" eb="6">
      <t>ネンド</t>
    </rPh>
    <rPh sb="5" eb="6">
      <t>ド</t>
    </rPh>
    <phoneticPr fontId="7"/>
  </si>
  <si>
    <t>1948年度</t>
    <rPh sb="4" eb="6">
      <t>ネンド</t>
    </rPh>
    <rPh sb="5" eb="6">
      <t>ド</t>
    </rPh>
    <phoneticPr fontId="7"/>
  </si>
  <si>
    <t>1949年度</t>
    <rPh sb="4" eb="6">
      <t>ネンド</t>
    </rPh>
    <rPh sb="5" eb="6">
      <t>ド</t>
    </rPh>
    <phoneticPr fontId="7"/>
  </si>
  <si>
    <t>1950年度</t>
    <rPh sb="4" eb="6">
      <t>ネンド</t>
    </rPh>
    <rPh sb="5" eb="6">
      <t>ド</t>
    </rPh>
    <phoneticPr fontId="7"/>
  </si>
  <si>
    <t>1951年度</t>
    <rPh sb="4" eb="6">
      <t>ネンド</t>
    </rPh>
    <rPh sb="5" eb="6">
      <t>ド</t>
    </rPh>
    <phoneticPr fontId="7"/>
  </si>
  <si>
    <t>1952年度</t>
    <rPh sb="4" eb="6">
      <t>ネンド</t>
    </rPh>
    <rPh sb="5" eb="6">
      <t>ド</t>
    </rPh>
    <phoneticPr fontId="7"/>
  </si>
  <si>
    <t>1953年度</t>
    <rPh sb="4" eb="6">
      <t>ネンド</t>
    </rPh>
    <rPh sb="5" eb="6">
      <t>ド</t>
    </rPh>
    <phoneticPr fontId="7"/>
  </si>
  <si>
    <t>1954年度</t>
    <rPh sb="4" eb="6">
      <t>ネンド</t>
    </rPh>
    <rPh sb="5" eb="6">
      <t>ド</t>
    </rPh>
    <phoneticPr fontId="7"/>
  </si>
  <si>
    <t>1955年度</t>
    <rPh sb="4" eb="6">
      <t>ネンド</t>
    </rPh>
    <rPh sb="5" eb="6">
      <t>ド</t>
    </rPh>
    <phoneticPr fontId="7"/>
  </si>
  <si>
    <t>1956年度</t>
    <rPh sb="4" eb="6">
      <t>ネンド</t>
    </rPh>
    <rPh sb="5" eb="6">
      <t>ド</t>
    </rPh>
    <phoneticPr fontId="7"/>
  </si>
  <si>
    <t>1957年度</t>
    <rPh sb="4" eb="6">
      <t>ネンド</t>
    </rPh>
    <rPh sb="5" eb="6">
      <t>ド</t>
    </rPh>
    <phoneticPr fontId="7"/>
  </si>
  <si>
    <t>1958年度</t>
    <rPh sb="4" eb="6">
      <t>ネンド</t>
    </rPh>
    <rPh sb="5" eb="6">
      <t>ド</t>
    </rPh>
    <phoneticPr fontId="7"/>
  </si>
  <si>
    <t>1959年度</t>
    <rPh sb="4" eb="6">
      <t>ネンド</t>
    </rPh>
    <rPh sb="5" eb="6">
      <t>ド</t>
    </rPh>
    <phoneticPr fontId="7"/>
  </si>
  <si>
    <t>1960年度</t>
    <rPh sb="4" eb="6">
      <t>ネンド</t>
    </rPh>
    <rPh sb="5" eb="6">
      <t>ド</t>
    </rPh>
    <phoneticPr fontId="7"/>
  </si>
  <si>
    <t>1961年度</t>
    <rPh sb="4" eb="6">
      <t>ネンド</t>
    </rPh>
    <rPh sb="5" eb="6">
      <t>ド</t>
    </rPh>
    <phoneticPr fontId="7"/>
  </si>
  <si>
    <t>1962年度</t>
    <rPh sb="4" eb="6">
      <t>ネンド</t>
    </rPh>
    <rPh sb="5" eb="6">
      <t>ド</t>
    </rPh>
    <phoneticPr fontId="7"/>
  </si>
  <si>
    <t>1963年度</t>
    <rPh sb="4" eb="6">
      <t>ネンド</t>
    </rPh>
    <rPh sb="5" eb="6">
      <t>ド</t>
    </rPh>
    <phoneticPr fontId="7"/>
  </si>
  <si>
    <t>1964年度</t>
    <rPh sb="4" eb="6">
      <t>ネンド</t>
    </rPh>
    <rPh sb="5" eb="6">
      <t>ド</t>
    </rPh>
    <phoneticPr fontId="7"/>
  </si>
  <si>
    <t>1965年度</t>
    <rPh sb="4" eb="6">
      <t>ネンド</t>
    </rPh>
    <rPh sb="5" eb="6">
      <t>ド</t>
    </rPh>
    <phoneticPr fontId="7"/>
  </si>
  <si>
    <t>1966年度</t>
    <rPh sb="4" eb="6">
      <t>ネンド</t>
    </rPh>
    <rPh sb="5" eb="6">
      <t>ド</t>
    </rPh>
    <phoneticPr fontId="7"/>
  </si>
  <si>
    <t>1967年度</t>
    <rPh sb="4" eb="6">
      <t>ネンド</t>
    </rPh>
    <rPh sb="5" eb="6">
      <t>ド</t>
    </rPh>
    <phoneticPr fontId="7"/>
  </si>
  <si>
    <t>1968年度</t>
    <rPh sb="4" eb="6">
      <t>ネンド</t>
    </rPh>
    <rPh sb="5" eb="6">
      <t>ド</t>
    </rPh>
    <phoneticPr fontId="7"/>
  </si>
  <si>
    <t>1969年度</t>
    <rPh sb="4" eb="6">
      <t>ネンド</t>
    </rPh>
    <rPh sb="5" eb="6">
      <t>ド</t>
    </rPh>
    <phoneticPr fontId="7"/>
  </si>
  <si>
    <t>1970年度</t>
    <rPh sb="4" eb="6">
      <t>ネンド</t>
    </rPh>
    <rPh sb="5" eb="6">
      <t>ド</t>
    </rPh>
    <phoneticPr fontId="7"/>
  </si>
  <si>
    <t>1971年度</t>
    <rPh sb="4" eb="6">
      <t>ネンド</t>
    </rPh>
    <rPh sb="5" eb="6">
      <t>ド</t>
    </rPh>
    <phoneticPr fontId="7"/>
  </si>
  <si>
    <t>1972年度</t>
    <rPh sb="4" eb="6">
      <t>ネンド</t>
    </rPh>
    <rPh sb="5" eb="6">
      <t>ド</t>
    </rPh>
    <phoneticPr fontId="7"/>
  </si>
  <si>
    <t>1973年度</t>
    <rPh sb="4" eb="6">
      <t>ネンド</t>
    </rPh>
    <rPh sb="5" eb="6">
      <t>ド</t>
    </rPh>
    <phoneticPr fontId="7"/>
  </si>
  <si>
    <t>1974年度</t>
    <rPh sb="4" eb="6">
      <t>ネンド</t>
    </rPh>
    <rPh sb="5" eb="6">
      <t>ド</t>
    </rPh>
    <phoneticPr fontId="7"/>
  </si>
  <si>
    <t>1975年度</t>
    <rPh sb="4" eb="6">
      <t>ネンド</t>
    </rPh>
    <rPh sb="5" eb="6">
      <t>ド</t>
    </rPh>
    <phoneticPr fontId="7"/>
  </si>
  <si>
    <t>1976年度</t>
    <rPh sb="4" eb="6">
      <t>ネンド</t>
    </rPh>
    <rPh sb="5" eb="6">
      <t>ド</t>
    </rPh>
    <phoneticPr fontId="7"/>
  </si>
  <si>
    <t>1977年度</t>
    <rPh sb="4" eb="6">
      <t>ネンド</t>
    </rPh>
    <rPh sb="5" eb="6">
      <t>ド</t>
    </rPh>
    <phoneticPr fontId="7"/>
  </si>
  <si>
    <t>1978年度</t>
    <rPh sb="4" eb="6">
      <t>ネンド</t>
    </rPh>
    <rPh sb="5" eb="6">
      <t>ド</t>
    </rPh>
    <phoneticPr fontId="7"/>
  </si>
  <si>
    <t>1979年度</t>
    <rPh sb="4" eb="6">
      <t>ネンド</t>
    </rPh>
    <rPh sb="5" eb="6">
      <t>ド</t>
    </rPh>
    <phoneticPr fontId="7"/>
  </si>
  <si>
    <t>1980年度</t>
    <rPh sb="4" eb="6">
      <t>ネンド</t>
    </rPh>
    <rPh sb="5" eb="6">
      <t>ド</t>
    </rPh>
    <phoneticPr fontId="7"/>
  </si>
  <si>
    <t>1981年度</t>
    <rPh sb="4" eb="6">
      <t>ネンド</t>
    </rPh>
    <rPh sb="5" eb="6">
      <t>ド</t>
    </rPh>
    <phoneticPr fontId="7"/>
  </si>
  <si>
    <t>1982年度</t>
    <rPh sb="4" eb="6">
      <t>ネンド</t>
    </rPh>
    <rPh sb="5" eb="6">
      <t>ド</t>
    </rPh>
    <phoneticPr fontId="7"/>
  </si>
  <si>
    <t>1983年度</t>
    <rPh sb="4" eb="6">
      <t>ネンド</t>
    </rPh>
    <rPh sb="5" eb="6">
      <t>ド</t>
    </rPh>
    <phoneticPr fontId="7"/>
  </si>
  <si>
    <t>1984年度</t>
    <rPh sb="4" eb="6">
      <t>ネンド</t>
    </rPh>
    <rPh sb="5" eb="6">
      <t>ド</t>
    </rPh>
    <phoneticPr fontId="7"/>
  </si>
  <si>
    <t>1985年度</t>
    <rPh sb="4" eb="6">
      <t>ネンド</t>
    </rPh>
    <rPh sb="5" eb="6">
      <t>ド</t>
    </rPh>
    <phoneticPr fontId="7"/>
  </si>
  <si>
    <t>1986年度</t>
    <rPh sb="4" eb="6">
      <t>ネンド</t>
    </rPh>
    <rPh sb="5" eb="6">
      <t>ド</t>
    </rPh>
    <phoneticPr fontId="7"/>
  </si>
  <si>
    <t>1987年度</t>
    <rPh sb="4" eb="6">
      <t>ネンド</t>
    </rPh>
    <rPh sb="5" eb="6">
      <t>ド</t>
    </rPh>
    <phoneticPr fontId="7"/>
  </si>
  <si>
    <t>1988年度</t>
    <rPh sb="4" eb="6">
      <t>ネンド</t>
    </rPh>
    <rPh sb="5" eb="6">
      <t>ド</t>
    </rPh>
    <phoneticPr fontId="7"/>
  </si>
  <si>
    <t>1989年度</t>
    <rPh sb="4" eb="6">
      <t>ネンド</t>
    </rPh>
    <rPh sb="5" eb="6">
      <t>ド</t>
    </rPh>
    <phoneticPr fontId="7"/>
  </si>
  <si>
    <t>1990年度</t>
    <rPh sb="4" eb="6">
      <t>ネンド</t>
    </rPh>
    <rPh sb="5" eb="6">
      <t>ド</t>
    </rPh>
    <phoneticPr fontId="7"/>
  </si>
  <si>
    <t>1991年度</t>
    <rPh sb="4" eb="6">
      <t>ネンド</t>
    </rPh>
    <rPh sb="5" eb="6">
      <t>ド</t>
    </rPh>
    <phoneticPr fontId="7"/>
  </si>
  <si>
    <t>1992年度</t>
    <rPh sb="4" eb="6">
      <t>ネンド</t>
    </rPh>
    <rPh sb="5" eb="6">
      <t>ド</t>
    </rPh>
    <phoneticPr fontId="7"/>
  </si>
  <si>
    <t>1993年度</t>
    <rPh sb="4" eb="6">
      <t>ネンド</t>
    </rPh>
    <rPh sb="5" eb="6">
      <t>ド</t>
    </rPh>
    <phoneticPr fontId="7"/>
  </si>
  <si>
    <t>1994年度</t>
    <rPh sb="4" eb="6">
      <t>ネンド</t>
    </rPh>
    <rPh sb="5" eb="6">
      <t>ド</t>
    </rPh>
    <phoneticPr fontId="7"/>
  </si>
  <si>
    <t>1995年度</t>
    <rPh sb="4" eb="6">
      <t>ネンド</t>
    </rPh>
    <rPh sb="5" eb="6">
      <t>ド</t>
    </rPh>
    <phoneticPr fontId="7"/>
  </si>
  <si>
    <t>1996年度</t>
    <rPh sb="4" eb="6">
      <t>ネンド</t>
    </rPh>
    <rPh sb="5" eb="6">
      <t>ド</t>
    </rPh>
    <phoneticPr fontId="7"/>
  </si>
  <si>
    <t>1997年度</t>
    <rPh sb="4" eb="6">
      <t>ネンド</t>
    </rPh>
    <rPh sb="5" eb="6">
      <t>ド</t>
    </rPh>
    <phoneticPr fontId="7"/>
  </si>
  <si>
    <t>1998年度</t>
    <rPh sb="4" eb="6">
      <t>ネンド</t>
    </rPh>
    <rPh sb="5" eb="6">
      <t>ド</t>
    </rPh>
    <phoneticPr fontId="7"/>
  </si>
  <si>
    <t>1999年度</t>
    <rPh sb="4" eb="6">
      <t>ネンド</t>
    </rPh>
    <rPh sb="5" eb="6">
      <t>ド</t>
    </rPh>
    <phoneticPr fontId="7"/>
  </si>
  <si>
    <t>2000年度</t>
    <rPh sb="4" eb="6">
      <t>ネンド</t>
    </rPh>
    <rPh sb="5" eb="6">
      <t>ド</t>
    </rPh>
    <phoneticPr fontId="7"/>
  </si>
  <si>
    <t>2001年度</t>
    <rPh sb="4" eb="6">
      <t>ネンド</t>
    </rPh>
    <rPh sb="5" eb="6">
      <t>ド</t>
    </rPh>
    <phoneticPr fontId="7"/>
  </si>
  <si>
    <t>2002年度</t>
    <rPh sb="4" eb="6">
      <t>ネンド</t>
    </rPh>
    <rPh sb="5" eb="6">
      <t>ド</t>
    </rPh>
    <phoneticPr fontId="7"/>
  </si>
  <si>
    <t>2003年度</t>
    <rPh sb="4" eb="6">
      <t>ネンド</t>
    </rPh>
    <rPh sb="5" eb="6">
      <t>ド</t>
    </rPh>
    <phoneticPr fontId="7"/>
  </si>
  <si>
    <t>2004年度</t>
    <rPh sb="4" eb="6">
      <t>ネンド</t>
    </rPh>
    <rPh sb="5" eb="6">
      <t>ド</t>
    </rPh>
    <phoneticPr fontId="7"/>
  </si>
  <si>
    <t>2005年度</t>
    <rPh sb="4" eb="6">
      <t>ネンド</t>
    </rPh>
    <rPh sb="5" eb="6">
      <t>ド</t>
    </rPh>
    <phoneticPr fontId="7"/>
  </si>
  <si>
    <t>2006年度</t>
    <rPh sb="4" eb="6">
      <t>ネンド</t>
    </rPh>
    <rPh sb="5" eb="6">
      <t>ド</t>
    </rPh>
    <phoneticPr fontId="7"/>
  </si>
  <si>
    <t>2007年度</t>
    <rPh sb="4" eb="6">
      <t>ネンド</t>
    </rPh>
    <rPh sb="5" eb="6">
      <t>ド</t>
    </rPh>
    <phoneticPr fontId="7"/>
  </si>
  <si>
    <t>2008年度</t>
    <rPh sb="4" eb="6">
      <t>ネンド</t>
    </rPh>
    <rPh sb="5" eb="6">
      <t>ド</t>
    </rPh>
    <phoneticPr fontId="7"/>
  </si>
  <si>
    <t>2009年度</t>
    <rPh sb="4" eb="6">
      <t>ネンド</t>
    </rPh>
    <rPh sb="5" eb="6">
      <t>ド</t>
    </rPh>
    <phoneticPr fontId="7"/>
  </si>
  <si>
    <t>2010年度</t>
    <rPh sb="4" eb="6">
      <t>ネンド</t>
    </rPh>
    <rPh sb="5" eb="6">
      <t>ド</t>
    </rPh>
    <phoneticPr fontId="7"/>
  </si>
  <si>
    <t>2011年度</t>
    <rPh sb="4" eb="6">
      <t>ネンド</t>
    </rPh>
    <rPh sb="5" eb="6">
      <t>ド</t>
    </rPh>
    <phoneticPr fontId="7"/>
  </si>
  <si>
    <t>2012年度</t>
    <rPh sb="4" eb="6">
      <t>ネンド</t>
    </rPh>
    <rPh sb="5" eb="6">
      <t>ド</t>
    </rPh>
    <phoneticPr fontId="7"/>
  </si>
  <si>
    <t>2013年度</t>
    <rPh sb="4" eb="6">
      <t>ネンド</t>
    </rPh>
    <rPh sb="5" eb="6">
      <t>ド</t>
    </rPh>
    <phoneticPr fontId="7"/>
  </si>
  <si>
    <t>2014年度</t>
    <rPh sb="4" eb="6">
      <t>ネンド</t>
    </rPh>
    <rPh sb="5" eb="6">
      <t>ド</t>
    </rPh>
    <phoneticPr fontId="7"/>
  </si>
  <si>
    <t>2015年度</t>
    <rPh sb="4" eb="6">
      <t>ネンド</t>
    </rPh>
    <rPh sb="5" eb="6">
      <t>ド</t>
    </rPh>
    <phoneticPr fontId="7"/>
  </si>
  <si>
    <t>2016年度</t>
    <rPh sb="4" eb="6">
      <t>ネンド</t>
    </rPh>
    <rPh sb="5" eb="6">
      <t>ド</t>
    </rPh>
    <phoneticPr fontId="7"/>
  </si>
  <si>
    <t>2017年度</t>
    <rPh sb="4" eb="6">
      <t>ネンド</t>
    </rPh>
    <rPh sb="5" eb="6">
      <t>ド</t>
    </rPh>
    <phoneticPr fontId="7"/>
  </si>
  <si>
    <t>2018年度</t>
    <rPh sb="4" eb="6">
      <t>ネンド</t>
    </rPh>
    <rPh sb="5" eb="6">
      <t>ド</t>
    </rPh>
    <phoneticPr fontId="7"/>
  </si>
  <si>
    <t>2019年度</t>
    <rPh sb="4" eb="6">
      <t>ネンド</t>
    </rPh>
    <rPh sb="5" eb="6">
      <t>ド</t>
    </rPh>
    <phoneticPr fontId="7"/>
  </si>
  <si>
    <t>2020年度</t>
    <rPh sb="4" eb="6">
      <t>ネンド</t>
    </rPh>
    <rPh sb="5" eb="6">
      <t>ド</t>
    </rPh>
    <phoneticPr fontId="7"/>
  </si>
  <si>
    <t>2021年度</t>
    <rPh sb="4" eb="6">
      <t>ネンド</t>
    </rPh>
    <rPh sb="5" eb="6">
      <t>ド</t>
    </rPh>
    <phoneticPr fontId="7"/>
  </si>
  <si>
    <t>2022年度</t>
    <rPh sb="4" eb="6">
      <t>ネンド</t>
    </rPh>
    <rPh sb="5" eb="6">
      <t>ド</t>
    </rPh>
    <phoneticPr fontId="7"/>
  </si>
  <si>
    <t>2023年度</t>
    <rPh sb="4" eb="6">
      <t>ネンド</t>
    </rPh>
    <rPh sb="5" eb="6">
      <t>ド</t>
    </rPh>
    <phoneticPr fontId="7"/>
  </si>
  <si>
    <t>2024年度</t>
    <rPh sb="4" eb="6">
      <t>ネンド</t>
    </rPh>
    <rPh sb="5" eb="6">
      <t>ド</t>
    </rPh>
    <phoneticPr fontId="7"/>
  </si>
  <si>
    <t>2025年度</t>
    <rPh sb="4" eb="6">
      <t>ネンド</t>
    </rPh>
    <rPh sb="5" eb="6">
      <t>ド</t>
    </rPh>
    <phoneticPr fontId="7"/>
  </si>
  <si>
    <t>2026年度</t>
    <rPh sb="4" eb="6">
      <t>ネンド</t>
    </rPh>
    <rPh sb="5" eb="6">
      <t>ド</t>
    </rPh>
    <phoneticPr fontId="7"/>
  </si>
  <si>
    <t>2027年度</t>
    <rPh sb="4" eb="6">
      <t>ネンド</t>
    </rPh>
    <rPh sb="5" eb="6">
      <t>ド</t>
    </rPh>
    <phoneticPr fontId="7"/>
  </si>
  <si>
    <t>2028年度</t>
    <rPh sb="4" eb="6">
      <t>ネンド</t>
    </rPh>
    <rPh sb="5" eb="6">
      <t>ド</t>
    </rPh>
    <phoneticPr fontId="7"/>
  </si>
  <si>
    <t>2029年度</t>
    <rPh sb="4" eb="6">
      <t>ネンド</t>
    </rPh>
    <rPh sb="5" eb="6">
      <t>ド</t>
    </rPh>
    <phoneticPr fontId="7"/>
  </si>
  <si>
    <t>2030年度</t>
    <rPh sb="4" eb="6">
      <t>ネンド</t>
    </rPh>
    <rPh sb="5" eb="6">
      <t>ド</t>
    </rPh>
    <phoneticPr fontId="7"/>
  </si>
  <si>
    <t>2031年度</t>
    <rPh sb="4" eb="6">
      <t>ネンド</t>
    </rPh>
    <rPh sb="5" eb="6">
      <t>ド</t>
    </rPh>
    <phoneticPr fontId="7"/>
  </si>
  <si>
    <t>2032年度</t>
    <rPh sb="4" eb="6">
      <t>ネンド</t>
    </rPh>
    <rPh sb="5" eb="6">
      <t>ド</t>
    </rPh>
    <phoneticPr fontId="7"/>
  </si>
  <si>
    <t>2033年度</t>
    <rPh sb="4" eb="6">
      <t>ネンド</t>
    </rPh>
    <rPh sb="5" eb="6">
      <t>ド</t>
    </rPh>
    <phoneticPr fontId="7"/>
  </si>
  <si>
    <t>2034年度</t>
    <rPh sb="4" eb="6">
      <t>ネンド</t>
    </rPh>
    <rPh sb="5" eb="6">
      <t>ド</t>
    </rPh>
    <phoneticPr fontId="7"/>
  </si>
  <si>
    <t>2035年度</t>
    <rPh sb="4" eb="6">
      <t>ネンド</t>
    </rPh>
    <rPh sb="5" eb="6">
      <t>ド</t>
    </rPh>
    <phoneticPr fontId="7"/>
  </si>
  <si>
    <t>2036年度</t>
    <rPh sb="4" eb="6">
      <t>ネンド</t>
    </rPh>
    <rPh sb="5" eb="6">
      <t>ド</t>
    </rPh>
    <phoneticPr fontId="7"/>
  </si>
  <si>
    <t>2037年度</t>
    <rPh sb="4" eb="6">
      <t>ネンド</t>
    </rPh>
    <rPh sb="5" eb="6">
      <t>ド</t>
    </rPh>
    <phoneticPr fontId="7"/>
  </si>
  <si>
    <t>2038年度</t>
    <rPh sb="4" eb="6">
      <t>ネンド</t>
    </rPh>
    <rPh sb="5" eb="6">
      <t>ド</t>
    </rPh>
    <phoneticPr fontId="7"/>
  </si>
  <si>
    <t>2039年度</t>
    <rPh sb="4" eb="6">
      <t>ネンド</t>
    </rPh>
    <rPh sb="5" eb="6">
      <t>ド</t>
    </rPh>
    <phoneticPr fontId="7"/>
  </si>
  <si>
    <t>2040年度</t>
    <rPh sb="4" eb="6">
      <t>ネンド</t>
    </rPh>
    <rPh sb="5" eb="6">
      <t>ド</t>
    </rPh>
    <phoneticPr fontId="7"/>
  </si>
  <si>
    <t>2041年度</t>
    <rPh sb="4" eb="6">
      <t>ネンド</t>
    </rPh>
    <rPh sb="5" eb="6">
      <t>ド</t>
    </rPh>
    <phoneticPr fontId="7"/>
  </si>
  <si>
    <t>2042年度</t>
    <rPh sb="4" eb="6">
      <t>ネンド</t>
    </rPh>
    <rPh sb="5" eb="6">
      <t>ド</t>
    </rPh>
    <phoneticPr fontId="7"/>
  </si>
  <si>
    <t>2043年度</t>
    <rPh sb="4" eb="6">
      <t>ネンド</t>
    </rPh>
    <rPh sb="5" eb="6">
      <t>ド</t>
    </rPh>
    <phoneticPr fontId="7"/>
  </si>
  <si>
    <t>2044年度</t>
    <rPh sb="4" eb="6">
      <t>ネンド</t>
    </rPh>
    <rPh sb="5" eb="6">
      <t>ド</t>
    </rPh>
    <phoneticPr fontId="7"/>
  </si>
  <si>
    <t>2045年度</t>
    <rPh sb="4" eb="6">
      <t>ネンド</t>
    </rPh>
    <rPh sb="5" eb="6">
      <t>ド</t>
    </rPh>
    <phoneticPr fontId="7"/>
  </si>
  <si>
    <t>2046年度</t>
    <rPh sb="4" eb="6">
      <t>ネンド</t>
    </rPh>
    <rPh sb="5" eb="6">
      <t>ド</t>
    </rPh>
    <phoneticPr fontId="7"/>
  </si>
  <si>
    <t>2047年度</t>
    <rPh sb="4" eb="6">
      <t>ネンド</t>
    </rPh>
    <rPh sb="5" eb="6">
      <t>ド</t>
    </rPh>
    <phoneticPr fontId="7"/>
  </si>
  <si>
    <t>2048年度以降</t>
    <rPh sb="4" eb="6">
      <t>ネンド</t>
    </rPh>
    <rPh sb="5" eb="6">
      <t>ド</t>
    </rPh>
    <rPh sb="6" eb="8">
      <t>イコウ</t>
    </rPh>
    <phoneticPr fontId="7"/>
  </si>
  <si>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</si>
  <si>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</si>
  <si>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</si>
  <si>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</si>
  <si>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</si>
  <si>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</si>
  <si>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</si>
  <si>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</si>
  <si>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</si>
  <si>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</si>
  <si>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</si>
  <si>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</si>
  <si>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</si>
  <si>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</si>
  <si>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</si>
  <si>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</si>
  <si>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</si>
  <si>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</si>
  <si>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</si>
  <si>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</si>
  <si>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</si>
  <si>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</si>
  <si>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</si>
  <si>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</si>
  <si>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</si>
  <si>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</si>
  <si>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</si>
  <si>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</si>
  <si>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</si>
  <si>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</si>
  <si>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</si>
  <si>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</si>
  <si>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</si>
  <si>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</si>
  <si>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</si>
  <si>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</si>
  <si>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</si>
  <si>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</si>
  <si>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原子力政策の検討及び適切な情報発信等</t>
  </si>
  <si>
    <t>平成１３年度</t>
  </si>
  <si>
    <t>終了予定なし</t>
  </si>
  <si>
    <t>参事官（原子力担当）</t>
  </si>
  <si>
    <t>原子力基本法（昭和30法186）第４条、原子力委員会設置法（昭和30法188）第２条、原子力委員会専門部会等運営規則第２条</t>
  </si>
  <si>
    <t>「原子力利用に関する基本的考え方」（平成29年７月20日原子力委員会決定、翌21日閣議にて尊重する旨決定）</t>
  </si>
  <si>
    <t>我が国の原子力の研究、開発及び利用（以下、「原子力利用」という。）に関する取組に対する提言等の検討や、原子力に関する活動の国内及び国際社会への情報発信等を行うとともに、原子力委員等を欧米等に派遣し、情報収集・意見交換・分析を行う。</t>
  </si>
  <si>
    <t>-</t>
  </si>
  <si>
    <t>科学技術基礎調査等委託費</t>
  </si>
  <si>
    <t>庁費</t>
  </si>
  <si>
    <t>経済協力開発機構拠出金</t>
  </si>
  <si>
    <t>我が国の原子力利用に関する取組について、国内及び国際社会への情報発信により理解増進が進んだことを原子力委員会Webサイトのアクセス件数を前年度以上とすることを以って成果目標とする。（目標最終年度の目標値については備考欄参照）</t>
  </si>
  <si>
    <t>原子力委員会Webサイトのアクセス件数
（同一日における、同一端末からの複数アクセスは重複しない。）</t>
  </si>
  <si>
    <t>件</t>
  </si>
  <si>
    <t>原子力委員会Webサイトのアクセス件数</t>
  </si>
  <si>
    <t>千円</t>
  </si>
  <si>
    <t>　　経費/件</t>
    <phoneticPr fontId="6"/>
  </si>
  <si>
    <t>７．科学技術・イノベーション政策の推進</t>
  </si>
  <si>
    <t>１．原子力の研究、開発及び利用に係る政策の検討・情報発信等</t>
  </si>
  <si>
    <t>0049</t>
  </si>
  <si>
    <t>0051</t>
  </si>
  <si>
    <t>0059</t>
  </si>
  <si>
    <t>0037</t>
  </si>
  <si>
    <t>0035</t>
  </si>
  <si>
    <t>0031</t>
  </si>
  <si>
    <t>0032</t>
  </si>
  <si>
    <t>○</t>
  </si>
  <si>
    <t>府</t>
  </si>
  <si>
    <t>原子力委員会は、中立的・俯瞰的立場から原子力政策に取り組んでおり、この様な政府機関から特定の立場に寄らず発信される情報は、国内外における関心が高く、国民や社会のニーズを反映しているといえる。</t>
    <rPh sb="0" eb="3">
      <t>ゲンシリョク</t>
    </rPh>
    <rPh sb="3" eb="6">
      <t>イインカイ</t>
    </rPh>
    <rPh sb="8" eb="11">
      <t>チュウリツテキ</t>
    </rPh>
    <rPh sb="12" eb="15">
      <t>フカンテキ</t>
    </rPh>
    <rPh sb="15" eb="17">
      <t>タチバ</t>
    </rPh>
    <rPh sb="19" eb="22">
      <t>ゲンシリョク</t>
    </rPh>
    <rPh sb="22" eb="24">
      <t>セイサク</t>
    </rPh>
    <rPh sb="25" eb="26">
      <t>ト</t>
    </rPh>
    <rPh sb="27" eb="28">
      <t>ク</t>
    </rPh>
    <rPh sb="35" eb="36">
      <t>ヨウ</t>
    </rPh>
    <rPh sb="37" eb="39">
      <t>セイフ</t>
    </rPh>
    <rPh sb="39" eb="41">
      <t>キカン</t>
    </rPh>
    <rPh sb="43" eb="45">
      <t>トクテイ</t>
    </rPh>
    <rPh sb="46" eb="48">
      <t>タチバ</t>
    </rPh>
    <rPh sb="49" eb="50">
      <t>ヨ</t>
    </rPh>
    <rPh sb="52" eb="54">
      <t>ハッシン</t>
    </rPh>
    <rPh sb="57" eb="59">
      <t>ジョウホウ</t>
    </rPh>
    <rPh sb="61" eb="64">
      <t>コクナイガイ</t>
    </rPh>
    <rPh sb="68" eb="70">
      <t>カンシン</t>
    </rPh>
    <rPh sb="71" eb="72">
      <t>タカ</t>
    </rPh>
    <rPh sb="74" eb="76">
      <t>コクミン</t>
    </rPh>
    <rPh sb="77" eb="79">
      <t>シャカイ</t>
    </rPh>
    <rPh sb="84" eb="86">
      <t>ハンエイ</t>
    </rPh>
    <phoneticPr fontId="6"/>
  </si>
  <si>
    <t>原子力委員会の活動は、法定義務や省庁横断的な業務を含むものであり、また、中立的・俯瞰的立場や高度な専門性が求められることから、地方自治体、民間等に委ねることはできない。</t>
    <rPh sb="0" eb="3">
      <t>ゲンシリョク</t>
    </rPh>
    <rPh sb="3" eb="6">
      <t>イインカイ</t>
    </rPh>
    <rPh sb="7" eb="9">
      <t>カツドウ</t>
    </rPh>
    <rPh sb="11" eb="13">
      <t>ホウテイ</t>
    </rPh>
    <rPh sb="13" eb="15">
      <t>ギム</t>
    </rPh>
    <rPh sb="16" eb="18">
      <t>ショウチョウ</t>
    </rPh>
    <rPh sb="18" eb="21">
      <t>オウダンテキ</t>
    </rPh>
    <rPh sb="22" eb="24">
      <t>ギョウム</t>
    </rPh>
    <rPh sb="25" eb="26">
      <t>フク</t>
    </rPh>
    <rPh sb="36" eb="39">
      <t>チュウリツテキ</t>
    </rPh>
    <rPh sb="40" eb="43">
      <t>フカンテキ</t>
    </rPh>
    <rPh sb="43" eb="45">
      <t>タチバ</t>
    </rPh>
    <rPh sb="46" eb="48">
      <t>コウド</t>
    </rPh>
    <rPh sb="49" eb="52">
      <t>センモンセイ</t>
    </rPh>
    <rPh sb="53" eb="54">
      <t>モト</t>
    </rPh>
    <rPh sb="63" eb="65">
      <t>チホウ</t>
    </rPh>
    <rPh sb="65" eb="68">
      <t>ジチタイ</t>
    </rPh>
    <rPh sb="69" eb="71">
      <t>ミンカン</t>
    </rPh>
    <rPh sb="71" eb="72">
      <t>トウ</t>
    </rPh>
    <rPh sb="73" eb="74">
      <t>ユダ</t>
    </rPh>
    <phoneticPr fontId="6"/>
  </si>
  <si>
    <t>原子力委員会は原子力の研究、開発及び利用に関する行政の民主的な運営を図るための審議会等に位置付けられており、本事業はその調査審議に資する情報集取等の実施であり、政府体系の中で優先度は高い。</t>
    <rPh sb="0" eb="3">
      <t>ゲンシリョク</t>
    </rPh>
    <rPh sb="3" eb="6">
      <t>イインカイ</t>
    </rPh>
    <rPh sb="7" eb="10">
      <t>ゲンシリョク</t>
    </rPh>
    <rPh sb="11" eb="13">
      <t>ケンキュウ</t>
    </rPh>
    <rPh sb="14" eb="16">
      <t>カイハツ</t>
    </rPh>
    <rPh sb="16" eb="17">
      <t>オヨ</t>
    </rPh>
    <rPh sb="18" eb="20">
      <t>リヨウ</t>
    </rPh>
    <rPh sb="21" eb="22">
      <t>カン</t>
    </rPh>
    <rPh sb="24" eb="26">
      <t>ギョウセイ</t>
    </rPh>
    <rPh sb="27" eb="30">
      <t>ミンシュテキ</t>
    </rPh>
    <rPh sb="31" eb="33">
      <t>ウンエイ</t>
    </rPh>
    <rPh sb="34" eb="35">
      <t>ハカ</t>
    </rPh>
    <rPh sb="39" eb="42">
      <t>シンギカイ</t>
    </rPh>
    <rPh sb="42" eb="43">
      <t>トウ</t>
    </rPh>
    <rPh sb="44" eb="47">
      <t>イチヅ</t>
    </rPh>
    <rPh sb="54" eb="55">
      <t>ホン</t>
    </rPh>
    <rPh sb="55" eb="57">
      <t>ジギョウ</t>
    </rPh>
    <rPh sb="60" eb="62">
      <t>チョウサ</t>
    </rPh>
    <rPh sb="62" eb="64">
      <t>シンギ</t>
    </rPh>
    <rPh sb="65" eb="66">
      <t>シ</t>
    </rPh>
    <rPh sb="68" eb="70">
      <t>ジョウホウ</t>
    </rPh>
    <rPh sb="70" eb="71">
      <t>シュウ</t>
    </rPh>
    <rPh sb="71" eb="72">
      <t>シュ</t>
    </rPh>
    <rPh sb="72" eb="73">
      <t>トウ</t>
    </rPh>
    <rPh sb="74" eb="76">
      <t>ジッシ</t>
    </rPh>
    <rPh sb="80" eb="82">
      <t>セイフ</t>
    </rPh>
    <rPh sb="82" eb="84">
      <t>タイケイ</t>
    </rPh>
    <rPh sb="85" eb="86">
      <t>ナカ</t>
    </rPh>
    <rPh sb="87" eb="90">
      <t>ユウセンド</t>
    </rPh>
    <rPh sb="91" eb="92">
      <t>タカ</t>
    </rPh>
    <phoneticPr fontId="6"/>
  </si>
  <si>
    <t>一般競争入札を積極的に行うことにより競争性の確保を図っている。加えて、一部の委託事業については、公共サービス改革基本方針に基づく市場化テストの対象となっており、平成28年度事業より、その実施に関して従来よりも透明かつ公正な競争が確保されている。</t>
    <rPh sb="0" eb="2">
      <t>イッパン</t>
    </rPh>
    <rPh sb="2" eb="4">
      <t>キョウソウ</t>
    </rPh>
    <rPh sb="4" eb="6">
      <t>ニュウサツ</t>
    </rPh>
    <rPh sb="7" eb="10">
      <t>セッキョクテキ</t>
    </rPh>
    <rPh sb="11" eb="12">
      <t>オコナ</t>
    </rPh>
    <rPh sb="18" eb="21">
      <t>キョウソウセイ</t>
    </rPh>
    <rPh sb="22" eb="24">
      <t>カクホ</t>
    </rPh>
    <rPh sb="25" eb="26">
      <t>ハカ</t>
    </rPh>
    <rPh sb="31" eb="32">
      <t>クワ</t>
    </rPh>
    <rPh sb="35" eb="37">
      <t>イチブ</t>
    </rPh>
    <rPh sb="38" eb="40">
      <t>イタク</t>
    </rPh>
    <rPh sb="40" eb="42">
      <t>ジギョウ</t>
    </rPh>
    <rPh sb="48" eb="50">
      <t>コウキョウ</t>
    </rPh>
    <rPh sb="54" eb="56">
      <t>カイカク</t>
    </rPh>
    <rPh sb="56" eb="58">
      <t>キホン</t>
    </rPh>
    <rPh sb="58" eb="60">
      <t>ホウシン</t>
    </rPh>
    <rPh sb="61" eb="62">
      <t>モト</t>
    </rPh>
    <rPh sb="64" eb="67">
      <t>シジョウカ</t>
    </rPh>
    <rPh sb="71" eb="73">
      <t>タイショウ</t>
    </rPh>
    <phoneticPr fontId="6"/>
  </si>
  <si>
    <t>有</t>
  </si>
  <si>
    <t>無</t>
  </si>
  <si>
    <t>‐</t>
  </si>
  <si>
    <t>主に調査や情報収集・発信に必要な委託費、旅費及び庁費であり、最大限の効果が得られるよう、事前に精査し真に必要なものに限定している。また、委託費については、額の確定調査を行い、事業目的に即して適切に執行されていることを確認している。</t>
    <rPh sb="0" eb="1">
      <t>オモ</t>
    </rPh>
    <rPh sb="2" eb="4">
      <t>チョウサ</t>
    </rPh>
    <rPh sb="5" eb="7">
      <t>ジョウホウ</t>
    </rPh>
    <rPh sb="7" eb="9">
      <t>シュウシュウ</t>
    </rPh>
    <rPh sb="10" eb="12">
      <t>ハッシン</t>
    </rPh>
    <rPh sb="13" eb="15">
      <t>ヒツヨウ</t>
    </rPh>
    <rPh sb="16" eb="18">
      <t>イタク</t>
    </rPh>
    <rPh sb="18" eb="19">
      <t>ヒ</t>
    </rPh>
    <rPh sb="20" eb="22">
      <t>リョヒ</t>
    </rPh>
    <rPh sb="22" eb="23">
      <t>オヨ</t>
    </rPh>
    <rPh sb="24" eb="26">
      <t>チョウヒ</t>
    </rPh>
    <rPh sb="30" eb="33">
      <t>サイダイゲン</t>
    </rPh>
    <rPh sb="34" eb="36">
      <t>コウカ</t>
    </rPh>
    <rPh sb="37" eb="38">
      <t>エ</t>
    </rPh>
    <rPh sb="44" eb="46">
      <t>ジゼン</t>
    </rPh>
    <rPh sb="47" eb="49">
      <t>セイサ</t>
    </rPh>
    <rPh sb="50" eb="51">
      <t>シン</t>
    </rPh>
    <rPh sb="52" eb="54">
      <t>ヒツヨウ</t>
    </rPh>
    <rPh sb="58" eb="60">
      <t>ゲンテイ</t>
    </rPh>
    <rPh sb="68" eb="70">
      <t>イタク</t>
    </rPh>
    <rPh sb="70" eb="71">
      <t>ヒ</t>
    </rPh>
    <rPh sb="77" eb="78">
      <t>ガク</t>
    </rPh>
    <rPh sb="79" eb="81">
      <t>カクテイ</t>
    </rPh>
    <rPh sb="81" eb="83">
      <t>チョウサ</t>
    </rPh>
    <rPh sb="84" eb="85">
      <t>オコナ</t>
    </rPh>
    <rPh sb="87" eb="89">
      <t>ジギョウ</t>
    </rPh>
    <rPh sb="89" eb="91">
      <t>モクテキ</t>
    </rPh>
    <rPh sb="92" eb="93">
      <t>ソク</t>
    </rPh>
    <rPh sb="95" eb="97">
      <t>テキセツ</t>
    </rPh>
    <rPh sb="98" eb="100">
      <t>シッコウ</t>
    </rPh>
    <rPh sb="108" eb="110">
      <t>カクニン</t>
    </rPh>
    <phoneticPr fontId="6"/>
  </si>
  <si>
    <t>概ね当初見込みに沿った実績となっている。</t>
    <rPh sb="0" eb="1">
      <t>オオム</t>
    </rPh>
    <rPh sb="2" eb="4">
      <t>トウショ</t>
    </rPh>
    <rPh sb="4" eb="6">
      <t>ミコ</t>
    </rPh>
    <rPh sb="8" eb="9">
      <t>ソ</t>
    </rPh>
    <rPh sb="11" eb="13">
      <t>ジッセキ</t>
    </rPh>
    <phoneticPr fontId="6"/>
  </si>
  <si>
    <t>原子力委員会が収集した原子力利用に関する情報は、毎週の原子力委員会定例会議において活用するとともに、用いた資料や議事録をホームページ等で公表するなど、十分な活用を行っている。</t>
    <rPh sb="0" eb="3">
      <t>ゲンシリョク</t>
    </rPh>
    <rPh sb="3" eb="6">
      <t>イインカイ</t>
    </rPh>
    <rPh sb="7" eb="9">
      <t>シュウシュウ</t>
    </rPh>
    <rPh sb="11" eb="14">
      <t>ゲンシリョク</t>
    </rPh>
    <rPh sb="14" eb="16">
      <t>リヨウ</t>
    </rPh>
    <rPh sb="17" eb="18">
      <t>カン</t>
    </rPh>
    <rPh sb="20" eb="22">
      <t>ジョウホウ</t>
    </rPh>
    <rPh sb="24" eb="26">
      <t>マイシュウ</t>
    </rPh>
    <rPh sb="27" eb="30">
      <t>ゲンシリョク</t>
    </rPh>
    <rPh sb="30" eb="33">
      <t>イインカイ</t>
    </rPh>
    <rPh sb="33" eb="35">
      <t>テイレイ</t>
    </rPh>
    <rPh sb="35" eb="37">
      <t>カイギ</t>
    </rPh>
    <rPh sb="41" eb="43">
      <t>カツヨウ</t>
    </rPh>
    <rPh sb="50" eb="51">
      <t>モチ</t>
    </rPh>
    <rPh sb="53" eb="55">
      <t>シリョウ</t>
    </rPh>
    <rPh sb="56" eb="59">
      <t>ギジロク</t>
    </rPh>
    <rPh sb="66" eb="67">
      <t>トウ</t>
    </rPh>
    <rPh sb="68" eb="70">
      <t>コウヒョウ</t>
    </rPh>
    <rPh sb="75" eb="77">
      <t>ジュウブン</t>
    </rPh>
    <rPh sb="78" eb="80">
      <t>カツヨウ</t>
    </rPh>
    <rPh sb="81" eb="82">
      <t>オコナ</t>
    </rPh>
    <phoneticPr fontId="6"/>
  </si>
  <si>
    <t>・原子力利用に関する国民理解の促進や国際協力の強化等について、関係行政機関とも連携を図るとともに、適宜政策のフォローアップに努め、効率的・効果的な実施を図っている。具体的には、毎年度、国際会議等の開催、参加に必要な経費等の見直しを行い、効率的・効果的な予算執行に努めている。</t>
    <rPh sb="1" eb="4">
      <t>ゲンシリョク</t>
    </rPh>
    <rPh sb="4" eb="6">
      <t>リヨウ</t>
    </rPh>
    <rPh sb="7" eb="8">
      <t>カン</t>
    </rPh>
    <rPh sb="10" eb="12">
      <t>コクミン</t>
    </rPh>
    <rPh sb="12" eb="14">
      <t>リカイ</t>
    </rPh>
    <rPh sb="15" eb="17">
      <t>ソクシン</t>
    </rPh>
    <rPh sb="18" eb="20">
      <t>コクサイ</t>
    </rPh>
    <rPh sb="20" eb="22">
      <t>キョウリョク</t>
    </rPh>
    <rPh sb="23" eb="25">
      <t>キョウカ</t>
    </rPh>
    <rPh sb="25" eb="26">
      <t>トウ</t>
    </rPh>
    <rPh sb="31" eb="33">
      <t>カンケイ</t>
    </rPh>
    <rPh sb="33" eb="35">
      <t>ギョウセイ</t>
    </rPh>
    <rPh sb="35" eb="37">
      <t>キカン</t>
    </rPh>
    <rPh sb="39" eb="41">
      <t>レンケイ</t>
    </rPh>
    <rPh sb="42" eb="43">
      <t>ハカ</t>
    </rPh>
    <rPh sb="49" eb="51">
      <t>テキギ</t>
    </rPh>
    <rPh sb="51" eb="53">
      <t>セイサク</t>
    </rPh>
    <rPh sb="62" eb="63">
      <t>ツト</t>
    </rPh>
    <rPh sb="65" eb="68">
      <t>コウリツテキ</t>
    </rPh>
    <rPh sb="69" eb="72">
      <t>コウカテキ</t>
    </rPh>
    <rPh sb="73" eb="75">
      <t>ジッシ</t>
    </rPh>
    <rPh sb="76" eb="77">
      <t>ハカ</t>
    </rPh>
    <rPh sb="82" eb="85">
      <t>グタイテキ</t>
    </rPh>
    <rPh sb="88" eb="91">
      <t>マイネンド</t>
    </rPh>
    <rPh sb="92" eb="94">
      <t>コクサイ</t>
    </rPh>
    <rPh sb="94" eb="96">
      <t>カイギ</t>
    </rPh>
    <rPh sb="96" eb="97">
      <t>トウ</t>
    </rPh>
    <rPh sb="98" eb="100">
      <t>カイサイ</t>
    </rPh>
    <rPh sb="101" eb="103">
      <t>サンカ</t>
    </rPh>
    <rPh sb="104" eb="106">
      <t>ヒツヨウ</t>
    </rPh>
    <rPh sb="107" eb="109">
      <t>ケイヒ</t>
    </rPh>
    <rPh sb="109" eb="110">
      <t>トウ</t>
    </rPh>
    <rPh sb="111" eb="113">
      <t>ミナオ</t>
    </rPh>
    <rPh sb="115" eb="116">
      <t>オコナ</t>
    </rPh>
    <rPh sb="118" eb="121">
      <t>コウリツテキ</t>
    </rPh>
    <rPh sb="122" eb="125">
      <t>コウカテキ</t>
    </rPh>
    <rPh sb="126" eb="128">
      <t>ヨサン</t>
    </rPh>
    <rPh sb="128" eb="130">
      <t>シッコウ</t>
    </rPh>
    <rPh sb="131" eb="132">
      <t>ツト</t>
    </rPh>
    <phoneticPr fontId="6"/>
  </si>
  <si>
    <t>・原子力委員会が実施することが必要な原子力利用に関する国民理解の促進や国際協力の強化等について、関係行政機関とも連携を図るとともに、適宜政策のフォローアップに努め、効率的・効果的な実施を図っていく。</t>
    <rPh sb="1" eb="4">
      <t>ゲンシリョク</t>
    </rPh>
    <rPh sb="4" eb="7">
      <t>イインカイ</t>
    </rPh>
    <rPh sb="8" eb="10">
      <t>ジッシ</t>
    </rPh>
    <rPh sb="15" eb="17">
      <t>ヒツヨウ</t>
    </rPh>
    <rPh sb="18" eb="21">
      <t>ゲンシリョク</t>
    </rPh>
    <rPh sb="21" eb="23">
      <t>リヨウ</t>
    </rPh>
    <rPh sb="24" eb="25">
      <t>カン</t>
    </rPh>
    <rPh sb="27" eb="29">
      <t>コクミン</t>
    </rPh>
    <rPh sb="29" eb="31">
      <t>リカイ</t>
    </rPh>
    <rPh sb="32" eb="34">
      <t>ソクシン</t>
    </rPh>
    <rPh sb="35" eb="37">
      <t>コクサイ</t>
    </rPh>
    <rPh sb="37" eb="39">
      <t>キョウリョク</t>
    </rPh>
    <rPh sb="40" eb="42">
      <t>キョウカ</t>
    </rPh>
    <rPh sb="42" eb="43">
      <t>トウ</t>
    </rPh>
    <rPh sb="48" eb="50">
      <t>カンケイ</t>
    </rPh>
    <rPh sb="50" eb="52">
      <t>ギョウセイ</t>
    </rPh>
    <rPh sb="52" eb="54">
      <t>キカン</t>
    </rPh>
    <rPh sb="56" eb="58">
      <t>レンケイ</t>
    </rPh>
    <rPh sb="59" eb="60">
      <t>ハカ</t>
    </rPh>
    <rPh sb="66" eb="68">
      <t>テキギ</t>
    </rPh>
    <rPh sb="68" eb="70">
      <t>セイサク</t>
    </rPh>
    <rPh sb="79" eb="80">
      <t>ツト</t>
    </rPh>
    <rPh sb="82" eb="85">
      <t>コウリツテキ</t>
    </rPh>
    <rPh sb="86" eb="89">
      <t>コウカテキ</t>
    </rPh>
    <rPh sb="90" eb="92">
      <t>ジッシ</t>
    </rPh>
    <rPh sb="93" eb="94">
      <t>ハカ</t>
    </rPh>
    <phoneticPr fontId="6"/>
  </si>
  <si>
    <t>・アウトカム及び測定指標の目標値については、各年度終了時の実績に基づき次年度の目標を設定している。このため、向こう３年以内の目標設定は困難である。
・また、上記理由により、事業終了年度の目標値も現時点では明確に設定できないため、便宜上、目標を設定できる令和３年度の目標値を記載している。
・アウトプットの活動見込みについては、各年度終了時に次年度の当初見込みが明らかになるため、令和４年度の活動見込みを設定することは困難である。</t>
    <rPh sb="6" eb="7">
      <t>オヨ</t>
    </rPh>
    <rPh sb="8" eb="10">
      <t>ソクテイ</t>
    </rPh>
    <rPh sb="10" eb="12">
      <t>シヒョウ</t>
    </rPh>
    <rPh sb="13" eb="16">
      <t>モクヒョウチ</t>
    </rPh>
    <rPh sb="22" eb="25">
      <t>カクネンド</t>
    </rPh>
    <rPh sb="25" eb="27">
      <t>シュウリョウ</t>
    </rPh>
    <rPh sb="27" eb="28">
      <t>ジ</t>
    </rPh>
    <rPh sb="29" eb="31">
      <t>ジッセキ</t>
    </rPh>
    <rPh sb="32" eb="33">
      <t>モト</t>
    </rPh>
    <rPh sb="35" eb="38">
      <t>ジネンド</t>
    </rPh>
    <rPh sb="39" eb="41">
      <t>モクヒョウ</t>
    </rPh>
    <rPh sb="42" eb="44">
      <t>セッテイ</t>
    </rPh>
    <rPh sb="54" eb="55">
      <t>ム</t>
    </rPh>
    <rPh sb="58" eb="59">
      <t>ネン</t>
    </rPh>
    <rPh sb="59" eb="61">
      <t>イナイ</t>
    </rPh>
    <rPh sb="62" eb="64">
      <t>モクヒョウ</t>
    </rPh>
    <rPh sb="64" eb="66">
      <t>セッテイ</t>
    </rPh>
    <rPh sb="67" eb="69">
      <t>コンナン</t>
    </rPh>
    <rPh sb="78" eb="80">
      <t>ジョウキ</t>
    </rPh>
    <rPh sb="80" eb="82">
      <t>リユウ</t>
    </rPh>
    <rPh sb="86" eb="88">
      <t>ジギョウ</t>
    </rPh>
    <rPh sb="88" eb="90">
      <t>シュウリョウ</t>
    </rPh>
    <rPh sb="90" eb="92">
      <t>ネンド</t>
    </rPh>
    <rPh sb="93" eb="96">
      <t>モクヒョウチ</t>
    </rPh>
    <rPh sb="97" eb="100">
      <t>ゲンジテン</t>
    </rPh>
    <rPh sb="102" eb="104">
      <t>メイカク</t>
    </rPh>
    <rPh sb="105" eb="107">
      <t>セッテイ</t>
    </rPh>
    <rPh sb="114" eb="116">
      <t>ベンギ</t>
    </rPh>
    <rPh sb="116" eb="117">
      <t>ジョウ</t>
    </rPh>
    <rPh sb="118" eb="120">
      <t>モクヒョウ</t>
    </rPh>
    <rPh sb="121" eb="123">
      <t>セッテイ</t>
    </rPh>
    <rPh sb="126" eb="128">
      <t>レイワ</t>
    </rPh>
    <rPh sb="129" eb="131">
      <t>ネンド</t>
    </rPh>
    <rPh sb="132" eb="135">
      <t>モクヒョウチ</t>
    </rPh>
    <rPh sb="136" eb="138">
      <t>キサイ</t>
    </rPh>
    <rPh sb="152" eb="154">
      <t>カツドウ</t>
    </rPh>
    <rPh sb="154" eb="156">
      <t>ミコ</t>
    </rPh>
    <rPh sb="163" eb="166">
      <t>カクネンド</t>
    </rPh>
    <rPh sb="166" eb="168">
      <t>シュウリョウ</t>
    </rPh>
    <rPh sb="168" eb="169">
      <t>ジ</t>
    </rPh>
    <rPh sb="170" eb="173">
      <t>ジネンド</t>
    </rPh>
    <rPh sb="174" eb="176">
      <t>トウショ</t>
    </rPh>
    <rPh sb="176" eb="178">
      <t>ミコ</t>
    </rPh>
    <rPh sb="180" eb="181">
      <t>アキ</t>
    </rPh>
    <rPh sb="189" eb="191">
      <t>レイワ</t>
    </rPh>
    <rPh sb="192" eb="194">
      <t>ネンド</t>
    </rPh>
    <rPh sb="195" eb="197">
      <t>カツドウ</t>
    </rPh>
    <rPh sb="197" eb="199">
      <t>ミコ</t>
    </rPh>
    <rPh sb="201" eb="203">
      <t>セッテイ</t>
    </rPh>
    <rPh sb="208" eb="210">
      <t>コンナン</t>
    </rPh>
    <phoneticPr fontId="6"/>
  </si>
  <si>
    <t>・原子力の研究、開発及び利用に関する取組等について、Webサイトによる情報公開等を通じて広報・広聴を充実させる。
・FNCA（アジア原子力協力フォーラム）やIAEA（国際原子力機関）総会などの国際会議を通じて我が国の原子力に関する活動の情報発信を実施する。</t>
    <rPh sb="1" eb="4">
      <t>ゲンシリョク</t>
    </rPh>
    <rPh sb="5" eb="7">
      <t>ケンキュウ</t>
    </rPh>
    <rPh sb="8" eb="10">
      <t>カイハツ</t>
    </rPh>
    <rPh sb="10" eb="11">
      <t>オヨ</t>
    </rPh>
    <rPh sb="12" eb="14">
      <t>リヨウ</t>
    </rPh>
    <rPh sb="15" eb="16">
      <t>カン</t>
    </rPh>
    <rPh sb="18" eb="20">
      <t>トリクミ</t>
    </rPh>
    <rPh sb="20" eb="21">
      <t>トウ</t>
    </rPh>
    <rPh sb="35" eb="37">
      <t>ジョウホウ</t>
    </rPh>
    <rPh sb="37" eb="39">
      <t>コウカイ</t>
    </rPh>
    <rPh sb="39" eb="40">
      <t>トウ</t>
    </rPh>
    <rPh sb="41" eb="42">
      <t>ツウ</t>
    </rPh>
    <rPh sb="44" eb="46">
      <t>コウホウ</t>
    </rPh>
    <rPh sb="47" eb="49">
      <t>コウチョウ</t>
    </rPh>
    <rPh sb="50" eb="52">
      <t>ジュウジツ</t>
    </rPh>
    <rPh sb="66" eb="69">
      <t>ゲンシリョク</t>
    </rPh>
    <rPh sb="69" eb="71">
      <t>キョウリョク</t>
    </rPh>
    <rPh sb="83" eb="85">
      <t>コクサイ</t>
    </rPh>
    <rPh sb="85" eb="88">
      <t>ゲンシリョク</t>
    </rPh>
    <rPh sb="88" eb="90">
      <t>キカン</t>
    </rPh>
    <rPh sb="91" eb="93">
      <t>ソウカイ</t>
    </rPh>
    <rPh sb="96" eb="98">
      <t>コクサイ</t>
    </rPh>
    <rPh sb="98" eb="100">
      <t>カイギ</t>
    </rPh>
    <rPh sb="101" eb="102">
      <t>ツウ</t>
    </rPh>
    <rPh sb="104" eb="105">
      <t>ワ</t>
    </rPh>
    <rPh sb="106" eb="107">
      <t>クニ</t>
    </rPh>
    <rPh sb="108" eb="111">
      <t>ゲンシリョク</t>
    </rPh>
    <rPh sb="112" eb="113">
      <t>カン</t>
    </rPh>
    <rPh sb="115" eb="117">
      <t>カツドウ</t>
    </rPh>
    <rPh sb="118" eb="120">
      <t>ジョウホウ</t>
    </rPh>
    <rPh sb="120" eb="122">
      <t>ハッシン</t>
    </rPh>
    <rPh sb="123" eb="125">
      <t>ジッシ</t>
    </rPh>
    <phoneticPr fontId="6"/>
  </si>
  <si>
    <t>科学技術・イノベーション推進事務局</t>
    <rPh sb="12" eb="14">
      <t>スイシン</t>
    </rPh>
    <rPh sb="14" eb="17">
      <t>ジムキョク</t>
    </rPh>
    <phoneticPr fontId="6"/>
  </si>
  <si>
    <t>2,758千円/45件</t>
    <rPh sb="5" eb="7">
      <t>センエン</t>
    </rPh>
    <rPh sb="10" eb="11">
      <t>ケン</t>
    </rPh>
    <phoneticPr fontId="6"/>
  </si>
  <si>
    <t>2,794千円/45件</t>
    <phoneticPr fontId="6"/>
  </si>
  <si>
    <t>1,896千円/45件</t>
    <phoneticPr fontId="6"/>
  </si>
  <si>
    <t>千円/43件</t>
    <rPh sb="0" eb="2">
      <t>センエン</t>
    </rPh>
    <rPh sb="5" eb="6">
      <t>ケン</t>
    </rPh>
    <phoneticPr fontId="6"/>
  </si>
  <si>
    <t>一般競争入札により、コスト等の水準を確保しており、引き続き適切なコスト水準を維持したい。</t>
    <rPh sb="0" eb="2">
      <t>イッパン</t>
    </rPh>
    <rPh sb="2" eb="4">
      <t>キョウソウ</t>
    </rPh>
    <rPh sb="4" eb="6">
      <t>ニュウサツ</t>
    </rPh>
    <rPh sb="13" eb="14">
      <t>トウ</t>
    </rPh>
    <rPh sb="15" eb="17">
      <t>スイジュン</t>
    </rPh>
    <rPh sb="18" eb="20">
      <t>カクホ</t>
    </rPh>
    <rPh sb="25" eb="26">
      <t>ヒ</t>
    </rPh>
    <rPh sb="27" eb="28">
      <t>ツヅ</t>
    </rPh>
    <rPh sb="29" eb="31">
      <t>テキセツ</t>
    </rPh>
    <rPh sb="35" eb="37">
      <t>スイジュン</t>
    </rPh>
    <rPh sb="38" eb="40">
      <t>イジ</t>
    </rPh>
    <phoneticPr fontId="6"/>
  </si>
  <si>
    <t>適宜進捗を管理するなど、効率化を図っているが、引き続きコスト削減等に向けた工夫を行いたい。</t>
    <rPh sb="0" eb="2">
      <t>テキギ</t>
    </rPh>
    <rPh sb="2" eb="4">
      <t>シンチョク</t>
    </rPh>
    <rPh sb="5" eb="7">
      <t>カンリ</t>
    </rPh>
    <rPh sb="12" eb="15">
      <t>コウリツカ</t>
    </rPh>
    <rPh sb="16" eb="17">
      <t>ハカ</t>
    </rPh>
    <rPh sb="23" eb="24">
      <t>ヒ</t>
    </rPh>
    <rPh sb="25" eb="26">
      <t>ツヅ</t>
    </rPh>
    <rPh sb="30" eb="32">
      <t>サクゲン</t>
    </rPh>
    <rPh sb="32" eb="33">
      <t>トウ</t>
    </rPh>
    <rPh sb="34" eb="35">
      <t>ム</t>
    </rPh>
    <rPh sb="37" eb="39">
      <t>クフウ</t>
    </rPh>
    <rPh sb="40" eb="41">
      <t>オコナ</t>
    </rPh>
    <phoneticPr fontId="6"/>
  </si>
  <si>
    <t>原子力委員会定例会議の資料や原子力白書、諸外国とのシンポジウムに関する情報等を速やかにHPに掲載しており、見合ったものとなっている。</t>
    <rPh sb="0" eb="3">
      <t>ゲンシリョク</t>
    </rPh>
    <rPh sb="3" eb="6">
      <t>イインカイ</t>
    </rPh>
    <rPh sb="6" eb="8">
      <t>テイレイ</t>
    </rPh>
    <rPh sb="8" eb="10">
      <t>カイギ</t>
    </rPh>
    <rPh sb="11" eb="13">
      <t>シリョウ</t>
    </rPh>
    <rPh sb="14" eb="17">
      <t>ゲンシリョク</t>
    </rPh>
    <rPh sb="17" eb="19">
      <t>ハクショ</t>
    </rPh>
    <rPh sb="20" eb="23">
      <t>ショガイコク</t>
    </rPh>
    <rPh sb="32" eb="33">
      <t>カン</t>
    </rPh>
    <rPh sb="35" eb="37">
      <t>ジョウホウ</t>
    </rPh>
    <rPh sb="37" eb="38">
      <t>トウ</t>
    </rPh>
    <rPh sb="39" eb="40">
      <t>スミ</t>
    </rPh>
    <rPh sb="46" eb="48">
      <t>ケイサイ</t>
    </rPh>
    <rPh sb="53" eb="55">
      <t>ミア</t>
    </rPh>
    <phoneticPr fontId="6"/>
  </si>
  <si>
    <t>A.（公財）原子力安全研究協会</t>
    <phoneticPr fontId="6"/>
  </si>
  <si>
    <t>B.エム・アール・アイリサーチアソシエイツ（株）</t>
    <phoneticPr fontId="6"/>
  </si>
  <si>
    <t>C.エム・アール・アイリサーチアソシエイツ（株）</t>
    <phoneticPr fontId="6"/>
  </si>
  <si>
    <t>D.エム・アール・アイリサーチアソシエイツ（株）</t>
    <phoneticPr fontId="6"/>
  </si>
  <si>
    <t>人件費</t>
    <rPh sb="0" eb="3">
      <t>ジンケンヒ</t>
    </rPh>
    <phoneticPr fontId="6"/>
  </si>
  <si>
    <t>その他の経費</t>
    <rPh sb="2" eb="3">
      <t>タ</t>
    </rPh>
    <rPh sb="4" eb="6">
      <t>ケイヒ</t>
    </rPh>
    <phoneticPr fontId="6"/>
  </si>
  <si>
    <t>一般管理費</t>
    <rPh sb="0" eb="2">
      <t>イッパン</t>
    </rPh>
    <rPh sb="2" eb="5">
      <t>カンリヒ</t>
    </rPh>
    <phoneticPr fontId="6"/>
  </si>
  <si>
    <t>E.経済協力開発機構</t>
    <phoneticPr fontId="6"/>
  </si>
  <si>
    <t>F. （公財）核物質管理センター</t>
    <phoneticPr fontId="6"/>
  </si>
  <si>
    <t>雑役務費</t>
    <rPh sb="0" eb="1">
      <t>ザツ</t>
    </rPh>
    <rPh sb="1" eb="3">
      <t>エキム</t>
    </rPh>
    <rPh sb="3" eb="4">
      <t>ヒ</t>
    </rPh>
    <phoneticPr fontId="6"/>
  </si>
  <si>
    <t>我が国の核燃料物質管理状況等に係る集計業務</t>
    <rPh sb="0" eb="1">
      <t>ワ</t>
    </rPh>
    <rPh sb="2" eb="3">
      <t>クニ</t>
    </rPh>
    <rPh sb="4" eb="7">
      <t>カクネンリョウ</t>
    </rPh>
    <rPh sb="7" eb="9">
      <t>ブッシツ</t>
    </rPh>
    <rPh sb="9" eb="11">
      <t>カンリ</t>
    </rPh>
    <rPh sb="11" eb="13">
      <t>ジョウキョウ</t>
    </rPh>
    <rPh sb="13" eb="14">
      <t>トウ</t>
    </rPh>
    <rPh sb="15" eb="16">
      <t>カカ</t>
    </rPh>
    <rPh sb="17" eb="19">
      <t>シュウケイ</t>
    </rPh>
    <rPh sb="19" eb="21">
      <t>ギョウム</t>
    </rPh>
    <phoneticPr fontId="6"/>
  </si>
  <si>
    <t>拠出金</t>
    <rPh sb="0" eb="3">
      <t>キョシュツキン</t>
    </rPh>
    <phoneticPr fontId="6"/>
  </si>
  <si>
    <t>経済協力開発機構拠出金</t>
    <rPh sb="0" eb="2">
      <t>ケイザイ</t>
    </rPh>
    <rPh sb="2" eb="4">
      <t>キョウリョク</t>
    </rPh>
    <rPh sb="4" eb="6">
      <t>カイハツ</t>
    </rPh>
    <rPh sb="6" eb="8">
      <t>キコウ</t>
    </rPh>
    <rPh sb="8" eb="11">
      <t>キョシュツキン</t>
    </rPh>
    <phoneticPr fontId="6"/>
  </si>
  <si>
    <t>H.（株）ソニア</t>
    <rPh sb="3" eb="4">
      <t>カブ</t>
    </rPh>
    <phoneticPr fontId="6"/>
  </si>
  <si>
    <t>原子力委員会ホームページの運営業務</t>
    <rPh sb="0" eb="3">
      <t>ゲンシリョク</t>
    </rPh>
    <rPh sb="3" eb="6">
      <t>イインカイ</t>
    </rPh>
    <rPh sb="13" eb="15">
      <t>ウンエイ</t>
    </rPh>
    <rPh sb="15" eb="17">
      <t>ギョウム</t>
    </rPh>
    <phoneticPr fontId="6"/>
  </si>
  <si>
    <t>☑</t>
  </si>
  <si>
    <t>（公財）原子力安全研究協会</t>
    <rPh sb="1" eb="2">
      <t>コウ</t>
    </rPh>
    <rPh sb="2" eb="3">
      <t>ザイ</t>
    </rPh>
    <rPh sb="4" eb="7">
      <t>ゲンシリョク</t>
    </rPh>
    <rPh sb="7" eb="9">
      <t>アンゼン</t>
    </rPh>
    <rPh sb="9" eb="11">
      <t>ケンキュウ</t>
    </rPh>
    <rPh sb="11" eb="13">
      <t>キョウカイ</t>
    </rPh>
    <phoneticPr fontId="6"/>
  </si>
  <si>
    <t>「アジア地域原子力協力に関する調査」委託業務</t>
    <rPh sb="4" eb="6">
      <t>チイキ</t>
    </rPh>
    <rPh sb="6" eb="9">
      <t>ゲンシリョク</t>
    </rPh>
    <rPh sb="9" eb="11">
      <t>キョウリョク</t>
    </rPh>
    <rPh sb="12" eb="13">
      <t>カン</t>
    </rPh>
    <rPh sb="15" eb="17">
      <t>チョウサ</t>
    </rPh>
    <rPh sb="18" eb="20">
      <t>イタク</t>
    </rPh>
    <rPh sb="20" eb="22">
      <t>ギョウム</t>
    </rPh>
    <phoneticPr fontId="6"/>
  </si>
  <si>
    <t>国庫債務負担行為等</t>
  </si>
  <si>
    <t>落札率については、予定価格が推測されるため非公表</t>
    <rPh sb="0" eb="2">
      <t>ラクサツ</t>
    </rPh>
    <rPh sb="2" eb="3">
      <t>リツ</t>
    </rPh>
    <rPh sb="9" eb="11">
      <t>ヨテイ</t>
    </rPh>
    <rPh sb="11" eb="13">
      <t>カカク</t>
    </rPh>
    <rPh sb="14" eb="16">
      <t>スイソク</t>
    </rPh>
    <rPh sb="21" eb="22">
      <t>ヒ</t>
    </rPh>
    <rPh sb="22" eb="24">
      <t>コウヒョウ</t>
    </rPh>
    <phoneticPr fontId="6"/>
  </si>
  <si>
    <t>エム・アール・アイリサーチアソシエイツ（株）</t>
    <phoneticPr fontId="6"/>
  </si>
  <si>
    <t>原子力利用の国内外の最新動向に係る情報収集等の調査を実施</t>
    <rPh sb="0" eb="3">
      <t>ゲンシリョク</t>
    </rPh>
    <rPh sb="3" eb="5">
      <t>リヨウ</t>
    </rPh>
    <rPh sb="6" eb="9">
      <t>コクナイガイ</t>
    </rPh>
    <rPh sb="10" eb="12">
      <t>サイシン</t>
    </rPh>
    <rPh sb="12" eb="14">
      <t>ドウコウ</t>
    </rPh>
    <rPh sb="15" eb="16">
      <t>カカ</t>
    </rPh>
    <rPh sb="17" eb="19">
      <t>ジョウホウ</t>
    </rPh>
    <rPh sb="19" eb="21">
      <t>シュウシュウ</t>
    </rPh>
    <rPh sb="21" eb="22">
      <t>トウ</t>
    </rPh>
    <rPh sb="23" eb="25">
      <t>チョウサ</t>
    </rPh>
    <rPh sb="26" eb="28">
      <t>ジッシ</t>
    </rPh>
    <phoneticPr fontId="6"/>
  </si>
  <si>
    <t>諸外国における原子力安全制度の整備状況等に関する調査を実施</t>
    <rPh sb="0" eb="3">
      <t>ショガイコク</t>
    </rPh>
    <rPh sb="7" eb="10">
      <t>ゲンシリョク</t>
    </rPh>
    <rPh sb="10" eb="12">
      <t>アンゼン</t>
    </rPh>
    <rPh sb="12" eb="14">
      <t>セイド</t>
    </rPh>
    <rPh sb="15" eb="17">
      <t>セイビ</t>
    </rPh>
    <rPh sb="17" eb="19">
      <t>ジョウキョウ</t>
    </rPh>
    <rPh sb="19" eb="20">
      <t>トウ</t>
    </rPh>
    <rPh sb="21" eb="22">
      <t>カン</t>
    </rPh>
    <rPh sb="24" eb="26">
      <t>チョウサ</t>
    </rPh>
    <rPh sb="27" eb="29">
      <t>ジッシ</t>
    </rPh>
    <phoneticPr fontId="6"/>
  </si>
  <si>
    <t>今後の原子力分野の人材の確保及び育成に向けた基盤的調査を実施</t>
    <phoneticPr fontId="6"/>
  </si>
  <si>
    <t>我が国の核燃料物質管理状況等に係る集計業務</t>
    <phoneticPr fontId="6"/>
  </si>
  <si>
    <t>経済協力開発機構</t>
    <phoneticPr fontId="6"/>
  </si>
  <si>
    <t>国際原子力エネルギー協力フレームワーク（IFNEC）が、事務局機能を経済協力開発機構原子力機関（OECD/NEA）に外部委託することによる拠出金</t>
    <rPh sb="0" eb="2">
      <t>コクサイ</t>
    </rPh>
    <rPh sb="2" eb="5">
      <t>ゲンシリョク</t>
    </rPh>
    <rPh sb="10" eb="12">
      <t>キョウリョク</t>
    </rPh>
    <rPh sb="28" eb="31">
      <t>ジムキョク</t>
    </rPh>
    <rPh sb="31" eb="33">
      <t>キノウ</t>
    </rPh>
    <rPh sb="34" eb="36">
      <t>ケイザイ</t>
    </rPh>
    <rPh sb="36" eb="38">
      <t>キョウリョク</t>
    </rPh>
    <rPh sb="38" eb="40">
      <t>カイハツ</t>
    </rPh>
    <rPh sb="40" eb="42">
      <t>キコウ</t>
    </rPh>
    <rPh sb="42" eb="45">
      <t>ゲンシリョク</t>
    </rPh>
    <rPh sb="45" eb="47">
      <t>キカン</t>
    </rPh>
    <rPh sb="58" eb="60">
      <t>ガイブ</t>
    </rPh>
    <rPh sb="60" eb="62">
      <t>イタク</t>
    </rPh>
    <rPh sb="69" eb="71">
      <t>キョシュツ</t>
    </rPh>
    <rPh sb="71" eb="72">
      <t>キン</t>
    </rPh>
    <phoneticPr fontId="6"/>
  </si>
  <si>
    <t>（公財）核物質管理センター</t>
    <rPh sb="1" eb="3">
      <t>コウザイ</t>
    </rPh>
    <phoneticPr fontId="6"/>
  </si>
  <si>
    <t>（株）ソニア</t>
    <rPh sb="1" eb="2">
      <t>カブ</t>
    </rPh>
    <phoneticPr fontId="6"/>
  </si>
  <si>
    <t>原子力委員会ホームページの運営</t>
    <rPh sb="0" eb="3">
      <t>ゲンシリョク</t>
    </rPh>
    <rPh sb="3" eb="6">
      <t>イインカイ</t>
    </rPh>
    <rPh sb="13" eb="15">
      <t>ウンエイ</t>
    </rPh>
    <phoneticPr fontId="6"/>
  </si>
  <si>
    <t>日本コンベンションサービス（株）</t>
  </si>
  <si>
    <t>（一社）日本原子力産業協会</t>
    <rPh sb="1" eb="2">
      <t>イチ</t>
    </rPh>
    <phoneticPr fontId="6"/>
  </si>
  <si>
    <t>（株）サイマル・インターナショナル</t>
    <phoneticPr fontId="6"/>
  </si>
  <si>
    <t>G.（株）サイマル・インターナショナル</t>
    <phoneticPr fontId="6"/>
  </si>
  <si>
    <t>FNCA大臣級会合、上級行政官会合、スタディパネルにおける通訳業務</t>
    <rPh sb="4" eb="6">
      <t>ダイジン</t>
    </rPh>
    <rPh sb="6" eb="7">
      <t>キュウ</t>
    </rPh>
    <rPh sb="7" eb="9">
      <t>カイゴウ</t>
    </rPh>
    <rPh sb="10" eb="12">
      <t>ジョウキュウ</t>
    </rPh>
    <rPh sb="12" eb="15">
      <t>ギョウセイカン</t>
    </rPh>
    <rPh sb="15" eb="17">
      <t>カイゴウ</t>
    </rPh>
    <rPh sb="29" eb="31">
      <t>ツウヤク</t>
    </rPh>
    <rPh sb="31" eb="33">
      <t>ギョウム</t>
    </rPh>
    <phoneticPr fontId="6"/>
  </si>
  <si>
    <t>FNCA大臣級会合、上級行政官会合、スタディパネルにおける通訳業務</t>
    <phoneticPr fontId="6"/>
  </si>
  <si>
    <t>IAEA総会、日インドネシア共同シンポジウムに係る支援業務</t>
    <rPh sb="4" eb="6">
      <t>ソウカイ</t>
    </rPh>
    <rPh sb="7" eb="8">
      <t>ニチ</t>
    </rPh>
    <rPh sb="14" eb="16">
      <t>キョウドウ</t>
    </rPh>
    <rPh sb="23" eb="24">
      <t>カカ</t>
    </rPh>
    <rPh sb="25" eb="27">
      <t>シエン</t>
    </rPh>
    <rPh sb="27" eb="29">
      <t>ギョウム</t>
    </rPh>
    <phoneticPr fontId="6"/>
  </si>
  <si>
    <t>IAEA総会における科学技術担当大臣ビデオステートメント動画作成業務</t>
    <rPh sb="4" eb="6">
      <t>ソウカイ</t>
    </rPh>
    <rPh sb="10" eb="12">
      <t>カガク</t>
    </rPh>
    <rPh sb="12" eb="14">
      <t>ギジュツ</t>
    </rPh>
    <rPh sb="14" eb="16">
      <t>タントウ</t>
    </rPh>
    <rPh sb="16" eb="18">
      <t>ダイジン</t>
    </rPh>
    <rPh sb="28" eb="30">
      <t>ドウガ</t>
    </rPh>
    <rPh sb="30" eb="32">
      <t>サクセイ</t>
    </rPh>
    <rPh sb="32" eb="34">
      <t>ギョウム</t>
    </rPh>
    <phoneticPr fontId="6"/>
  </si>
  <si>
    <t>（株）金由</t>
  </si>
  <si>
    <t>（株）三省堂書店</t>
  </si>
  <si>
    <t>（株）宗像デザイン研究所</t>
  </si>
  <si>
    <t>（株）秋山商会</t>
  </si>
  <si>
    <t>（株）創結</t>
  </si>
  <si>
    <t>（公財）原子力安全研究協会</t>
    <rPh sb="1" eb="3">
      <t>コウザイ</t>
    </rPh>
    <phoneticPr fontId="6"/>
  </si>
  <si>
    <t>（一社）原子力国民会議</t>
    <rPh sb="1" eb="2">
      <t>イチ</t>
    </rPh>
    <rPh sb="2" eb="3">
      <t>シャ</t>
    </rPh>
    <phoneticPr fontId="6"/>
  </si>
  <si>
    <t>書籍購入</t>
    <rPh sb="0" eb="2">
      <t>ショセキ</t>
    </rPh>
    <rPh sb="2" eb="4">
      <t>コウニュウ</t>
    </rPh>
    <phoneticPr fontId="6"/>
  </si>
  <si>
    <t>FNCA賞　表彰盾</t>
    <phoneticPr fontId="6"/>
  </si>
  <si>
    <t>国際会議準備費</t>
    <rPh sb="0" eb="2">
      <t>コクサイ</t>
    </rPh>
    <rPh sb="2" eb="4">
      <t>カイギ</t>
    </rPh>
    <rPh sb="4" eb="6">
      <t>ジュンビ</t>
    </rPh>
    <rPh sb="6" eb="7">
      <t>ヒ</t>
    </rPh>
    <phoneticPr fontId="6"/>
  </si>
  <si>
    <t>雑品購入</t>
    <rPh sb="0" eb="2">
      <t>ザッピン</t>
    </rPh>
    <rPh sb="2" eb="4">
      <t>コウニュウ</t>
    </rPh>
    <phoneticPr fontId="6"/>
  </si>
  <si>
    <t>（株）五月商会</t>
    <rPh sb="1" eb="2">
      <t>カブ</t>
    </rPh>
    <rPh sb="3" eb="5">
      <t>サツキ</t>
    </rPh>
    <rPh sb="5" eb="7">
      <t>ショウカイ</t>
    </rPh>
    <phoneticPr fontId="6"/>
  </si>
  <si>
    <t>独立行政法人　国立印刷局</t>
    <phoneticPr fontId="6"/>
  </si>
  <si>
    <t>和文英訳</t>
    <rPh sb="0" eb="2">
      <t>ワブン</t>
    </rPh>
    <rPh sb="2" eb="4">
      <t>エイヤク</t>
    </rPh>
    <phoneticPr fontId="6"/>
  </si>
  <si>
    <t>資料冊子印刷</t>
    <rPh sb="0" eb="2">
      <t>シリョウ</t>
    </rPh>
    <rPh sb="2" eb="4">
      <t>サッシ</t>
    </rPh>
    <rPh sb="4" eb="6">
      <t>インサツ</t>
    </rPh>
    <phoneticPr fontId="6"/>
  </si>
  <si>
    <t>有限会社魚康</t>
  </si>
  <si>
    <t>出張における意見交換会における会議費</t>
    <rPh sb="0" eb="2">
      <t>シュッチョウ</t>
    </rPh>
    <rPh sb="6" eb="8">
      <t>イケン</t>
    </rPh>
    <rPh sb="8" eb="11">
      <t>コウカンカイ</t>
    </rPh>
    <rPh sb="15" eb="18">
      <t>カイギヒ</t>
    </rPh>
    <phoneticPr fontId="6"/>
  </si>
  <si>
    <t>ＦＮＣＡ大臣級会合に係る会議費</t>
    <phoneticPr fontId="6"/>
  </si>
  <si>
    <t>ＦＮＣＡスタディ・パネルに係る会議費</t>
    <phoneticPr fontId="6"/>
  </si>
  <si>
    <t>ＦＮＣＡ上級行政官会合に係る会議費</t>
    <phoneticPr fontId="6"/>
  </si>
  <si>
    <t>職員A</t>
    <rPh sb="0" eb="2">
      <t>ショクイン</t>
    </rPh>
    <phoneticPr fontId="6"/>
  </si>
  <si>
    <t>職員B</t>
    <rPh sb="0" eb="2">
      <t>ショクイン</t>
    </rPh>
    <phoneticPr fontId="6"/>
  </si>
  <si>
    <t>職員C</t>
    <rPh sb="0" eb="2">
      <t>ショクイン</t>
    </rPh>
    <phoneticPr fontId="6"/>
  </si>
  <si>
    <t>委員C</t>
    <rPh sb="0" eb="2">
      <t>イイン</t>
    </rPh>
    <phoneticPr fontId="6"/>
  </si>
  <si>
    <t>職員D</t>
    <rPh sb="0" eb="2">
      <t>ショクイン</t>
    </rPh>
    <phoneticPr fontId="6"/>
  </si>
  <si>
    <t>職員E</t>
    <rPh sb="0" eb="2">
      <t>ショクイン</t>
    </rPh>
    <phoneticPr fontId="6"/>
  </si>
  <si>
    <t>職員F</t>
    <rPh sb="0" eb="2">
      <t>ショクイン</t>
    </rPh>
    <phoneticPr fontId="6"/>
  </si>
  <si>
    <t>委員D</t>
    <rPh sb="0" eb="2">
      <t>イイン</t>
    </rPh>
    <phoneticPr fontId="6"/>
  </si>
  <si>
    <t>-</t>
    <phoneticPr fontId="6"/>
  </si>
  <si>
    <t>FNCAに係る旅費、謝金</t>
    <rPh sb="5" eb="6">
      <t>カカ</t>
    </rPh>
    <rPh sb="7" eb="9">
      <t>リョヒ</t>
    </rPh>
    <rPh sb="10" eb="12">
      <t>シャキン</t>
    </rPh>
    <phoneticPr fontId="6"/>
  </si>
  <si>
    <t>出張に伴う旅費</t>
    <rPh sb="0" eb="2">
      <t>シュッチョウ</t>
    </rPh>
    <rPh sb="3" eb="4">
      <t>トモナ</t>
    </rPh>
    <rPh sb="5" eb="7">
      <t>リョヒ</t>
    </rPh>
    <phoneticPr fontId="6"/>
  </si>
  <si>
    <t>学会参加費</t>
    <rPh sb="0" eb="2">
      <t>ガッカイ</t>
    </rPh>
    <rPh sb="2" eb="5">
      <t>サンカヒ</t>
    </rPh>
    <phoneticPr fontId="6"/>
  </si>
  <si>
    <t>技術審査委員会に係る謝金</t>
    <rPh sb="0" eb="2">
      <t>ギジュツ</t>
    </rPh>
    <rPh sb="2" eb="4">
      <t>シンサ</t>
    </rPh>
    <rPh sb="4" eb="7">
      <t>イインカイ</t>
    </rPh>
    <rPh sb="8" eb="9">
      <t>カカ</t>
    </rPh>
    <rPh sb="10" eb="12">
      <t>シャキン</t>
    </rPh>
    <phoneticPr fontId="6"/>
  </si>
  <si>
    <t>FNCAに係る謝金</t>
    <rPh sb="5" eb="6">
      <t>カカ</t>
    </rPh>
    <rPh sb="7" eb="9">
      <t>シャキン</t>
    </rPh>
    <phoneticPr fontId="6"/>
  </si>
  <si>
    <t>6130001037320</t>
  </si>
  <si>
    <t>7010001016830</t>
  </si>
  <si>
    <t>（株）ティーケーピー</t>
    <phoneticPr fontId="6"/>
  </si>
  <si>
    <t>株式会社マックスパート</t>
    <phoneticPr fontId="6"/>
  </si>
  <si>
    <t>株式会社　阪急阪神ホテルズ</t>
    <phoneticPr fontId="6"/>
  </si>
  <si>
    <t>経費の14%</t>
    <rPh sb="0" eb="2">
      <t>ケイヒ</t>
    </rPh>
    <phoneticPr fontId="6"/>
  </si>
  <si>
    <t>5名分</t>
    <rPh sb="1" eb="2">
      <t>メイ</t>
    </rPh>
    <rPh sb="2" eb="3">
      <t>ブン</t>
    </rPh>
    <phoneticPr fontId="6"/>
  </si>
  <si>
    <t>消耗品費、雑役務費等</t>
    <rPh sb="0" eb="3">
      <t>ショウモウヒン</t>
    </rPh>
    <rPh sb="3" eb="4">
      <t>ヒ</t>
    </rPh>
    <rPh sb="5" eb="6">
      <t>ザツ</t>
    </rPh>
    <rPh sb="6" eb="9">
      <t>エキムヒ</t>
    </rPh>
    <rPh sb="9" eb="10">
      <t>トウ</t>
    </rPh>
    <phoneticPr fontId="6"/>
  </si>
  <si>
    <t>雑役務費等</t>
    <rPh sb="0" eb="1">
      <t>ザツ</t>
    </rPh>
    <rPh sb="1" eb="4">
      <t>エキムヒ</t>
    </rPh>
    <rPh sb="4" eb="5">
      <t>トウ</t>
    </rPh>
    <phoneticPr fontId="6"/>
  </si>
  <si>
    <t>11名分</t>
    <rPh sb="2" eb="3">
      <t>メイ</t>
    </rPh>
    <rPh sb="3" eb="4">
      <t>ブン</t>
    </rPh>
    <phoneticPr fontId="6"/>
  </si>
  <si>
    <t>国内旅費、諸謝金、印刷製本費、雑役務費等</t>
    <rPh sb="0" eb="2">
      <t>コクナイ</t>
    </rPh>
    <rPh sb="2" eb="4">
      <t>リョヒ</t>
    </rPh>
    <rPh sb="5" eb="8">
      <t>ショシャキン</t>
    </rPh>
    <rPh sb="9" eb="11">
      <t>インサツ</t>
    </rPh>
    <rPh sb="11" eb="13">
      <t>セイホン</t>
    </rPh>
    <rPh sb="13" eb="14">
      <t>ヒ</t>
    </rPh>
    <rPh sb="15" eb="16">
      <t>ザツ</t>
    </rPh>
    <rPh sb="16" eb="19">
      <t>エキムヒ</t>
    </rPh>
    <rPh sb="19" eb="20">
      <t>トウ</t>
    </rPh>
    <phoneticPr fontId="6"/>
  </si>
  <si>
    <t>経費の15%</t>
    <rPh sb="0" eb="2">
      <t>ケイヒ</t>
    </rPh>
    <phoneticPr fontId="6"/>
  </si>
  <si>
    <t>3名分</t>
    <rPh sb="1" eb="2">
      <t>メイ</t>
    </rPh>
    <rPh sb="2" eb="3">
      <t>ブン</t>
    </rPh>
    <phoneticPr fontId="6"/>
  </si>
  <si>
    <t>諸謝金、雑役務費等</t>
    <rPh sb="0" eb="3">
      <t>ショシャキン</t>
    </rPh>
    <rPh sb="4" eb="5">
      <t>ザツ</t>
    </rPh>
    <rPh sb="5" eb="8">
      <t>エキムヒ</t>
    </rPh>
    <rPh sb="8" eb="9">
      <t>トウ</t>
    </rPh>
    <phoneticPr fontId="6"/>
  </si>
  <si>
    <t>職員旅費</t>
    <rPh sb="0" eb="2">
      <t>ショクイン</t>
    </rPh>
    <rPh sb="2" eb="4">
      <t>リョヒ</t>
    </rPh>
    <phoneticPr fontId="6"/>
  </si>
  <si>
    <t>委員等旅費</t>
    <rPh sb="0" eb="2">
      <t>イイン</t>
    </rPh>
    <rPh sb="2" eb="3">
      <t>トウ</t>
    </rPh>
    <rPh sb="3" eb="5">
      <t>リョヒ</t>
    </rPh>
    <phoneticPr fontId="6"/>
  </si>
  <si>
    <t>引き続き専門性の高い分野の入札に関しては、参入可能な事業者の事前調査及び参入要件の緩和を検討するなど、一者応札の是正に努めること。</t>
    <phoneticPr fontId="6"/>
  </si>
  <si>
    <t>進藤 和澄</t>
    <rPh sb="0" eb="5">
      <t>シ</t>
    </rPh>
    <phoneticPr fontId="6"/>
  </si>
  <si>
    <t>Webサイトにおける情報発信にかかる経費（千円）／議事録または音声データの公表件数　　　　　　　　　　　　　　</t>
    <rPh sb="31" eb="33">
      <t>オンセイ</t>
    </rPh>
    <phoneticPr fontId="6"/>
  </si>
  <si>
    <t>Webサイトを活用した、原子力委員会の議事録または音声データの公表を通して、情報発信を図る</t>
    <rPh sb="25" eb="27">
      <t>オンセイ</t>
    </rPh>
    <phoneticPr fontId="6"/>
  </si>
  <si>
    <t>公募の際は、事業者への声がけ等により周知徹底するとともに、入札要件の緩和や入札説明会において事業内容等を丁寧に説明すること等により、一者応札の是正に努める。</t>
    <rPh sb="66" eb="68">
      <t>イッシャ</t>
    </rPh>
    <rPh sb="68" eb="70">
      <t>オウサツ</t>
    </rPh>
    <rPh sb="71" eb="73">
      <t>ゼセイ</t>
    </rPh>
    <rPh sb="74" eb="75">
      <t>ツト</t>
    </rPh>
    <phoneticPr fontId="6"/>
  </si>
  <si>
    <t>・有識者から意見聴取、現場調査等を行うことにより、原子力に関する最新の知見を入手し、原子力政策に関する決定・見解をまとめる。
・国際原子力機関（IAEA）総会への出席や国際原子力エネルギー協力フレームワーク（IFNEC）運営の協力、更にはアジア原子力協力フォーラム（FNCA※）の運営等を行うとともに、原子力委員等を欧米等に派遣し、情報収集・意見交換・分析を行う。
・インターネット等を活用し、積極的に情報発信等を行う。
※FNCA：近隣アジア12か国が原子力分野の協力を効率的かつ効果的に推進する目的で、日本が主導する原子力平和利用協力の枠組み
・原子力委員会ホームページ運用等経費については、令和４年度概算要求からデジタル庁にて予算計上。</t>
    <phoneticPr fontId="6"/>
  </si>
  <si>
    <t>新たな成長推進枠：6.8</t>
    <rPh sb="0" eb="1">
      <t>アラ</t>
    </rPh>
    <rPh sb="3" eb="5">
      <t>セイチョウ</t>
    </rPh>
    <rPh sb="5" eb="7">
      <t>スイシン</t>
    </rPh>
    <rPh sb="7" eb="8">
      <t>ワク</t>
    </rPh>
    <phoneticPr fontId="6"/>
  </si>
  <si>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</si>
  <si>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</si>
  <si>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</si>
  <si>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</si>
  <si>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</si>
  <si>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</si>
  <si>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r>
      <t xml:space="preserve">入札者数
</t>
    </r>
    <r>
      <rPr>
        <sz val="10"/>
        <color theme="1"/>
        <rFont val="ＭＳ Ｐゴシック"/>
        <family val="3"/>
        <charset val="128"/>
      </rPr>
      <t>（応募者数）</t>
    </r>
    <rPh sb="6" eb="9">
      <t>オウボシャ</t>
    </rPh>
    <rPh sb="9" eb="10">
      <t>スウ</t>
    </rPh>
    <phoneticPr fontId="6"/>
  </si>
  <si>
    <t>委員A</t>
  </si>
  <si>
    <t>委員B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</si>
</sst>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700">
    <xf numFmtId="0" fontId="0" fillId="0" borderId="0" xfId="0">
      <alignment vertical="center"/>
    </xf>
    <xf numFmtId="0" fontId="8" fillId="0" borderId="10" xfId="0" applyFont="1" applyBorder="1">
      <alignment vertical="center"/>
    </xf>
    <xf numFmtId="0" fontId="8" fillId="0" borderId="0" xfId="0" applyFont="1">
      <alignment vertical="center"/>
    </xf>
    <xf numFmtId="0" fontId="11" fillId="0" borderId="10" xfId="0" applyFont="1" applyBorder="1" applyAlignment="1">
      <alignment horizontal="justify" vertical="center" wrapText="1"/>
    </xf>
    <xf numFmtId="0" fontId="9" fillId="0" borderId="10" xfId="0" applyFont="1" applyBorder="1" applyAlignment="1" applyProtection="1">
      <alignment horizontal="center" vertical="center"/>
      <protection locked="0"/>
    </xf>
    <xf numFmtId="0" fontId="0" fillId="0" borderId="0" xfId="0" applyAlignment="1">
      <alignment horizontal="center" vertical="center"/>
    </xf>
    <xf numFmtId="0" fontId="8" fillId="0" borderId="10" xfId="0" applyFont="1" applyBorder="1" applyAlignment="1" applyProtection="1">
      <alignment horizontal="center" vertical="center"/>
      <protection locked="0"/>
    </xf>
    <xf numFmtId="0" fontId="8" fillId="0" borderId="10" xfId="4" applyFont="1" applyBorder="1" applyAlignment="1">
      <alignment vertical="center" wrapText="1"/>
    </xf>
    <xf numFmtId="0" fontId="8" fillId="0" borderId="0" xfId="0" applyFont="1" applyAlignment="1">
      <alignment horizontal="center" vertical="center"/>
    </xf>
    <xf numFmtId="0" fontId="8" fillId="0" borderId="0" xfId="0" applyFont="1" applyBorder="1">
      <alignment vertical="center"/>
    </xf>
    <xf numFmtId="0" fontId="9" fillId="7" borderId="10" xfId="0" applyFont="1" applyFill="1" applyBorder="1" applyAlignment="1">
      <alignment horizontal="center" vertical="center"/>
    </xf>
    <xf numFmtId="0" fontId="8" fillId="7" borderId="10" xfId="0" applyFont="1" applyFill="1" applyBorder="1" applyAlignment="1">
      <alignment horizontal="center" vertical="center"/>
    </xf>
    <xf numFmtId="0" fontId="11" fillId="7" borderId="10" xfId="0" applyFont="1" applyFill="1" applyBorder="1" applyAlignment="1">
      <alignment horizontal="center" vertical="center" wrapText="1"/>
    </xf>
    <xf numFmtId="0" fontId="0" fillId="3" borderId="0" xfId="0" applyFill="1">
      <alignment vertical="center"/>
    </xf>
    <xf numFmtId="0" fontId="8" fillId="3" borderId="10" xfId="0" applyFont="1" applyFill="1" applyBorder="1">
      <alignment vertical="center"/>
    </xf>
    <xf numFmtId="0" fontId="8"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12"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9" fillId="0" borderId="0" xfId="0" applyFont="1" applyBorder="1" applyAlignment="1" applyProtection="1">
      <alignment horizontal="center" vertical="center"/>
      <protection locked="0"/>
    </xf>
    <xf numFmtId="0" fontId="8" fillId="0" borderId="0" xfId="0" applyFont="1" applyFill="1" applyBorder="1">
      <alignment vertical="center"/>
    </xf>
    <xf numFmtId="0" fontId="11" fillId="0" borderId="10" xfId="0" applyFont="1" applyFill="1" applyBorder="1" applyAlignment="1">
      <alignment horizontal="justify" vertical="center" wrapText="1"/>
    </xf>
    <xf numFmtId="0" fontId="9" fillId="0" borderId="40" xfId="0" applyFont="1" applyBorder="1" applyAlignment="1" applyProtection="1">
      <alignment horizontal="center" vertical="center"/>
      <protection locked="0"/>
    </xf>
    <xf numFmtId="0" fontId="8" fillId="0" borderId="40" xfId="0" applyFont="1" applyFill="1" applyBorder="1">
      <alignmen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6" fillId="3" borderId="10" xfId="0" applyFont="1" applyFill="1" applyBorder="1" applyAlignment="1">
      <alignment horizontal="left" vertical="center"/>
    </xf>
    <xf numFmtId="0" fontId="13" fillId="0" borderId="0" xfId="4" applyFont="1">
      <alignment vertical="center"/>
    </xf>
    <xf numFmtId="0" fontId="13" fillId="0" borderId="0" xfId="4" applyFont="1" applyAlignment="1">
      <alignment vertical="center" wrapText="1"/>
    </xf>
    <xf numFmtId="0" fontId="13" fillId="0" borderId="0" xfId="4" applyFont="1" applyAlignment="1">
      <alignment horizontal="left" vertical="center" wrapText="1"/>
    </xf>
    <xf numFmtId="0" fontId="13" fillId="0" borderId="0" xfId="4" applyFont="1" applyAlignment="1">
      <alignment horizontal="center" vertical="center" wrapText="1"/>
    </xf>
    <xf numFmtId="0" fontId="14" fillId="0" borderId="0" xfId="4" applyFont="1" applyBorder="1" applyAlignment="1">
      <alignment horizontal="left" vertical="center" wrapText="1"/>
    </xf>
    <xf numFmtId="0" fontId="15" fillId="0" borderId="0" xfId="4" applyFont="1" applyAlignment="1">
      <alignment horizontal="left" vertical="center" wrapText="1"/>
    </xf>
    <xf numFmtId="0" fontId="13" fillId="0" borderId="0" xfId="0" applyFont="1">
      <alignment vertical="center"/>
    </xf>
    <xf numFmtId="0" fontId="13" fillId="0" borderId="0" xfId="0" applyFont="1" applyProtection="1">
      <alignment vertical="center"/>
      <protection locked="0"/>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Border="1" applyAlignment="1">
      <alignment vertical="center"/>
    </xf>
    <xf numFmtId="0" fontId="15" fillId="0" borderId="0" xfId="0" applyFont="1">
      <alignment vertical="center"/>
    </xf>
    <xf numFmtId="0" fontId="13" fillId="0" borderId="0" xfId="0" applyFont="1" applyFill="1">
      <alignment vertical="center"/>
    </xf>
    <xf numFmtId="0" fontId="16" fillId="0" borderId="0" xfId="0" applyFont="1" applyFill="1">
      <alignment vertical="center"/>
    </xf>
    <xf numFmtId="0" fontId="17" fillId="0" borderId="0" xfId="0" applyFont="1" applyFill="1" applyAlignment="1">
      <alignment horizontal="center" vertical="center"/>
    </xf>
    <xf numFmtId="0" fontId="17" fillId="0" borderId="0" xfId="0" applyFont="1" applyFill="1" applyBorder="1" applyAlignment="1" applyProtection="1">
      <alignment horizontal="center" vertical="center"/>
    </xf>
    <xf numFmtId="0" fontId="19" fillId="0" borderId="8" xfId="0" applyFont="1" applyFill="1" applyBorder="1" applyAlignment="1">
      <alignment vertical="center"/>
    </xf>
    <xf numFmtId="0" fontId="19" fillId="0" borderId="9" xfId="0" applyFont="1" applyFill="1" applyBorder="1" applyAlignment="1">
      <alignment vertical="center"/>
    </xf>
    <xf numFmtId="0" fontId="25" fillId="2" borderId="4" xfId="0" applyFont="1" applyFill="1" applyBorder="1" applyAlignment="1">
      <alignment horizontal="center" vertical="center" textRotation="255" wrapText="1"/>
    </xf>
    <xf numFmtId="0" fontId="25" fillId="2" borderId="5" xfId="0" applyFont="1" applyFill="1" applyBorder="1" applyAlignment="1">
      <alignment horizontal="center" vertical="center" textRotation="255" wrapText="1"/>
    </xf>
    <xf numFmtId="0" fontId="33" fillId="5" borderId="13" xfId="0" applyFont="1" applyFill="1" applyBorder="1" applyAlignment="1" applyProtection="1">
      <alignment horizontal="center" vertical="center" wrapText="1"/>
    </xf>
    <xf numFmtId="178" fontId="33" fillId="5" borderId="93" xfId="0" applyNumberFormat="1" applyFont="1" applyFill="1" applyBorder="1" applyAlignment="1" applyProtection="1">
      <alignment vertical="center" wrapText="1"/>
      <protection locked="0"/>
    </xf>
    <xf numFmtId="0" fontId="33" fillId="5" borderId="19" xfId="0" applyFont="1" applyFill="1" applyBorder="1" applyAlignment="1" applyProtection="1">
      <alignment horizontal="center" vertical="center" wrapText="1"/>
    </xf>
    <xf numFmtId="178" fontId="33" fillId="5" borderId="106" xfId="0" applyNumberFormat="1" applyFont="1" applyFill="1" applyBorder="1" applyAlignment="1" applyProtection="1">
      <alignment vertical="center" wrapText="1"/>
      <protection locked="0"/>
    </xf>
    <xf numFmtId="0" fontId="13" fillId="0" borderId="0" xfId="0" applyFont="1" applyBorder="1">
      <alignment vertical="center"/>
    </xf>
    <xf numFmtId="0" fontId="33" fillId="5" borderId="0" xfId="0" applyFont="1" applyFill="1" applyBorder="1" applyAlignment="1" applyProtection="1">
      <alignment vertical="center" wrapText="1"/>
      <protection locked="0"/>
    </xf>
    <xf numFmtId="0" fontId="31" fillId="0" borderId="24" xfId="0" applyFont="1" applyFill="1" applyBorder="1" applyAlignment="1" applyProtection="1">
      <alignment horizontal="center" vertical="center" wrapText="1"/>
    </xf>
    <xf numFmtId="178" fontId="31" fillId="0" borderId="33" xfId="0" applyNumberFormat="1" applyFont="1" applyFill="1" applyBorder="1" applyAlignment="1" applyProtection="1">
      <alignment horizontal="center" vertical="center" wrapText="1"/>
      <protection locked="0"/>
    </xf>
    <xf numFmtId="0" fontId="22" fillId="0" borderId="1" xfId="1" applyFont="1" applyFill="1" applyBorder="1" applyAlignment="1" applyProtection="1">
      <alignment vertical="top"/>
    </xf>
    <xf numFmtId="0" fontId="22" fillId="0" borderId="0" xfId="1" applyFont="1" applyFill="1" applyBorder="1" applyAlignment="1" applyProtection="1">
      <alignment vertical="top"/>
      <protection locked="0"/>
    </xf>
    <xf numFmtId="0" fontId="22" fillId="0" borderId="2" xfId="1" applyFont="1" applyFill="1" applyBorder="1" applyAlignment="1" applyProtection="1">
      <alignment vertical="top"/>
      <protection locked="0"/>
    </xf>
    <xf numFmtId="0" fontId="22" fillId="0" borderId="1" xfId="1" applyFont="1" applyFill="1" applyBorder="1" applyAlignment="1" applyProtection="1">
      <alignment vertical="top"/>
      <protection locked="0"/>
    </xf>
    <xf numFmtId="0" fontId="13" fillId="0" borderId="0" xfId="0" applyFont="1" applyAlignment="1">
      <alignment horizontal="center" vertical="center"/>
    </xf>
    <xf numFmtId="0" fontId="2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22" fillId="0" borderId="0" xfId="0" applyFont="1" applyBorder="1" applyAlignment="1">
      <alignment horizontal="center" vertical="center" wrapText="1"/>
    </xf>
    <xf numFmtId="176" fontId="13" fillId="0" borderId="0" xfId="0" applyNumberFormat="1" applyFont="1" applyBorder="1" applyAlignment="1">
      <alignment horizontal="right" vertical="center"/>
    </xf>
    <xf numFmtId="0" fontId="32" fillId="0" borderId="0" xfId="0" applyFont="1">
      <alignment vertical="center"/>
    </xf>
    <xf numFmtId="0" fontId="13" fillId="5" borderId="0" xfId="0" applyFont="1" applyFill="1" applyAlignment="1">
      <alignment vertical="center" wrapText="1"/>
    </xf>
    <xf numFmtId="0" fontId="13" fillId="5" borderId="0" xfId="0" applyFont="1" applyFill="1" applyAlignment="1">
      <alignment horizontal="left" vertical="center" wrapText="1"/>
    </xf>
    <xf numFmtId="0" fontId="13" fillId="5" borderId="0" xfId="0" applyFont="1" applyFill="1" applyAlignment="1">
      <alignment horizontal="center" vertical="center" wrapText="1"/>
    </xf>
    <xf numFmtId="0" fontId="13" fillId="0" borderId="0" xfId="0" applyFont="1" applyAlignment="1" applyProtection="1">
      <alignment vertical="center" wrapText="1"/>
      <protection locked="0"/>
    </xf>
    <xf numFmtId="0" fontId="13" fillId="5" borderId="10" xfId="0" applyFont="1" applyFill="1" applyBorder="1" applyAlignment="1" applyProtection="1">
      <alignment horizontal="center" vertical="center"/>
      <protection locked="0"/>
    </xf>
    <xf numFmtId="0" fontId="13" fillId="5" borderId="24"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5" borderId="12" xfId="0" applyFont="1" applyFill="1" applyBorder="1" applyAlignment="1" applyProtection="1">
      <alignment horizontal="left" vertical="center" wrapText="1"/>
      <protection locked="0"/>
    </xf>
    <xf numFmtId="0" fontId="13" fillId="5" borderId="13" xfId="0" applyFont="1" applyFill="1" applyBorder="1" applyAlignment="1" applyProtection="1">
      <alignment horizontal="left" vertical="center" wrapText="1"/>
      <protection locked="0"/>
    </xf>
    <xf numFmtId="0" fontId="13" fillId="5" borderId="29" xfId="0" applyFont="1" applyFill="1" applyBorder="1" applyAlignment="1" applyProtection="1">
      <alignment horizontal="left" vertical="center" wrapText="1"/>
      <protection locked="0"/>
    </xf>
    <xf numFmtId="0" fontId="28" fillId="3" borderId="135" xfId="0" applyFont="1" applyFill="1" applyBorder="1" applyAlignment="1">
      <alignment horizontal="center" vertical="center" textRotation="255" wrapText="1"/>
    </xf>
    <xf numFmtId="0" fontId="28" fillId="3" borderId="134" xfId="0" applyFont="1" applyFill="1" applyBorder="1" applyAlignment="1">
      <alignment horizontal="center" vertical="center" textRotation="255" wrapText="1"/>
    </xf>
    <xf numFmtId="0" fontId="28" fillId="3" borderId="62" xfId="0" applyFont="1" applyFill="1" applyBorder="1" applyAlignment="1">
      <alignment horizontal="center" vertical="center" textRotation="255" wrapText="1"/>
    </xf>
    <xf numFmtId="0" fontId="28" fillId="3" borderId="88" xfId="0" applyFont="1" applyFill="1" applyBorder="1" applyAlignment="1">
      <alignment horizontal="center" vertical="center" textRotation="255" wrapText="1"/>
    </xf>
    <xf numFmtId="0" fontId="28" fillId="3" borderId="80" xfId="0" applyFont="1" applyFill="1" applyBorder="1" applyAlignment="1">
      <alignment horizontal="center" vertical="center" textRotation="255" wrapText="1"/>
    </xf>
    <xf numFmtId="0" fontId="28" fillId="3" borderId="3" xfId="0" applyFont="1" applyFill="1" applyBorder="1" applyAlignment="1">
      <alignment horizontal="center" vertical="center" textRotation="255" wrapText="1"/>
    </xf>
    <xf numFmtId="0" fontId="33" fillId="5" borderId="73" xfId="0" applyFont="1" applyFill="1" applyBorder="1" applyAlignment="1" applyProtection="1">
      <alignment horizontal="left" vertical="center" wrapText="1"/>
      <protection locked="0"/>
    </xf>
    <xf numFmtId="0" fontId="33" fillId="5" borderId="19" xfId="0" applyFont="1" applyFill="1" applyBorder="1" applyAlignment="1" applyProtection="1">
      <alignment horizontal="left" vertical="center" wrapText="1"/>
      <protection locked="0"/>
    </xf>
    <xf numFmtId="0" fontId="33" fillId="5" borderId="66" xfId="0" applyFont="1" applyFill="1" applyBorder="1" applyAlignment="1" applyProtection="1">
      <alignment horizontal="left" vertical="center" wrapText="1"/>
      <protection locked="0"/>
    </xf>
    <xf numFmtId="0" fontId="13" fillId="5" borderId="23"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33" fillId="5" borderId="107"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right" vertical="center" wrapText="1"/>
      <protection locked="0"/>
    </xf>
    <xf numFmtId="0" fontId="33" fillId="5" borderId="73"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right" vertical="center" wrapText="1"/>
      <protection locked="0"/>
    </xf>
    <xf numFmtId="179" fontId="33" fillId="5" borderId="13" xfId="0" applyNumberFormat="1" applyFont="1" applyFill="1" applyBorder="1" applyAlignment="1" applyProtection="1">
      <alignment horizontal="center" vertical="center" wrapText="1"/>
      <protection locked="0"/>
    </xf>
    <xf numFmtId="179" fontId="33" fillId="5" borderId="19" xfId="0" applyNumberFormat="1" applyFont="1" applyFill="1" applyBorder="1" applyAlignment="1" applyProtection="1">
      <alignment horizontal="center" vertical="center" wrapText="1"/>
      <protection locked="0"/>
    </xf>
    <xf numFmtId="0" fontId="33" fillId="5" borderId="71" xfId="0" applyFont="1" applyFill="1" applyBorder="1" applyAlignment="1" applyProtection="1">
      <alignment horizontal="center" vertical="center" wrapText="1"/>
      <protection locked="0"/>
    </xf>
    <xf numFmtId="0" fontId="33" fillId="5" borderId="13" xfId="0" applyFont="1" applyFill="1" applyBorder="1" applyAlignment="1" applyProtection="1">
      <alignment horizontal="center" vertical="center" wrapText="1"/>
      <protection locked="0"/>
    </xf>
    <xf numFmtId="0" fontId="33" fillId="5" borderId="93" xfId="0" applyFont="1" applyFill="1" applyBorder="1" applyAlignment="1" applyProtection="1">
      <alignment horizontal="center" vertical="center" wrapText="1"/>
      <protection locked="0"/>
    </xf>
    <xf numFmtId="0" fontId="33" fillId="5" borderId="107"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71" xfId="0" applyFont="1" applyFill="1" applyBorder="1" applyAlignment="1">
      <alignment horizontal="center" vertical="center" wrapText="1"/>
    </xf>
    <xf numFmtId="0" fontId="33" fillId="5" borderId="93" xfId="0" applyFont="1" applyFill="1" applyBorder="1" applyAlignment="1">
      <alignment horizontal="center" vertical="center" wrapText="1"/>
    </xf>
    <xf numFmtId="0" fontId="33" fillId="5" borderId="107"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13" fillId="0" borderId="10" xfId="0" applyNumberFormat="1" applyFont="1" applyFill="1" applyBorder="1" applyAlignment="1">
      <alignment horizontal="center" vertical="center"/>
    </xf>
    <xf numFmtId="0" fontId="22" fillId="2" borderId="85" xfId="0" applyFont="1" applyFill="1" applyBorder="1" applyAlignment="1">
      <alignment horizontal="center" vertical="center" wrapText="1"/>
    </xf>
    <xf numFmtId="0" fontId="22" fillId="2" borderId="49" xfId="0" applyFont="1" applyFill="1" applyBorder="1" applyAlignment="1">
      <alignment horizontal="center" vertical="center"/>
    </xf>
    <xf numFmtId="0" fontId="22" fillId="2" borderId="84" xfId="0" applyFont="1" applyFill="1" applyBorder="1" applyAlignment="1">
      <alignment horizontal="center" vertical="center"/>
    </xf>
    <xf numFmtId="0" fontId="22" fillId="2" borderId="50" xfId="0" applyFont="1" applyFill="1" applyBorder="1" applyAlignment="1">
      <alignment horizontal="center" vertical="center"/>
    </xf>
    <xf numFmtId="177" fontId="13" fillId="0" borderId="23" xfId="0" applyNumberFormat="1" applyFont="1" applyFill="1" applyBorder="1" applyAlignment="1" applyProtection="1">
      <alignment horizontal="center" vertical="center" shrinkToFit="1"/>
      <protection locked="0"/>
    </xf>
    <xf numFmtId="177" fontId="13" fillId="0" borderId="24" xfId="0" applyNumberFormat="1" applyFont="1" applyFill="1" applyBorder="1" applyAlignment="1" applyProtection="1">
      <alignment horizontal="center" vertical="center" shrinkToFit="1"/>
      <protection locked="0"/>
    </xf>
    <xf numFmtId="177" fontId="13" fillId="0" borderId="25" xfId="0" applyNumberFormat="1" applyFont="1" applyFill="1" applyBorder="1" applyAlignment="1" applyProtection="1">
      <alignment horizontal="center" vertical="center" shrinkToFit="1"/>
      <protection locked="0"/>
    </xf>
    <xf numFmtId="177" fontId="13" fillId="0" borderId="10" xfId="0" applyNumberFormat="1" applyFont="1" applyFill="1" applyBorder="1" applyAlignment="1" applyProtection="1">
      <alignment horizontal="center" vertical="center" shrinkToFit="1"/>
      <protection locked="0"/>
    </xf>
    <xf numFmtId="0" fontId="13" fillId="5" borderId="12" xfId="0" applyFont="1" applyFill="1" applyBorder="1" applyAlignment="1" applyProtection="1">
      <alignment horizontal="center" vertical="center"/>
      <protection locked="0"/>
    </xf>
    <xf numFmtId="0" fontId="13" fillId="5" borderId="13" xfId="0" applyFont="1" applyFill="1" applyBorder="1" applyAlignment="1" applyProtection="1">
      <alignment horizontal="center" vertical="center"/>
      <protection locked="0"/>
    </xf>
    <xf numFmtId="177" fontId="13" fillId="0" borderId="87" xfId="0" applyNumberFormat="1" applyFont="1" applyFill="1" applyBorder="1" applyAlignment="1">
      <alignment horizontal="right" vertical="center"/>
    </xf>
    <xf numFmtId="177" fontId="13" fillId="0" borderId="91" xfId="0" applyNumberFormat="1" applyFont="1" applyFill="1" applyBorder="1" applyAlignment="1">
      <alignment horizontal="right" vertical="center"/>
    </xf>
    <xf numFmtId="177" fontId="13" fillId="0" borderId="90" xfId="0" applyNumberFormat="1" applyFont="1" applyFill="1" applyBorder="1" applyAlignment="1">
      <alignment horizontal="right" vertical="center"/>
    </xf>
    <xf numFmtId="0" fontId="25" fillId="4" borderId="43"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25" fillId="4" borderId="46"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47" xfId="0" applyFont="1" applyFill="1" applyBorder="1" applyAlignment="1">
      <alignment horizontal="center" vertical="center" wrapText="1"/>
    </xf>
    <xf numFmtId="0" fontId="13" fillId="0" borderId="72"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61" xfId="0" applyFont="1" applyBorder="1" applyAlignment="1" applyProtection="1">
      <alignment horizontal="left" vertical="center" wrapText="1"/>
      <protection locked="0"/>
    </xf>
    <xf numFmtId="0" fontId="13" fillId="0" borderId="65"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5" borderId="26" xfId="0" applyFont="1" applyFill="1" applyBorder="1" applyAlignment="1" applyProtection="1">
      <alignment horizontal="center" vertical="center"/>
      <protection locked="0"/>
    </xf>
    <xf numFmtId="0" fontId="13" fillId="5" borderId="27" xfId="0" applyFont="1" applyFill="1" applyBorder="1" applyAlignment="1" applyProtection="1">
      <alignment horizontal="center" vertical="center"/>
      <protection locked="0"/>
    </xf>
    <xf numFmtId="0" fontId="13" fillId="2" borderId="10" xfId="0" applyFont="1" applyFill="1" applyBorder="1" applyAlignment="1">
      <alignment horizontal="center" vertical="center"/>
    </xf>
    <xf numFmtId="0" fontId="13" fillId="3" borderId="10"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pplyProtection="1">
      <alignment horizontal="left" vertical="center" wrapText="1"/>
      <protection locked="0"/>
    </xf>
    <xf numFmtId="181" fontId="13" fillId="5" borderId="10" xfId="0" applyNumberFormat="1" applyFont="1" applyFill="1" applyBorder="1" applyAlignment="1" applyProtection="1">
      <alignment horizontal="center" vertical="center" wrapText="1"/>
      <protection locked="0"/>
    </xf>
    <xf numFmtId="176" fontId="13" fillId="5" borderId="10" xfId="0" applyNumberFormat="1" applyFont="1" applyFill="1" applyBorder="1" applyAlignment="1" applyProtection="1">
      <alignment horizontal="left" vertical="center" wrapText="1"/>
      <protection locked="0"/>
    </xf>
    <xf numFmtId="177" fontId="13" fillId="0" borderId="23" xfId="0" applyNumberFormat="1" applyFont="1" applyFill="1" applyBorder="1" applyAlignment="1" applyProtection="1">
      <alignment horizontal="right" vertical="center"/>
      <protection locked="0"/>
    </xf>
    <xf numFmtId="177" fontId="13" fillId="0" borderId="24" xfId="0" applyNumberFormat="1" applyFont="1" applyFill="1" applyBorder="1" applyAlignment="1" applyProtection="1">
      <alignment horizontal="right" vertical="center"/>
      <protection locked="0"/>
    </xf>
    <xf numFmtId="177" fontId="13" fillId="0" borderId="25" xfId="0" applyNumberFormat="1" applyFont="1" applyFill="1" applyBorder="1" applyAlignment="1" applyProtection="1">
      <alignment horizontal="right" vertical="center"/>
      <protection locked="0"/>
    </xf>
    <xf numFmtId="177" fontId="13" fillId="5" borderId="10" xfId="0" applyNumberFormat="1" applyFont="1" applyFill="1" applyBorder="1" applyAlignment="1" applyProtection="1">
      <alignment horizontal="center" vertical="center" wrapText="1" shrinkToFit="1"/>
      <protection locked="0"/>
    </xf>
    <xf numFmtId="177" fontId="13" fillId="5" borderId="10" xfId="0" applyNumberFormat="1" applyFont="1" applyFill="1" applyBorder="1" applyAlignment="1" applyProtection="1">
      <alignment horizontal="center" vertical="center" shrinkToFit="1"/>
      <protection locked="0"/>
    </xf>
    <xf numFmtId="182" fontId="13" fillId="0" borderId="10" xfId="0" applyNumberFormat="1" applyFont="1" applyFill="1" applyBorder="1" applyAlignment="1" applyProtection="1">
      <alignment horizontal="right" vertical="center" wrapText="1"/>
      <protection locked="0"/>
    </xf>
    <xf numFmtId="177" fontId="13" fillId="0" borderId="23" xfId="0" applyNumberFormat="1" applyFont="1" applyFill="1" applyBorder="1" applyAlignment="1" applyProtection="1">
      <alignment horizontal="right" vertical="center" wrapText="1"/>
      <protection locked="0"/>
    </xf>
    <xf numFmtId="177" fontId="13" fillId="0" borderId="24" xfId="0" applyNumberFormat="1" applyFont="1" applyFill="1" applyBorder="1" applyAlignment="1" applyProtection="1">
      <alignment horizontal="right" vertical="center" wrapText="1"/>
      <protection locked="0"/>
    </xf>
    <xf numFmtId="177" fontId="13" fillId="0" borderId="25" xfId="0" applyNumberFormat="1" applyFont="1" applyFill="1" applyBorder="1" applyAlignment="1" applyProtection="1">
      <alignment horizontal="right" vertical="center" wrapText="1"/>
      <protection locked="0"/>
    </xf>
    <xf numFmtId="0" fontId="13" fillId="5" borderId="10" xfId="0" applyFont="1" applyFill="1" applyBorder="1" applyAlignment="1" applyProtection="1">
      <alignment horizontal="left" vertical="center" wrapText="1"/>
      <protection locked="0"/>
    </xf>
    <xf numFmtId="49" fontId="13" fillId="5" borderId="10" xfId="0" applyNumberFormat="1" applyFont="1" applyFill="1" applyBorder="1" applyAlignment="1" applyProtection="1">
      <alignment horizontal="left" vertical="center" wrapText="1"/>
      <protection locked="0"/>
    </xf>
    <xf numFmtId="177" fontId="13" fillId="5" borderId="23" xfId="0" applyNumberFormat="1" applyFont="1" applyFill="1" applyBorder="1" applyAlignment="1" applyProtection="1">
      <alignment horizontal="center" vertical="center" wrapText="1" shrinkToFit="1"/>
      <protection locked="0"/>
    </xf>
    <xf numFmtId="177" fontId="13" fillId="5" borderId="24" xfId="0" applyNumberFormat="1" applyFont="1" applyFill="1" applyBorder="1" applyAlignment="1" applyProtection="1">
      <alignment horizontal="center" vertical="center" wrapText="1" shrinkToFit="1"/>
      <protection locked="0"/>
    </xf>
    <xf numFmtId="177" fontId="13" fillId="5" borderId="25" xfId="0" applyNumberFormat="1" applyFont="1" applyFill="1" applyBorder="1" applyAlignment="1" applyProtection="1">
      <alignment horizontal="center" vertical="center" wrapText="1" shrinkToFit="1"/>
      <protection locked="0"/>
    </xf>
    <xf numFmtId="182" fontId="13" fillId="5" borderId="10" xfId="0" applyNumberFormat="1" applyFont="1" applyFill="1" applyBorder="1" applyAlignment="1" applyProtection="1">
      <alignment horizontal="right" vertical="center" wrapText="1"/>
      <protection locked="0"/>
    </xf>
    <xf numFmtId="0" fontId="25" fillId="6" borderId="23" xfId="0" applyFont="1" applyFill="1" applyBorder="1" applyAlignment="1">
      <alignment horizontal="center" vertical="center" wrapText="1"/>
    </xf>
    <xf numFmtId="0" fontId="25" fillId="6" borderId="2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13" fillId="0" borderId="52" xfId="0" applyFont="1" applyBorder="1" applyAlignment="1">
      <alignment horizontal="center" vertical="center"/>
    </xf>
    <xf numFmtId="0" fontId="13" fillId="0" borderId="101" xfId="0" applyFont="1" applyFill="1" applyBorder="1" applyAlignment="1">
      <alignment horizontal="center" vertical="center"/>
    </xf>
    <xf numFmtId="0" fontId="13" fillId="0" borderId="102" xfId="0" applyFont="1" applyBorder="1" applyAlignment="1">
      <alignment horizontal="center" vertical="center"/>
    </xf>
    <xf numFmtId="0" fontId="13" fillId="5" borderId="26" xfId="0" applyFont="1" applyFill="1" applyBorder="1" applyAlignment="1" applyProtection="1">
      <alignment horizontal="left" vertical="center" wrapText="1"/>
      <protection locked="0"/>
    </xf>
    <xf numFmtId="0" fontId="13" fillId="5" borderId="27" xfId="0" applyFont="1" applyFill="1" applyBorder="1" applyAlignment="1" applyProtection="1">
      <alignment horizontal="left" vertical="center" wrapText="1"/>
      <protection locked="0"/>
    </xf>
    <xf numFmtId="0" fontId="13" fillId="5" borderId="28" xfId="0" applyFont="1" applyFill="1" applyBorder="1" applyAlignment="1" applyProtection="1">
      <alignment horizontal="left" vertical="center" wrapText="1"/>
      <protection locked="0"/>
    </xf>
    <xf numFmtId="177" fontId="13" fillId="5" borderId="24" xfId="0" applyNumberFormat="1" applyFont="1" applyFill="1" applyBorder="1" applyAlignment="1" applyProtection="1">
      <alignment horizontal="center" vertical="center" shrinkToFit="1"/>
      <protection locked="0"/>
    </xf>
    <xf numFmtId="177" fontId="13" fillId="0" borderId="69" xfId="0" applyNumberFormat="1" applyFont="1" applyFill="1" applyBorder="1" applyAlignment="1" applyProtection="1">
      <alignment horizontal="right" vertical="center"/>
      <protection locked="0"/>
    </xf>
    <xf numFmtId="177" fontId="13" fillId="0" borderId="70" xfId="0" applyNumberFormat="1" applyFont="1" applyFill="1" applyBorder="1" applyAlignment="1" applyProtection="1">
      <alignment horizontal="right" vertical="center"/>
      <protection locked="0"/>
    </xf>
    <xf numFmtId="177" fontId="13" fillId="0" borderId="94" xfId="0" applyNumberFormat="1" applyFont="1" applyFill="1" applyBorder="1" applyAlignment="1" applyProtection="1">
      <alignment horizontal="right" vertical="center"/>
      <protection locked="0"/>
    </xf>
    <xf numFmtId="0" fontId="13" fillId="5" borderId="71" xfId="0" applyFont="1" applyFill="1" applyBorder="1" applyAlignment="1">
      <alignment vertical="center"/>
    </xf>
    <xf numFmtId="0" fontId="13" fillId="5" borderId="13" xfId="0" applyFont="1" applyFill="1" applyBorder="1" applyAlignment="1">
      <alignment vertical="center"/>
    </xf>
    <xf numFmtId="0" fontId="24" fillId="0" borderId="32" xfId="1" applyFont="1" applyFill="1" applyBorder="1" applyAlignment="1" applyProtection="1">
      <alignment horizontal="left" vertical="center" wrapText="1" shrinkToFit="1"/>
    </xf>
    <xf numFmtId="0" fontId="24" fillId="0" borderId="24" xfId="1" applyFont="1" applyFill="1" applyBorder="1" applyAlignment="1" applyProtection="1">
      <alignment horizontal="left" vertical="center" wrapText="1" shrinkToFit="1"/>
    </xf>
    <xf numFmtId="0" fontId="24" fillId="0" borderId="33" xfId="1" applyFont="1" applyFill="1" applyBorder="1" applyAlignment="1" applyProtection="1">
      <alignment horizontal="left" vertical="center" wrapText="1" shrinkToFit="1"/>
    </xf>
    <xf numFmtId="0" fontId="25" fillId="2" borderId="43"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44"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6" xfId="0" applyFont="1" applyBorder="1" applyAlignment="1">
      <alignment horizontal="center" vertical="center"/>
    </xf>
    <xf numFmtId="0" fontId="13" fillId="0" borderId="47" xfId="0" applyFont="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29" fillId="2" borderId="23" xfId="0" applyFont="1" applyFill="1" applyBorder="1" applyAlignment="1">
      <alignment horizontal="center" vertical="center" shrinkToFit="1"/>
    </xf>
    <xf numFmtId="0" fontId="13" fillId="0" borderId="24"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39" xfId="0" applyFont="1" applyBorder="1" applyAlignment="1" applyProtection="1">
      <alignment horizontal="center" vertical="center" shrinkToFit="1"/>
      <protection locked="0"/>
    </xf>
    <xf numFmtId="0" fontId="13" fillId="0" borderId="40" xfId="0" applyFont="1" applyBorder="1" applyAlignment="1" applyProtection="1">
      <alignment horizontal="center" vertical="center" shrinkToFit="1"/>
      <protection locked="0"/>
    </xf>
    <xf numFmtId="0" fontId="13" fillId="0" borderId="41" xfId="0" applyFont="1" applyBorder="1" applyAlignment="1" applyProtection="1">
      <alignment horizontal="center" vertical="center" shrinkToFit="1"/>
      <protection locked="0"/>
    </xf>
    <xf numFmtId="0" fontId="13" fillId="2" borderId="23" xfId="0" applyFont="1" applyFill="1" applyBorder="1" applyAlignment="1">
      <alignment horizontal="center" vertical="center" shrinkToFit="1"/>
    </xf>
    <xf numFmtId="0" fontId="31" fillId="0" borderId="23" xfId="0" applyFont="1" applyFill="1" applyBorder="1" applyAlignment="1" applyProtection="1">
      <alignment vertical="center" wrapText="1"/>
      <protection locked="0"/>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0" fontId="13" fillId="2" borderId="128" xfId="0" applyFont="1" applyFill="1" applyBorder="1" applyAlignment="1">
      <alignment horizontal="center" vertical="center"/>
    </xf>
    <xf numFmtId="0" fontId="25" fillId="2" borderId="46" xfId="3" applyFont="1" applyFill="1" applyBorder="1" applyAlignment="1" applyProtection="1">
      <alignment horizontal="center" vertical="center" wrapText="1" shrinkToFit="1"/>
    </xf>
    <xf numFmtId="0" fontId="25" fillId="2" borderId="16" xfId="3" applyFont="1" applyFill="1" applyBorder="1" applyAlignment="1" applyProtection="1">
      <alignment horizontal="center" vertical="center" wrapText="1" shrinkToFit="1"/>
    </xf>
    <xf numFmtId="0" fontId="25" fillId="2" borderId="47" xfId="3" applyFont="1" applyFill="1" applyBorder="1" applyAlignment="1" applyProtection="1">
      <alignment horizontal="center" vertical="center" wrapText="1" shrinkToFit="1"/>
    </xf>
    <xf numFmtId="0" fontId="13" fillId="5" borderId="65" xfId="3" applyFont="1" applyFill="1" applyBorder="1" applyAlignment="1" applyProtection="1">
      <alignment horizontal="left" vertical="center" wrapText="1" shrinkToFit="1"/>
      <protection locked="0"/>
    </xf>
    <xf numFmtId="0" fontId="13" fillId="5" borderId="16" xfId="3" applyFont="1" applyFill="1" applyBorder="1" applyAlignment="1" applyProtection="1">
      <alignment horizontal="left" vertical="center" wrapText="1" shrinkToFit="1"/>
      <protection locked="0"/>
    </xf>
    <xf numFmtId="0" fontId="13" fillId="5" borderId="17" xfId="3" applyFont="1" applyFill="1" applyBorder="1" applyAlignment="1" applyProtection="1">
      <alignment horizontal="left" vertical="center" wrapText="1" shrinkToFit="1"/>
      <protection locked="0"/>
    </xf>
    <xf numFmtId="0" fontId="25" fillId="3" borderId="80" xfId="0" applyFont="1" applyFill="1" applyBorder="1" applyAlignment="1">
      <alignment horizontal="center" vertical="center" wrapText="1"/>
    </xf>
    <xf numFmtId="0" fontId="25" fillId="3" borderId="81" xfId="0" applyFont="1" applyFill="1" applyBorder="1" applyAlignment="1">
      <alignment horizontal="center" vertical="center" wrapText="1"/>
    </xf>
    <xf numFmtId="0" fontId="25" fillId="3" borderId="8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25" fillId="3" borderId="46"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47" xfId="0" applyFont="1" applyFill="1" applyBorder="1" applyAlignment="1">
      <alignment horizontal="center" vertical="center" wrapText="1"/>
    </xf>
    <xf numFmtId="0" fontId="13" fillId="6" borderId="49" xfId="0" applyFont="1" applyFill="1" applyBorder="1" applyAlignment="1">
      <alignment horizontal="center" vertical="center"/>
    </xf>
    <xf numFmtId="0" fontId="13" fillId="6"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84" xfId="0" applyFont="1" applyFill="1" applyBorder="1" applyAlignment="1">
      <alignment horizontal="center" vertical="center"/>
    </xf>
    <xf numFmtId="0" fontId="29" fillId="2" borderId="39" xfId="0" applyFont="1" applyFill="1" applyBorder="1" applyAlignment="1">
      <alignment horizontal="center" vertical="center" wrapText="1" shrinkToFit="1"/>
    </xf>
    <xf numFmtId="0" fontId="13" fillId="0" borderId="40"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23" xfId="0" applyFont="1" applyFill="1" applyBorder="1" applyAlignment="1" applyProtection="1">
      <alignment horizontal="center" vertical="center" shrinkToFit="1"/>
      <protection locked="0"/>
    </xf>
    <xf numFmtId="0" fontId="13" fillId="0" borderId="24" xfId="0" applyFont="1" applyFill="1" applyBorder="1" applyAlignment="1" applyProtection="1">
      <alignment horizontal="center" vertical="center" shrinkToFit="1"/>
      <protection locked="0"/>
    </xf>
    <xf numFmtId="0" fontId="13" fillId="0" borderId="25" xfId="0" applyFont="1" applyFill="1" applyBorder="1" applyAlignment="1" applyProtection="1">
      <alignment horizontal="center" vertical="center" shrinkToFit="1"/>
      <protection locked="0"/>
    </xf>
    <xf numFmtId="0" fontId="13" fillId="5" borderId="40" xfId="0" applyFont="1" applyFill="1" applyBorder="1" applyAlignment="1" applyProtection="1">
      <alignment horizontal="left" vertical="center" wrapText="1"/>
      <protection locked="0"/>
    </xf>
    <xf numFmtId="0" fontId="13" fillId="5" borderId="41" xfId="0" applyFont="1" applyFill="1" applyBorder="1" applyAlignment="1" applyProtection="1">
      <alignment horizontal="left" vertical="center" wrapText="1"/>
      <protection locked="0"/>
    </xf>
    <xf numFmtId="0" fontId="13" fillId="5" borderId="16" xfId="0" applyFont="1" applyFill="1" applyBorder="1" applyAlignment="1" applyProtection="1">
      <alignment horizontal="left" vertical="center" wrapText="1"/>
      <protection locked="0"/>
    </xf>
    <xf numFmtId="0" fontId="13" fillId="5" borderId="17" xfId="0" applyFont="1" applyFill="1" applyBorder="1" applyAlignment="1" applyProtection="1">
      <alignment horizontal="left" vertical="center" wrapText="1"/>
      <protection locked="0"/>
    </xf>
    <xf numFmtId="0" fontId="13" fillId="0" borderId="55" xfId="0" applyFont="1" applyFill="1" applyBorder="1" applyAlignment="1" applyProtection="1">
      <alignment horizontal="left" vertical="center" wrapText="1"/>
      <protection locked="0"/>
    </xf>
    <xf numFmtId="0" fontId="13" fillId="0" borderId="57" xfId="0" applyFont="1" applyFill="1" applyBorder="1" applyAlignment="1" applyProtection="1">
      <alignment horizontal="left" vertical="center" wrapText="1"/>
      <protection locked="0"/>
    </xf>
    <xf numFmtId="0" fontId="13" fillId="0" borderId="40" xfId="0" applyFont="1" applyFill="1" applyBorder="1" applyAlignment="1" applyProtection="1">
      <alignment horizontal="left" vertical="center" wrapText="1"/>
      <protection locked="0"/>
    </xf>
    <xf numFmtId="0" fontId="13" fillId="0" borderId="61" xfId="0" applyFont="1" applyFill="1" applyBorder="1" applyAlignment="1" applyProtection="1">
      <alignment horizontal="left" vertical="center" wrapText="1"/>
      <protection locked="0"/>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49" fontId="13" fillId="0" borderId="10" xfId="0" applyNumberFormat="1" applyFont="1" applyFill="1" applyBorder="1" applyAlignment="1" applyProtection="1">
      <alignment horizontal="center" vertical="center" shrinkToFit="1"/>
      <protection locked="0"/>
    </xf>
    <xf numFmtId="49" fontId="13" fillId="0" borderId="122" xfId="0" applyNumberFormat="1" applyFont="1" applyFill="1" applyBorder="1" applyAlignment="1" applyProtection="1">
      <alignment horizontal="center" vertical="center" shrinkToFit="1"/>
      <protection locked="0"/>
    </xf>
    <xf numFmtId="0" fontId="22" fillId="2" borderId="23" xfId="0"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33" xfId="0" applyFont="1" applyFill="1" applyBorder="1" applyAlignment="1">
      <alignment horizontal="center" vertical="center" shrinkToFit="1"/>
    </xf>
    <xf numFmtId="0" fontId="17" fillId="0" borderId="83" xfId="0" applyFont="1" applyFill="1" applyBorder="1" applyAlignment="1" applyProtection="1">
      <alignment horizontal="center" vertical="center" wrapText="1"/>
      <protection locked="0"/>
    </xf>
    <xf numFmtId="0" fontId="17" fillId="0" borderId="49" xfId="0" applyFont="1" applyBorder="1" applyAlignment="1" applyProtection="1">
      <alignment horizontal="center" vertical="center" wrapText="1"/>
      <protection locked="0"/>
    </xf>
    <xf numFmtId="0" fontId="17" fillId="0" borderId="84" xfId="0" applyFont="1" applyBorder="1" applyAlignment="1" applyProtection="1">
      <alignment horizontal="center" vertical="center" wrapText="1"/>
      <protection locked="0"/>
    </xf>
    <xf numFmtId="0" fontId="13" fillId="5" borderId="69" xfId="0" applyFont="1" applyFill="1" applyBorder="1" applyAlignment="1" applyProtection="1">
      <alignment horizontal="center" vertical="center"/>
      <protection locked="0"/>
    </xf>
    <xf numFmtId="0" fontId="13" fillId="5" borderId="70" xfId="0" applyFont="1" applyFill="1" applyBorder="1" applyAlignment="1" applyProtection="1">
      <alignment horizontal="center" vertical="center"/>
      <protection locked="0"/>
    </xf>
    <xf numFmtId="0" fontId="13" fillId="0" borderId="71"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5" borderId="15" xfId="0" applyFont="1" applyFill="1" applyBorder="1" applyAlignment="1" applyProtection="1">
      <alignment horizontal="left" vertical="center" wrapText="1"/>
      <protection locked="0"/>
    </xf>
    <xf numFmtId="0" fontId="13" fillId="5" borderId="30" xfId="0" applyFont="1" applyFill="1" applyBorder="1" applyAlignment="1" applyProtection="1">
      <alignment horizontal="left" vertical="center" wrapText="1"/>
      <protection locked="0"/>
    </xf>
    <xf numFmtId="0" fontId="13" fillId="5" borderId="14" xfId="0" applyFont="1" applyFill="1" applyBorder="1" applyAlignment="1">
      <alignment vertical="center"/>
    </xf>
    <xf numFmtId="0" fontId="20" fillId="2" borderId="3" xfId="3" applyFont="1" applyFill="1" applyBorder="1" applyAlignment="1" applyProtection="1">
      <alignment horizontal="center" vertical="center" wrapText="1"/>
    </xf>
    <xf numFmtId="0" fontId="20" fillId="2" borderId="0" xfId="3" applyFont="1" applyFill="1" applyBorder="1" applyAlignment="1" applyProtection="1">
      <alignment horizontal="center" vertical="center" wrapText="1"/>
    </xf>
    <xf numFmtId="0" fontId="20" fillId="2" borderId="45" xfId="3" applyFont="1" applyFill="1" applyBorder="1" applyAlignment="1" applyProtection="1">
      <alignment horizontal="center" vertical="center" wrapText="1"/>
    </xf>
    <xf numFmtId="0" fontId="13" fillId="5" borderId="39" xfId="0" applyFont="1" applyFill="1" applyBorder="1" applyAlignment="1" applyProtection="1">
      <alignment horizontal="left" vertical="center" wrapText="1"/>
      <protection locked="0"/>
    </xf>
    <xf numFmtId="0" fontId="13" fillId="5" borderId="61" xfId="0" applyFont="1" applyFill="1" applyBorder="1" applyAlignment="1" applyProtection="1">
      <alignment horizontal="left" vertical="center" wrapText="1"/>
      <protection locked="0"/>
    </xf>
    <xf numFmtId="0" fontId="13" fillId="5" borderId="62" xfId="0" applyFont="1" applyFill="1" applyBorder="1" applyAlignment="1" applyProtection="1">
      <alignment horizontal="left" vertical="center" wrapText="1"/>
      <protection locked="0"/>
    </xf>
    <xf numFmtId="0" fontId="13" fillId="5" borderId="0" xfId="0" applyFont="1" applyFill="1" applyBorder="1" applyAlignment="1" applyProtection="1">
      <alignment horizontal="left" vertical="center" wrapText="1"/>
      <protection locked="0"/>
    </xf>
    <xf numFmtId="0" fontId="13" fillId="5" borderId="2" xfId="0" applyFont="1" applyFill="1" applyBorder="1" applyAlignment="1" applyProtection="1">
      <alignment horizontal="left" vertical="center" wrapText="1"/>
      <protection locked="0"/>
    </xf>
    <xf numFmtId="0" fontId="13" fillId="5" borderId="63" xfId="0" applyFont="1" applyFill="1" applyBorder="1" applyAlignment="1">
      <alignment vertical="center" wrapText="1"/>
    </xf>
    <xf numFmtId="0" fontId="13" fillId="5" borderId="59" xfId="0" applyFont="1" applyFill="1" applyBorder="1" applyAlignment="1">
      <alignment vertical="center" wrapText="1"/>
    </xf>
    <xf numFmtId="0" fontId="13" fillId="5" borderId="64" xfId="0" applyFont="1" applyFill="1" applyBorder="1" applyAlignment="1">
      <alignment vertical="center" wrapText="1"/>
    </xf>
    <xf numFmtId="0" fontId="13" fillId="5" borderId="79" xfId="0" applyFont="1" applyFill="1" applyBorder="1" applyAlignment="1">
      <alignment horizontal="left" vertical="center" wrapText="1"/>
    </xf>
    <xf numFmtId="0" fontId="13" fillId="5" borderId="70" xfId="0" applyFont="1" applyFill="1" applyBorder="1" applyAlignment="1">
      <alignment horizontal="left" vertical="center" wrapText="1"/>
    </xf>
    <xf numFmtId="0" fontId="13" fillId="5" borderId="70" xfId="0" applyFont="1" applyFill="1" applyBorder="1" applyAlignment="1">
      <alignment vertical="center"/>
    </xf>
    <xf numFmtId="0" fontId="13" fillId="5" borderId="58" xfId="0" applyFont="1" applyFill="1" applyBorder="1" applyAlignment="1" applyProtection="1">
      <alignment horizontal="center" vertical="center"/>
      <protection locked="0"/>
    </xf>
    <xf numFmtId="0" fontId="13" fillId="5" borderId="59" xfId="0" applyFont="1" applyFill="1" applyBorder="1" applyAlignment="1" applyProtection="1">
      <alignment horizontal="center" vertical="center"/>
      <protection locked="0"/>
    </xf>
    <xf numFmtId="0" fontId="25" fillId="2" borderId="80" xfId="0" applyFont="1" applyFill="1" applyBorder="1" applyAlignment="1">
      <alignment horizontal="center" vertical="center" wrapText="1"/>
    </xf>
    <xf numFmtId="0" fontId="25" fillId="2" borderId="81" xfId="0" applyFont="1" applyFill="1" applyBorder="1" applyAlignment="1">
      <alignment horizontal="center" vertical="center" wrapText="1"/>
    </xf>
    <xf numFmtId="0" fontId="25" fillId="2" borderId="8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45" xfId="0" applyFont="1" applyFill="1" applyBorder="1" applyAlignment="1">
      <alignment horizontal="center" vertical="center" wrapText="1"/>
    </xf>
    <xf numFmtId="177" fontId="13" fillId="0" borderId="12" xfId="0" applyNumberFormat="1" applyFont="1" applyFill="1" applyBorder="1" applyAlignment="1" applyProtection="1">
      <alignment horizontal="right" vertical="center"/>
      <protection locked="0"/>
    </xf>
    <xf numFmtId="177" fontId="13" fillId="0" borderId="13" xfId="0" applyNumberFormat="1" applyFont="1" applyFill="1" applyBorder="1" applyAlignment="1" applyProtection="1">
      <alignment horizontal="right" vertical="center"/>
      <protection locked="0"/>
    </xf>
    <xf numFmtId="177" fontId="13" fillId="0" borderId="116" xfId="0" applyNumberFormat="1" applyFont="1" applyFill="1" applyBorder="1" applyAlignment="1" applyProtection="1">
      <alignment horizontal="right" vertical="center"/>
      <protection locked="0"/>
    </xf>
    <xf numFmtId="0" fontId="13" fillId="0" borderId="74" xfId="0" applyFont="1" applyFill="1" applyBorder="1" applyAlignment="1" applyProtection="1">
      <alignment horizontal="left" vertical="center" wrapText="1"/>
      <protection locked="0"/>
    </xf>
    <xf numFmtId="0" fontId="13" fillId="0" borderId="75" xfId="0" applyFont="1" applyBorder="1" applyAlignment="1" applyProtection="1">
      <alignment horizontal="left" vertical="center" wrapText="1"/>
      <protection locked="0"/>
    </xf>
    <xf numFmtId="0" fontId="13" fillId="0" borderId="97" xfId="0" applyFont="1" applyBorder="1" applyAlignment="1" applyProtection="1">
      <alignment horizontal="left" vertical="center" wrapText="1"/>
      <protection locked="0"/>
    </xf>
    <xf numFmtId="0" fontId="13" fillId="0" borderId="98" xfId="0" applyFont="1" applyBorder="1" applyAlignment="1" applyProtection="1">
      <alignment horizontal="left" vertical="center" wrapText="1"/>
      <protection locked="0"/>
    </xf>
    <xf numFmtId="0" fontId="25" fillId="2" borderId="43" xfId="0" applyFont="1" applyFill="1" applyBorder="1" applyAlignment="1">
      <alignment horizontal="center" vertical="center" textRotation="255" wrapText="1"/>
    </xf>
    <xf numFmtId="0" fontId="25" fillId="2" borderId="40" xfId="0" applyFont="1" applyFill="1" applyBorder="1" applyAlignment="1">
      <alignment horizontal="center" vertical="center" textRotation="255" wrapText="1"/>
    </xf>
    <xf numFmtId="0" fontId="25" fillId="2" borderId="3" xfId="0" applyFont="1" applyFill="1" applyBorder="1" applyAlignment="1">
      <alignment horizontal="center" vertical="center" textRotation="255" wrapText="1"/>
    </xf>
    <xf numFmtId="0" fontId="25" fillId="2" borderId="0" xfId="0" applyFont="1" applyFill="1" applyBorder="1" applyAlignment="1">
      <alignment horizontal="center" vertical="center" textRotation="255" wrapText="1"/>
    </xf>
    <xf numFmtId="0" fontId="25" fillId="2" borderId="45" xfId="0" applyFont="1" applyFill="1" applyBorder="1" applyAlignment="1">
      <alignment horizontal="center" vertical="center" textRotation="255" wrapText="1"/>
    </xf>
    <xf numFmtId="0" fontId="25" fillId="2" borderId="46" xfId="0" applyFont="1" applyFill="1" applyBorder="1" applyAlignment="1">
      <alignment horizontal="center" vertical="center" textRotation="255" wrapText="1"/>
    </xf>
    <xf numFmtId="0" fontId="25" fillId="2" borderId="47" xfId="0" applyFont="1" applyFill="1" applyBorder="1" applyAlignment="1">
      <alignment horizontal="center" vertical="center" textRotation="255" wrapText="1"/>
    </xf>
    <xf numFmtId="0" fontId="13" fillId="5" borderId="78" xfId="0" applyFont="1" applyFill="1" applyBorder="1" applyAlignment="1">
      <alignment horizontal="left" vertical="center"/>
    </xf>
    <xf numFmtId="0" fontId="13" fillId="5" borderId="19" xfId="0" applyFont="1" applyFill="1" applyBorder="1" applyAlignment="1">
      <alignment horizontal="left" vertical="center"/>
    </xf>
    <xf numFmtId="0" fontId="13" fillId="5" borderId="66" xfId="0" applyFont="1" applyFill="1" applyBorder="1" applyAlignment="1">
      <alignment horizontal="left" vertical="center"/>
    </xf>
    <xf numFmtId="0" fontId="25" fillId="3" borderId="127" xfId="0" applyFont="1" applyFill="1" applyBorder="1" applyAlignment="1">
      <alignment horizontal="center" vertical="center" wrapText="1"/>
    </xf>
    <xf numFmtId="0" fontId="13" fillId="3" borderId="128" xfId="0" applyFont="1" applyFill="1" applyBorder="1" applyAlignment="1">
      <alignment horizontal="center" vertical="center" wrapText="1"/>
    </xf>
    <xf numFmtId="0" fontId="13" fillId="3" borderId="129" xfId="0" applyFont="1" applyFill="1" applyBorder="1" applyAlignment="1">
      <alignment horizontal="center" vertical="center" wrapText="1"/>
    </xf>
    <xf numFmtId="177" fontId="13" fillId="0" borderId="29" xfId="0" applyNumberFormat="1" applyFont="1" applyFill="1" applyBorder="1" applyAlignment="1" applyProtection="1">
      <alignment horizontal="right" vertical="center"/>
      <protection locked="0"/>
    </xf>
    <xf numFmtId="0" fontId="22" fillId="0" borderId="39" xfId="0" applyFont="1" applyBorder="1" applyAlignment="1">
      <alignment horizontal="center" vertical="center" wrapText="1"/>
    </xf>
    <xf numFmtId="0" fontId="22" fillId="0" borderId="40" xfId="0" applyFont="1" applyBorder="1" applyAlignment="1">
      <alignment horizontal="center" vertical="center"/>
    </xf>
    <xf numFmtId="0" fontId="22" fillId="0" borderId="61" xfId="0" applyFont="1" applyBorder="1" applyAlignment="1">
      <alignment horizontal="center" vertical="center"/>
    </xf>
    <xf numFmtId="0" fontId="13" fillId="5" borderId="92" xfId="0" applyFont="1" applyFill="1" applyBorder="1" applyAlignment="1" applyProtection="1">
      <alignment horizontal="center" vertical="center"/>
      <protection locked="0"/>
    </xf>
    <xf numFmtId="177" fontId="13" fillId="0" borderId="12" xfId="0" applyNumberFormat="1" applyFont="1" applyFill="1" applyBorder="1" applyAlignment="1" applyProtection="1">
      <alignment horizontal="center" vertical="center"/>
      <protection locked="0"/>
    </xf>
    <xf numFmtId="177" fontId="13" fillId="0" borderId="13" xfId="0" applyNumberFormat="1" applyFont="1" applyFill="1" applyBorder="1" applyAlignment="1" applyProtection="1">
      <alignment horizontal="center" vertical="center"/>
      <protection locked="0"/>
    </xf>
    <xf numFmtId="177" fontId="13" fillId="0" borderId="14" xfId="0" applyNumberFormat="1" applyFont="1" applyFill="1" applyBorder="1" applyAlignment="1" applyProtection="1">
      <alignment horizontal="center" vertical="center"/>
      <protection locked="0"/>
    </xf>
    <xf numFmtId="0" fontId="13" fillId="0" borderId="4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88"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20" fillId="2" borderId="31" xfId="3" applyFont="1" applyFill="1" applyBorder="1" applyAlignment="1" applyProtection="1">
      <alignment horizontal="center" vertical="center" wrapText="1"/>
    </xf>
    <xf numFmtId="0" fontId="20" fillId="2" borderId="24" xfId="3" applyFont="1" applyFill="1" applyBorder="1" applyAlignment="1" applyProtection="1">
      <alignment horizontal="center" vertical="center" wrapText="1"/>
    </xf>
    <xf numFmtId="0" fontId="20" fillId="2" borderId="42" xfId="3"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protection locked="0"/>
    </xf>
    <xf numFmtId="0" fontId="22" fillId="0" borderId="69" xfId="0" applyFont="1" applyBorder="1" applyAlignment="1" applyProtection="1">
      <alignment horizontal="left" vertical="center" wrapText="1"/>
      <protection locked="0"/>
    </xf>
    <xf numFmtId="0" fontId="13" fillId="0" borderId="70" xfId="0" applyFont="1" applyBorder="1" applyAlignment="1" applyProtection="1">
      <alignment horizontal="left" vertical="center"/>
      <protection locked="0"/>
    </xf>
    <xf numFmtId="0" fontId="13" fillId="0" borderId="92" xfId="0" applyFont="1" applyBorder="1" applyAlignment="1" applyProtection="1">
      <alignment horizontal="left" vertical="center"/>
      <protection locked="0"/>
    </xf>
    <xf numFmtId="0" fontId="13" fillId="0" borderId="39" xfId="0" applyFont="1" applyFill="1" applyBorder="1" applyAlignment="1">
      <alignment horizontal="center" vertical="center"/>
    </xf>
    <xf numFmtId="0" fontId="13" fillId="0" borderId="41" xfId="0" applyFont="1" applyBorder="1" applyAlignment="1">
      <alignment horizontal="center" vertical="center"/>
    </xf>
    <xf numFmtId="0" fontId="13" fillId="0" borderId="79" xfId="0" applyFont="1" applyBorder="1" applyAlignment="1" applyProtection="1">
      <alignment horizontal="left" vertical="center" wrapText="1"/>
      <protection locked="0"/>
    </xf>
    <xf numFmtId="0" fontId="13" fillId="0" borderId="70" xfId="0" applyFont="1" applyBorder="1" applyAlignment="1" applyProtection="1">
      <alignment horizontal="left" vertical="center" wrapText="1"/>
      <protection locked="0"/>
    </xf>
    <xf numFmtId="0" fontId="13" fillId="0" borderId="92" xfId="0" applyFont="1" applyBorder="1" applyAlignment="1" applyProtection="1">
      <alignment horizontal="left" vertical="center" wrapText="1"/>
      <protection locked="0"/>
    </xf>
    <xf numFmtId="0" fontId="13" fillId="0" borderId="74" xfId="0" applyFont="1" applyFill="1" applyBorder="1" applyAlignment="1" applyProtection="1">
      <alignment horizontal="center" vertical="center" textRotation="255" wrapText="1"/>
      <protection locked="0"/>
    </xf>
    <xf numFmtId="0" fontId="13" fillId="0" borderId="75" xfId="0" applyFont="1" applyBorder="1" applyAlignment="1" applyProtection="1">
      <alignment horizontal="center" vertical="center" textRotation="255" wrapText="1"/>
      <protection locked="0"/>
    </xf>
    <xf numFmtId="0" fontId="13" fillId="0" borderId="76" xfId="0" applyFont="1" applyBorder="1" applyAlignment="1" applyProtection="1">
      <alignment horizontal="center" vertical="center" textRotation="255" wrapText="1"/>
      <protection locked="0"/>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5" borderId="10" xfId="0" applyFont="1" applyFill="1" applyBorder="1" applyAlignment="1" applyProtection="1">
      <alignment horizontal="center" vertical="center" wrapText="1" shrinkToFit="1"/>
      <protection locked="0"/>
    </xf>
    <xf numFmtId="0" fontId="13" fillId="5" borderId="10" xfId="0" applyFont="1" applyFill="1" applyBorder="1" applyAlignment="1" applyProtection="1">
      <alignment horizontal="center" vertical="center" shrinkToFit="1"/>
      <protection locked="0"/>
    </xf>
    <xf numFmtId="0" fontId="13" fillId="2" borderId="23" xfId="0" applyFont="1" applyFill="1" applyBorder="1" applyAlignment="1">
      <alignment horizontal="center" vertical="center"/>
    </xf>
    <xf numFmtId="0" fontId="21" fillId="0" borderId="83" xfId="1" applyFont="1" applyFill="1" applyBorder="1" applyAlignment="1" applyProtection="1">
      <alignment horizontal="left" vertical="center" wrapText="1" shrinkToFit="1"/>
      <protection locked="0"/>
    </xf>
    <xf numFmtId="0" fontId="13" fillId="0" borderId="49" xfId="0" applyFont="1" applyFill="1" applyBorder="1" applyAlignment="1" applyProtection="1">
      <alignment horizontal="left" vertical="center" wrapText="1"/>
      <protection locked="0"/>
    </xf>
    <xf numFmtId="0" fontId="20" fillId="2" borderId="85" xfId="1" applyFont="1" applyFill="1" applyBorder="1" applyAlignment="1" applyProtection="1">
      <alignment horizontal="center" vertical="center" wrapText="1" shrinkToFit="1"/>
    </xf>
    <xf numFmtId="0" fontId="13" fillId="0" borderId="49" xfId="0" applyFont="1" applyBorder="1" applyAlignment="1">
      <alignment horizontal="center" vertical="center"/>
    </xf>
    <xf numFmtId="0" fontId="13" fillId="0" borderId="84" xfId="0" applyFont="1" applyBorder="1" applyAlignment="1">
      <alignment horizontal="center" vertical="center"/>
    </xf>
    <xf numFmtId="0" fontId="22" fillId="0" borderId="49"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84" xfId="0" applyFont="1" applyBorder="1" applyAlignment="1" applyProtection="1">
      <alignment horizontal="left" vertical="center" wrapText="1"/>
      <protection locked="0"/>
    </xf>
    <xf numFmtId="0" fontId="20" fillId="2" borderId="85" xfId="1" applyFont="1" applyFill="1" applyBorder="1" applyAlignment="1" applyProtection="1">
      <alignment horizontal="center" vertical="center"/>
    </xf>
    <xf numFmtId="0" fontId="13" fillId="0" borderId="50" xfId="0" applyFont="1" applyBorder="1" applyAlignment="1">
      <alignment horizontal="center" vertical="center"/>
    </xf>
    <xf numFmtId="0" fontId="23" fillId="6" borderId="43" xfId="3" applyFont="1" applyFill="1" applyBorder="1" applyAlignment="1" applyProtection="1">
      <alignment horizontal="center" vertical="center" wrapText="1" shrinkToFit="1"/>
    </xf>
    <xf numFmtId="0" fontId="23" fillId="6" borderId="40" xfId="3" applyFont="1" applyFill="1" applyBorder="1" applyAlignment="1" applyProtection="1">
      <alignment horizontal="center" vertical="center" wrapText="1" shrinkToFit="1"/>
    </xf>
    <xf numFmtId="0" fontId="23" fillId="6" borderId="44" xfId="3" applyFont="1" applyFill="1" applyBorder="1" applyAlignment="1" applyProtection="1">
      <alignment horizontal="center" vertical="center" wrapText="1" shrinkToFit="1"/>
    </xf>
    <xf numFmtId="0" fontId="13" fillId="0" borderId="32" xfId="1" applyFont="1" applyFill="1" applyBorder="1" applyAlignment="1" applyProtection="1">
      <alignment horizontal="left" vertical="center" wrapText="1"/>
    </xf>
    <xf numFmtId="0" fontId="13" fillId="0" borderId="24" xfId="1" applyFont="1" applyFill="1" applyBorder="1" applyAlignment="1" applyProtection="1">
      <alignment horizontal="left" vertical="center" wrapText="1"/>
    </xf>
    <xf numFmtId="0" fontId="13" fillId="0" borderId="33" xfId="1" applyFont="1" applyFill="1" applyBorder="1" applyAlignment="1" applyProtection="1">
      <alignment horizontal="left" vertical="center" wrapText="1"/>
    </xf>
    <xf numFmtId="0" fontId="20" fillId="2" borderId="39" xfId="1" applyFont="1" applyFill="1" applyBorder="1" applyAlignment="1" applyProtection="1">
      <alignment horizontal="center" vertical="center" shrinkToFit="1"/>
    </xf>
    <xf numFmtId="0" fontId="13" fillId="0" borderId="40" xfId="0" applyFont="1" applyBorder="1" applyAlignment="1" applyProtection="1">
      <alignment horizontal="left" vertical="center" wrapText="1" shrinkToFit="1"/>
      <protection locked="0"/>
    </xf>
    <xf numFmtId="0" fontId="13" fillId="0" borderId="41" xfId="0" applyFont="1" applyBorder="1" applyAlignment="1" applyProtection="1">
      <alignment horizontal="left" vertical="center" wrapText="1" shrinkToFit="1"/>
      <protection locked="0"/>
    </xf>
    <xf numFmtId="0" fontId="24" fillId="0" borderId="39" xfId="2" applyFont="1" applyFill="1" applyBorder="1" applyAlignment="1" applyProtection="1">
      <alignment horizontal="left" vertical="center" wrapText="1" shrinkToFit="1"/>
      <protection locked="0"/>
    </xf>
    <xf numFmtId="0" fontId="24" fillId="0" borderId="40" xfId="2" applyFont="1" applyFill="1" applyBorder="1" applyAlignment="1" applyProtection="1">
      <alignment horizontal="left" vertical="center" wrapText="1" shrinkToFit="1"/>
      <protection locked="0"/>
    </xf>
    <xf numFmtId="0" fontId="24" fillId="0" borderId="61" xfId="2" applyFont="1" applyFill="1" applyBorder="1" applyAlignment="1" applyProtection="1">
      <alignment horizontal="left" vertical="center" wrapText="1" shrinkToFit="1"/>
      <protection locked="0"/>
    </xf>
    <xf numFmtId="0" fontId="20" fillId="2" borderId="48" xfId="3" applyFont="1" applyFill="1" applyBorder="1" applyAlignment="1" applyProtection="1">
      <alignment horizontal="center" vertical="center"/>
    </xf>
    <xf numFmtId="0" fontId="20" fillId="2" borderId="49" xfId="3" applyFont="1" applyFill="1" applyBorder="1" applyAlignment="1" applyProtection="1">
      <alignment horizontal="center" vertical="center"/>
    </xf>
    <xf numFmtId="0" fontId="25" fillId="2" borderId="31" xfId="3" applyFont="1" applyFill="1" applyBorder="1" applyAlignment="1" applyProtection="1">
      <alignment horizontal="center" vertical="center"/>
    </xf>
    <xf numFmtId="0" fontId="25" fillId="2" borderId="24" xfId="3" applyFont="1" applyFill="1" applyBorder="1" applyAlignment="1" applyProtection="1">
      <alignment horizontal="center" vertical="center"/>
    </xf>
    <xf numFmtId="0" fontId="13" fillId="5" borderId="77" xfId="0" applyFont="1" applyFill="1" applyBorder="1" applyAlignment="1">
      <alignment vertical="center" wrapText="1"/>
    </xf>
    <xf numFmtId="0" fontId="13" fillId="5" borderId="27" xfId="0" applyFont="1" applyFill="1" applyBorder="1" applyAlignment="1">
      <alignment vertical="center" wrapText="1"/>
    </xf>
    <xf numFmtId="0" fontId="13" fillId="5" borderId="27" xfId="0" applyFont="1" applyFill="1" applyBorder="1" applyAlignment="1">
      <alignment vertical="center"/>
    </xf>
    <xf numFmtId="0" fontId="24" fillId="2" borderId="12" xfId="3" applyFont="1" applyFill="1" applyBorder="1" applyAlignment="1" applyProtection="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5" borderId="39" xfId="0" applyFont="1" applyFill="1" applyBorder="1" applyAlignment="1" applyProtection="1">
      <alignment horizontal="center" vertical="center"/>
      <protection locked="0"/>
    </xf>
    <xf numFmtId="0" fontId="13" fillId="5" borderId="40" xfId="0" applyFont="1" applyFill="1" applyBorder="1" applyAlignment="1" applyProtection="1">
      <alignment horizontal="center" vertical="center"/>
      <protection locked="0"/>
    </xf>
    <xf numFmtId="0" fontId="24" fillId="2" borderId="15" xfId="3" applyFont="1" applyFill="1" applyBorder="1" applyAlignment="1" applyProtection="1">
      <alignment horizontal="center" vertical="center" wrapText="1"/>
    </xf>
    <xf numFmtId="0" fontId="24" fillId="2" borderId="16" xfId="3" applyFont="1" applyFill="1" applyBorder="1" applyAlignment="1" applyProtection="1">
      <alignment horizontal="center" vertical="center" wrapText="1"/>
    </xf>
    <xf numFmtId="0" fontId="24" fillId="2" borderId="17" xfId="3" applyFont="1" applyFill="1" applyBorder="1" applyAlignment="1" applyProtection="1">
      <alignment horizontal="center" vertical="center" wrapText="1"/>
    </xf>
    <xf numFmtId="0" fontId="13" fillId="5" borderId="23" xfId="3" applyFont="1" applyFill="1" applyBorder="1" applyAlignment="1" applyProtection="1">
      <alignment horizontal="left" vertical="center" wrapText="1" shrinkToFit="1"/>
    </xf>
    <xf numFmtId="0" fontId="13" fillId="5" borderId="24" xfId="3" applyFont="1" applyFill="1" applyBorder="1" applyAlignment="1" applyProtection="1">
      <alignment horizontal="left" vertical="center" wrapText="1" shrinkToFit="1"/>
    </xf>
    <xf numFmtId="0" fontId="13" fillId="5" borderId="33" xfId="3" applyFont="1" applyFill="1" applyBorder="1" applyAlignment="1" applyProtection="1">
      <alignment horizontal="left" vertical="center" wrapText="1" shrinkToFit="1"/>
    </xf>
    <xf numFmtId="0" fontId="13" fillId="2" borderId="33" xfId="0" applyFont="1" applyFill="1" applyBorder="1" applyAlignment="1">
      <alignment horizontal="center" vertical="center"/>
    </xf>
    <xf numFmtId="0" fontId="24" fillId="2" borderId="72" xfId="3" applyFont="1" applyFill="1" applyBorder="1" applyAlignment="1" applyProtection="1">
      <alignment horizontal="center" vertical="center" wrapText="1"/>
    </xf>
    <xf numFmtId="0" fontId="13" fillId="2" borderId="4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88"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0" borderId="98" xfId="0" applyFont="1" applyFill="1" applyBorder="1" applyAlignment="1" applyProtection="1">
      <alignment horizontal="left" vertical="center" wrapText="1"/>
      <protection locked="0"/>
    </xf>
    <xf numFmtId="0" fontId="13" fillId="5" borderId="107"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3" fillId="5" borderId="66" xfId="0" applyFont="1" applyFill="1" applyBorder="1" applyAlignment="1">
      <alignment horizontal="left" vertical="center" wrapText="1"/>
    </xf>
    <xf numFmtId="0" fontId="13" fillId="5" borderId="18" xfId="0" applyFont="1" applyFill="1" applyBorder="1" applyAlignment="1" applyProtection="1">
      <alignment horizontal="left" vertical="center" wrapText="1"/>
      <protection locked="0"/>
    </xf>
    <xf numFmtId="0" fontId="13" fillId="5" borderId="19" xfId="0" applyFont="1" applyFill="1" applyBorder="1" applyAlignment="1" applyProtection="1">
      <alignment horizontal="left" vertical="center" wrapText="1"/>
      <protection locked="0"/>
    </xf>
    <xf numFmtId="0" fontId="13" fillId="5" borderId="20" xfId="0" applyFont="1" applyFill="1" applyBorder="1" applyAlignment="1" applyProtection="1">
      <alignment horizontal="left" vertical="center" wrapText="1"/>
      <protection locked="0"/>
    </xf>
    <xf numFmtId="0" fontId="32" fillId="2" borderId="46"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13" fillId="5" borderId="69" xfId="0" applyFont="1" applyFill="1" applyBorder="1" applyAlignment="1" applyProtection="1">
      <alignment horizontal="left" vertical="center" wrapText="1"/>
      <protection locked="0"/>
    </xf>
    <xf numFmtId="0" fontId="13" fillId="5" borderId="70" xfId="0" applyFont="1" applyFill="1" applyBorder="1" applyAlignment="1" applyProtection="1">
      <alignment horizontal="left" vertical="center" wrapText="1"/>
      <protection locked="0"/>
    </xf>
    <xf numFmtId="0" fontId="13" fillId="5" borderId="94" xfId="0" applyFont="1" applyFill="1" applyBorder="1" applyAlignment="1" applyProtection="1">
      <alignment horizontal="left" vertical="center" wrapText="1"/>
      <protection locked="0"/>
    </xf>
    <xf numFmtId="0" fontId="32" fillId="2" borderId="48" xfId="0" applyFont="1" applyFill="1" applyBorder="1" applyAlignment="1">
      <alignment horizontal="center" vertical="center" wrapText="1"/>
    </xf>
    <xf numFmtId="0" fontId="32" fillId="2" borderId="49" xfId="0" applyFont="1" applyFill="1" applyBorder="1" applyAlignment="1">
      <alignment horizontal="center" vertical="center" wrapText="1"/>
    </xf>
    <xf numFmtId="0" fontId="32" fillId="2" borderId="50"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55" xfId="0" applyFont="1" applyFill="1" applyBorder="1" applyAlignment="1">
      <alignment horizontal="center" vertical="center"/>
    </xf>
    <xf numFmtId="0" fontId="13" fillId="0" borderId="56"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32" fillId="3" borderId="48" xfId="0" applyFont="1" applyFill="1" applyBorder="1" applyAlignment="1">
      <alignment horizontal="center" vertical="center"/>
    </xf>
    <xf numFmtId="0" fontId="32" fillId="3" borderId="49" xfId="0" applyFont="1" applyFill="1" applyBorder="1" applyAlignment="1">
      <alignment horizontal="center" vertical="center"/>
    </xf>
    <xf numFmtId="0" fontId="32" fillId="3" borderId="50" xfId="0" applyFont="1" applyFill="1" applyBorder="1" applyAlignment="1">
      <alignment horizontal="center" vertical="center"/>
    </xf>
    <xf numFmtId="0" fontId="22" fillId="0" borderId="32" xfId="1" applyFont="1" applyFill="1" applyBorder="1" applyAlignment="1" applyProtection="1">
      <alignment horizontal="left" vertical="top" wrapText="1"/>
      <protection locked="0"/>
    </xf>
    <xf numFmtId="0" fontId="22" fillId="0" borderId="24" xfId="1" applyFont="1" applyFill="1" applyBorder="1" applyAlignment="1" applyProtection="1">
      <alignment horizontal="left" vertical="top" wrapText="1"/>
      <protection locked="0"/>
    </xf>
    <xf numFmtId="0" fontId="22" fillId="0" borderId="33" xfId="1" applyFont="1" applyFill="1" applyBorder="1" applyAlignment="1" applyProtection="1">
      <alignment horizontal="left" vertical="top" wrapText="1"/>
      <protection locked="0"/>
    </xf>
    <xf numFmtId="177" fontId="13" fillId="0" borderId="110" xfId="0" applyNumberFormat="1" applyFont="1" applyFill="1" applyBorder="1" applyAlignment="1">
      <alignment horizontal="right" vertical="center"/>
    </xf>
    <xf numFmtId="177" fontId="13" fillId="0" borderId="111" xfId="0" applyNumberFormat="1" applyFont="1" applyFill="1" applyBorder="1" applyAlignment="1">
      <alignment horizontal="right" vertical="center"/>
    </xf>
    <xf numFmtId="177" fontId="13" fillId="0" borderId="112" xfId="0" applyNumberFormat="1" applyFont="1" applyFill="1" applyBorder="1" applyAlignment="1">
      <alignment horizontal="right" vertical="center"/>
    </xf>
    <xf numFmtId="0" fontId="13" fillId="5" borderId="88" xfId="0" applyFont="1" applyFill="1" applyBorder="1" applyAlignment="1" applyProtection="1">
      <alignment horizontal="left" vertical="center" wrapText="1"/>
      <protection locked="0"/>
    </xf>
    <xf numFmtId="0" fontId="20" fillId="0" borderId="86" xfId="3" applyFont="1" applyFill="1" applyBorder="1" applyAlignment="1" applyProtection="1">
      <alignment horizontal="center" vertical="center" wrapText="1"/>
    </xf>
    <xf numFmtId="0" fontId="20" fillId="0" borderId="87" xfId="3" applyFont="1" applyFill="1" applyBorder="1" applyAlignment="1" applyProtection="1">
      <alignment horizontal="center" vertical="center" wrapText="1"/>
    </xf>
    <xf numFmtId="0" fontId="24" fillId="2" borderId="13" xfId="3" applyFont="1" applyFill="1" applyBorder="1" applyAlignment="1" applyProtection="1">
      <alignment horizontal="center" vertical="center" wrapText="1"/>
    </xf>
    <xf numFmtId="0" fontId="24" fillId="2" borderId="14" xfId="3" applyFont="1" applyFill="1" applyBorder="1" applyAlignment="1" applyProtection="1">
      <alignment horizontal="center" vertical="center" wrapText="1"/>
    </xf>
    <xf numFmtId="0" fontId="24" fillId="2" borderId="39" xfId="3" applyFont="1" applyFill="1" applyBorder="1" applyAlignment="1" applyProtection="1">
      <alignment horizontal="center" vertical="center" wrapText="1"/>
    </xf>
    <xf numFmtId="0" fontId="24" fillId="2" borderId="40" xfId="3" applyFont="1" applyFill="1" applyBorder="1" applyAlignment="1" applyProtection="1">
      <alignment horizontal="center" vertical="center" wrapText="1"/>
    </xf>
    <xf numFmtId="0" fontId="24" fillId="2" borderId="41" xfId="3" applyFont="1" applyFill="1" applyBorder="1" applyAlignment="1" applyProtection="1">
      <alignment horizontal="center" vertical="center" wrapText="1"/>
    </xf>
    <xf numFmtId="0" fontId="13" fillId="3" borderId="135" xfId="0" applyFont="1" applyFill="1" applyBorder="1" applyAlignment="1">
      <alignment horizontal="center" vertical="center"/>
    </xf>
    <xf numFmtId="0" fontId="13" fillId="3" borderId="81" xfId="0" applyFont="1" applyFill="1" applyBorder="1" applyAlignment="1">
      <alignment horizontal="center" vertical="center"/>
    </xf>
    <xf numFmtId="0" fontId="13" fillId="3" borderId="134" xfId="0" applyFont="1" applyFill="1" applyBorder="1" applyAlignment="1">
      <alignment horizontal="center" vertical="center"/>
    </xf>
    <xf numFmtId="0" fontId="13" fillId="6" borderId="137" xfId="0" applyFont="1" applyFill="1" applyBorder="1" applyAlignment="1">
      <alignment horizontal="center" vertical="center"/>
    </xf>
    <xf numFmtId="0" fontId="13" fillId="6" borderId="81"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65"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0" fontId="25" fillId="6" borderId="43" xfId="0" applyFont="1" applyFill="1" applyBorder="1" applyAlignment="1">
      <alignment horizontal="center" vertical="center" textRotation="255" wrapText="1"/>
    </xf>
    <xf numFmtId="0" fontId="13" fillId="6" borderId="44" xfId="0" applyFont="1" applyFill="1" applyBorder="1" applyAlignment="1">
      <alignment horizontal="center" vertical="center" textRotation="255" wrapText="1"/>
    </xf>
    <xf numFmtId="0" fontId="13" fillId="6" borderId="3" xfId="0" applyFont="1" applyFill="1" applyBorder="1" applyAlignment="1">
      <alignment horizontal="center" vertical="center" textRotation="255" wrapText="1"/>
    </xf>
    <xf numFmtId="0" fontId="13" fillId="6" borderId="45" xfId="0" applyFont="1" applyFill="1" applyBorder="1" applyAlignment="1">
      <alignment horizontal="center" vertical="center" textRotation="255" wrapText="1"/>
    </xf>
    <xf numFmtId="0" fontId="13" fillId="6" borderId="46" xfId="0" applyFont="1" applyFill="1" applyBorder="1" applyAlignment="1">
      <alignment horizontal="center" vertical="center" textRotation="255" wrapText="1"/>
    </xf>
    <xf numFmtId="0" fontId="13" fillId="6" borderId="47" xfId="0" applyFont="1" applyFill="1" applyBorder="1" applyAlignment="1">
      <alignment horizontal="center" vertical="center" textRotation="255" wrapText="1"/>
    </xf>
    <xf numFmtId="0" fontId="13" fillId="5" borderId="103" xfId="0" applyFont="1" applyFill="1" applyBorder="1" applyAlignment="1" applyProtection="1">
      <alignment horizontal="center" vertical="center"/>
      <protection locked="0"/>
    </xf>
    <xf numFmtId="0" fontId="13" fillId="5" borderId="104" xfId="0" applyFont="1" applyFill="1" applyBorder="1" applyAlignment="1" applyProtection="1">
      <alignment horizontal="center" vertical="center"/>
      <protection locked="0"/>
    </xf>
    <xf numFmtId="0" fontId="29" fillId="0" borderId="11"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13" fillId="0" borderId="40"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25" fillId="2" borderId="44" xfId="0" applyFont="1" applyFill="1" applyBorder="1" applyAlignment="1">
      <alignment horizontal="center" vertical="center" textRotation="255" wrapText="1"/>
    </xf>
    <xf numFmtId="0" fontId="13" fillId="5" borderId="79" xfId="0" applyFont="1" applyFill="1" applyBorder="1" applyAlignment="1">
      <alignment horizontal="left" vertical="center"/>
    </xf>
    <xf numFmtId="0" fontId="13" fillId="5" borderId="70" xfId="0" applyFont="1" applyFill="1" applyBorder="1" applyAlignment="1">
      <alignment horizontal="left" vertical="center"/>
    </xf>
    <xf numFmtId="0" fontId="13" fillId="5" borderId="92" xfId="0" applyFont="1" applyFill="1" applyBorder="1" applyAlignment="1">
      <alignment horizontal="left" vertical="center"/>
    </xf>
    <xf numFmtId="177" fontId="13" fillId="0" borderId="108" xfId="0" applyNumberFormat="1" applyFont="1" applyFill="1" applyBorder="1" applyAlignment="1">
      <alignment horizontal="right" vertical="center"/>
    </xf>
    <xf numFmtId="177" fontId="13" fillId="0" borderId="109" xfId="0" applyNumberFormat="1" applyFont="1" applyFill="1" applyBorder="1" applyAlignment="1">
      <alignment horizontal="right" vertical="center"/>
    </xf>
    <xf numFmtId="0" fontId="13" fillId="5" borderId="74" xfId="0" applyFont="1" applyFill="1" applyBorder="1" applyAlignment="1" applyProtection="1">
      <alignment horizontal="left" vertical="center" wrapText="1"/>
      <protection locked="0"/>
    </xf>
    <xf numFmtId="0" fontId="13" fillId="5" borderId="75" xfId="0" applyFont="1" applyFill="1" applyBorder="1" applyAlignment="1" applyProtection="1">
      <alignment horizontal="left" vertical="center" wrapText="1"/>
      <protection locked="0"/>
    </xf>
    <xf numFmtId="0" fontId="13" fillId="5" borderId="97" xfId="0" applyFont="1" applyFill="1" applyBorder="1" applyAlignment="1" applyProtection="1">
      <alignment horizontal="left" vertical="center" wrapText="1"/>
      <protection locked="0"/>
    </xf>
    <xf numFmtId="0" fontId="17" fillId="0" borderId="50" xfId="0" applyFont="1" applyBorder="1" applyAlignment="1" applyProtection="1">
      <alignment horizontal="center" vertical="center" wrapText="1"/>
      <protection locked="0"/>
    </xf>
    <xf numFmtId="0" fontId="13" fillId="5" borderId="1" xfId="0" applyFont="1" applyFill="1" applyBorder="1" applyAlignment="1">
      <alignment horizontal="center" vertical="center"/>
    </xf>
    <xf numFmtId="0" fontId="13" fillId="5" borderId="124" xfId="0" applyFont="1" applyFill="1" applyBorder="1" applyAlignment="1">
      <alignment horizontal="center" vertical="center"/>
    </xf>
    <xf numFmtId="0" fontId="13" fillId="5" borderId="65" xfId="0" applyFont="1" applyFill="1" applyBorder="1" applyAlignment="1">
      <alignment horizontal="center" vertical="center"/>
    </xf>
    <xf numFmtId="0" fontId="13" fillId="5" borderId="126" xfId="0" applyFont="1" applyFill="1" applyBorder="1" applyAlignment="1">
      <alignment horizontal="center" vertical="center"/>
    </xf>
    <xf numFmtId="0" fontId="22" fillId="0" borderId="41" xfId="0" applyFont="1" applyBorder="1" applyAlignment="1">
      <alignment horizontal="center" vertical="center"/>
    </xf>
    <xf numFmtId="0" fontId="25" fillId="2" borderId="44" xfId="0" applyFont="1" applyFill="1" applyBorder="1" applyAlignment="1">
      <alignment horizontal="center" vertical="center" textRotation="255"/>
    </xf>
    <xf numFmtId="0" fontId="13" fillId="0" borderId="67" xfId="0" applyFont="1" applyBorder="1" applyAlignment="1">
      <alignment horizontal="center" vertical="center" textRotation="255"/>
    </xf>
    <xf numFmtId="0" fontId="13" fillId="0" borderId="68" xfId="0" applyFont="1" applyBorder="1" applyAlignment="1">
      <alignment horizontal="center" vertical="center" textRotation="255"/>
    </xf>
    <xf numFmtId="177" fontId="13" fillId="0" borderId="119" xfId="0" applyNumberFormat="1" applyFont="1" applyFill="1" applyBorder="1" applyAlignment="1" applyProtection="1">
      <alignment horizontal="right" vertical="center"/>
      <protection locked="0"/>
    </xf>
    <xf numFmtId="177" fontId="13" fillId="5" borderId="33" xfId="0" applyNumberFormat="1" applyFont="1" applyFill="1" applyBorder="1" applyAlignment="1" applyProtection="1">
      <alignment horizontal="center" vertical="center" shrinkToFit="1"/>
      <protection locked="0"/>
    </xf>
    <xf numFmtId="0" fontId="13" fillId="5" borderId="18" xfId="0" applyFont="1" applyFill="1" applyBorder="1" applyAlignment="1" applyProtection="1">
      <alignment horizontal="center" vertical="center"/>
      <protection locked="0"/>
    </xf>
    <xf numFmtId="0" fontId="13" fillId="5" borderId="19" xfId="0" applyFont="1" applyFill="1" applyBorder="1" applyAlignment="1" applyProtection="1">
      <alignment horizontal="center" vertical="center"/>
      <protection locked="0"/>
    </xf>
    <xf numFmtId="0" fontId="13" fillId="5" borderId="66" xfId="0" applyFont="1" applyFill="1" applyBorder="1" applyAlignment="1" applyProtection="1">
      <alignment horizontal="center" vertical="center"/>
      <protection locked="0"/>
    </xf>
    <xf numFmtId="0" fontId="13" fillId="5" borderId="58" xfId="0" applyFont="1" applyFill="1" applyBorder="1" applyAlignment="1" applyProtection="1">
      <alignment horizontal="left" vertical="center" wrapText="1"/>
      <protection locked="0"/>
    </xf>
    <xf numFmtId="0" fontId="13" fillId="5" borderId="59" xfId="0" applyFont="1" applyFill="1" applyBorder="1" applyAlignment="1" applyProtection="1">
      <alignment horizontal="left" vertical="center" wrapText="1"/>
      <protection locked="0"/>
    </xf>
    <xf numFmtId="0" fontId="13" fillId="5" borderId="60" xfId="0" applyFont="1" applyFill="1" applyBorder="1" applyAlignment="1" applyProtection="1">
      <alignment horizontal="left" vertical="center" wrapText="1"/>
      <protection locked="0"/>
    </xf>
    <xf numFmtId="0" fontId="13" fillId="5" borderId="63" xfId="0" applyFont="1" applyFill="1" applyBorder="1" applyAlignment="1">
      <alignment vertical="center"/>
    </xf>
    <xf numFmtId="0" fontId="13" fillId="5" borderId="59" xfId="0" applyFont="1" applyFill="1" applyBorder="1" applyAlignment="1">
      <alignment vertical="center"/>
    </xf>
    <xf numFmtId="0" fontId="13" fillId="0" borderId="72" xfId="0" applyFont="1" applyFill="1" applyBorder="1" applyAlignment="1">
      <alignment horizontal="center" vertical="center"/>
    </xf>
    <xf numFmtId="0" fontId="13" fillId="5" borderId="71" xfId="0" applyFont="1" applyFill="1" applyBorder="1" applyAlignment="1">
      <alignment vertical="center" wrapText="1"/>
    </xf>
    <xf numFmtId="0" fontId="13" fillId="5" borderId="13" xfId="0" applyFont="1" applyFill="1" applyBorder="1" applyAlignment="1">
      <alignment vertical="center" wrapText="1"/>
    </xf>
    <xf numFmtId="0" fontId="13" fillId="5" borderId="123" xfId="0" applyFont="1" applyFill="1" applyBorder="1" applyAlignment="1">
      <alignment vertical="center" wrapText="1"/>
    </xf>
    <xf numFmtId="0" fontId="13" fillId="5" borderId="104" xfId="0" applyFont="1" applyFill="1" applyBorder="1" applyAlignment="1">
      <alignment vertical="center" wrapText="1"/>
    </xf>
    <xf numFmtId="0" fontId="13" fillId="5" borderId="125" xfId="0" applyFont="1" applyFill="1" applyBorder="1" applyAlignment="1">
      <alignment vertical="center" wrapText="1"/>
    </xf>
    <xf numFmtId="0" fontId="13" fillId="5" borderId="72" xfId="0" applyFont="1" applyFill="1" applyBorder="1" applyAlignment="1">
      <alignment vertical="center"/>
    </xf>
    <xf numFmtId="0" fontId="13" fillId="5" borderId="40" xfId="0" applyFont="1" applyFill="1" applyBorder="1" applyAlignment="1">
      <alignment vertical="center"/>
    </xf>
    <xf numFmtId="0" fontId="13" fillId="5" borderId="92" xfId="0" applyFont="1" applyFill="1" applyBorder="1" applyAlignment="1">
      <alignment vertical="center"/>
    </xf>
    <xf numFmtId="0" fontId="13" fillId="0" borderId="51" xfId="0" applyFont="1" applyFill="1" applyBorder="1" applyAlignment="1">
      <alignment horizontal="center" vertical="center"/>
    </xf>
    <xf numFmtId="0" fontId="13" fillId="0" borderId="53" xfId="0" applyFont="1" applyBorder="1" applyAlignment="1">
      <alignment horizontal="center" vertical="center"/>
    </xf>
    <xf numFmtId="0" fontId="13" fillId="0" borderId="32" xfId="0" applyFont="1" applyBorder="1" applyAlignment="1">
      <alignment horizontal="center" vertical="center"/>
    </xf>
    <xf numFmtId="0" fontId="13" fillId="0" borderId="24" xfId="0" applyFont="1" applyBorder="1" applyAlignment="1">
      <alignment horizontal="center" vertical="center"/>
    </xf>
    <xf numFmtId="0" fontId="22" fillId="0" borderId="1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177" fontId="13" fillId="0" borderId="23" xfId="0" applyNumberFormat="1" applyFont="1" applyFill="1" applyBorder="1" applyAlignment="1" applyProtection="1">
      <alignment horizontal="right" vertical="center"/>
    </xf>
    <xf numFmtId="177" fontId="13" fillId="0" borderId="24" xfId="0" applyNumberFormat="1" applyFont="1" applyFill="1" applyBorder="1" applyAlignment="1" applyProtection="1">
      <alignment horizontal="right" vertical="center"/>
    </xf>
    <xf numFmtId="177" fontId="13" fillId="0" borderId="42" xfId="0" applyNumberFormat="1" applyFont="1" applyFill="1" applyBorder="1" applyAlignment="1" applyProtection="1">
      <alignment horizontal="right" vertical="center"/>
    </xf>
    <xf numFmtId="177" fontId="13" fillId="0" borderId="33" xfId="0" applyNumberFormat="1" applyFont="1" applyFill="1" applyBorder="1" applyAlignment="1" applyProtection="1">
      <alignment horizontal="right" vertical="center"/>
    </xf>
    <xf numFmtId="0" fontId="13" fillId="5" borderId="62" xfId="0" applyFont="1" applyFill="1" applyBorder="1" applyAlignment="1" applyProtection="1">
      <alignment horizontal="center" vertical="center"/>
      <protection locked="0"/>
    </xf>
    <xf numFmtId="0" fontId="13" fillId="5" borderId="0" xfId="0" applyFont="1" applyFill="1" applyBorder="1" applyAlignment="1" applyProtection="1">
      <alignment horizontal="center" vertical="center"/>
      <protection locked="0"/>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24" fillId="0" borderId="72" xfId="3" applyFont="1" applyFill="1" applyBorder="1" applyAlignment="1" applyProtection="1">
      <alignment horizontal="center" vertical="center"/>
      <protection locked="0"/>
    </xf>
    <xf numFmtId="0" fontId="24" fillId="0" borderId="40" xfId="3" applyFont="1" applyFill="1" applyBorder="1" applyAlignment="1" applyProtection="1">
      <alignment horizontal="center" vertical="center"/>
      <protection locked="0"/>
    </xf>
    <xf numFmtId="0" fontId="23" fillId="6" borderId="39" xfId="3" applyFont="1" applyFill="1" applyBorder="1" applyAlignment="1" applyProtection="1">
      <alignment horizontal="center" vertical="center" wrapText="1"/>
    </xf>
    <xf numFmtId="0" fontId="23" fillId="6" borderId="40" xfId="3" applyFont="1" applyFill="1" applyBorder="1" applyAlignment="1" applyProtection="1">
      <alignment horizontal="center" vertical="center" wrapText="1"/>
    </xf>
    <xf numFmtId="0" fontId="23" fillId="6" borderId="41" xfId="3" applyFont="1" applyFill="1" applyBorder="1" applyAlignment="1" applyProtection="1">
      <alignment horizontal="center" vertical="center" wrapText="1"/>
    </xf>
    <xf numFmtId="0" fontId="24" fillId="0" borderId="39" xfId="3" applyFont="1" applyFill="1" applyBorder="1" applyAlignment="1" applyProtection="1">
      <alignment horizontal="center" vertical="center"/>
      <protection locked="0"/>
    </xf>
    <xf numFmtId="0" fontId="24" fillId="0" borderId="41" xfId="3" applyFont="1" applyFill="1" applyBorder="1" applyAlignment="1" applyProtection="1">
      <alignment horizontal="center" vertical="center"/>
      <protection locked="0"/>
    </xf>
    <xf numFmtId="0" fontId="25" fillId="6" borderId="23" xfId="3" applyFont="1" applyFill="1" applyBorder="1" applyAlignment="1" applyProtection="1">
      <alignment horizontal="center" vertical="center" wrapText="1" shrinkToFit="1"/>
    </xf>
    <xf numFmtId="0" fontId="25" fillId="6" borderId="24" xfId="3" applyFont="1" applyFill="1" applyBorder="1" applyAlignment="1" applyProtection="1">
      <alignment horizontal="center" vertical="center" wrapText="1" shrinkToFit="1"/>
    </xf>
    <xf numFmtId="0" fontId="25" fillId="6" borderId="25" xfId="3" applyFont="1" applyFill="1" applyBorder="1" applyAlignment="1" applyProtection="1">
      <alignment horizontal="center" vertical="center" wrapText="1" shrinkToFit="1"/>
    </xf>
    <xf numFmtId="0" fontId="20" fillId="2" borderId="46" xfId="3" applyFont="1" applyFill="1" applyBorder="1" applyAlignment="1" applyProtection="1">
      <alignment horizontal="center" vertical="center" wrapText="1"/>
    </xf>
    <xf numFmtId="0" fontId="20" fillId="2" borderId="16" xfId="3" applyFont="1" applyFill="1" applyBorder="1" applyAlignment="1" applyProtection="1">
      <alignment horizontal="center" vertical="center" wrapText="1"/>
    </xf>
    <xf numFmtId="0" fontId="22" fillId="0" borderId="65" xfId="1" applyFont="1" applyFill="1" applyBorder="1" applyAlignment="1" applyProtection="1">
      <alignment horizontal="left" vertical="top" wrapText="1"/>
      <protection locked="0"/>
    </xf>
    <xf numFmtId="0" fontId="22" fillId="0" borderId="16" xfId="1" applyFont="1" applyFill="1" applyBorder="1" applyAlignment="1" applyProtection="1">
      <alignment horizontal="left" vertical="top" wrapText="1"/>
      <protection locked="0"/>
    </xf>
    <xf numFmtId="0" fontId="22" fillId="0" borderId="30" xfId="1" applyFont="1" applyFill="1" applyBorder="1" applyAlignment="1" applyProtection="1">
      <alignment horizontal="left" vertical="top" wrapText="1"/>
      <protection locked="0"/>
    </xf>
    <xf numFmtId="0" fontId="13" fillId="0" borderId="130" xfId="0" applyFont="1" applyBorder="1" applyAlignment="1">
      <alignment horizontal="center" vertical="center"/>
    </xf>
    <xf numFmtId="0" fontId="13" fillId="0" borderId="131" xfId="0" applyFont="1" applyBorder="1" applyAlignment="1">
      <alignment horizontal="center" vertical="center"/>
    </xf>
    <xf numFmtId="0" fontId="13" fillId="0" borderId="132" xfId="0" applyFont="1" applyBorder="1" applyAlignment="1">
      <alignment horizontal="center" vertical="center"/>
    </xf>
    <xf numFmtId="0" fontId="13" fillId="0" borderId="11" xfId="0" applyFont="1" applyBorder="1" applyAlignment="1">
      <alignment horizontal="center" vertical="center"/>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6" borderId="135" xfId="0" applyFont="1" applyFill="1" applyBorder="1" applyAlignment="1">
      <alignment horizontal="center" vertical="center"/>
    </xf>
    <xf numFmtId="0" fontId="13" fillId="6" borderId="15"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0" xfId="0" applyFont="1" applyBorder="1" applyAlignment="1" applyProtection="1">
      <alignment horizontal="center" vertical="center" shrinkToFit="1"/>
      <protection locked="0"/>
    </xf>
    <xf numFmtId="0" fontId="25" fillId="2" borderId="127" xfId="0" applyFont="1" applyFill="1" applyBorder="1" applyAlignment="1">
      <alignment horizontal="center" vertical="center" wrapText="1"/>
    </xf>
    <xf numFmtId="0" fontId="25" fillId="2" borderId="128" xfId="0" applyFont="1" applyFill="1" applyBorder="1" applyAlignment="1">
      <alignment horizontal="center" vertical="center"/>
    </xf>
    <xf numFmtId="0" fontId="25" fillId="2" borderId="139" xfId="0" applyFont="1" applyFill="1" applyBorder="1" applyAlignment="1">
      <alignment horizontal="center" vertical="center"/>
    </xf>
    <xf numFmtId="0" fontId="25" fillId="2" borderId="34" xfId="0" applyFont="1" applyFill="1" applyBorder="1" applyAlignment="1">
      <alignment horizontal="center" vertical="center" wrapText="1"/>
    </xf>
    <xf numFmtId="0" fontId="25" fillId="2" borderId="10" xfId="0" applyFont="1" applyFill="1" applyBorder="1" applyAlignment="1">
      <alignment horizontal="center" vertical="center"/>
    </xf>
    <xf numFmtId="0" fontId="25" fillId="2" borderId="35"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36"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38" xfId="0" applyFont="1" applyFill="1" applyBorder="1" applyAlignment="1">
      <alignment horizontal="center" vertical="center"/>
    </xf>
    <xf numFmtId="0" fontId="13" fillId="0" borderId="37" xfId="0" applyFont="1" applyFill="1" applyBorder="1" applyAlignment="1" applyProtection="1">
      <alignment horizontal="center" vertical="center" shrinkToFit="1"/>
      <protection locked="0"/>
    </xf>
    <xf numFmtId="0" fontId="18" fillId="2" borderId="105" xfId="3" applyFont="1" applyFill="1" applyBorder="1" applyAlignment="1" applyProtection="1">
      <alignment horizontal="right" vertical="center"/>
    </xf>
    <xf numFmtId="0" fontId="18" fillId="2" borderId="8" xfId="3" applyFont="1" applyFill="1" applyBorder="1" applyAlignment="1" applyProtection="1">
      <alignment horizontal="right" vertical="center"/>
    </xf>
    <xf numFmtId="0" fontId="15" fillId="0" borderId="8" xfId="0" applyFont="1" applyFill="1" applyBorder="1" applyAlignment="1" applyProtection="1">
      <alignment horizontal="center" vertical="center"/>
      <protection locked="0"/>
    </xf>
    <xf numFmtId="0" fontId="25" fillId="2" borderId="99" xfId="0" applyFont="1" applyFill="1" applyBorder="1" applyAlignment="1">
      <alignment horizontal="center" vertical="center" textRotation="255" wrapText="1"/>
    </xf>
    <xf numFmtId="0" fontId="13" fillId="0" borderId="100" xfId="0" applyFont="1" applyBorder="1" applyAlignment="1">
      <alignment horizontal="center" vertical="center" textRotation="255" wrapText="1"/>
    </xf>
    <xf numFmtId="0" fontId="13" fillId="0" borderId="3" xfId="0" applyFont="1" applyBorder="1" applyAlignment="1">
      <alignment horizontal="center" vertical="center" textRotation="255" wrapText="1"/>
    </xf>
    <xf numFmtId="0" fontId="13" fillId="0" borderId="45" xfId="0" applyFont="1" applyBorder="1" applyAlignment="1">
      <alignment horizontal="center" vertical="center" textRotation="255" wrapText="1"/>
    </xf>
    <xf numFmtId="0" fontId="13" fillId="0" borderId="46" xfId="0" applyFont="1" applyBorder="1" applyAlignment="1">
      <alignment horizontal="center" vertical="center" textRotation="255" wrapText="1"/>
    </xf>
    <xf numFmtId="0" fontId="13" fillId="0" borderId="47" xfId="0" applyFont="1" applyBorder="1" applyAlignment="1">
      <alignment horizontal="center" vertical="center" textRotation="255" wrapText="1"/>
    </xf>
    <xf numFmtId="0" fontId="24" fillId="2" borderId="89" xfId="3" applyFont="1" applyFill="1" applyBorder="1" applyAlignment="1" applyProtection="1">
      <alignment horizontal="center" vertical="center" wrapText="1"/>
    </xf>
    <xf numFmtId="0" fontId="24" fillId="2" borderId="10" xfId="3" applyFont="1" applyFill="1" applyBorder="1" applyAlignment="1" applyProtection="1">
      <alignment horizontal="center" vertical="center" wrapText="1"/>
    </xf>
    <xf numFmtId="177" fontId="13" fillId="0" borderId="18" xfId="0" applyNumberFormat="1" applyFont="1" applyFill="1" applyBorder="1" applyAlignment="1" applyProtection="1">
      <alignment horizontal="center" vertical="center"/>
    </xf>
    <xf numFmtId="177" fontId="13" fillId="0" borderId="19" xfId="0" applyNumberFormat="1" applyFont="1" applyFill="1" applyBorder="1" applyAlignment="1" applyProtection="1">
      <alignment horizontal="center" vertical="center"/>
    </xf>
    <xf numFmtId="177" fontId="13" fillId="0" borderId="66" xfId="0" applyNumberFormat="1" applyFont="1" applyFill="1" applyBorder="1" applyAlignment="1" applyProtection="1">
      <alignment horizontal="center" vertical="center"/>
    </xf>
    <xf numFmtId="177" fontId="13" fillId="0" borderId="20" xfId="0" applyNumberFormat="1" applyFont="1" applyFill="1" applyBorder="1" applyAlignment="1" applyProtection="1">
      <alignment horizontal="center" vertical="center"/>
    </xf>
    <xf numFmtId="177" fontId="13" fillId="0" borderId="37" xfId="0" applyNumberFormat="1" applyFont="1" applyFill="1" applyBorder="1" applyAlignment="1" applyProtection="1">
      <alignment horizontal="center" vertical="center" shrinkToFit="1"/>
      <protection locked="0"/>
    </xf>
    <xf numFmtId="0" fontId="13" fillId="2" borderId="10" xfId="0" applyFont="1" applyFill="1" applyBorder="1" applyAlignment="1">
      <alignment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5" borderId="133" xfId="0" applyFont="1" applyFill="1" applyBorder="1" applyAlignment="1" applyProtection="1">
      <alignment horizontal="left" vertical="center" wrapText="1"/>
      <protection locked="0"/>
    </xf>
    <xf numFmtId="0" fontId="13" fillId="5" borderId="6" xfId="0" applyFont="1" applyFill="1" applyBorder="1" applyAlignment="1" applyProtection="1">
      <alignment horizontal="left" vertical="center" wrapText="1"/>
      <protection locked="0"/>
    </xf>
    <xf numFmtId="0" fontId="13" fillId="5" borderId="7" xfId="0" applyFont="1" applyFill="1" applyBorder="1" applyAlignment="1" applyProtection="1">
      <alignment horizontal="left" vertical="center" wrapText="1"/>
      <protection locked="0"/>
    </xf>
    <xf numFmtId="180" fontId="13" fillId="0" borderId="15" xfId="0" applyNumberFormat="1" applyFont="1" applyFill="1" applyBorder="1" applyAlignment="1" applyProtection="1">
      <alignment horizontal="center" vertical="center" shrinkToFit="1"/>
      <protection locked="0"/>
    </xf>
    <xf numFmtId="180" fontId="13" fillId="0" borderId="16" xfId="0" applyNumberFormat="1" applyFont="1" applyFill="1" applyBorder="1" applyAlignment="1" applyProtection="1">
      <alignment horizontal="center" vertical="center" shrinkToFit="1"/>
      <protection locked="0"/>
    </xf>
    <xf numFmtId="180" fontId="13" fillId="5" borderId="16" xfId="0" applyNumberFormat="1" applyFont="1" applyFill="1" applyBorder="1" applyAlignment="1" applyProtection="1">
      <alignment horizontal="center" vertical="center" shrinkToFit="1"/>
      <protection locked="0"/>
    </xf>
    <xf numFmtId="0" fontId="13" fillId="3" borderId="1"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8" xfId="0" applyFont="1" applyFill="1" applyBorder="1" applyAlignment="1">
      <alignment horizontal="center" vertical="center"/>
    </xf>
    <xf numFmtId="0" fontId="13" fillId="3" borderId="65" xfId="0" applyFont="1" applyFill="1" applyBorder="1" applyAlignment="1">
      <alignment horizontal="center" vertical="center"/>
    </xf>
    <xf numFmtId="0" fontId="32" fillId="4" borderId="48" xfId="0" applyFont="1" applyFill="1" applyBorder="1" applyAlignment="1">
      <alignment horizontal="center" vertic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vertical="center" wrapText="1"/>
    </xf>
    <xf numFmtId="181" fontId="13" fillId="5" borderId="23" xfId="0" applyNumberFormat="1" applyFont="1" applyFill="1" applyBorder="1" applyAlignment="1" applyProtection="1">
      <alignment horizontal="center" vertical="center" wrapText="1"/>
      <protection locked="0"/>
    </xf>
    <xf numFmtId="181" fontId="13" fillId="5" borderId="24" xfId="0" applyNumberFormat="1" applyFont="1" applyFill="1" applyBorder="1" applyAlignment="1" applyProtection="1">
      <alignment horizontal="center" vertical="center" wrapText="1"/>
      <protection locked="0"/>
    </xf>
    <xf numFmtId="181" fontId="13" fillId="5" borderId="25" xfId="0" applyNumberFormat="1" applyFont="1" applyFill="1" applyBorder="1" applyAlignment="1" applyProtection="1">
      <alignment horizontal="center" vertical="center" wrapText="1"/>
      <protection locked="0"/>
    </xf>
    <xf numFmtId="178" fontId="17" fillId="0" borderId="6" xfId="0" applyNumberFormat="1" applyFont="1" applyFill="1" applyBorder="1" applyAlignment="1" applyProtection="1">
      <alignment horizontal="center" vertical="center"/>
      <protection locked="0"/>
    </xf>
    <xf numFmtId="177" fontId="13" fillId="0" borderId="33" xfId="0" applyNumberFormat="1" applyFont="1" applyFill="1" applyBorder="1" applyAlignment="1" applyProtection="1">
      <alignment horizontal="center" vertical="center" shrinkToFit="1"/>
      <protection locked="0"/>
    </xf>
    <xf numFmtId="0" fontId="26" fillId="0" borderId="16" xfId="1" applyFont="1" applyFill="1" applyBorder="1" applyAlignment="1" applyProtection="1">
      <alignment horizontal="left" vertical="center" wrapText="1" shrinkToFit="1"/>
      <protection locked="0"/>
    </xf>
    <xf numFmtId="0" fontId="13" fillId="0" borderId="16" xfId="0" applyFont="1" applyBorder="1" applyAlignment="1" applyProtection="1">
      <alignment horizontal="left" vertical="center" wrapText="1" shrinkToFit="1"/>
      <protection locked="0"/>
    </xf>
    <xf numFmtId="0" fontId="13" fillId="0" borderId="30" xfId="0" applyFont="1" applyBorder="1" applyAlignment="1" applyProtection="1">
      <alignment horizontal="left" vertical="center" wrapText="1" shrinkToFit="1"/>
      <protection locked="0"/>
    </xf>
    <xf numFmtId="0" fontId="13" fillId="2" borderId="140" xfId="0" applyFont="1" applyFill="1" applyBorder="1" applyAlignment="1">
      <alignment horizontal="center" vertical="center"/>
    </xf>
    <xf numFmtId="0" fontId="13" fillId="2" borderId="121" xfId="0" applyFont="1" applyFill="1" applyBorder="1" applyAlignment="1">
      <alignment horizontal="center" vertical="center"/>
    </xf>
    <xf numFmtId="0" fontId="13" fillId="6" borderId="138" xfId="0" applyFont="1" applyFill="1" applyBorder="1" applyAlignment="1">
      <alignment horizontal="center" vertical="center"/>
    </xf>
    <xf numFmtId="177" fontId="13" fillId="5" borderId="23" xfId="0" applyNumberFormat="1" applyFont="1" applyFill="1" applyBorder="1" applyAlignment="1" applyProtection="1">
      <alignment horizontal="center" vertical="center" shrinkToFit="1"/>
      <protection locked="0"/>
    </xf>
    <xf numFmtId="177" fontId="13" fillId="5" borderId="25" xfId="0" applyNumberFormat="1" applyFont="1" applyFill="1" applyBorder="1" applyAlignment="1" applyProtection="1">
      <alignment horizontal="center" vertical="center" shrinkToFit="1"/>
      <protection locked="0"/>
    </xf>
    <xf numFmtId="177" fontId="13" fillId="0" borderId="117" xfId="0" applyNumberFormat="1" applyFont="1" applyFill="1" applyBorder="1" applyAlignment="1">
      <alignment horizontal="right" vertical="center"/>
    </xf>
    <xf numFmtId="177" fontId="13" fillId="0" borderId="118" xfId="0" applyNumberFormat="1" applyFont="1" applyFill="1" applyBorder="1" applyAlignment="1">
      <alignment horizontal="right" vertical="center"/>
    </xf>
    <xf numFmtId="177" fontId="13" fillId="0" borderId="69" xfId="0" applyNumberFormat="1" applyFont="1" applyFill="1" applyBorder="1" applyAlignment="1" applyProtection="1">
      <alignment horizontal="center" vertical="center"/>
      <protection locked="0"/>
    </xf>
    <xf numFmtId="177" fontId="13" fillId="0" borderId="70" xfId="0" applyNumberFormat="1" applyFont="1" applyFill="1" applyBorder="1" applyAlignment="1" applyProtection="1">
      <alignment horizontal="center" vertical="center"/>
      <protection locked="0"/>
    </xf>
    <xf numFmtId="177" fontId="13" fillId="0" borderId="94" xfId="0" applyNumberFormat="1" applyFont="1" applyFill="1" applyBorder="1" applyAlignment="1" applyProtection="1">
      <alignment horizontal="center" vertical="center"/>
      <protection locked="0"/>
    </xf>
    <xf numFmtId="0" fontId="20" fillId="2" borderId="15" xfId="1" applyNumberFormat="1" applyFont="1" applyFill="1" applyBorder="1" applyAlignment="1" applyProtection="1">
      <alignment horizontal="center" vertical="center" wrapText="1"/>
    </xf>
    <xf numFmtId="0" fontId="13" fillId="0" borderId="17" xfId="0" applyFont="1" applyBorder="1" applyAlignment="1">
      <alignment horizontal="center" vertical="center"/>
    </xf>
    <xf numFmtId="180" fontId="13" fillId="5" borderId="15" xfId="0" applyNumberFormat="1" applyFont="1" applyFill="1" applyBorder="1" applyAlignment="1" applyProtection="1">
      <alignment horizontal="center" vertical="center" shrinkToFit="1"/>
      <protection locked="0"/>
    </xf>
    <xf numFmtId="0" fontId="13" fillId="6" borderId="30"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3" xfId="0" applyFont="1" applyFill="1" applyBorder="1" applyAlignment="1">
      <alignment horizontal="center" vertical="center" shrinkToFit="1"/>
    </xf>
    <xf numFmtId="0" fontId="13" fillId="3" borderId="24" xfId="0" applyFont="1" applyFill="1" applyBorder="1" applyAlignment="1">
      <alignment horizontal="center" vertical="center" shrinkToFit="1"/>
    </xf>
    <xf numFmtId="0" fontId="13" fillId="3" borderId="25" xfId="0" applyFont="1" applyFill="1" applyBorder="1" applyAlignment="1">
      <alignment horizontal="center" vertical="center" shrinkToFit="1"/>
    </xf>
    <xf numFmtId="0" fontId="13" fillId="5" borderId="37" xfId="0" applyFont="1" applyFill="1" applyBorder="1" applyAlignment="1" applyProtection="1">
      <alignment horizontal="center" vertical="center" wrapText="1" shrinkToFit="1"/>
      <protection locked="0"/>
    </xf>
    <xf numFmtId="0" fontId="13" fillId="5" borderId="37" xfId="0" applyFont="1" applyFill="1" applyBorder="1" applyAlignment="1" applyProtection="1">
      <alignment horizontal="center" vertical="center" shrinkToFit="1"/>
      <protection locked="0"/>
    </xf>
    <xf numFmtId="0" fontId="13" fillId="5" borderId="113" xfId="0" applyFont="1" applyFill="1" applyBorder="1" applyAlignment="1">
      <alignment horizontal="center" vertical="center"/>
    </xf>
    <xf numFmtId="0" fontId="13" fillId="5" borderId="114" xfId="0" applyFont="1" applyFill="1" applyBorder="1" applyAlignment="1">
      <alignment horizontal="center" vertical="center"/>
    </xf>
    <xf numFmtId="0" fontId="13" fillId="5" borderId="115"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72" xfId="0" applyFont="1" applyFill="1" applyBorder="1" applyAlignment="1" applyProtection="1">
      <alignment horizontal="left" vertical="center" wrapText="1"/>
      <protection locked="0"/>
    </xf>
    <xf numFmtId="0" fontId="13" fillId="5" borderId="65" xfId="0" applyFont="1" applyFill="1" applyBorder="1" applyAlignment="1" applyProtection="1">
      <alignment horizontal="left" vertical="center" wrapText="1"/>
      <protection locked="0"/>
    </xf>
    <xf numFmtId="0" fontId="25" fillId="3" borderId="23"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13" fillId="5" borderId="16" xfId="0" applyFont="1" applyFill="1" applyBorder="1" applyAlignment="1" applyProtection="1">
      <alignment horizontal="left" vertical="center"/>
      <protection locked="0"/>
    </xf>
    <xf numFmtId="0" fontId="13" fillId="5" borderId="30" xfId="0" applyFont="1" applyFill="1" applyBorder="1" applyAlignment="1" applyProtection="1">
      <alignment horizontal="left" vertical="center"/>
      <protection locked="0"/>
    </xf>
    <xf numFmtId="0" fontId="25" fillId="3" borderId="85" xfId="0" applyFont="1" applyFill="1" applyBorder="1" applyAlignment="1">
      <alignment horizontal="center" vertical="center" wrapText="1"/>
    </xf>
    <xf numFmtId="0" fontId="25" fillId="3" borderId="136" xfId="0" applyFont="1" applyFill="1" applyBorder="1" applyAlignment="1">
      <alignment horizontal="center" vertical="center"/>
    </xf>
    <xf numFmtId="0" fontId="13" fillId="5" borderId="83" xfId="0" applyFont="1" applyFill="1" applyBorder="1" applyAlignment="1" applyProtection="1">
      <alignment horizontal="left" vertical="center" wrapText="1"/>
      <protection locked="0"/>
    </xf>
    <xf numFmtId="0" fontId="13" fillId="5" borderId="49" xfId="0" applyFont="1" applyFill="1" applyBorder="1" applyAlignment="1" applyProtection="1">
      <alignment horizontal="left" vertical="center"/>
      <protection locked="0"/>
    </xf>
    <xf numFmtId="0" fontId="13" fillId="5" borderId="50" xfId="0" applyFont="1" applyFill="1" applyBorder="1" applyAlignment="1" applyProtection="1">
      <alignment horizontal="left" vertical="center"/>
      <protection locked="0"/>
    </xf>
    <xf numFmtId="0" fontId="28" fillId="3" borderId="39" xfId="0" applyFont="1" applyFill="1" applyBorder="1" applyAlignment="1">
      <alignment horizontal="center" vertical="center" textRotation="255" wrapText="1"/>
    </xf>
    <xf numFmtId="0" fontId="28" fillId="3" borderId="44" xfId="0" applyFont="1" applyFill="1" applyBorder="1" applyAlignment="1">
      <alignment horizontal="center" vertical="center" textRotation="255" wrapText="1"/>
    </xf>
    <xf numFmtId="0" fontId="28" fillId="3" borderId="45" xfId="0" applyFont="1" applyFill="1" applyBorder="1" applyAlignment="1">
      <alignment horizontal="center" vertical="center" textRotation="255" wrapText="1"/>
    </xf>
    <xf numFmtId="0" fontId="13" fillId="4" borderId="23"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5" xfId="0" applyFont="1" applyFill="1" applyBorder="1" applyAlignment="1">
      <alignment horizontal="center" vertical="center"/>
    </xf>
    <xf numFmtId="177" fontId="13" fillId="0" borderId="92" xfId="0" applyNumberFormat="1" applyFont="1" applyFill="1" applyBorder="1" applyAlignment="1" applyProtection="1">
      <alignment horizontal="center" vertical="center"/>
      <protection locked="0"/>
    </xf>
    <xf numFmtId="0" fontId="13" fillId="0" borderId="71"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0" borderId="14" xfId="0" applyFont="1" applyFill="1" applyBorder="1" applyAlignment="1" applyProtection="1">
      <alignment horizontal="center" vertical="center" wrapText="1"/>
      <protection locked="0"/>
    </xf>
    <xf numFmtId="0" fontId="13" fillId="0" borderId="78"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66" xfId="0" applyFont="1" applyFill="1" applyBorder="1" applyAlignment="1" applyProtection="1">
      <alignment horizontal="center" vertical="center" wrapText="1"/>
    </xf>
    <xf numFmtId="0" fontId="13" fillId="0" borderId="120"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96" xfId="0" applyFont="1" applyFill="1" applyBorder="1" applyAlignment="1">
      <alignment horizontal="center" vertical="center"/>
    </xf>
    <xf numFmtId="0" fontId="17" fillId="0" borderId="6" xfId="0" applyFont="1" applyFill="1" applyBorder="1" applyAlignment="1" applyProtection="1">
      <alignment horizontal="center" vertical="center"/>
      <protection locked="0"/>
    </xf>
    <xf numFmtId="0" fontId="13" fillId="5" borderId="32" xfId="3" applyFont="1" applyFill="1" applyBorder="1" applyAlignment="1" applyProtection="1">
      <alignment horizontal="left" vertical="center" wrapText="1" shrinkToFit="1"/>
    </xf>
    <xf numFmtId="0" fontId="13" fillId="5" borderId="25" xfId="3" applyFont="1" applyFill="1" applyBorder="1" applyAlignment="1" applyProtection="1">
      <alignment horizontal="left" vertical="center" wrapText="1" shrinkToFit="1"/>
    </xf>
    <xf numFmtId="0" fontId="13" fillId="5" borderId="71" xfId="0" applyFont="1" applyFill="1" applyBorder="1" applyAlignment="1">
      <alignment horizontal="left" vertical="center"/>
    </xf>
    <xf numFmtId="0" fontId="13" fillId="5" borderId="13" xfId="0" applyFont="1" applyFill="1" applyBorder="1" applyAlignment="1">
      <alignment horizontal="left" vertical="center"/>
    </xf>
    <xf numFmtId="0" fontId="13" fillId="5" borderId="14" xfId="0" applyFont="1" applyFill="1" applyBorder="1" applyAlignment="1">
      <alignment horizontal="left" vertical="center"/>
    </xf>
    <xf numFmtId="179" fontId="17" fillId="0" borderId="6" xfId="0" applyNumberFormat="1" applyFont="1" applyFill="1" applyBorder="1" applyAlignment="1" applyProtection="1">
      <alignment horizontal="center" vertical="center"/>
      <protection locked="0"/>
    </xf>
    <xf numFmtId="177" fontId="13" fillId="0" borderId="95" xfId="0" applyNumberFormat="1" applyFont="1" applyFill="1" applyBorder="1" applyAlignment="1" applyProtection="1">
      <alignment horizontal="center" vertical="center"/>
      <protection locked="0"/>
    </xf>
    <xf numFmtId="177" fontId="13" fillId="0" borderId="75" xfId="0" applyNumberFormat="1" applyFont="1" applyFill="1" applyBorder="1" applyAlignment="1" applyProtection="1">
      <alignment horizontal="center" vertical="center"/>
      <protection locked="0"/>
    </xf>
    <xf numFmtId="177" fontId="13" fillId="0" borderId="96" xfId="0" applyNumberFormat="1" applyFont="1" applyFill="1" applyBorder="1" applyAlignment="1" applyProtection="1">
      <alignment horizontal="center" vertical="center"/>
      <protection locked="0"/>
    </xf>
    <xf numFmtId="49" fontId="33" fillId="0" borderId="23" xfId="0" applyNumberFormat="1" applyFont="1" applyFill="1" applyBorder="1" applyAlignment="1" applyProtection="1">
      <alignment horizontal="left" vertical="center" wrapText="1"/>
      <protection locked="0"/>
    </xf>
    <xf numFmtId="49" fontId="33" fillId="0" borderId="24" xfId="0" applyNumberFormat="1" applyFont="1" applyFill="1" applyBorder="1" applyAlignment="1" applyProtection="1">
      <alignment horizontal="left" vertical="center" wrapText="1"/>
      <protection locked="0"/>
    </xf>
    <xf numFmtId="49" fontId="33" fillId="0" borderId="33" xfId="0" applyNumberFormat="1" applyFont="1" applyFill="1" applyBorder="1" applyAlignment="1" applyProtection="1">
      <alignment horizontal="left" vertical="center" wrapText="1"/>
      <protection locked="0"/>
    </xf>
    <xf numFmtId="49" fontId="33" fillId="0" borderId="25" xfId="0" applyNumberFormat="1" applyFont="1" applyFill="1" applyBorder="1" applyAlignment="1" applyProtection="1">
      <alignment horizontal="left" vertical="center" wrapText="1"/>
      <protection locked="0"/>
    </xf>
    <xf numFmtId="0" fontId="31" fillId="0" borderId="24" xfId="0" applyFont="1" applyFill="1" applyBorder="1" applyAlignment="1" applyProtection="1">
      <alignment horizontal="center" vertical="center" wrapText="1"/>
      <protection locked="0"/>
    </xf>
    <xf numFmtId="179" fontId="31" fillId="0" borderId="24" xfId="0" applyNumberFormat="1"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178" fontId="31" fillId="0" borderId="24"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0" fontId="20" fillId="2" borderId="43" xfId="3" applyFont="1" applyFill="1" applyBorder="1" applyAlignment="1" applyProtection="1">
      <alignment horizontal="center" vertical="center" wrapText="1"/>
    </xf>
    <xf numFmtId="0" fontId="20" fillId="2" borderId="40" xfId="3" applyFont="1" applyFill="1" applyBorder="1" applyAlignment="1" applyProtection="1">
      <alignment horizontal="center" vertical="center" wrapText="1"/>
    </xf>
    <xf numFmtId="0" fontId="20" fillId="2" borderId="44" xfId="3" applyFont="1" applyFill="1" applyBorder="1" applyAlignment="1" applyProtection="1">
      <alignment horizontal="center" vertical="center" wrapText="1"/>
    </xf>
    <xf numFmtId="0" fontId="20" fillId="2" borderId="47" xfId="3" applyFont="1" applyFill="1" applyBorder="1" applyAlignment="1" applyProtection="1">
      <alignment horizontal="center" vertical="center" wrapText="1"/>
    </xf>
    <xf numFmtId="0" fontId="13" fillId="4" borderId="32" xfId="0" applyFont="1" applyFill="1" applyBorder="1" applyAlignment="1">
      <alignment horizontal="center" vertical="center"/>
    </xf>
    <xf numFmtId="0" fontId="13" fillId="0" borderId="79" xfId="0" applyFont="1" applyFill="1" applyBorder="1" applyAlignment="1" applyProtection="1">
      <alignment horizontal="center" vertical="center" wrapText="1"/>
      <protection locked="0"/>
    </xf>
    <xf numFmtId="0" fontId="13" fillId="0" borderId="70" xfId="0" applyFont="1" applyFill="1" applyBorder="1" applyAlignment="1" applyProtection="1">
      <alignment horizontal="center" vertical="center" wrapText="1"/>
      <protection locked="0"/>
    </xf>
    <xf numFmtId="0" fontId="13" fillId="0" borderId="92" xfId="0" applyFont="1" applyFill="1" applyBorder="1" applyAlignment="1" applyProtection="1">
      <alignment horizontal="center" vertical="center" wrapText="1"/>
      <protection locked="0"/>
    </xf>
    <xf numFmtId="0" fontId="28" fillId="2" borderId="43"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6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13" fillId="4" borderId="33" xfId="0" applyFont="1" applyFill="1" applyBorder="1" applyAlignment="1">
      <alignment horizontal="center" vertical="center"/>
    </xf>
    <xf numFmtId="0" fontId="13" fillId="0" borderId="39" xfId="0" applyFont="1" applyFill="1" applyBorder="1" applyAlignment="1" applyProtection="1">
      <alignment horizontal="left" vertical="top" wrapText="1"/>
      <protection locked="0"/>
    </xf>
    <xf numFmtId="0" fontId="13" fillId="0" borderId="40" xfId="0" applyFont="1" applyFill="1" applyBorder="1" applyAlignment="1" applyProtection="1">
      <alignment horizontal="left" vertical="top" wrapText="1"/>
      <protection locked="0"/>
    </xf>
    <xf numFmtId="0" fontId="13" fillId="0" borderId="61" xfId="0" applyFont="1" applyFill="1" applyBorder="1" applyAlignment="1" applyProtection="1">
      <alignment horizontal="left" vertical="top" wrapText="1"/>
      <protection locked="0"/>
    </xf>
    <xf numFmtId="0" fontId="13" fillId="0" borderId="62"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wrapText="1"/>
      <protection locked="0"/>
    </xf>
    <xf numFmtId="0" fontId="13" fillId="0" borderId="6" xfId="0" applyFont="1" applyFill="1" applyBorder="1" applyAlignment="1" applyProtection="1">
      <alignment horizontal="left" vertical="top" wrapText="1"/>
      <protection locked="0"/>
    </xf>
    <xf numFmtId="0" fontId="13" fillId="0" borderId="7" xfId="0" applyFont="1" applyFill="1" applyBorder="1" applyAlignment="1" applyProtection="1">
      <alignment horizontal="left" vertical="top" wrapText="1"/>
      <protection locked="0"/>
    </xf>
    <xf numFmtId="0" fontId="13" fillId="3" borderId="31" xfId="0" applyFont="1" applyFill="1" applyBorder="1" applyAlignment="1">
      <alignment horizontal="center" vertical="center"/>
    </xf>
    <xf numFmtId="49" fontId="33" fillId="0" borderId="39" xfId="0" applyNumberFormat="1" applyFont="1" applyFill="1" applyBorder="1" applyAlignment="1" applyProtection="1">
      <alignment horizontal="left" vertical="center" wrapText="1"/>
      <protection locked="0"/>
    </xf>
    <xf numFmtId="49" fontId="33" fillId="0" borderId="40" xfId="0" applyNumberFormat="1" applyFont="1" applyFill="1" applyBorder="1" applyAlignment="1" applyProtection="1">
      <alignment horizontal="left" vertical="center" wrapText="1"/>
      <protection locked="0"/>
    </xf>
    <xf numFmtId="49" fontId="33" fillId="0" borderId="41" xfId="0" applyNumberFormat="1" applyFont="1" applyFill="1" applyBorder="1" applyAlignment="1" applyProtection="1">
      <alignment horizontal="left" vertical="center" wrapText="1"/>
      <protection locked="0"/>
    </xf>
    <xf numFmtId="0" fontId="13" fillId="2" borderId="10" xfId="0" applyFont="1" applyFill="1" applyBorder="1" applyAlignment="1">
      <alignment vertical="center"/>
    </xf>
    <xf numFmtId="0" fontId="13" fillId="0" borderId="23"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0" borderId="25" xfId="0" applyFont="1" applyBorder="1" applyAlignment="1" applyProtection="1">
      <alignment horizontal="left" vertical="center" wrapText="1"/>
      <protection locked="0"/>
    </xf>
    <xf numFmtId="177" fontId="13" fillId="5" borderId="10" xfId="0" applyNumberFormat="1" applyFont="1" applyFill="1" applyBorder="1" applyAlignment="1" applyProtection="1">
      <alignment horizontal="center" vertical="center" wrapText="1"/>
      <protection locked="0"/>
    </xf>
    <xf numFmtId="182" fontId="13" fillId="5" borderId="23" xfId="0" applyNumberFormat="1" applyFont="1" applyFill="1" applyBorder="1" applyAlignment="1" applyProtection="1">
      <alignment horizontal="right" vertical="center" wrapText="1"/>
      <protection locked="0"/>
    </xf>
    <xf numFmtId="182" fontId="13" fillId="5" borderId="24" xfId="0" applyNumberFormat="1" applyFont="1" applyFill="1" applyBorder="1" applyAlignment="1" applyProtection="1">
      <alignment horizontal="right" vertical="center" wrapText="1"/>
      <protection locked="0"/>
    </xf>
    <xf numFmtId="182" fontId="13" fillId="5" borderId="25" xfId="0" applyNumberFormat="1" applyFont="1" applyFill="1" applyBorder="1" applyAlignment="1" applyProtection="1">
      <alignment horizontal="right" vertical="center" wrapText="1"/>
      <protection locked="0"/>
    </xf>
  </cellXfs>
  <cellStyles count="9">
    <cellStyle name="標準" xfId="0" builtinId="0"/>
    <cellStyle name="標準 10" xfId="8"/>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8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144385</xdr:colOff>
      <xdr:row>111</xdr:row>
      <xdr:rowOff>95139</xdr:rowOff>
    </xdr:from>
    <xdr:to>
      <xdr:col>12</xdr:col>
      <xdr:colOff>144385</xdr:colOff>
      <xdr:row>112</xdr:row>
      <xdr:rowOff>80436</xdr:rowOff>
    </xdr:to>
    <xdr:cxnSp macro="">
      <xdr:nvCxnSpPr>
        <xdr:cNvPr id="89" name="AutoShape 144"/>
        <xdr:cNvCxnSpPr>
          <a:cxnSpLocks noChangeShapeType="1"/>
        </xdr:cNvCxnSpPr>
      </xdr:nvCxnSpPr>
      <xdr:spPr bwMode="auto">
        <a:xfrm>
          <a:off x="2557385" y="40153056"/>
          <a:ext cx="0" cy="33454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138033</xdr:colOff>
      <xdr:row>111</xdr:row>
      <xdr:rowOff>100942</xdr:rowOff>
    </xdr:from>
    <xdr:to>
      <xdr:col>44</xdr:col>
      <xdr:colOff>155697</xdr:colOff>
      <xdr:row>111</xdr:row>
      <xdr:rowOff>100942</xdr:rowOff>
    </xdr:to>
    <xdr:cxnSp macro="">
      <xdr:nvCxnSpPr>
        <xdr:cNvPr id="91" name="AutoShape 119"/>
        <xdr:cNvCxnSpPr>
          <a:cxnSpLocks noChangeShapeType="1"/>
        </xdr:cNvCxnSpPr>
      </xdr:nvCxnSpPr>
      <xdr:spPr bwMode="auto">
        <a:xfrm>
          <a:off x="1545616" y="40158859"/>
          <a:ext cx="7457748"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186167</xdr:colOff>
      <xdr:row>100</xdr:row>
      <xdr:rowOff>149678</xdr:rowOff>
    </xdr:from>
    <xdr:to>
      <xdr:col>33</xdr:col>
      <xdr:colOff>85959</xdr:colOff>
      <xdr:row>102</xdr:row>
      <xdr:rowOff>61806</xdr:rowOff>
    </xdr:to>
    <xdr:sp macro="" textlink="">
      <xdr:nvSpPr>
        <xdr:cNvPr id="92" name="AutoShape 148"/>
        <xdr:cNvSpPr>
          <a:spLocks noChangeArrowheads="1"/>
        </xdr:cNvSpPr>
      </xdr:nvSpPr>
      <xdr:spPr bwMode="auto">
        <a:xfrm>
          <a:off x="3805667" y="36365845"/>
          <a:ext cx="2916042" cy="61062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政策統括官（科学技術・イノベーション担当）</a:t>
          </a:r>
        </a:p>
        <a:p>
          <a:pPr algn="ctr" rtl="0">
            <a:lnSpc>
              <a:spcPts val="1200"/>
            </a:lnSpc>
            <a:defRPr sz="1000"/>
          </a:pPr>
          <a:r>
            <a:rPr lang="ja-JP" altLang="en-US" sz="1100" b="0" i="0" u="none" strike="noStrike" baseline="0">
              <a:solidFill>
                <a:srgbClr val="000000"/>
              </a:solidFill>
              <a:latin typeface="ＭＳ Ｐゴシック"/>
              <a:ea typeface="ＭＳ Ｐゴシック"/>
            </a:rPr>
            <a:t>　６１．０百万円</a:t>
          </a:r>
        </a:p>
      </xdr:txBody>
    </xdr:sp>
    <xdr:clientData/>
  </xdr:twoCellAnchor>
  <xdr:twoCellAnchor>
    <xdr:from>
      <xdr:col>20</xdr:col>
      <xdr:colOff>122888</xdr:colOff>
      <xdr:row>102</xdr:row>
      <xdr:rowOff>145821</xdr:rowOff>
    </xdr:from>
    <xdr:to>
      <xdr:col>31</xdr:col>
      <xdr:colOff>120428</xdr:colOff>
      <xdr:row>103</xdr:row>
      <xdr:rowOff>132264</xdr:rowOff>
    </xdr:to>
    <xdr:sp macro="" textlink="">
      <xdr:nvSpPr>
        <xdr:cNvPr id="93" name="AutoShape 149"/>
        <xdr:cNvSpPr>
          <a:spLocks noChangeArrowheads="1"/>
        </xdr:cNvSpPr>
      </xdr:nvSpPr>
      <xdr:spPr bwMode="auto">
        <a:xfrm>
          <a:off x="4144555" y="37060488"/>
          <a:ext cx="2209456" cy="335693"/>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原子力委員会の企画立案及び日本の原子力研究開発利用を推進するための取組みを行う。</a:t>
          </a:r>
        </a:p>
      </xdr:txBody>
    </xdr:sp>
    <xdr:clientData/>
  </xdr:twoCellAnchor>
  <xdr:twoCellAnchor>
    <xdr:from>
      <xdr:col>19</xdr:col>
      <xdr:colOff>168952</xdr:colOff>
      <xdr:row>102</xdr:row>
      <xdr:rowOff>116031</xdr:rowOff>
    </xdr:from>
    <xdr:to>
      <xdr:col>32</xdr:col>
      <xdr:colOff>50911</xdr:colOff>
      <xdr:row>103</xdr:row>
      <xdr:rowOff>37791</xdr:rowOff>
    </xdr:to>
    <xdr:sp macro="" textlink="">
      <xdr:nvSpPr>
        <xdr:cNvPr id="94" name="AutoShape 150"/>
        <xdr:cNvSpPr>
          <a:spLocks noChangeArrowheads="1"/>
        </xdr:cNvSpPr>
      </xdr:nvSpPr>
      <xdr:spPr bwMode="auto">
        <a:xfrm>
          <a:off x="3989535" y="37030698"/>
          <a:ext cx="2496043" cy="27101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171607</xdr:colOff>
      <xdr:row>104</xdr:row>
      <xdr:rowOff>192416</xdr:rowOff>
    </xdr:from>
    <xdr:to>
      <xdr:col>44</xdr:col>
      <xdr:colOff>173039</xdr:colOff>
      <xdr:row>104</xdr:row>
      <xdr:rowOff>192416</xdr:rowOff>
    </xdr:to>
    <xdr:cxnSp macro="">
      <xdr:nvCxnSpPr>
        <xdr:cNvPr id="95" name="AutoShape 119"/>
        <xdr:cNvCxnSpPr>
          <a:cxnSpLocks noChangeShapeType="1"/>
        </xdr:cNvCxnSpPr>
      </xdr:nvCxnSpPr>
      <xdr:spPr bwMode="auto">
        <a:xfrm>
          <a:off x="1579190" y="37805583"/>
          <a:ext cx="7441516"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65342</xdr:colOff>
      <xdr:row>103</xdr:row>
      <xdr:rowOff>169197</xdr:rowOff>
    </xdr:from>
    <xdr:to>
      <xdr:col>26</xdr:col>
      <xdr:colOff>65346</xdr:colOff>
      <xdr:row>104</xdr:row>
      <xdr:rowOff>192535</xdr:rowOff>
    </xdr:to>
    <xdr:cxnSp macro="">
      <xdr:nvCxnSpPr>
        <xdr:cNvPr id="96" name="直線コネクタ 95"/>
        <xdr:cNvCxnSpPr/>
      </xdr:nvCxnSpPr>
      <xdr:spPr>
        <a:xfrm>
          <a:off x="5293509" y="37433114"/>
          <a:ext cx="4" cy="372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13138</xdr:colOff>
      <xdr:row>103</xdr:row>
      <xdr:rowOff>218862</xdr:rowOff>
    </xdr:from>
    <xdr:to>
      <xdr:col>45</xdr:col>
      <xdr:colOff>134469</xdr:colOff>
      <xdr:row>104</xdr:row>
      <xdr:rowOff>142553</xdr:rowOff>
    </xdr:to>
    <xdr:sp macro="" textlink="">
      <xdr:nvSpPr>
        <xdr:cNvPr id="97" name="テキスト ボックス 96"/>
        <xdr:cNvSpPr txBox="1"/>
      </xdr:nvSpPr>
      <xdr:spPr>
        <a:xfrm>
          <a:off x="5459197" y="41467715"/>
          <a:ext cx="3752037" cy="271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四捨五入の関係で費目合計が一致しない</a:t>
          </a:r>
        </a:p>
      </xdr:txBody>
    </xdr:sp>
    <xdr:clientData/>
  </xdr:twoCellAnchor>
  <xdr:twoCellAnchor>
    <xdr:from>
      <xdr:col>7</xdr:col>
      <xdr:colOff>121741</xdr:colOff>
      <xdr:row>104</xdr:row>
      <xdr:rowOff>192030</xdr:rowOff>
    </xdr:from>
    <xdr:to>
      <xdr:col>7</xdr:col>
      <xdr:colOff>142404</xdr:colOff>
      <xdr:row>117</xdr:row>
      <xdr:rowOff>114332</xdr:rowOff>
    </xdr:to>
    <xdr:cxnSp macro="">
      <xdr:nvCxnSpPr>
        <xdr:cNvPr id="98" name="直線コネクタ 97"/>
        <xdr:cNvCxnSpPr/>
      </xdr:nvCxnSpPr>
      <xdr:spPr>
        <a:xfrm flipH="1">
          <a:off x="1529324" y="37805197"/>
          <a:ext cx="20663" cy="478005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61994</xdr:colOff>
      <xdr:row>105</xdr:row>
      <xdr:rowOff>151894</xdr:rowOff>
    </xdr:from>
    <xdr:to>
      <xdr:col>16</xdr:col>
      <xdr:colOff>168026</xdr:colOff>
      <xdr:row>106</xdr:row>
      <xdr:rowOff>246365</xdr:rowOff>
    </xdr:to>
    <xdr:sp macro="" textlink="">
      <xdr:nvSpPr>
        <xdr:cNvPr id="99" name="Rectangle 160"/>
        <xdr:cNvSpPr>
          <a:spLocks noChangeArrowheads="1"/>
        </xdr:cNvSpPr>
      </xdr:nvSpPr>
      <xdr:spPr bwMode="auto">
        <a:xfrm>
          <a:off x="1670661" y="38114311"/>
          <a:ext cx="1714698" cy="4437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altLang="ja-JP" sz="1100" b="0" i="0" u="none" strike="noStrike" baseline="0">
              <a:solidFill>
                <a:srgbClr val="000000"/>
              </a:solidFill>
              <a:latin typeface="ＭＳ Ｐゴシック"/>
              <a:ea typeface="ＭＳ Ｐゴシック"/>
            </a:rPr>
            <a:t>【</a:t>
          </a:r>
          <a:r>
            <a:rPr lang="ja-JP" altLang="ja-JP" sz="1100" b="0" i="0" baseline="0">
              <a:effectLst/>
              <a:latin typeface="+mn-lt"/>
              <a:ea typeface="+mn-ea"/>
              <a:cs typeface="+mn-cs"/>
            </a:rPr>
            <a:t>国庫債務負担行為等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8</xdr:col>
      <xdr:colOff>137868</xdr:colOff>
      <xdr:row>106</xdr:row>
      <xdr:rowOff>212812</xdr:rowOff>
    </xdr:from>
    <xdr:to>
      <xdr:col>16</xdr:col>
      <xdr:colOff>77324</xdr:colOff>
      <xdr:row>110</xdr:row>
      <xdr:rowOff>321756</xdr:rowOff>
    </xdr:to>
    <xdr:grpSp>
      <xdr:nvGrpSpPr>
        <xdr:cNvPr id="100" name="グループ化 3"/>
        <xdr:cNvGrpSpPr>
          <a:grpSpLocks/>
        </xdr:cNvGrpSpPr>
      </xdr:nvGrpSpPr>
      <xdr:grpSpPr bwMode="auto">
        <a:xfrm>
          <a:off x="1751515" y="43445106"/>
          <a:ext cx="1553103" cy="1498474"/>
          <a:chOff x="3056901" y="34275074"/>
          <a:chExt cx="1506786" cy="1410545"/>
        </a:xfrm>
      </xdr:grpSpPr>
      <xdr:sp macro="" textlink="">
        <xdr:nvSpPr>
          <xdr:cNvPr id="174" name="AutoShape 152"/>
          <xdr:cNvSpPr>
            <a:spLocks noChangeArrowheads="1"/>
          </xdr:cNvSpPr>
        </xdr:nvSpPr>
        <xdr:spPr bwMode="auto">
          <a:xfrm>
            <a:off x="3056901" y="34275074"/>
            <a:ext cx="1490842"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mn-ea"/>
              </a:rPr>
              <a:t>Ａ．（公財）原子力安全研究協会　</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２０．２百万円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75" name="AutoShape 141"/>
          <xdr:cNvSpPr>
            <a:spLocks noChangeArrowheads="1"/>
          </xdr:cNvSpPr>
        </xdr:nvSpPr>
        <xdr:spPr bwMode="auto">
          <a:xfrm>
            <a:off x="3216349" y="35020514"/>
            <a:ext cx="1235725" cy="665105"/>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アジア原子力協力フォーラム参加</a:t>
            </a:r>
            <a:r>
              <a:rPr lang="ja-JP" altLang="en-US" sz="800" b="0" i="0" u="none" strike="noStrike" baseline="0">
                <a:solidFill>
                  <a:sysClr val="windowText" lastClr="000000"/>
                </a:solidFill>
                <a:latin typeface="ＭＳ Ｐゴシック"/>
                <a:ea typeface="ＭＳ Ｐゴシック"/>
              </a:rPr>
              <a:t>１２</a:t>
            </a:r>
            <a:r>
              <a:rPr lang="ja-JP" altLang="en-US" sz="800" b="0" i="0" u="none" strike="noStrike" baseline="0">
                <a:solidFill>
                  <a:schemeClr val="tx1"/>
                </a:solidFill>
                <a:latin typeface="ＭＳ Ｐゴシック"/>
                <a:ea typeface="ＭＳ Ｐゴシック"/>
              </a:rPr>
              <a:t>か国の原子力政策の最新動向や関心事、研究協力の状況等に関する調査を実施</a:t>
            </a:r>
          </a:p>
        </xdr:txBody>
      </xdr:sp>
      <xdr:sp macro="" textlink="">
        <xdr:nvSpPr>
          <xdr:cNvPr id="176" name="AutoShape 142"/>
          <xdr:cNvSpPr>
            <a:spLocks noChangeArrowheads="1"/>
          </xdr:cNvSpPr>
        </xdr:nvSpPr>
        <xdr:spPr bwMode="auto">
          <a:xfrm>
            <a:off x="3060271" y="34991833"/>
            <a:ext cx="1503416" cy="68802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12</xdr:col>
      <xdr:colOff>150150</xdr:colOff>
      <xdr:row>104</xdr:row>
      <xdr:rowOff>177420</xdr:rowOff>
    </xdr:from>
    <xdr:to>
      <xdr:col>12</xdr:col>
      <xdr:colOff>150150</xdr:colOff>
      <xdr:row>105</xdr:row>
      <xdr:rowOff>169543</xdr:rowOff>
    </xdr:to>
    <xdr:cxnSp macro="">
      <xdr:nvCxnSpPr>
        <xdr:cNvPr id="101" name="AutoShape 144"/>
        <xdr:cNvCxnSpPr>
          <a:cxnSpLocks noChangeShapeType="1"/>
        </xdr:cNvCxnSpPr>
      </xdr:nvCxnSpPr>
      <xdr:spPr bwMode="auto">
        <a:xfrm>
          <a:off x="2563150" y="37790587"/>
          <a:ext cx="0" cy="34137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133690</xdr:colOff>
      <xdr:row>105</xdr:row>
      <xdr:rowOff>131507</xdr:rowOff>
    </xdr:from>
    <xdr:to>
      <xdr:col>27</xdr:col>
      <xdr:colOff>195641</xdr:colOff>
      <xdr:row>106</xdr:row>
      <xdr:rowOff>264546</xdr:rowOff>
    </xdr:to>
    <xdr:sp macro="" textlink="">
      <xdr:nvSpPr>
        <xdr:cNvPr id="102" name="Rectangle 160"/>
        <xdr:cNvSpPr>
          <a:spLocks noChangeArrowheads="1"/>
        </xdr:cNvSpPr>
      </xdr:nvSpPr>
      <xdr:spPr bwMode="auto">
        <a:xfrm>
          <a:off x="3753190" y="38093924"/>
          <a:ext cx="1871701" cy="48228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一般競争入札（総合評価）</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19</xdr:col>
      <xdr:colOff>69946</xdr:colOff>
      <xdr:row>106</xdr:row>
      <xdr:rowOff>212812</xdr:rowOff>
    </xdr:from>
    <xdr:to>
      <xdr:col>27</xdr:col>
      <xdr:colOff>108327</xdr:colOff>
      <xdr:row>110</xdr:row>
      <xdr:rowOff>177135</xdr:rowOff>
    </xdr:to>
    <xdr:grpSp>
      <xdr:nvGrpSpPr>
        <xdr:cNvPr id="103" name="グループ化 3"/>
        <xdr:cNvGrpSpPr>
          <a:grpSpLocks/>
        </xdr:cNvGrpSpPr>
      </xdr:nvGrpSpPr>
      <xdr:grpSpPr bwMode="auto">
        <a:xfrm>
          <a:off x="3902358" y="43445106"/>
          <a:ext cx="1652028" cy="1353853"/>
          <a:chOff x="3056901" y="34275074"/>
          <a:chExt cx="1590934" cy="1351887"/>
        </a:xfrm>
      </xdr:grpSpPr>
      <xdr:sp macro="" textlink="">
        <xdr:nvSpPr>
          <xdr:cNvPr id="171" name="AutoShape 152"/>
          <xdr:cNvSpPr>
            <a:spLocks noChangeArrowheads="1"/>
          </xdr:cNvSpPr>
        </xdr:nvSpPr>
        <xdr:spPr bwMode="auto">
          <a:xfrm>
            <a:off x="3056901" y="34275074"/>
            <a:ext cx="1590934"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B</a:t>
            </a:r>
            <a:r>
              <a:rPr lang="ja-JP" altLang="en-US" sz="1100" b="0" i="0" u="none" strike="noStrike" baseline="0">
                <a:solidFill>
                  <a:srgbClr val="000000"/>
                </a:solidFill>
                <a:latin typeface="ＭＳ Ｐゴシック"/>
                <a:ea typeface="+mn-ea"/>
              </a:rPr>
              <a:t>．エム・アール・アイリサーチアソシエイツ（株）　</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１０．８百万円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72"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原子力利用の国内外の最新動向に係る情報収集等の調査を実施</a:t>
            </a:r>
          </a:p>
        </xdr:txBody>
      </xdr:sp>
      <xdr:sp macro="" textlink="">
        <xdr:nvSpPr>
          <xdr:cNvPr id="173"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23</xdr:col>
      <xdr:colOff>82228</xdr:colOff>
      <xdr:row>104</xdr:row>
      <xdr:rowOff>178955</xdr:rowOff>
    </xdr:from>
    <xdr:to>
      <xdr:col>23</xdr:col>
      <xdr:colOff>82228</xdr:colOff>
      <xdr:row>105</xdr:row>
      <xdr:rowOff>175344</xdr:rowOff>
    </xdr:to>
    <xdr:cxnSp macro="">
      <xdr:nvCxnSpPr>
        <xdr:cNvPr id="104" name="AutoShape 144"/>
        <xdr:cNvCxnSpPr>
          <a:cxnSpLocks noChangeShapeType="1"/>
        </xdr:cNvCxnSpPr>
      </xdr:nvCxnSpPr>
      <xdr:spPr bwMode="auto">
        <a:xfrm>
          <a:off x="4707145" y="37792122"/>
          <a:ext cx="0" cy="34563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7789</xdr:colOff>
      <xdr:row>106</xdr:row>
      <xdr:rowOff>212812</xdr:rowOff>
    </xdr:from>
    <xdr:to>
      <xdr:col>38</xdr:col>
      <xdr:colOff>46169</xdr:colOff>
      <xdr:row>110</xdr:row>
      <xdr:rowOff>177135</xdr:rowOff>
    </xdr:to>
    <xdr:grpSp>
      <xdr:nvGrpSpPr>
        <xdr:cNvPr id="105" name="グループ化 3"/>
        <xdr:cNvGrpSpPr>
          <a:grpSpLocks/>
        </xdr:cNvGrpSpPr>
      </xdr:nvGrpSpPr>
      <xdr:grpSpPr bwMode="auto">
        <a:xfrm>
          <a:off x="6058965" y="43445106"/>
          <a:ext cx="1652028" cy="1353853"/>
          <a:chOff x="3056901" y="34275074"/>
          <a:chExt cx="1590934" cy="1351887"/>
        </a:xfrm>
      </xdr:grpSpPr>
      <xdr:sp macro="" textlink="">
        <xdr:nvSpPr>
          <xdr:cNvPr id="168" name="AutoShape 152"/>
          <xdr:cNvSpPr>
            <a:spLocks noChangeArrowheads="1"/>
          </xdr:cNvSpPr>
        </xdr:nvSpPr>
        <xdr:spPr bwMode="auto">
          <a:xfrm>
            <a:off x="3056901" y="34275074"/>
            <a:ext cx="1590934"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ysClr val="windowText" lastClr="000000"/>
                </a:solidFill>
                <a:latin typeface="ＭＳ Ｐゴシック"/>
                <a:ea typeface="+mn-ea"/>
              </a:rPr>
              <a:t>C</a:t>
            </a:r>
            <a:r>
              <a:rPr lang="ja-JP" altLang="en-US" sz="1100" b="0" i="0" u="none" strike="noStrike" baseline="0">
                <a:solidFill>
                  <a:sysClr val="windowText" lastClr="000000"/>
                </a:solidFill>
                <a:latin typeface="ＭＳ Ｐゴシック"/>
                <a:ea typeface="+mn-ea"/>
              </a:rPr>
              <a:t>．</a:t>
            </a:r>
            <a:r>
              <a:rPr lang="ja-JP" altLang="ja-JP" sz="1100" b="0" i="0" baseline="0">
                <a:solidFill>
                  <a:sysClr val="windowText" lastClr="000000"/>
                </a:solidFill>
                <a:effectLst/>
                <a:latin typeface="+mn-lt"/>
                <a:ea typeface="+mn-ea"/>
                <a:cs typeface="+mn-cs"/>
              </a:rPr>
              <a:t>エム・アール・アイリサーチアソシエイツ（株）</a:t>
            </a:r>
            <a:r>
              <a:rPr lang="ja-JP" altLang="en-US" sz="1100" b="0" i="0" u="none" strike="noStrike" baseline="0">
                <a:solidFill>
                  <a:sysClr val="windowText" lastClr="000000"/>
                </a:solidFill>
                <a:latin typeface="ＭＳ Ｐゴシック"/>
                <a:ea typeface="+mn-ea"/>
              </a:rPr>
              <a:t>　</a:t>
            </a:r>
          </a:p>
          <a:p>
            <a:pPr algn="l" rtl="0">
              <a:lnSpc>
                <a:spcPts val="1300"/>
              </a:lnSpc>
              <a:defRPr sz="1000"/>
            </a:pPr>
            <a:r>
              <a:rPr lang="ja-JP" altLang="en-US" sz="1100" b="0" i="0" u="none" strike="noStrike" baseline="0">
                <a:solidFill>
                  <a:sysClr val="windowText" lastClr="000000"/>
                </a:solidFill>
                <a:latin typeface="ＭＳ Ｐゴシック"/>
                <a:ea typeface="+mn-ea"/>
              </a:rPr>
              <a:t>　　　　　　９．３百万円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69"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諸外国における原子力安全制度の整備状況等に関する調査を実施</a:t>
            </a:r>
          </a:p>
        </xdr:txBody>
      </xdr:sp>
      <xdr:sp macro="" textlink="">
        <xdr:nvSpPr>
          <xdr:cNvPr id="170" name="AutoShape 142"/>
          <xdr:cNvSpPr>
            <a:spLocks noChangeArrowheads="1"/>
          </xdr:cNvSpPr>
        </xdr:nvSpPr>
        <xdr:spPr bwMode="auto">
          <a:xfrm>
            <a:off x="3060271" y="34991833"/>
            <a:ext cx="1503416" cy="51014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34</xdr:col>
      <xdr:colOff>20073</xdr:colOff>
      <xdr:row>104</xdr:row>
      <xdr:rowOff>177420</xdr:rowOff>
    </xdr:from>
    <xdr:to>
      <xdr:col>34</xdr:col>
      <xdr:colOff>20073</xdr:colOff>
      <xdr:row>105</xdr:row>
      <xdr:rowOff>169543</xdr:rowOff>
    </xdr:to>
    <xdr:cxnSp macro="">
      <xdr:nvCxnSpPr>
        <xdr:cNvPr id="106" name="AutoShape 144"/>
        <xdr:cNvCxnSpPr>
          <a:cxnSpLocks noChangeShapeType="1"/>
        </xdr:cNvCxnSpPr>
      </xdr:nvCxnSpPr>
      <xdr:spPr bwMode="auto">
        <a:xfrm>
          <a:off x="6856906" y="37790587"/>
          <a:ext cx="0" cy="34137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170578</xdr:colOff>
      <xdr:row>104</xdr:row>
      <xdr:rowOff>178955</xdr:rowOff>
    </xdr:from>
    <xdr:to>
      <xdr:col>44</xdr:col>
      <xdr:colOff>170578</xdr:colOff>
      <xdr:row>105</xdr:row>
      <xdr:rowOff>175344</xdr:rowOff>
    </xdr:to>
    <xdr:cxnSp macro="">
      <xdr:nvCxnSpPr>
        <xdr:cNvPr id="107" name="AutoShape 144"/>
        <xdr:cNvCxnSpPr>
          <a:cxnSpLocks noChangeShapeType="1"/>
        </xdr:cNvCxnSpPr>
      </xdr:nvCxnSpPr>
      <xdr:spPr bwMode="auto">
        <a:xfrm>
          <a:off x="9018245" y="37792122"/>
          <a:ext cx="0" cy="34563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40</xdr:col>
      <xdr:colOff>194869</xdr:colOff>
      <xdr:row>106</xdr:row>
      <xdr:rowOff>212812</xdr:rowOff>
    </xdr:from>
    <xdr:to>
      <xdr:col>48</xdr:col>
      <xdr:colOff>187014</xdr:colOff>
      <xdr:row>111</xdr:row>
      <xdr:rowOff>20635</xdr:rowOff>
    </xdr:to>
    <xdr:grpSp>
      <xdr:nvGrpSpPr>
        <xdr:cNvPr id="108" name="グループ化 3"/>
        <xdr:cNvGrpSpPr>
          <a:grpSpLocks/>
        </xdr:cNvGrpSpPr>
      </xdr:nvGrpSpPr>
      <xdr:grpSpPr bwMode="auto">
        <a:xfrm>
          <a:off x="8263104" y="43445106"/>
          <a:ext cx="1605792" cy="1544735"/>
          <a:chOff x="3056901" y="34275074"/>
          <a:chExt cx="1541811" cy="1453821"/>
        </a:xfrm>
      </xdr:grpSpPr>
      <xdr:sp macro="" textlink="">
        <xdr:nvSpPr>
          <xdr:cNvPr id="165" name="AutoShape 152"/>
          <xdr:cNvSpPr>
            <a:spLocks noChangeArrowheads="1"/>
          </xdr:cNvSpPr>
        </xdr:nvSpPr>
        <xdr:spPr bwMode="auto">
          <a:xfrm>
            <a:off x="3056901" y="34275074"/>
            <a:ext cx="1541811"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altLang="ja-JP" sz="1100" b="0" i="0" u="none" strike="noStrike" baseline="0">
                <a:solidFill>
                  <a:srgbClr val="000000"/>
                </a:solidFill>
                <a:latin typeface="ＭＳ Ｐゴシック"/>
                <a:ea typeface="+mn-ea"/>
              </a:rPr>
              <a:t>D</a:t>
            </a:r>
            <a:r>
              <a:rPr lang="ja-JP" altLang="en-US" sz="1100" b="0" i="0" u="none" strike="noStrike" baseline="0">
                <a:solidFill>
                  <a:srgbClr val="000000"/>
                </a:solidFill>
                <a:latin typeface="ＭＳ Ｐゴシック"/>
                <a:ea typeface="+mn-ea"/>
              </a:rPr>
              <a:t>．</a:t>
            </a:r>
            <a:r>
              <a:rPr lang="ja-JP" altLang="ja-JP" sz="1100" b="0" i="0" baseline="0">
                <a:effectLst/>
                <a:latin typeface="+mn-lt"/>
                <a:ea typeface="+mn-ea"/>
                <a:cs typeface="+mn-cs"/>
              </a:rPr>
              <a:t>エム・アール・アイリサーチアソシエイツ（株）</a:t>
            </a:r>
            <a:r>
              <a:rPr lang="ja-JP" altLang="en-US" sz="1100" b="0" i="0" u="none" strike="noStrike" baseline="0">
                <a:solidFill>
                  <a:srgbClr val="000000"/>
                </a:solidFill>
                <a:latin typeface="ＭＳ Ｐゴシック"/>
                <a:ea typeface="+mn-ea"/>
              </a:rPr>
              <a:t>　</a:t>
            </a:r>
            <a:endParaRPr lang="ja-JP" altLang="en-US"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６．５百万円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66" name="AutoShape 141"/>
          <xdr:cNvSpPr>
            <a:spLocks noChangeArrowheads="1"/>
          </xdr:cNvSpPr>
        </xdr:nvSpPr>
        <xdr:spPr bwMode="auto">
          <a:xfrm>
            <a:off x="3216349" y="35020515"/>
            <a:ext cx="1235725" cy="70838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今後の原子力分野の人材の確保及び育成に向けた基盤的調査を実施</a:t>
            </a:r>
          </a:p>
        </xdr:txBody>
      </xdr:sp>
      <xdr:sp macro="" textlink="">
        <xdr:nvSpPr>
          <xdr:cNvPr id="167" name="AutoShape 142"/>
          <xdr:cNvSpPr>
            <a:spLocks noChangeArrowheads="1"/>
          </xdr:cNvSpPr>
        </xdr:nvSpPr>
        <xdr:spPr bwMode="auto">
          <a:xfrm>
            <a:off x="3060271" y="34991833"/>
            <a:ext cx="1503416" cy="44117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23</xdr:col>
      <xdr:colOff>56733</xdr:colOff>
      <xdr:row>111</xdr:row>
      <xdr:rowOff>95139</xdr:rowOff>
    </xdr:from>
    <xdr:to>
      <xdr:col>23</xdr:col>
      <xdr:colOff>56733</xdr:colOff>
      <xdr:row>112</xdr:row>
      <xdr:rowOff>80436</xdr:rowOff>
    </xdr:to>
    <xdr:cxnSp macro="">
      <xdr:nvCxnSpPr>
        <xdr:cNvPr id="109" name="AutoShape 144"/>
        <xdr:cNvCxnSpPr>
          <a:cxnSpLocks noChangeShapeType="1"/>
        </xdr:cNvCxnSpPr>
      </xdr:nvCxnSpPr>
      <xdr:spPr bwMode="auto">
        <a:xfrm>
          <a:off x="4681650" y="40153056"/>
          <a:ext cx="0" cy="33454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34</xdr:col>
      <xdr:colOff>20087</xdr:colOff>
      <xdr:row>111</xdr:row>
      <xdr:rowOff>88313</xdr:rowOff>
    </xdr:from>
    <xdr:to>
      <xdr:col>34</xdr:col>
      <xdr:colOff>20087</xdr:colOff>
      <xdr:row>112</xdr:row>
      <xdr:rowOff>74634</xdr:rowOff>
    </xdr:to>
    <xdr:cxnSp macro="">
      <xdr:nvCxnSpPr>
        <xdr:cNvPr id="110" name="AutoShape 144"/>
        <xdr:cNvCxnSpPr>
          <a:cxnSpLocks noChangeShapeType="1"/>
        </xdr:cNvCxnSpPr>
      </xdr:nvCxnSpPr>
      <xdr:spPr bwMode="auto">
        <a:xfrm>
          <a:off x="6856920" y="40146230"/>
          <a:ext cx="0" cy="33557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138651</xdr:colOff>
      <xdr:row>111</xdr:row>
      <xdr:rowOff>94113</xdr:rowOff>
    </xdr:from>
    <xdr:to>
      <xdr:col>44</xdr:col>
      <xdr:colOff>138651</xdr:colOff>
      <xdr:row>112</xdr:row>
      <xdr:rowOff>80434</xdr:rowOff>
    </xdr:to>
    <xdr:cxnSp macro="">
      <xdr:nvCxnSpPr>
        <xdr:cNvPr id="112" name="AutoShape 144"/>
        <xdr:cNvCxnSpPr>
          <a:cxnSpLocks noChangeShapeType="1"/>
        </xdr:cNvCxnSpPr>
      </xdr:nvCxnSpPr>
      <xdr:spPr bwMode="auto">
        <a:xfrm>
          <a:off x="8986318" y="40152030"/>
          <a:ext cx="0" cy="33557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127892</xdr:colOff>
      <xdr:row>117</xdr:row>
      <xdr:rowOff>101443</xdr:rowOff>
    </xdr:from>
    <xdr:to>
      <xdr:col>44</xdr:col>
      <xdr:colOff>129324</xdr:colOff>
      <xdr:row>117</xdr:row>
      <xdr:rowOff>101443</xdr:rowOff>
    </xdr:to>
    <xdr:cxnSp macro="">
      <xdr:nvCxnSpPr>
        <xdr:cNvPr id="113" name="AutoShape 119"/>
        <xdr:cNvCxnSpPr>
          <a:cxnSpLocks noChangeShapeType="1"/>
        </xdr:cNvCxnSpPr>
      </xdr:nvCxnSpPr>
      <xdr:spPr bwMode="auto">
        <a:xfrm>
          <a:off x="1535475" y="42572360"/>
          <a:ext cx="7441516"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31705</xdr:colOff>
      <xdr:row>113</xdr:row>
      <xdr:rowOff>178594</xdr:rowOff>
    </xdr:from>
    <xdr:to>
      <xdr:col>27</xdr:col>
      <xdr:colOff>180727</xdr:colOff>
      <xdr:row>116</xdr:row>
      <xdr:rowOff>314251</xdr:rowOff>
    </xdr:to>
    <xdr:grpSp>
      <xdr:nvGrpSpPr>
        <xdr:cNvPr id="114" name="グループ化 3"/>
        <xdr:cNvGrpSpPr>
          <a:grpSpLocks/>
        </xdr:cNvGrpSpPr>
      </xdr:nvGrpSpPr>
      <xdr:grpSpPr bwMode="auto">
        <a:xfrm>
          <a:off x="4065823" y="45842565"/>
          <a:ext cx="1560963" cy="1177804"/>
          <a:chOff x="3056901" y="34275071"/>
          <a:chExt cx="1541811" cy="1099676"/>
        </a:xfrm>
      </xdr:grpSpPr>
      <xdr:sp macro="" textlink="">
        <xdr:nvSpPr>
          <xdr:cNvPr id="159" name="AutoShape 152"/>
          <xdr:cNvSpPr>
            <a:spLocks noChangeArrowheads="1"/>
          </xdr:cNvSpPr>
        </xdr:nvSpPr>
        <xdr:spPr bwMode="auto">
          <a:xfrm>
            <a:off x="3056901" y="34275071"/>
            <a:ext cx="1541811"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ysClr val="windowText" lastClr="000000"/>
                </a:solidFill>
                <a:latin typeface="ＭＳ Ｐゴシック"/>
                <a:ea typeface="+mn-ea"/>
              </a:rPr>
              <a:t>F</a:t>
            </a:r>
            <a:r>
              <a:rPr lang="ja-JP" altLang="en-US" sz="1100" b="0" i="0" u="none" strike="noStrike" baseline="0">
                <a:solidFill>
                  <a:sysClr val="windowText" lastClr="000000"/>
                </a:solidFill>
                <a:latin typeface="ＭＳ Ｐゴシック"/>
                <a:ea typeface="+mn-ea"/>
              </a:rPr>
              <a:t>．（公財）核物質管理センター　</a:t>
            </a:r>
          </a:p>
          <a:p>
            <a:pPr algn="l" rtl="0">
              <a:lnSpc>
                <a:spcPts val="1300"/>
              </a:lnSpc>
              <a:defRPr sz="1000"/>
            </a:pPr>
            <a:r>
              <a:rPr lang="ja-JP" altLang="en-US" sz="1100" b="0" i="0" u="none" strike="noStrike" baseline="0">
                <a:solidFill>
                  <a:sysClr val="windowText" lastClr="000000"/>
                </a:solidFill>
                <a:latin typeface="ＭＳ Ｐゴシック"/>
                <a:ea typeface="+mn-ea"/>
              </a:rPr>
              <a:t>　　　　　　３．１百万円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60" name="AutoShape 141"/>
          <xdr:cNvSpPr>
            <a:spLocks noChangeArrowheads="1"/>
          </xdr:cNvSpPr>
        </xdr:nvSpPr>
        <xdr:spPr bwMode="auto">
          <a:xfrm>
            <a:off x="3216349" y="35020515"/>
            <a:ext cx="1235725" cy="35423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我が国の核燃料物質管理状況等に係る集計業務</a:t>
            </a:r>
          </a:p>
        </xdr:txBody>
      </xdr:sp>
      <xdr:sp macro="" textlink="">
        <xdr:nvSpPr>
          <xdr:cNvPr id="161" name="AutoShape 142"/>
          <xdr:cNvSpPr>
            <a:spLocks noChangeArrowheads="1"/>
          </xdr:cNvSpPr>
        </xdr:nvSpPr>
        <xdr:spPr bwMode="auto">
          <a:xfrm>
            <a:off x="3060271" y="34991833"/>
            <a:ext cx="1503416" cy="3829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12</xdr:col>
      <xdr:colOff>144385</xdr:colOff>
      <xdr:row>117</xdr:row>
      <xdr:rowOff>101443</xdr:rowOff>
    </xdr:from>
    <xdr:to>
      <xdr:col>12</xdr:col>
      <xdr:colOff>144385</xdr:colOff>
      <xdr:row>117</xdr:row>
      <xdr:rowOff>443851</xdr:rowOff>
    </xdr:to>
    <xdr:cxnSp macro="">
      <xdr:nvCxnSpPr>
        <xdr:cNvPr id="115" name="AutoShape 144"/>
        <xdr:cNvCxnSpPr>
          <a:cxnSpLocks noChangeShapeType="1"/>
        </xdr:cNvCxnSpPr>
      </xdr:nvCxnSpPr>
      <xdr:spPr bwMode="auto">
        <a:xfrm>
          <a:off x="2557385" y="42572360"/>
          <a:ext cx="0" cy="34240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50951</xdr:colOff>
      <xdr:row>117</xdr:row>
      <xdr:rowOff>107246</xdr:rowOff>
    </xdr:from>
    <xdr:to>
      <xdr:col>23</xdr:col>
      <xdr:colOff>50951</xdr:colOff>
      <xdr:row>117</xdr:row>
      <xdr:rowOff>449654</xdr:rowOff>
    </xdr:to>
    <xdr:cxnSp macro="">
      <xdr:nvCxnSpPr>
        <xdr:cNvPr id="118" name="AutoShape 144"/>
        <xdr:cNvCxnSpPr>
          <a:cxnSpLocks noChangeShapeType="1"/>
        </xdr:cNvCxnSpPr>
      </xdr:nvCxnSpPr>
      <xdr:spPr bwMode="auto">
        <a:xfrm>
          <a:off x="4675868" y="42578163"/>
          <a:ext cx="0" cy="34240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17778</xdr:colOff>
      <xdr:row>112</xdr:row>
      <xdr:rowOff>218887</xdr:rowOff>
    </xdr:from>
    <xdr:to>
      <xdr:col>40</xdr:col>
      <xdr:colOff>144786</xdr:colOff>
      <xdr:row>113</xdr:row>
      <xdr:rowOff>327411</xdr:rowOff>
    </xdr:to>
    <xdr:sp macro="" textlink="">
      <xdr:nvSpPr>
        <xdr:cNvPr id="119" name="Rectangle 160"/>
        <xdr:cNvSpPr>
          <a:spLocks noChangeArrowheads="1"/>
        </xdr:cNvSpPr>
      </xdr:nvSpPr>
      <xdr:spPr bwMode="auto">
        <a:xfrm>
          <a:off x="5849195" y="40626054"/>
          <a:ext cx="2338924" cy="45777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41</xdr:col>
      <xdr:colOff>48148</xdr:colOff>
      <xdr:row>113</xdr:row>
      <xdr:rowOff>178594</xdr:rowOff>
    </xdr:from>
    <xdr:to>
      <xdr:col>48</xdr:col>
      <xdr:colOff>182280</xdr:colOff>
      <xdr:row>116</xdr:row>
      <xdr:rowOff>299549</xdr:rowOff>
    </xdr:to>
    <xdr:grpSp>
      <xdr:nvGrpSpPr>
        <xdr:cNvPr id="186" name="グループ化 185"/>
        <xdr:cNvGrpSpPr/>
      </xdr:nvGrpSpPr>
      <xdr:grpSpPr>
        <a:xfrm>
          <a:off x="8318089" y="45842565"/>
          <a:ext cx="1546073" cy="1163102"/>
          <a:chOff x="8292565" y="41058796"/>
          <a:chExt cx="1541715" cy="1168705"/>
        </a:xfrm>
      </xdr:grpSpPr>
      <xdr:sp macro="" textlink="">
        <xdr:nvSpPr>
          <xdr:cNvPr id="163" name="AutoShape 141"/>
          <xdr:cNvSpPr>
            <a:spLocks noChangeArrowheads="1"/>
          </xdr:cNvSpPr>
        </xdr:nvSpPr>
        <xdr:spPr bwMode="auto">
          <a:xfrm>
            <a:off x="8397128" y="41835937"/>
            <a:ext cx="1279476" cy="391564"/>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原子力委員会ホームページの運営業務</a:t>
            </a:r>
          </a:p>
        </xdr:txBody>
      </xdr:sp>
      <xdr:sp macro="" textlink="">
        <xdr:nvSpPr>
          <xdr:cNvPr id="153" name="AutoShape 152"/>
          <xdr:cNvSpPr>
            <a:spLocks noChangeArrowheads="1"/>
          </xdr:cNvSpPr>
        </xdr:nvSpPr>
        <xdr:spPr bwMode="auto">
          <a:xfrm>
            <a:off x="8299692" y="41058796"/>
            <a:ext cx="1533600" cy="6372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H</a:t>
            </a:r>
            <a:r>
              <a:rPr lang="ja-JP" altLang="en-US" sz="1100" b="0" i="0" u="none" strike="noStrike" baseline="0">
                <a:solidFill>
                  <a:srgbClr val="000000"/>
                </a:solidFill>
                <a:latin typeface="ＭＳ Ｐゴシック"/>
                <a:ea typeface="+mn-ea"/>
              </a:rPr>
              <a:t>．（株）ソニア</a:t>
            </a:r>
            <a:endParaRPr lang="en-US" altLang="ja-JP" sz="1100" b="0" i="0" u="none" strike="noStrike" baseline="0">
              <a:solidFill>
                <a:srgbClr val="000000"/>
              </a:solidFill>
              <a:latin typeface="ＭＳ Ｐゴシック"/>
              <a:ea typeface="+mn-ea"/>
            </a:endParaRPr>
          </a:p>
          <a:p>
            <a:pPr algn="l" rtl="0">
              <a:lnSpc>
                <a:spcPts val="1300"/>
              </a:lnSpc>
              <a:defRPr sz="1000"/>
            </a:pPr>
            <a:endParaRPr lang="ja-JP" altLang="en-US"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２．０百万円</a:t>
            </a:r>
            <a:endParaRPr lang="en-US" altLang="ja-JP" sz="1100" b="0" i="0" u="none" strike="noStrike" baseline="0">
              <a:solidFill>
                <a:sysClr val="windowText" lastClr="000000"/>
              </a:solidFill>
              <a:latin typeface="ＭＳ Ｐゴシック"/>
              <a:ea typeface="+mn-ea"/>
            </a:endParaRPr>
          </a:p>
        </xdr:txBody>
      </xdr:sp>
      <xdr:sp macro="" textlink="">
        <xdr:nvSpPr>
          <xdr:cNvPr id="155" name="AutoShape 142"/>
          <xdr:cNvSpPr>
            <a:spLocks noChangeArrowheads="1"/>
          </xdr:cNvSpPr>
        </xdr:nvSpPr>
        <xdr:spPr bwMode="auto">
          <a:xfrm>
            <a:off x="8292565" y="41781054"/>
            <a:ext cx="1541715" cy="43107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33</xdr:col>
      <xdr:colOff>189896</xdr:colOff>
      <xdr:row>117</xdr:row>
      <xdr:rowOff>107246</xdr:rowOff>
    </xdr:from>
    <xdr:to>
      <xdr:col>33</xdr:col>
      <xdr:colOff>189896</xdr:colOff>
      <xdr:row>117</xdr:row>
      <xdr:rowOff>449654</xdr:rowOff>
    </xdr:to>
    <xdr:cxnSp macro="">
      <xdr:nvCxnSpPr>
        <xdr:cNvPr id="121" name="AutoShape 144"/>
        <xdr:cNvCxnSpPr>
          <a:cxnSpLocks noChangeShapeType="1"/>
        </xdr:cNvCxnSpPr>
      </xdr:nvCxnSpPr>
      <xdr:spPr bwMode="auto">
        <a:xfrm>
          <a:off x="6825646" y="42578163"/>
          <a:ext cx="0" cy="34240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53395</xdr:colOff>
      <xdr:row>118</xdr:row>
      <xdr:rowOff>59433</xdr:rowOff>
    </xdr:from>
    <xdr:to>
      <xdr:col>17</xdr:col>
      <xdr:colOff>3714</xdr:colOff>
      <xdr:row>120</xdr:row>
      <xdr:rowOff>190852</xdr:rowOff>
    </xdr:to>
    <xdr:grpSp>
      <xdr:nvGrpSpPr>
        <xdr:cNvPr id="125" name="グループ化 3"/>
        <xdr:cNvGrpSpPr>
          <a:grpSpLocks/>
        </xdr:cNvGrpSpPr>
      </xdr:nvGrpSpPr>
      <xdr:grpSpPr bwMode="auto">
        <a:xfrm>
          <a:off x="1868748" y="48110257"/>
          <a:ext cx="1563966" cy="1173566"/>
          <a:chOff x="3056901" y="34448699"/>
          <a:chExt cx="1541811" cy="1074872"/>
        </a:xfrm>
      </xdr:grpSpPr>
      <xdr:sp macro="" textlink="">
        <xdr:nvSpPr>
          <xdr:cNvPr id="150" name="AutoShape 152"/>
          <xdr:cNvSpPr>
            <a:spLocks noChangeArrowheads="1"/>
          </xdr:cNvSpPr>
        </xdr:nvSpPr>
        <xdr:spPr bwMode="auto">
          <a:xfrm>
            <a:off x="3056901" y="34448699"/>
            <a:ext cx="1541811"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I</a:t>
            </a:r>
            <a:r>
              <a:rPr lang="ja-JP" altLang="en-US" sz="1100" b="0" i="0" u="none" strike="noStrike" baseline="0">
                <a:solidFill>
                  <a:srgbClr val="000000"/>
                </a:solidFill>
                <a:latin typeface="ＭＳ Ｐゴシック"/>
                <a:ea typeface="+mn-ea"/>
              </a:rPr>
              <a:t>．民間</a:t>
            </a:r>
            <a:r>
              <a:rPr lang="ja-JP" altLang="en-US" sz="1100" b="0" i="0" u="none" strike="noStrike" baseline="0">
                <a:solidFill>
                  <a:sysClr val="windowText" lastClr="000000"/>
                </a:solidFill>
                <a:latin typeface="ＭＳ Ｐゴシック"/>
                <a:ea typeface="+mn-ea"/>
              </a:rPr>
              <a:t>企業等（５社、２法人）</a:t>
            </a:r>
          </a:p>
          <a:p>
            <a:pPr algn="l" rtl="0">
              <a:lnSpc>
                <a:spcPts val="1300"/>
              </a:lnSpc>
              <a:defRPr sz="1000"/>
            </a:pPr>
            <a:r>
              <a:rPr lang="ja-JP" altLang="en-US" sz="1100" b="0" i="0" u="none" strike="noStrike" baseline="0">
                <a:solidFill>
                  <a:sysClr val="windowText" lastClr="000000"/>
                </a:solidFill>
                <a:latin typeface="ＭＳ Ｐゴシック"/>
                <a:ea typeface="+mn-ea"/>
              </a:rPr>
              <a:t>　　　　　　０．６百万円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51" name="AutoShape 141"/>
          <xdr:cNvSpPr>
            <a:spLocks noChangeArrowheads="1"/>
          </xdr:cNvSpPr>
        </xdr:nvSpPr>
        <xdr:spPr bwMode="auto">
          <a:xfrm>
            <a:off x="3235385" y="35169339"/>
            <a:ext cx="1235725" cy="35423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雑品購入費</a:t>
            </a:r>
          </a:p>
        </xdr:txBody>
      </xdr:sp>
      <xdr:sp macro="" textlink="">
        <xdr:nvSpPr>
          <xdr:cNvPr id="152" name="AutoShape 142"/>
          <xdr:cNvSpPr>
            <a:spLocks noChangeArrowheads="1"/>
          </xdr:cNvSpPr>
        </xdr:nvSpPr>
        <xdr:spPr bwMode="auto">
          <a:xfrm>
            <a:off x="3079307" y="35140664"/>
            <a:ext cx="1503416" cy="3829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19</xdr:col>
      <xdr:colOff>115740</xdr:colOff>
      <xdr:row>118</xdr:row>
      <xdr:rowOff>59433</xdr:rowOff>
    </xdr:from>
    <xdr:to>
      <xdr:col>28</xdr:col>
      <xdr:colOff>91183</xdr:colOff>
      <xdr:row>120</xdr:row>
      <xdr:rowOff>193071</xdr:rowOff>
    </xdr:to>
    <xdr:grpSp>
      <xdr:nvGrpSpPr>
        <xdr:cNvPr id="126" name="グループ化 3"/>
        <xdr:cNvGrpSpPr>
          <a:grpSpLocks/>
        </xdr:cNvGrpSpPr>
      </xdr:nvGrpSpPr>
      <xdr:grpSpPr bwMode="auto">
        <a:xfrm>
          <a:off x="3948152" y="48110257"/>
          <a:ext cx="1790796" cy="1175785"/>
          <a:chOff x="3056901" y="34275071"/>
          <a:chExt cx="1751617" cy="1099676"/>
        </a:xfrm>
      </xdr:grpSpPr>
      <xdr:sp macro="" textlink="">
        <xdr:nvSpPr>
          <xdr:cNvPr id="147" name="AutoShape 152"/>
          <xdr:cNvSpPr>
            <a:spLocks noChangeArrowheads="1"/>
          </xdr:cNvSpPr>
        </xdr:nvSpPr>
        <xdr:spPr bwMode="auto">
          <a:xfrm>
            <a:off x="3056901" y="34275071"/>
            <a:ext cx="1751617"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J</a:t>
            </a:r>
            <a:r>
              <a:rPr lang="ja-JP" altLang="en-US" sz="1100" b="0" i="0" u="none" strike="noStrike" baseline="0">
                <a:solidFill>
                  <a:srgbClr val="000000"/>
                </a:solidFill>
                <a:latin typeface="ＭＳ Ｐゴシック"/>
                <a:ea typeface="+mn-ea"/>
              </a:rPr>
              <a:t>．民間企業等（２社、１法人）　</a:t>
            </a:r>
            <a:endParaRPr lang="en-US" altLang="ja-JP"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０．３百万円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48" name="AutoShape 141"/>
          <xdr:cNvSpPr>
            <a:spLocks noChangeArrowheads="1"/>
          </xdr:cNvSpPr>
        </xdr:nvSpPr>
        <xdr:spPr bwMode="auto">
          <a:xfrm>
            <a:off x="3216349" y="35020515"/>
            <a:ext cx="1235725" cy="35423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和文英訳、印刷費</a:t>
            </a:r>
          </a:p>
        </xdr:txBody>
      </xdr:sp>
      <xdr:sp macro="" textlink="">
        <xdr:nvSpPr>
          <xdr:cNvPr id="149" name="AutoShape 142"/>
          <xdr:cNvSpPr>
            <a:spLocks noChangeArrowheads="1"/>
          </xdr:cNvSpPr>
        </xdr:nvSpPr>
        <xdr:spPr bwMode="auto">
          <a:xfrm>
            <a:off x="3060271" y="34991833"/>
            <a:ext cx="1748247" cy="3829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41</xdr:col>
      <xdr:colOff>88950</xdr:colOff>
      <xdr:row>118</xdr:row>
      <xdr:rowOff>59433</xdr:rowOff>
    </xdr:from>
    <xdr:to>
      <xdr:col>49</xdr:col>
      <xdr:colOff>63753</xdr:colOff>
      <xdr:row>120</xdr:row>
      <xdr:rowOff>184538</xdr:rowOff>
    </xdr:to>
    <xdr:grpSp>
      <xdr:nvGrpSpPr>
        <xdr:cNvPr id="128" name="グループ化 3"/>
        <xdr:cNvGrpSpPr>
          <a:grpSpLocks/>
        </xdr:cNvGrpSpPr>
      </xdr:nvGrpSpPr>
      <xdr:grpSpPr bwMode="auto">
        <a:xfrm>
          <a:off x="8358891" y="48110257"/>
          <a:ext cx="1588450" cy="1167252"/>
          <a:chOff x="3056901" y="34289569"/>
          <a:chExt cx="1541811" cy="1085178"/>
        </a:xfrm>
      </xdr:grpSpPr>
      <xdr:sp macro="" textlink="">
        <xdr:nvSpPr>
          <xdr:cNvPr id="141" name="AutoShape 152"/>
          <xdr:cNvSpPr>
            <a:spLocks noChangeArrowheads="1"/>
          </xdr:cNvSpPr>
        </xdr:nvSpPr>
        <xdr:spPr bwMode="auto">
          <a:xfrm>
            <a:off x="3056901" y="34289569"/>
            <a:ext cx="1541811" cy="58169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L</a:t>
            </a:r>
            <a:r>
              <a:rPr lang="ja-JP" altLang="en-US" sz="1100" b="0" i="0" u="none" strike="noStrike" baseline="0">
                <a:solidFill>
                  <a:srgbClr val="000000"/>
                </a:solidFill>
                <a:latin typeface="ＭＳ Ｐゴシック"/>
                <a:ea typeface="+mn-ea"/>
              </a:rPr>
              <a:t>．その他（職員等）</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０．４百万円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42" name="AutoShape 141"/>
          <xdr:cNvSpPr>
            <a:spLocks noChangeArrowheads="1"/>
          </xdr:cNvSpPr>
        </xdr:nvSpPr>
        <xdr:spPr bwMode="auto">
          <a:xfrm>
            <a:off x="3216349" y="35020515"/>
            <a:ext cx="1235725" cy="35423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謝金・職員旅費等</a:t>
            </a:r>
          </a:p>
        </xdr:txBody>
      </xdr:sp>
      <xdr:sp macro="" textlink="">
        <xdr:nvSpPr>
          <xdr:cNvPr id="143" name="AutoShape 142"/>
          <xdr:cNvSpPr>
            <a:spLocks noChangeArrowheads="1"/>
          </xdr:cNvSpPr>
        </xdr:nvSpPr>
        <xdr:spPr bwMode="auto">
          <a:xfrm>
            <a:off x="3060271" y="34991833"/>
            <a:ext cx="1503416" cy="3829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31</xdr:col>
      <xdr:colOff>2125</xdr:colOff>
      <xdr:row>118</xdr:row>
      <xdr:rowOff>59433</xdr:rowOff>
    </xdr:from>
    <xdr:to>
      <xdr:col>38</xdr:col>
      <xdr:colOff>178009</xdr:colOff>
      <xdr:row>120</xdr:row>
      <xdr:rowOff>193412</xdr:rowOff>
    </xdr:to>
    <xdr:grpSp>
      <xdr:nvGrpSpPr>
        <xdr:cNvPr id="129" name="グループ化 3"/>
        <xdr:cNvGrpSpPr>
          <a:grpSpLocks/>
        </xdr:cNvGrpSpPr>
      </xdr:nvGrpSpPr>
      <xdr:grpSpPr bwMode="auto">
        <a:xfrm>
          <a:off x="6255007" y="48110257"/>
          <a:ext cx="1587826" cy="1176126"/>
          <a:chOff x="3056901" y="34275071"/>
          <a:chExt cx="1541811" cy="1099676"/>
        </a:xfrm>
      </xdr:grpSpPr>
      <xdr:sp macro="" textlink="">
        <xdr:nvSpPr>
          <xdr:cNvPr id="138" name="AutoShape 152"/>
          <xdr:cNvSpPr>
            <a:spLocks noChangeArrowheads="1"/>
          </xdr:cNvSpPr>
        </xdr:nvSpPr>
        <xdr:spPr bwMode="auto">
          <a:xfrm>
            <a:off x="3056901" y="34275071"/>
            <a:ext cx="1541811"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K</a:t>
            </a:r>
            <a:r>
              <a:rPr lang="ja-JP" altLang="en-US" sz="1100" b="0" i="0" u="none" strike="noStrike" baseline="0">
                <a:solidFill>
                  <a:srgbClr val="000000"/>
                </a:solidFill>
                <a:latin typeface="ＭＳ Ｐゴシック"/>
                <a:ea typeface="+mn-ea"/>
              </a:rPr>
              <a:t>．民間企業（５社）</a:t>
            </a:r>
            <a:endParaRPr lang="en-US" altLang="ja-JP" sz="1100" b="0" i="0" u="none" strike="noStrike" baseline="0">
              <a:solidFill>
                <a:srgbClr val="000000"/>
              </a:solidFill>
              <a:latin typeface="ＭＳ Ｐゴシック"/>
              <a:ea typeface="+mn-ea"/>
            </a:endParaRPr>
          </a:p>
          <a:p>
            <a:pPr algn="l" rtl="0">
              <a:lnSpc>
                <a:spcPts val="1300"/>
              </a:lnSpc>
              <a:defRPr sz="1000"/>
            </a:pPr>
            <a:r>
              <a:rPr lang="ja-JP" altLang="en-US" sz="1100" b="0" i="0" u="none" strike="noStrike" baseline="0">
                <a:solidFill>
                  <a:srgbClr val="000000"/>
                </a:solidFill>
                <a:latin typeface="ＭＳ Ｐゴシック"/>
                <a:ea typeface="+mn-ea"/>
              </a:rPr>
              <a:t>　</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０．０８百万円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39" name="AutoShape 141"/>
          <xdr:cNvSpPr>
            <a:spLocks noChangeArrowheads="1"/>
          </xdr:cNvSpPr>
        </xdr:nvSpPr>
        <xdr:spPr bwMode="auto">
          <a:xfrm>
            <a:off x="3216349" y="35020515"/>
            <a:ext cx="1235725" cy="35423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会議費</a:t>
            </a:r>
          </a:p>
        </xdr:txBody>
      </xdr:sp>
      <xdr:sp macro="" textlink="">
        <xdr:nvSpPr>
          <xdr:cNvPr id="140" name="AutoShape 142"/>
          <xdr:cNvSpPr>
            <a:spLocks noChangeArrowheads="1"/>
          </xdr:cNvSpPr>
        </xdr:nvSpPr>
        <xdr:spPr bwMode="auto">
          <a:xfrm>
            <a:off x="3060271" y="34991833"/>
            <a:ext cx="1503416" cy="3829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68035</xdr:colOff>
      <xdr:row>117</xdr:row>
      <xdr:rowOff>462406</xdr:rowOff>
    </xdr:from>
    <xdr:to>
      <xdr:col>18</xdr:col>
      <xdr:colOff>172589</xdr:colOff>
      <xdr:row>118</xdr:row>
      <xdr:rowOff>238255</xdr:rowOff>
    </xdr:to>
    <xdr:sp macro="" textlink="">
      <xdr:nvSpPr>
        <xdr:cNvPr id="131" name="Rectangle 160"/>
        <xdr:cNvSpPr>
          <a:spLocks noChangeArrowheads="1"/>
        </xdr:cNvSpPr>
      </xdr:nvSpPr>
      <xdr:spPr bwMode="auto">
        <a:xfrm>
          <a:off x="1475618" y="42933323"/>
          <a:ext cx="2316471" cy="44259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17</xdr:col>
      <xdr:colOff>149401</xdr:colOff>
      <xdr:row>117</xdr:row>
      <xdr:rowOff>462406</xdr:rowOff>
    </xdr:from>
    <xdr:to>
      <xdr:col>29</xdr:col>
      <xdr:colOff>68345</xdr:colOff>
      <xdr:row>118</xdr:row>
      <xdr:rowOff>247129</xdr:rowOff>
    </xdr:to>
    <xdr:sp macro="" textlink="">
      <xdr:nvSpPr>
        <xdr:cNvPr id="132" name="Rectangle 160"/>
        <xdr:cNvSpPr>
          <a:spLocks noChangeArrowheads="1"/>
        </xdr:cNvSpPr>
      </xdr:nvSpPr>
      <xdr:spPr bwMode="auto">
        <a:xfrm>
          <a:off x="3567818" y="42933323"/>
          <a:ext cx="2331944" cy="45147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随意契約（少額）等</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29</xdr:col>
      <xdr:colOff>42371</xdr:colOff>
      <xdr:row>117</xdr:row>
      <xdr:rowOff>462406</xdr:rowOff>
    </xdr:from>
    <xdr:to>
      <xdr:col>40</xdr:col>
      <xdr:colOff>162396</xdr:colOff>
      <xdr:row>118</xdr:row>
      <xdr:rowOff>247129</xdr:rowOff>
    </xdr:to>
    <xdr:sp macro="" textlink="">
      <xdr:nvSpPr>
        <xdr:cNvPr id="133" name="Rectangle 160"/>
        <xdr:cNvSpPr>
          <a:spLocks noChangeArrowheads="1"/>
        </xdr:cNvSpPr>
      </xdr:nvSpPr>
      <xdr:spPr bwMode="auto">
        <a:xfrm>
          <a:off x="5873788" y="42933323"/>
          <a:ext cx="2331941" cy="45147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29</xdr:col>
      <xdr:colOff>115917</xdr:colOff>
      <xdr:row>105</xdr:row>
      <xdr:rowOff>162087</xdr:rowOff>
    </xdr:from>
    <xdr:to>
      <xdr:col>38</xdr:col>
      <xdr:colOff>195544</xdr:colOff>
      <xdr:row>106</xdr:row>
      <xdr:rowOff>229933</xdr:rowOff>
    </xdr:to>
    <xdr:sp macro="" textlink="">
      <xdr:nvSpPr>
        <xdr:cNvPr id="134" name="Rectangle 160"/>
        <xdr:cNvSpPr>
          <a:spLocks noChangeArrowheads="1"/>
        </xdr:cNvSpPr>
      </xdr:nvSpPr>
      <xdr:spPr bwMode="auto">
        <a:xfrm>
          <a:off x="5947334" y="38124504"/>
          <a:ext cx="1889377" cy="41709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一般競争入札（総合評価）</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8</xdr:col>
      <xdr:colOff>147509</xdr:colOff>
      <xdr:row>112</xdr:row>
      <xdr:rowOff>171251</xdr:rowOff>
    </xdr:from>
    <xdr:to>
      <xdr:col>18</xdr:col>
      <xdr:colOff>47233</xdr:colOff>
      <xdr:row>113</xdr:row>
      <xdr:rowOff>199339</xdr:rowOff>
    </xdr:to>
    <xdr:sp macro="" textlink="">
      <xdr:nvSpPr>
        <xdr:cNvPr id="136" name="Rectangle 160"/>
        <xdr:cNvSpPr>
          <a:spLocks noChangeArrowheads="1"/>
        </xdr:cNvSpPr>
      </xdr:nvSpPr>
      <xdr:spPr bwMode="auto">
        <a:xfrm>
          <a:off x="1756176" y="40578418"/>
          <a:ext cx="1910557" cy="37733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拠出金</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19</xdr:col>
      <xdr:colOff>136906</xdr:colOff>
      <xdr:row>112</xdr:row>
      <xdr:rowOff>112578</xdr:rowOff>
    </xdr:from>
    <xdr:to>
      <xdr:col>26</xdr:col>
      <xdr:colOff>142490</xdr:colOff>
      <xdr:row>113</xdr:row>
      <xdr:rowOff>209273</xdr:rowOff>
    </xdr:to>
    <xdr:sp macro="" textlink="">
      <xdr:nvSpPr>
        <xdr:cNvPr id="137" name="Rectangle 160"/>
        <xdr:cNvSpPr>
          <a:spLocks noChangeArrowheads="1"/>
        </xdr:cNvSpPr>
      </xdr:nvSpPr>
      <xdr:spPr bwMode="auto">
        <a:xfrm>
          <a:off x="3957489" y="40519745"/>
          <a:ext cx="1413168" cy="44594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役務</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随意契約（公募）</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40</xdr:col>
      <xdr:colOff>27214</xdr:colOff>
      <xdr:row>105</xdr:row>
      <xdr:rowOff>136072</xdr:rowOff>
    </xdr:from>
    <xdr:to>
      <xdr:col>49</xdr:col>
      <xdr:colOff>106047</xdr:colOff>
      <xdr:row>106</xdr:row>
      <xdr:rowOff>203626</xdr:rowOff>
    </xdr:to>
    <xdr:sp macro="" textlink="">
      <xdr:nvSpPr>
        <xdr:cNvPr id="178" name="Rectangle 160"/>
        <xdr:cNvSpPr>
          <a:spLocks noChangeArrowheads="1"/>
        </xdr:cNvSpPr>
      </xdr:nvSpPr>
      <xdr:spPr bwMode="auto">
        <a:xfrm>
          <a:off x="8191500" y="38113608"/>
          <a:ext cx="1915797" cy="42133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一般競争入札（総合評価）</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9</xdr:col>
      <xdr:colOff>47627</xdr:colOff>
      <xdr:row>113</xdr:row>
      <xdr:rowOff>178594</xdr:rowOff>
    </xdr:from>
    <xdr:to>
      <xdr:col>17</xdr:col>
      <xdr:colOff>71984</xdr:colOff>
      <xdr:row>116</xdr:row>
      <xdr:rowOff>605049</xdr:rowOff>
    </xdr:to>
    <xdr:grpSp>
      <xdr:nvGrpSpPr>
        <xdr:cNvPr id="184" name="グループ化 183"/>
        <xdr:cNvGrpSpPr/>
      </xdr:nvGrpSpPr>
      <xdr:grpSpPr>
        <a:xfrm>
          <a:off x="1862980" y="45842565"/>
          <a:ext cx="1638004" cy="1468602"/>
          <a:chOff x="1857377" y="40935011"/>
          <a:chExt cx="1633024" cy="1474205"/>
        </a:xfrm>
      </xdr:grpSpPr>
      <xdr:sp macro="" textlink="">
        <xdr:nvSpPr>
          <xdr:cNvPr id="177" name="AutoShape 152"/>
          <xdr:cNvSpPr>
            <a:spLocks noChangeArrowheads="1"/>
          </xdr:cNvSpPr>
        </xdr:nvSpPr>
        <xdr:spPr bwMode="auto">
          <a:xfrm>
            <a:off x="1857377" y="40935011"/>
            <a:ext cx="1633024" cy="63131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E</a:t>
            </a:r>
            <a:r>
              <a:rPr lang="ja-JP" altLang="en-US" sz="1100" b="0" i="0" u="none" strike="noStrike" baseline="0">
                <a:solidFill>
                  <a:srgbClr val="000000"/>
                </a:solidFill>
                <a:latin typeface="ＭＳ Ｐゴシック"/>
                <a:ea typeface="+mn-ea"/>
              </a:rPr>
              <a:t>．経済協力開発機構</a:t>
            </a:r>
            <a:endParaRPr lang="en-US" altLang="ja-JP" sz="1100" b="0" i="0" u="none" strike="noStrike" baseline="0">
              <a:solidFill>
                <a:srgbClr val="000000"/>
              </a:solidFill>
              <a:latin typeface="ＭＳ Ｐゴシック"/>
              <a:ea typeface="+mn-ea"/>
            </a:endParaRPr>
          </a:p>
          <a:p>
            <a:pPr algn="l" rtl="0">
              <a:lnSpc>
                <a:spcPts val="1300"/>
              </a:lnSpc>
              <a:defRPr sz="1000"/>
            </a:pPr>
            <a:r>
              <a:rPr lang="ja-JP" altLang="en-US" sz="1100" b="0" i="0" u="none" strike="noStrike" baseline="0">
                <a:solidFill>
                  <a:srgbClr val="000000"/>
                </a:solidFill>
                <a:latin typeface="ＭＳ Ｐゴシック"/>
                <a:ea typeface="+mn-ea"/>
              </a:rPr>
              <a:t>　</a:t>
            </a:r>
            <a:endParaRPr lang="ja-JP" altLang="en-US"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４．６百万円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79" name="AutoShape 141"/>
          <xdr:cNvSpPr>
            <a:spLocks noChangeArrowheads="1"/>
          </xdr:cNvSpPr>
        </xdr:nvSpPr>
        <xdr:spPr bwMode="auto">
          <a:xfrm>
            <a:off x="2022740" y="41645419"/>
            <a:ext cx="1303223" cy="763797"/>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国際原子力エネルギー協力フレームワーク（</a:t>
            </a:r>
            <a:r>
              <a:rPr lang="en-US" altLang="ja-JP" sz="800" b="0" i="0" u="none" strike="noStrike" baseline="0">
                <a:solidFill>
                  <a:schemeClr val="tx1"/>
                </a:solidFill>
                <a:latin typeface="ＭＳ Ｐゴシック"/>
                <a:ea typeface="ＭＳ Ｐゴシック"/>
              </a:rPr>
              <a:t>IFNEC)</a:t>
            </a:r>
            <a:r>
              <a:rPr lang="ja-JP" altLang="en-US" sz="800" b="0" i="0" u="none" strike="noStrike" baseline="0">
                <a:solidFill>
                  <a:schemeClr val="tx1"/>
                </a:solidFill>
                <a:latin typeface="ＭＳ Ｐゴシック"/>
                <a:ea typeface="ＭＳ Ｐゴシック"/>
              </a:rPr>
              <a:t>が、事務局機能を経済協力開発機構原子力機関（</a:t>
            </a:r>
            <a:r>
              <a:rPr lang="en-US" altLang="ja-JP" sz="800" b="0" i="0" u="none" strike="noStrike" baseline="0">
                <a:solidFill>
                  <a:schemeClr val="tx1"/>
                </a:solidFill>
                <a:latin typeface="ＭＳ Ｐゴシック"/>
                <a:ea typeface="ＭＳ Ｐゴシック"/>
              </a:rPr>
              <a:t>OECD/NEA</a:t>
            </a:r>
            <a:r>
              <a:rPr lang="ja-JP" altLang="en-US" sz="800" b="0" i="0" u="none" strike="noStrike" baseline="0">
                <a:solidFill>
                  <a:schemeClr val="tx1"/>
                </a:solidFill>
                <a:latin typeface="ＭＳ Ｐゴシック"/>
                <a:ea typeface="ＭＳ Ｐゴシック"/>
              </a:rPr>
              <a:t>）に外部委託することによる拠出金</a:t>
            </a:r>
          </a:p>
        </xdr:txBody>
      </xdr:sp>
      <xdr:sp macro="" textlink="">
        <xdr:nvSpPr>
          <xdr:cNvPr id="180" name="AutoShape 142"/>
          <xdr:cNvSpPr>
            <a:spLocks noChangeArrowheads="1"/>
          </xdr:cNvSpPr>
        </xdr:nvSpPr>
        <xdr:spPr bwMode="auto">
          <a:xfrm>
            <a:off x="1916908" y="41597794"/>
            <a:ext cx="1559552" cy="77373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40</xdr:col>
      <xdr:colOff>17319</xdr:colOff>
      <xdr:row>112</xdr:row>
      <xdr:rowOff>33554</xdr:rowOff>
    </xdr:from>
    <xdr:to>
      <xdr:col>49</xdr:col>
      <xdr:colOff>117466</xdr:colOff>
      <xdr:row>113</xdr:row>
      <xdr:rowOff>225138</xdr:rowOff>
    </xdr:to>
    <xdr:sp macro="" textlink="">
      <xdr:nvSpPr>
        <xdr:cNvPr id="181" name="Rectangle 160"/>
        <xdr:cNvSpPr>
          <a:spLocks noChangeArrowheads="1"/>
        </xdr:cNvSpPr>
      </xdr:nvSpPr>
      <xdr:spPr bwMode="auto">
        <a:xfrm>
          <a:off x="7983683" y="40393577"/>
          <a:ext cx="1892578" cy="54660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役務</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一般競争入札（最低価格）</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30</xdr:col>
      <xdr:colOff>140448</xdr:colOff>
      <xdr:row>113</xdr:row>
      <xdr:rowOff>178583</xdr:rowOff>
    </xdr:from>
    <xdr:to>
      <xdr:col>38</xdr:col>
      <xdr:colOff>89648</xdr:colOff>
      <xdr:row>116</xdr:row>
      <xdr:rowOff>385470</xdr:rowOff>
    </xdr:to>
    <xdr:grpSp>
      <xdr:nvGrpSpPr>
        <xdr:cNvPr id="185" name="グループ化 184"/>
        <xdr:cNvGrpSpPr/>
      </xdr:nvGrpSpPr>
      <xdr:grpSpPr>
        <a:xfrm>
          <a:off x="6191624" y="45842554"/>
          <a:ext cx="1562848" cy="1249034"/>
          <a:chOff x="6175905" y="40946917"/>
          <a:chExt cx="1558021" cy="1270872"/>
        </a:xfrm>
      </xdr:grpSpPr>
      <xdr:sp macro="" textlink="">
        <xdr:nvSpPr>
          <xdr:cNvPr id="164" name="AutoShape 142"/>
          <xdr:cNvSpPr>
            <a:spLocks noChangeArrowheads="1"/>
          </xdr:cNvSpPr>
        </xdr:nvSpPr>
        <xdr:spPr bwMode="auto">
          <a:xfrm>
            <a:off x="6175905" y="41690886"/>
            <a:ext cx="1558021" cy="52690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 name="AutoShape 141"/>
          <xdr:cNvSpPr>
            <a:spLocks noChangeArrowheads="1"/>
          </xdr:cNvSpPr>
        </xdr:nvSpPr>
        <xdr:spPr bwMode="auto">
          <a:xfrm>
            <a:off x="6295993" y="41686941"/>
            <a:ext cx="1336980" cy="521966"/>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国際会議に係る通訳業務及びビデオステートメント動画作成、オンラインイベント支援</a:t>
            </a:r>
            <a:endParaRPr lang="en-US" altLang="ja-JP" sz="800" b="0" i="0" u="none" strike="noStrike" baseline="0">
              <a:solidFill>
                <a:schemeClr val="tx1"/>
              </a:solidFill>
              <a:latin typeface="ＭＳ Ｐゴシック"/>
              <a:ea typeface="ＭＳ Ｐゴシック"/>
            </a:endParaRPr>
          </a:p>
        </xdr:txBody>
      </xdr:sp>
      <xdr:sp macro="" textlink="">
        <xdr:nvSpPr>
          <xdr:cNvPr id="182" name="AutoShape 152"/>
          <xdr:cNvSpPr>
            <a:spLocks noChangeArrowheads="1"/>
          </xdr:cNvSpPr>
        </xdr:nvSpPr>
        <xdr:spPr bwMode="auto">
          <a:xfrm>
            <a:off x="6197023" y="40946917"/>
            <a:ext cx="1533600" cy="6372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altLang="ja-JP" sz="1100" b="0" i="0" u="none" strike="noStrike" baseline="0">
                <a:solidFill>
                  <a:sysClr val="windowText" lastClr="000000"/>
                </a:solidFill>
                <a:latin typeface="ＭＳ Ｐゴシック"/>
                <a:ea typeface="+mn-ea"/>
              </a:rPr>
              <a:t>G</a:t>
            </a:r>
            <a:r>
              <a:rPr lang="ja-JP" altLang="en-US" sz="1100" b="0" i="0" u="none" strike="noStrike" baseline="0">
                <a:solidFill>
                  <a:sysClr val="windowText" lastClr="000000"/>
                </a:solidFill>
                <a:latin typeface="ＭＳ Ｐゴシック"/>
                <a:ea typeface="+mn-ea"/>
              </a:rPr>
              <a:t>．</a:t>
            </a:r>
            <a:r>
              <a:rPr lang="ja-JP" altLang="ja-JP" sz="1100" b="0" i="0" baseline="0">
                <a:effectLst/>
                <a:latin typeface="+mn-lt"/>
                <a:ea typeface="+mn-ea"/>
                <a:cs typeface="+mn-cs"/>
              </a:rPr>
              <a:t>民間企業等（２社、１法人）</a:t>
            </a:r>
            <a:endParaRPr lang="ja-JP" altLang="en-US"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２．９百万円</a:t>
            </a:r>
            <a:endParaRPr lang="ja-JP" altLang="en-US" sz="1100" b="0" i="0" u="none" strike="noStrike" baseline="0">
              <a:solidFill>
                <a:sysClr val="windowText" lastClr="000000"/>
              </a:solidFill>
              <a:latin typeface="ＭＳ Ｐゴシック"/>
              <a:ea typeface="ＭＳ Ｐゴシック"/>
            </a:endParaRPr>
          </a:p>
        </xdr:txBody>
      </xdr:sp>
    </xdr:grpSp>
    <xdr:clientData/>
  </xdr:twoCellAnchor>
  <xdr:twoCellAnchor>
    <xdr:from>
      <xdr:col>44</xdr:col>
      <xdr:colOff>141213</xdr:colOff>
      <xdr:row>117</xdr:row>
      <xdr:rowOff>79729</xdr:rowOff>
    </xdr:from>
    <xdr:to>
      <xdr:col>44</xdr:col>
      <xdr:colOff>141213</xdr:colOff>
      <xdr:row>117</xdr:row>
      <xdr:rowOff>422137</xdr:rowOff>
    </xdr:to>
    <xdr:cxnSp macro="">
      <xdr:nvCxnSpPr>
        <xdr:cNvPr id="188" name="AutoShape 144"/>
        <xdr:cNvCxnSpPr>
          <a:cxnSpLocks noChangeShapeType="1"/>
        </xdr:cNvCxnSpPr>
      </xdr:nvCxnSpPr>
      <xdr:spPr bwMode="auto">
        <a:xfrm>
          <a:off x="8988880" y="42550646"/>
          <a:ext cx="0" cy="34240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187"/>
  <sheetViews>
    <sheetView tabSelected="1" view="pageBreakPreview" zoomScale="85" zoomScaleNormal="75" zoomScaleSheetLayoutView="85" zoomScalePageLayoutView="85" workbookViewId="0"/>
  </sheetViews>
  <sheetFormatPr defaultRowHeight="13.5" x14ac:dyDescent="0.15"/>
  <cols>
    <col min="1" max="49" width="2.625" style="40" customWidth="1"/>
    <col min="50" max="50" width="6.625" style="40" customWidth="1"/>
    <col min="51" max="51" width="8.625" style="40" hidden="1" customWidth="1"/>
    <col min="52" max="57" width="2.25" style="40" customWidth="1"/>
    <col min="58" max="61" width="9" style="40"/>
    <col min="62" max="62" width="27.875" style="40" customWidth="1"/>
    <col min="63" max="63" width="12.25" style="40" customWidth="1"/>
    <col min="64" max="16384" width="9" style="40"/>
  </cols>
  <sheetData>
    <row r="1" spans="1:50" ht="23.25" customHeight="1" x14ac:dyDescent="0.15">
      <c r="AP1" s="45"/>
      <c r="AQ1" s="45"/>
      <c r="AR1" s="45"/>
      <c r="AS1" s="45"/>
      <c r="AT1" s="45"/>
      <c r="AU1" s="45"/>
      <c r="AV1" s="45"/>
      <c r="AW1" s="46"/>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48" t="s">
        <v>0</v>
      </c>
      <c r="Y2" s="47"/>
      <c r="AD2" s="643">
        <v>2021</v>
      </c>
      <c r="AE2" s="643"/>
      <c r="AF2" s="643"/>
      <c r="AG2" s="643"/>
      <c r="AH2" s="643"/>
      <c r="AI2" s="49" t="s">
        <v>272</v>
      </c>
      <c r="AJ2" s="643" t="s">
        <v>598</v>
      </c>
      <c r="AK2" s="643"/>
      <c r="AL2" s="643"/>
      <c r="AM2" s="643"/>
      <c r="AN2" s="49" t="s">
        <v>272</v>
      </c>
      <c r="AO2" s="643">
        <v>20</v>
      </c>
      <c r="AP2" s="643"/>
      <c r="AQ2" s="643"/>
      <c r="AR2" s="50" t="s">
        <v>569</v>
      </c>
      <c r="AS2" s="649">
        <v>49</v>
      </c>
      <c r="AT2" s="649"/>
      <c r="AU2" s="649"/>
      <c r="AV2" s="49" t="str">
        <f>IF(AW2="","","-")</f>
        <v/>
      </c>
      <c r="AW2" s="582"/>
      <c r="AX2" s="582"/>
    </row>
    <row r="3" spans="1:50" ht="21" customHeight="1" thickBot="1" x14ac:dyDescent="0.2">
      <c r="A3" s="546" t="s">
        <v>562</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1" t="s">
        <v>55</v>
      </c>
      <c r="AJ3" s="548" t="s">
        <v>570</v>
      </c>
      <c r="AK3" s="548"/>
      <c r="AL3" s="548"/>
      <c r="AM3" s="548"/>
      <c r="AN3" s="548"/>
      <c r="AO3" s="548"/>
      <c r="AP3" s="548"/>
      <c r="AQ3" s="548"/>
      <c r="AR3" s="548"/>
      <c r="AS3" s="548"/>
      <c r="AT3" s="548"/>
      <c r="AU3" s="548"/>
      <c r="AV3" s="548"/>
      <c r="AW3" s="548"/>
      <c r="AX3" s="52" t="s">
        <v>56</v>
      </c>
    </row>
    <row r="4" spans="1:50" ht="24.75" customHeight="1" x14ac:dyDescent="0.15">
      <c r="A4" s="358" t="s">
        <v>21</v>
      </c>
      <c r="B4" s="359"/>
      <c r="C4" s="359"/>
      <c r="D4" s="359"/>
      <c r="E4" s="359"/>
      <c r="F4" s="359"/>
      <c r="G4" s="336" t="s">
        <v>571</v>
      </c>
      <c r="H4" s="337"/>
      <c r="I4" s="337"/>
      <c r="J4" s="337"/>
      <c r="K4" s="337"/>
      <c r="L4" s="337"/>
      <c r="M4" s="337"/>
      <c r="N4" s="337"/>
      <c r="O4" s="337"/>
      <c r="P4" s="337"/>
      <c r="Q4" s="337"/>
      <c r="R4" s="337"/>
      <c r="S4" s="337"/>
      <c r="T4" s="337"/>
      <c r="U4" s="337"/>
      <c r="V4" s="337"/>
      <c r="W4" s="337"/>
      <c r="X4" s="337"/>
      <c r="Y4" s="338" t="s">
        <v>1</v>
      </c>
      <c r="Z4" s="339"/>
      <c r="AA4" s="339"/>
      <c r="AB4" s="339"/>
      <c r="AC4" s="339"/>
      <c r="AD4" s="340"/>
      <c r="AE4" s="341" t="s">
        <v>613</v>
      </c>
      <c r="AF4" s="342"/>
      <c r="AG4" s="342"/>
      <c r="AH4" s="342"/>
      <c r="AI4" s="342"/>
      <c r="AJ4" s="342"/>
      <c r="AK4" s="342"/>
      <c r="AL4" s="342"/>
      <c r="AM4" s="342"/>
      <c r="AN4" s="342"/>
      <c r="AO4" s="342"/>
      <c r="AP4" s="343"/>
      <c r="AQ4" s="344" t="s">
        <v>2</v>
      </c>
      <c r="AR4" s="339"/>
      <c r="AS4" s="339"/>
      <c r="AT4" s="339"/>
      <c r="AU4" s="339"/>
      <c r="AV4" s="339"/>
      <c r="AW4" s="339"/>
      <c r="AX4" s="345"/>
    </row>
    <row r="5" spans="1:50" ht="30" customHeight="1" x14ac:dyDescent="0.15">
      <c r="A5" s="346" t="s">
        <v>58</v>
      </c>
      <c r="B5" s="347"/>
      <c r="C5" s="347"/>
      <c r="D5" s="347"/>
      <c r="E5" s="347"/>
      <c r="F5" s="348"/>
      <c r="G5" s="505" t="s">
        <v>572</v>
      </c>
      <c r="H5" s="506"/>
      <c r="I5" s="506"/>
      <c r="J5" s="506"/>
      <c r="K5" s="506"/>
      <c r="L5" s="506"/>
      <c r="M5" s="507" t="s">
        <v>57</v>
      </c>
      <c r="N5" s="508"/>
      <c r="O5" s="508"/>
      <c r="P5" s="508"/>
      <c r="Q5" s="508"/>
      <c r="R5" s="509"/>
      <c r="S5" s="510" t="s">
        <v>573</v>
      </c>
      <c r="T5" s="506"/>
      <c r="U5" s="506"/>
      <c r="V5" s="506"/>
      <c r="W5" s="506"/>
      <c r="X5" s="511"/>
      <c r="Y5" s="352" t="s">
        <v>3</v>
      </c>
      <c r="Z5" s="226"/>
      <c r="AA5" s="226"/>
      <c r="AB5" s="226"/>
      <c r="AC5" s="226"/>
      <c r="AD5" s="227"/>
      <c r="AE5" s="353" t="s">
        <v>574</v>
      </c>
      <c r="AF5" s="353"/>
      <c r="AG5" s="353"/>
      <c r="AH5" s="353"/>
      <c r="AI5" s="353"/>
      <c r="AJ5" s="353"/>
      <c r="AK5" s="353"/>
      <c r="AL5" s="353"/>
      <c r="AM5" s="353"/>
      <c r="AN5" s="353"/>
      <c r="AO5" s="353"/>
      <c r="AP5" s="354"/>
      <c r="AQ5" s="355" t="s">
        <v>710</v>
      </c>
      <c r="AR5" s="356"/>
      <c r="AS5" s="356"/>
      <c r="AT5" s="356"/>
      <c r="AU5" s="356"/>
      <c r="AV5" s="356"/>
      <c r="AW5" s="356"/>
      <c r="AX5" s="357"/>
    </row>
    <row r="6" spans="1:50" ht="38.25" customHeight="1" x14ac:dyDescent="0.15">
      <c r="A6" s="360" t="s">
        <v>4</v>
      </c>
      <c r="B6" s="361"/>
      <c r="C6" s="361"/>
      <c r="D6" s="361"/>
      <c r="E6" s="361"/>
      <c r="F6" s="361"/>
      <c r="G6" s="180" t="str">
        <f>入力規則等!F39</f>
        <v>一般会計</v>
      </c>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2"/>
    </row>
    <row r="7" spans="1:50" ht="49.5" customHeight="1" x14ac:dyDescent="0.15">
      <c r="A7" s="205" t="s">
        <v>716</v>
      </c>
      <c r="B7" s="206"/>
      <c r="C7" s="206"/>
      <c r="D7" s="206"/>
      <c r="E7" s="206"/>
      <c r="F7" s="207"/>
      <c r="G7" s="208" t="s">
        <v>575</v>
      </c>
      <c r="H7" s="209"/>
      <c r="I7" s="209"/>
      <c r="J7" s="209"/>
      <c r="K7" s="209"/>
      <c r="L7" s="209"/>
      <c r="M7" s="209"/>
      <c r="N7" s="209"/>
      <c r="O7" s="209"/>
      <c r="P7" s="209"/>
      <c r="Q7" s="209"/>
      <c r="R7" s="209"/>
      <c r="S7" s="209"/>
      <c r="T7" s="209"/>
      <c r="U7" s="209"/>
      <c r="V7" s="209"/>
      <c r="W7" s="209"/>
      <c r="X7" s="210"/>
      <c r="Y7" s="597" t="s">
        <v>258</v>
      </c>
      <c r="Z7" s="190"/>
      <c r="AA7" s="190"/>
      <c r="AB7" s="190"/>
      <c r="AC7" s="190"/>
      <c r="AD7" s="598"/>
      <c r="AE7" s="584" t="s">
        <v>576</v>
      </c>
      <c r="AF7" s="585"/>
      <c r="AG7" s="585"/>
      <c r="AH7" s="585"/>
      <c r="AI7" s="585"/>
      <c r="AJ7" s="585"/>
      <c r="AK7" s="585"/>
      <c r="AL7" s="585"/>
      <c r="AM7" s="585"/>
      <c r="AN7" s="585"/>
      <c r="AO7" s="585"/>
      <c r="AP7" s="585"/>
      <c r="AQ7" s="585"/>
      <c r="AR7" s="585"/>
      <c r="AS7" s="585"/>
      <c r="AT7" s="585"/>
      <c r="AU7" s="585"/>
      <c r="AV7" s="585"/>
      <c r="AW7" s="585"/>
      <c r="AX7" s="586"/>
    </row>
    <row r="8" spans="1:50" ht="29.25" customHeight="1" x14ac:dyDescent="0.15">
      <c r="A8" s="205" t="s">
        <v>185</v>
      </c>
      <c r="B8" s="206"/>
      <c r="C8" s="206"/>
      <c r="D8" s="206"/>
      <c r="E8" s="206"/>
      <c r="F8" s="207"/>
      <c r="G8" s="644" t="str">
        <f>入力規則等!A27</f>
        <v>科学技術・イノベーション</v>
      </c>
      <c r="H8" s="374"/>
      <c r="I8" s="374"/>
      <c r="J8" s="374"/>
      <c r="K8" s="374"/>
      <c r="L8" s="374"/>
      <c r="M8" s="374"/>
      <c r="N8" s="374"/>
      <c r="O8" s="374"/>
      <c r="P8" s="374"/>
      <c r="Q8" s="374"/>
      <c r="R8" s="374"/>
      <c r="S8" s="374"/>
      <c r="T8" s="374"/>
      <c r="U8" s="374"/>
      <c r="V8" s="374"/>
      <c r="W8" s="374"/>
      <c r="X8" s="645"/>
      <c r="Y8" s="512" t="s">
        <v>186</v>
      </c>
      <c r="Z8" s="513"/>
      <c r="AA8" s="513"/>
      <c r="AB8" s="513"/>
      <c r="AC8" s="513"/>
      <c r="AD8" s="514"/>
      <c r="AE8" s="373" t="str">
        <f>入力規則等!K13</f>
        <v>その他の事項経費</v>
      </c>
      <c r="AF8" s="374"/>
      <c r="AG8" s="374"/>
      <c r="AH8" s="374"/>
      <c r="AI8" s="374"/>
      <c r="AJ8" s="374"/>
      <c r="AK8" s="374"/>
      <c r="AL8" s="374"/>
      <c r="AM8" s="374"/>
      <c r="AN8" s="374"/>
      <c r="AO8" s="374"/>
      <c r="AP8" s="374"/>
      <c r="AQ8" s="374"/>
      <c r="AR8" s="374"/>
      <c r="AS8" s="374"/>
      <c r="AT8" s="374"/>
      <c r="AU8" s="374"/>
      <c r="AV8" s="374"/>
      <c r="AW8" s="374"/>
      <c r="AX8" s="375"/>
    </row>
    <row r="9" spans="1:50" ht="51.75" customHeight="1" x14ac:dyDescent="0.15">
      <c r="A9" s="515" t="s">
        <v>717</v>
      </c>
      <c r="B9" s="516"/>
      <c r="C9" s="516"/>
      <c r="D9" s="516"/>
      <c r="E9" s="516"/>
      <c r="F9" s="516"/>
      <c r="G9" s="517" t="s">
        <v>577</v>
      </c>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18"/>
      <c r="AK9" s="518"/>
      <c r="AL9" s="518"/>
      <c r="AM9" s="518"/>
      <c r="AN9" s="518"/>
      <c r="AO9" s="518"/>
      <c r="AP9" s="518"/>
      <c r="AQ9" s="518"/>
      <c r="AR9" s="518"/>
      <c r="AS9" s="518"/>
      <c r="AT9" s="518"/>
      <c r="AU9" s="518"/>
      <c r="AV9" s="518"/>
      <c r="AW9" s="518"/>
      <c r="AX9" s="519"/>
    </row>
    <row r="10" spans="1:50" ht="75" customHeight="1" x14ac:dyDescent="0.15">
      <c r="A10" s="315" t="s">
        <v>718</v>
      </c>
      <c r="B10" s="316"/>
      <c r="C10" s="316"/>
      <c r="D10" s="316"/>
      <c r="E10" s="316"/>
      <c r="F10" s="316"/>
      <c r="G10" s="414" t="s">
        <v>714</v>
      </c>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6"/>
    </row>
    <row r="11" spans="1:50" ht="30" customHeight="1" x14ac:dyDescent="0.15">
      <c r="A11" s="315" t="s">
        <v>5</v>
      </c>
      <c r="B11" s="316"/>
      <c r="C11" s="316"/>
      <c r="D11" s="316"/>
      <c r="E11" s="316"/>
      <c r="F11" s="317"/>
      <c r="G11" s="349" t="str">
        <f>入力規則等!P10</f>
        <v>直接実施、委託・請負</v>
      </c>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1"/>
    </row>
    <row r="12" spans="1:50" ht="21" customHeight="1" x14ac:dyDescent="0.15">
      <c r="A12" s="662" t="s">
        <v>719</v>
      </c>
      <c r="B12" s="663"/>
      <c r="C12" s="663"/>
      <c r="D12" s="663"/>
      <c r="E12" s="663"/>
      <c r="F12" s="664"/>
      <c r="G12" s="421"/>
      <c r="H12" s="422"/>
      <c r="I12" s="422"/>
      <c r="J12" s="422"/>
      <c r="K12" s="422"/>
      <c r="L12" s="422"/>
      <c r="M12" s="422"/>
      <c r="N12" s="422"/>
      <c r="O12" s="422"/>
      <c r="P12" s="335" t="s">
        <v>259</v>
      </c>
      <c r="Q12" s="192"/>
      <c r="R12" s="192"/>
      <c r="S12" s="192"/>
      <c r="T12" s="192"/>
      <c r="U12" s="192"/>
      <c r="V12" s="193"/>
      <c r="W12" s="335" t="s">
        <v>276</v>
      </c>
      <c r="X12" s="192"/>
      <c r="Y12" s="192"/>
      <c r="Z12" s="192"/>
      <c r="AA12" s="192"/>
      <c r="AB12" s="192"/>
      <c r="AC12" s="193"/>
      <c r="AD12" s="335" t="s">
        <v>560</v>
      </c>
      <c r="AE12" s="192"/>
      <c r="AF12" s="192"/>
      <c r="AG12" s="192"/>
      <c r="AH12" s="192"/>
      <c r="AI12" s="192"/>
      <c r="AJ12" s="193"/>
      <c r="AK12" s="335" t="s">
        <v>563</v>
      </c>
      <c r="AL12" s="192"/>
      <c r="AM12" s="192"/>
      <c r="AN12" s="192"/>
      <c r="AO12" s="192"/>
      <c r="AP12" s="192"/>
      <c r="AQ12" s="193"/>
      <c r="AR12" s="335" t="s">
        <v>564</v>
      </c>
      <c r="AS12" s="192"/>
      <c r="AT12" s="192"/>
      <c r="AU12" s="192"/>
      <c r="AV12" s="192"/>
      <c r="AW12" s="192"/>
      <c r="AX12" s="376"/>
    </row>
    <row r="13" spans="1:50" ht="21" customHeight="1" x14ac:dyDescent="0.15">
      <c r="A13" s="261"/>
      <c r="B13" s="262"/>
      <c r="C13" s="262"/>
      <c r="D13" s="262"/>
      <c r="E13" s="262"/>
      <c r="F13" s="263"/>
      <c r="G13" s="377" t="s">
        <v>6</v>
      </c>
      <c r="H13" s="378"/>
      <c r="I13" s="425" t="s">
        <v>7</v>
      </c>
      <c r="J13" s="426"/>
      <c r="K13" s="426"/>
      <c r="L13" s="426"/>
      <c r="M13" s="426"/>
      <c r="N13" s="426"/>
      <c r="O13" s="427"/>
      <c r="P13" s="308">
        <v>124.494</v>
      </c>
      <c r="Q13" s="309"/>
      <c r="R13" s="309"/>
      <c r="S13" s="309"/>
      <c r="T13" s="309"/>
      <c r="U13" s="309"/>
      <c r="V13" s="310"/>
      <c r="W13" s="308">
        <v>128.71100000000001</v>
      </c>
      <c r="X13" s="309"/>
      <c r="Y13" s="309"/>
      <c r="Z13" s="309"/>
      <c r="AA13" s="309"/>
      <c r="AB13" s="309"/>
      <c r="AC13" s="310"/>
      <c r="AD13" s="308">
        <v>126.70699999999999</v>
      </c>
      <c r="AE13" s="309"/>
      <c r="AF13" s="309"/>
      <c r="AG13" s="309"/>
      <c r="AH13" s="309"/>
      <c r="AI13" s="309"/>
      <c r="AJ13" s="310"/>
      <c r="AK13" s="308">
        <v>127.94199999999999</v>
      </c>
      <c r="AL13" s="309"/>
      <c r="AM13" s="309"/>
      <c r="AN13" s="309"/>
      <c r="AO13" s="309"/>
      <c r="AP13" s="309"/>
      <c r="AQ13" s="310"/>
      <c r="AR13" s="594">
        <v>139.06</v>
      </c>
      <c r="AS13" s="595"/>
      <c r="AT13" s="595"/>
      <c r="AU13" s="595"/>
      <c r="AV13" s="595"/>
      <c r="AW13" s="595"/>
      <c r="AX13" s="596"/>
    </row>
    <row r="14" spans="1:50" ht="21" customHeight="1" x14ac:dyDescent="0.15">
      <c r="A14" s="261"/>
      <c r="B14" s="262"/>
      <c r="C14" s="262"/>
      <c r="D14" s="262"/>
      <c r="E14" s="262"/>
      <c r="F14" s="263"/>
      <c r="G14" s="379"/>
      <c r="H14" s="380"/>
      <c r="I14" s="365" t="s">
        <v>8</v>
      </c>
      <c r="J14" s="423"/>
      <c r="K14" s="423"/>
      <c r="L14" s="423"/>
      <c r="M14" s="423"/>
      <c r="N14" s="423"/>
      <c r="O14" s="424"/>
      <c r="P14" s="308" t="s">
        <v>578</v>
      </c>
      <c r="Q14" s="309"/>
      <c r="R14" s="309"/>
      <c r="S14" s="309"/>
      <c r="T14" s="309"/>
      <c r="U14" s="309"/>
      <c r="V14" s="310"/>
      <c r="W14" s="308" t="s">
        <v>578</v>
      </c>
      <c r="X14" s="309"/>
      <c r="Y14" s="309"/>
      <c r="Z14" s="309"/>
      <c r="AA14" s="309"/>
      <c r="AB14" s="309"/>
      <c r="AC14" s="310"/>
      <c r="AD14" s="308" t="s">
        <v>578</v>
      </c>
      <c r="AE14" s="309"/>
      <c r="AF14" s="309"/>
      <c r="AG14" s="309"/>
      <c r="AH14" s="309"/>
      <c r="AI14" s="309"/>
      <c r="AJ14" s="310"/>
      <c r="AK14" s="308" t="s">
        <v>578</v>
      </c>
      <c r="AL14" s="309"/>
      <c r="AM14" s="309"/>
      <c r="AN14" s="309"/>
      <c r="AO14" s="309"/>
      <c r="AP14" s="309"/>
      <c r="AQ14" s="310"/>
      <c r="AR14" s="457"/>
      <c r="AS14" s="457"/>
      <c r="AT14" s="457"/>
      <c r="AU14" s="457"/>
      <c r="AV14" s="457"/>
      <c r="AW14" s="457"/>
      <c r="AX14" s="458"/>
    </row>
    <row r="15" spans="1:50" ht="21" customHeight="1" x14ac:dyDescent="0.15">
      <c r="A15" s="261"/>
      <c r="B15" s="262"/>
      <c r="C15" s="262"/>
      <c r="D15" s="262"/>
      <c r="E15" s="262"/>
      <c r="F15" s="263"/>
      <c r="G15" s="379"/>
      <c r="H15" s="380"/>
      <c r="I15" s="365" t="s">
        <v>45</v>
      </c>
      <c r="J15" s="366"/>
      <c r="K15" s="366"/>
      <c r="L15" s="366"/>
      <c r="M15" s="366"/>
      <c r="N15" s="366"/>
      <c r="O15" s="367"/>
      <c r="P15" s="308" t="s">
        <v>578</v>
      </c>
      <c r="Q15" s="309"/>
      <c r="R15" s="309"/>
      <c r="S15" s="309"/>
      <c r="T15" s="309"/>
      <c r="U15" s="309"/>
      <c r="V15" s="310"/>
      <c r="W15" s="308" t="s">
        <v>578</v>
      </c>
      <c r="X15" s="309"/>
      <c r="Y15" s="309"/>
      <c r="Z15" s="309"/>
      <c r="AA15" s="309"/>
      <c r="AB15" s="309"/>
      <c r="AC15" s="310"/>
      <c r="AD15" s="308" t="s">
        <v>578</v>
      </c>
      <c r="AE15" s="309"/>
      <c r="AF15" s="309"/>
      <c r="AG15" s="309"/>
      <c r="AH15" s="309"/>
      <c r="AI15" s="309"/>
      <c r="AJ15" s="310"/>
      <c r="AK15" s="308" t="s">
        <v>578</v>
      </c>
      <c r="AL15" s="309"/>
      <c r="AM15" s="309"/>
      <c r="AN15" s="309"/>
      <c r="AO15" s="309"/>
      <c r="AP15" s="309"/>
      <c r="AQ15" s="310"/>
      <c r="AR15" s="308" t="s">
        <v>578</v>
      </c>
      <c r="AS15" s="309"/>
      <c r="AT15" s="309"/>
      <c r="AU15" s="309"/>
      <c r="AV15" s="309"/>
      <c r="AW15" s="309"/>
      <c r="AX15" s="310"/>
    </row>
    <row r="16" spans="1:50" ht="21" customHeight="1" x14ac:dyDescent="0.15">
      <c r="A16" s="261"/>
      <c r="B16" s="262"/>
      <c r="C16" s="262"/>
      <c r="D16" s="262"/>
      <c r="E16" s="262"/>
      <c r="F16" s="263"/>
      <c r="G16" s="379"/>
      <c r="H16" s="380"/>
      <c r="I16" s="365" t="s">
        <v>46</v>
      </c>
      <c r="J16" s="366"/>
      <c r="K16" s="366"/>
      <c r="L16" s="366"/>
      <c r="M16" s="366"/>
      <c r="N16" s="366"/>
      <c r="O16" s="367"/>
      <c r="P16" s="308" t="s">
        <v>578</v>
      </c>
      <c r="Q16" s="309"/>
      <c r="R16" s="309"/>
      <c r="S16" s="309"/>
      <c r="T16" s="309"/>
      <c r="U16" s="309"/>
      <c r="V16" s="310"/>
      <c r="W16" s="308" t="s">
        <v>578</v>
      </c>
      <c r="X16" s="309"/>
      <c r="Y16" s="309"/>
      <c r="Z16" s="309"/>
      <c r="AA16" s="309"/>
      <c r="AB16" s="309"/>
      <c r="AC16" s="310"/>
      <c r="AD16" s="308" t="s">
        <v>578</v>
      </c>
      <c r="AE16" s="309"/>
      <c r="AF16" s="309"/>
      <c r="AG16" s="309"/>
      <c r="AH16" s="309"/>
      <c r="AI16" s="309"/>
      <c r="AJ16" s="310"/>
      <c r="AK16" s="308" t="s">
        <v>578</v>
      </c>
      <c r="AL16" s="309"/>
      <c r="AM16" s="309"/>
      <c r="AN16" s="309"/>
      <c r="AO16" s="309"/>
      <c r="AP16" s="309"/>
      <c r="AQ16" s="310"/>
      <c r="AR16" s="417"/>
      <c r="AS16" s="418"/>
      <c r="AT16" s="418"/>
      <c r="AU16" s="418"/>
      <c r="AV16" s="418"/>
      <c r="AW16" s="418"/>
      <c r="AX16" s="419"/>
    </row>
    <row r="17" spans="1:50" ht="24.75" customHeight="1" x14ac:dyDescent="0.15">
      <c r="A17" s="261"/>
      <c r="B17" s="262"/>
      <c r="C17" s="262"/>
      <c r="D17" s="262"/>
      <c r="E17" s="262"/>
      <c r="F17" s="263"/>
      <c r="G17" s="379"/>
      <c r="H17" s="380"/>
      <c r="I17" s="365" t="s">
        <v>44</v>
      </c>
      <c r="J17" s="423"/>
      <c r="K17" s="423"/>
      <c r="L17" s="423"/>
      <c r="M17" s="423"/>
      <c r="N17" s="423"/>
      <c r="O17" s="424"/>
      <c r="P17" s="308" t="s">
        <v>578</v>
      </c>
      <c r="Q17" s="309"/>
      <c r="R17" s="309"/>
      <c r="S17" s="309"/>
      <c r="T17" s="309"/>
      <c r="U17" s="309"/>
      <c r="V17" s="310"/>
      <c r="W17" s="308" t="s">
        <v>578</v>
      </c>
      <c r="X17" s="309"/>
      <c r="Y17" s="309"/>
      <c r="Z17" s="309"/>
      <c r="AA17" s="309"/>
      <c r="AB17" s="309"/>
      <c r="AC17" s="310"/>
      <c r="AD17" s="308" t="s">
        <v>578</v>
      </c>
      <c r="AE17" s="309"/>
      <c r="AF17" s="309"/>
      <c r="AG17" s="309"/>
      <c r="AH17" s="309"/>
      <c r="AI17" s="309"/>
      <c r="AJ17" s="310"/>
      <c r="AK17" s="308" t="s">
        <v>578</v>
      </c>
      <c r="AL17" s="309"/>
      <c r="AM17" s="309"/>
      <c r="AN17" s="309"/>
      <c r="AO17" s="309"/>
      <c r="AP17" s="309"/>
      <c r="AQ17" s="310"/>
      <c r="AR17" s="592"/>
      <c r="AS17" s="592"/>
      <c r="AT17" s="592"/>
      <c r="AU17" s="592"/>
      <c r="AV17" s="592"/>
      <c r="AW17" s="592"/>
      <c r="AX17" s="593"/>
    </row>
    <row r="18" spans="1:50" ht="24.75" customHeight="1" x14ac:dyDescent="0.15">
      <c r="A18" s="261"/>
      <c r="B18" s="262"/>
      <c r="C18" s="262"/>
      <c r="D18" s="262"/>
      <c r="E18" s="262"/>
      <c r="F18" s="263"/>
      <c r="G18" s="381"/>
      <c r="H18" s="382"/>
      <c r="I18" s="370" t="s">
        <v>19</v>
      </c>
      <c r="J18" s="371"/>
      <c r="K18" s="371"/>
      <c r="L18" s="371"/>
      <c r="M18" s="371"/>
      <c r="N18" s="371"/>
      <c r="O18" s="372"/>
      <c r="P18" s="557">
        <f>SUM(P13:V17)</f>
        <v>124.494</v>
      </c>
      <c r="Q18" s="558"/>
      <c r="R18" s="558"/>
      <c r="S18" s="558"/>
      <c r="T18" s="558"/>
      <c r="U18" s="558"/>
      <c r="V18" s="559"/>
      <c r="W18" s="557">
        <f>SUM(W13:AC17)</f>
        <v>128.71100000000001</v>
      </c>
      <c r="X18" s="558"/>
      <c r="Y18" s="558"/>
      <c r="Z18" s="558"/>
      <c r="AA18" s="558"/>
      <c r="AB18" s="558"/>
      <c r="AC18" s="559"/>
      <c r="AD18" s="557">
        <f>SUM(AD13:AJ17)</f>
        <v>126.70699999999999</v>
      </c>
      <c r="AE18" s="558"/>
      <c r="AF18" s="558"/>
      <c r="AG18" s="558"/>
      <c r="AH18" s="558"/>
      <c r="AI18" s="558"/>
      <c r="AJ18" s="559"/>
      <c r="AK18" s="557">
        <f>SUM(AK13:AQ17)</f>
        <v>127.94199999999999</v>
      </c>
      <c r="AL18" s="558"/>
      <c r="AM18" s="558"/>
      <c r="AN18" s="558"/>
      <c r="AO18" s="558"/>
      <c r="AP18" s="558"/>
      <c r="AQ18" s="559"/>
      <c r="AR18" s="557">
        <f>SUM(AR13:AX17)</f>
        <v>139.06</v>
      </c>
      <c r="AS18" s="558"/>
      <c r="AT18" s="558"/>
      <c r="AU18" s="558"/>
      <c r="AV18" s="558"/>
      <c r="AW18" s="558"/>
      <c r="AX18" s="560"/>
    </row>
    <row r="19" spans="1:50" ht="24.75" customHeight="1" x14ac:dyDescent="0.15">
      <c r="A19" s="261"/>
      <c r="B19" s="262"/>
      <c r="C19" s="262"/>
      <c r="D19" s="262"/>
      <c r="E19" s="262"/>
      <c r="F19" s="263"/>
      <c r="G19" s="555" t="s">
        <v>9</v>
      </c>
      <c r="H19" s="556"/>
      <c r="I19" s="556"/>
      <c r="J19" s="556"/>
      <c r="K19" s="556"/>
      <c r="L19" s="556"/>
      <c r="M19" s="556"/>
      <c r="N19" s="556"/>
      <c r="O19" s="556"/>
      <c r="P19" s="308">
        <v>112.167</v>
      </c>
      <c r="Q19" s="309"/>
      <c r="R19" s="309"/>
      <c r="S19" s="309"/>
      <c r="T19" s="309"/>
      <c r="U19" s="309"/>
      <c r="V19" s="310"/>
      <c r="W19" s="308">
        <v>86.352000000000004</v>
      </c>
      <c r="X19" s="309"/>
      <c r="Y19" s="309"/>
      <c r="Z19" s="309"/>
      <c r="AA19" s="309"/>
      <c r="AB19" s="309"/>
      <c r="AC19" s="310"/>
      <c r="AD19" s="308">
        <v>60.96</v>
      </c>
      <c r="AE19" s="309"/>
      <c r="AF19" s="309"/>
      <c r="AG19" s="309"/>
      <c r="AH19" s="309"/>
      <c r="AI19" s="309"/>
      <c r="AJ19" s="310"/>
      <c r="AK19" s="124"/>
      <c r="AL19" s="124"/>
      <c r="AM19" s="124"/>
      <c r="AN19" s="124"/>
      <c r="AO19" s="124"/>
      <c r="AP19" s="124"/>
      <c r="AQ19" s="124"/>
      <c r="AR19" s="124"/>
      <c r="AS19" s="124"/>
      <c r="AT19" s="124"/>
      <c r="AU19" s="124"/>
      <c r="AV19" s="124"/>
      <c r="AW19" s="124"/>
      <c r="AX19" s="126"/>
    </row>
    <row r="20" spans="1:50" ht="24.75" customHeight="1" x14ac:dyDescent="0.15">
      <c r="A20" s="261"/>
      <c r="B20" s="262"/>
      <c r="C20" s="262"/>
      <c r="D20" s="262"/>
      <c r="E20" s="262"/>
      <c r="F20" s="263"/>
      <c r="G20" s="555" t="s">
        <v>10</v>
      </c>
      <c r="H20" s="556"/>
      <c r="I20" s="556"/>
      <c r="J20" s="556"/>
      <c r="K20" s="556"/>
      <c r="L20" s="556"/>
      <c r="M20" s="556"/>
      <c r="N20" s="556"/>
      <c r="O20" s="556"/>
      <c r="P20" s="113">
        <f>IF(P18=0, "-", SUM(P19)/P18)</f>
        <v>0.90098317991228494</v>
      </c>
      <c r="Q20" s="113"/>
      <c r="R20" s="113"/>
      <c r="S20" s="113"/>
      <c r="T20" s="113"/>
      <c r="U20" s="113"/>
      <c r="V20" s="113"/>
      <c r="W20" s="113">
        <f t="shared" ref="W20" si="0">IF(W18=0, "-", SUM(W19)/W18)</f>
        <v>0.67089836921475243</v>
      </c>
      <c r="X20" s="113"/>
      <c r="Y20" s="113"/>
      <c r="Z20" s="113"/>
      <c r="AA20" s="113"/>
      <c r="AB20" s="113"/>
      <c r="AC20" s="113"/>
      <c r="AD20" s="113">
        <f t="shared" ref="AD20" si="1">IF(AD18=0, "-", SUM(AD19)/AD18)</f>
        <v>0.48110996235409254</v>
      </c>
      <c r="AE20" s="113"/>
      <c r="AF20" s="113"/>
      <c r="AG20" s="113"/>
      <c r="AH20" s="113"/>
      <c r="AI20" s="113"/>
      <c r="AJ20" s="113"/>
      <c r="AK20" s="124"/>
      <c r="AL20" s="124"/>
      <c r="AM20" s="124"/>
      <c r="AN20" s="124"/>
      <c r="AO20" s="124"/>
      <c r="AP20" s="124"/>
      <c r="AQ20" s="125"/>
      <c r="AR20" s="125"/>
      <c r="AS20" s="125"/>
      <c r="AT20" s="125"/>
      <c r="AU20" s="124"/>
      <c r="AV20" s="124"/>
      <c r="AW20" s="124"/>
      <c r="AX20" s="126"/>
    </row>
    <row r="21" spans="1:50" ht="25.5" customHeight="1" x14ac:dyDescent="0.15">
      <c r="A21" s="515"/>
      <c r="B21" s="516"/>
      <c r="C21" s="516"/>
      <c r="D21" s="516"/>
      <c r="E21" s="516"/>
      <c r="F21" s="665"/>
      <c r="G21" s="111" t="s">
        <v>236</v>
      </c>
      <c r="H21" s="112"/>
      <c r="I21" s="112"/>
      <c r="J21" s="112"/>
      <c r="K21" s="112"/>
      <c r="L21" s="112"/>
      <c r="M21" s="112"/>
      <c r="N21" s="112"/>
      <c r="O21" s="112"/>
      <c r="P21" s="113">
        <f>IF(P19=0, "-", SUM(P19)/SUM(P13,P14))</f>
        <v>0.90098317991228494</v>
      </c>
      <c r="Q21" s="113"/>
      <c r="R21" s="113"/>
      <c r="S21" s="113"/>
      <c r="T21" s="113"/>
      <c r="U21" s="113"/>
      <c r="V21" s="113"/>
      <c r="W21" s="113">
        <f t="shared" ref="W21" si="2">IF(W19=0, "-", SUM(W19)/SUM(W13,W14))</f>
        <v>0.67089836921475243</v>
      </c>
      <c r="X21" s="113"/>
      <c r="Y21" s="113"/>
      <c r="Z21" s="113"/>
      <c r="AA21" s="113"/>
      <c r="AB21" s="113"/>
      <c r="AC21" s="113"/>
      <c r="AD21" s="113">
        <f t="shared" ref="AD21" si="3">IF(AD19=0, "-", SUM(AD19)/SUM(AD13,AD14))</f>
        <v>0.48110996235409254</v>
      </c>
      <c r="AE21" s="113"/>
      <c r="AF21" s="113"/>
      <c r="AG21" s="113"/>
      <c r="AH21" s="113"/>
      <c r="AI21" s="113"/>
      <c r="AJ21" s="113"/>
      <c r="AK21" s="124"/>
      <c r="AL21" s="124"/>
      <c r="AM21" s="124"/>
      <c r="AN21" s="124"/>
      <c r="AO21" s="124"/>
      <c r="AP21" s="124"/>
      <c r="AQ21" s="125"/>
      <c r="AR21" s="125"/>
      <c r="AS21" s="125"/>
      <c r="AT21" s="125"/>
      <c r="AU21" s="124"/>
      <c r="AV21" s="124"/>
      <c r="AW21" s="124"/>
      <c r="AX21" s="126"/>
    </row>
    <row r="22" spans="1:50" ht="18.75" customHeight="1" x14ac:dyDescent="0.15">
      <c r="A22" s="670" t="s">
        <v>567</v>
      </c>
      <c r="B22" s="671"/>
      <c r="C22" s="671"/>
      <c r="D22" s="671"/>
      <c r="E22" s="671"/>
      <c r="F22" s="672"/>
      <c r="G22" s="666" t="s">
        <v>222</v>
      </c>
      <c r="H22" s="631"/>
      <c r="I22" s="631"/>
      <c r="J22" s="631"/>
      <c r="K22" s="631"/>
      <c r="L22" s="631"/>
      <c r="M22" s="631"/>
      <c r="N22" s="631"/>
      <c r="O22" s="632"/>
      <c r="P22" s="630" t="s">
        <v>565</v>
      </c>
      <c r="Q22" s="631"/>
      <c r="R22" s="631"/>
      <c r="S22" s="631"/>
      <c r="T22" s="631"/>
      <c r="U22" s="631"/>
      <c r="V22" s="632"/>
      <c r="W22" s="630" t="s">
        <v>566</v>
      </c>
      <c r="X22" s="631"/>
      <c r="Y22" s="631"/>
      <c r="Z22" s="631"/>
      <c r="AA22" s="631"/>
      <c r="AB22" s="631"/>
      <c r="AC22" s="632"/>
      <c r="AD22" s="630" t="s">
        <v>221</v>
      </c>
      <c r="AE22" s="631"/>
      <c r="AF22" s="631"/>
      <c r="AG22" s="631"/>
      <c r="AH22" s="631"/>
      <c r="AI22" s="631"/>
      <c r="AJ22" s="631"/>
      <c r="AK22" s="631"/>
      <c r="AL22" s="631"/>
      <c r="AM22" s="631"/>
      <c r="AN22" s="631"/>
      <c r="AO22" s="631"/>
      <c r="AP22" s="631"/>
      <c r="AQ22" s="631"/>
      <c r="AR22" s="631"/>
      <c r="AS22" s="631"/>
      <c r="AT22" s="631"/>
      <c r="AU22" s="631"/>
      <c r="AV22" s="631"/>
      <c r="AW22" s="631"/>
      <c r="AX22" s="679"/>
    </row>
    <row r="23" spans="1:50" ht="25.5" customHeight="1" x14ac:dyDescent="0.15">
      <c r="A23" s="673"/>
      <c r="B23" s="674"/>
      <c r="C23" s="674"/>
      <c r="D23" s="674"/>
      <c r="E23" s="674"/>
      <c r="F23" s="675"/>
      <c r="G23" s="667" t="s">
        <v>579</v>
      </c>
      <c r="H23" s="668"/>
      <c r="I23" s="668"/>
      <c r="J23" s="668"/>
      <c r="K23" s="668"/>
      <c r="L23" s="668"/>
      <c r="M23" s="668"/>
      <c r="N23" s="668"/>
      <c r="O23" s="669"/>
      <c r="P23" s="594">
        <v>78.741</v>
      </c>
      <c r="Q23" s="595"/>
      <c r="R23" s="595"/>
      <c r="S23" s="595"/>
      <c r="T23" s="595"/>
      <c r="U23" s="595"/>
      <c r="V23" s="633"/>
      <c r="W23" s="594">
        <v>93.734999999999999</v>
      </c>
      <c r="X23" s="595"/>
      <c r="Y23" s="595"/>
      <c r="Z23" s="595"/>
      <c r="AA23" s="595"/>
      <c r="AB23" s="595"/>
      <c r="AC23" s="633"/>
      <c r="AD23" s="680" t="s">
        <v>715</v>
      </c>
      <c r="AE23" s="681"/>
      <c r="AF23" s="681"/>
      <c r="AG23" s="681"/>
      <c r="AH23" s="681"/>
      <c r="AI23" s="681"/>
      <c r="AJ23" s="681"/>
      <c r="AK23" s="681"/>
      <c r="AL23" s="681"/>
      <c r="AM23" s="681"/>
      <c r="AN23" s="681"/>
      <c r="AO23" s="681"/>
      <c r="AP23" s="681"/>
      <c r="AQ23" s="681"/>
      <c r="AR23" s="681"/>
      <c r="AS23" s="681"/>
      <c r="AT23" s="681"/>
      <c r="AU23" s="681"/>
      <c r="AV23" s="681"/>
      <c r="AW23" s="681"/>
      <c r="AX23" s="682"/>
    </row>
    <row r="24" spans="1:50" ht="25.5" customHeight="1" x14ac:dyDescent="0.15">
      <c r="A24" s="673"/>
      <c r="B24" s="674"/>
      <c r="C24" s="674"/>
      <c r="D24" s="674"/>
      <c r="E24" s="674"/>
      <c r="F24" s="675"/>
      <c r="G24" s="634" t="s">
        <v>580</v>
      </c>
      <c r="H24" s="635"/>
      <c r="I24" s="635"/>
      <c r="J24" s="635"/>
      <c r="K24" s="635"/>
      <c r="L24" s="635"/>
      <c r="M24" s="635"/>
      <c r="N24" s="635"/>
      <c r="O24" s="636"/>
      <c r="P24" s="308">
        <v>15.269</v>
      </c>
      <c r="Q24" s="309"/>
      <c r="R24" s="309"/>
      <c r="S24" s="309"/>
      <c r="T24" s="309"/>
      <c r="U24" s="309"/>
      <c r="V24" s="310"/>
      <c r="W24" s="308">
        <v>14.134</v>
      </c>
      <c r="X24" s="309"/>
      <c r="Y24" s="309"/>
      <c r="Z24" s="309"/>
      <c r="AA24" s="309"/>
      <c r="AB24" s="309"/>
      <c r="AC24" s="310"/>
      <c r="AD24" s="683"/>
      <c r="AE24" s="684"/>
      <c r="AF24" s="684"/>
      <c r="AG24" s="684"/>
      <c r="AH24" s="684"/>
      <c r="AI24" s="684"/>
      <c r="AJ24" s="684"/>
      <c r="AK24" s="684"/>
      <c r="AL24" s="684"/>
      <c r="AM24" s="684"/>
      <c r="AN24" s="684"/>
      <c r="AO24" s="684"/>
      <c r="AP24" s="684"/>
      <c r="AQ24" s="684"/>
      <c r="AR24" s="684"/>
      <c r="AS24" s="684"/>
      <c r="AT24" s="684"/>
      <c r="AU24" s="684"/>
      <c r="AV24" s="684"/>
      <c r="AW24" s="684"/>
      <c r="AX24" s="685"/>
    </row>
    <row r="25" spans="1:50" ht="25.5" customHeight="1" x14ac:dyDescent="0.15">
      <c r="A25" s="673"/>
      <c r="B25" s="674"/>
      <c r="C25" s="674"/>
      <c r="D25" s="674"/>
      <c r="E25" s="674"/>
      <c r="F25" s="675"/>
      <c r="G25" s="634" t="s">
        <v>707</v>
      </c>
      <c r="H25" s="635"/>
      <c r="I25" s="635"/>
      <c r="J25" s="635"/>
      <c r="K25" s="635"/>
      <c r="L25" s="635"/>
      <c r="M25" s="635"/>
      <c r="N25" s="635"/>
      <c r="O25" s="636"/>
      <c r="P25" s="308">
        <v>8.8719999999999999</v>
      </c>
      <c r="Q25" s="309"/>
      <c r="R25" s="309"/>
      <c r="S25" s="309"/>
      <c r="T25" s="309"/>
      <c r="U25" s="309"/>
      <c r="V25" s="310"/>
      <c r="W25" s="308">
        <v>8.8719999999999999</v>
      </c>
      <c r="X25" s="309"/>
      <c r="Y25" s="309"/>
      <c r="Z25" s="309"/>
      <c r="AA25" s="309"/>
      <c r="AB25" s="309"/>
      <c r="AC25" s="310"/>
      <c r="AD25" s="683"/>
      <c r="AE25" s="684"/>
      <c r="AF25" s="684"/>
      <c r="AG25" s="684"/>
      <c r="AH25" s="684"/>
      <c r="AI25" s="684"/>
      <c r="AJ25" s="684"/>
      <c r="AK25" s="684"/>
      <c r="AL25" s="684"/>
      <c r="AM25" s="684"/>
      <c r="AN25" s="684"/>
      <c r="AO25" s="684"/>
      <c r="AP25" s="684"/>
      <c r="AQ25" s="684"/>
      <c r="AR25" s="684"/>
      <c r="AS25" s="684"/>
      <c r="AT25" s="684"/>
      <c r="AU25" s="684"/>
      <c r="AV25" s="684"/>
      <c r="AW25" s="684"/>
      <c r="AX25" s="685"/>
    </row>
    <row r="26" spans="1:50" ht="25.5" customHeight="1" x14ac:dyDescent="0.15">
      <c r="A26" s="673"/>
      <c r="B26" s="674"/>
      <c r="C26" s="674"/>
      <c r="D26" s="674"/>
      <c r="E26" s="674"/>
      <c r="F26" s="675"/>
      <c r="G26" s="634" t="s">
        <v>708</v>
      </c>
      <c r="H26" s="635"/>
      <c r="I26" s="635"/>
      <c r="J26" s="635"/>
      <c r="K26" s="635"/>
      <c r="L26" s="635"/>
      <c r="M26" s="635"/>
      <c r="N26" s="635"/>
      <c r="O26" s="636"/>
      <c r="P26" s="308">
        <v>8.1010000000000009</v>
      </c>
      <c r="Q26" s="309"/>
      <c r="R26" s="309"/>
      <c r="S26" s="309"/>
      <c r="T26" s="309"/>
      <c r="U26" s="309"/>
      <c r="V26" s="310"/>
      <c r="W26" s="308">
        <v>8.1010000000000009</v>
      </c>
      <c r="X26" s="309"/>
      <c r="Y26" s="309"/>
      <c r="Z26" s="309"/>
      <c r="AA26" s="309"/>
      <c r="AB26" s="309"/>
      <c r="AC26" s="310"/>
      <c r="AD26" s="683"/>
      <c r="AE26" s="684"/>
      <c r="AF26" s="684"/>
      <c r="AG26" s="684"/>
      <c r="AH26" s="684"/>
      <c r="AI26" s="684"/>
      <c r="AJ26" s="684"/>
      <c r="AK26" s="684"/>
      <c r="AL26" s="684"/>
      <c r="AM26" s="684"/>
      <c r="AN26" s="684"/>
      <c r="AO26" s="684"/>
      <c r="AP26" s="684"/>
      <c r="AQ26" s="684"/>
      <c r="AR26" s="684"/>
      <c r="AS26" s="684"/>
      <c r="AT26" s="684"/>
      <c r="AU26" s="684"/>
      <c r="AV26" s="684"/>
      <c r="AW26" s="684"/>
      <c r="AX26" s="685"/>
    </row>
    <row r="27" spans="1:50" ht="25.5" customHeight="1" x14ac:dyDescent="0.15">
      <c r="A27" s="673"/>
      <c r="B27" s="674"/>
      <c r="C27" s="674"/>
      <c r="D27" s="674"/>
      <c r="E27" s="674"/>
      <c r="F27" s="675"/>
      <c r="G27" s="634" t="s">
        <v>581</v>
      </c>
      <c r="H27" s="635"/>
      <c r="I27" s="635"/>
      <c r="J27" s="635"/>
      <c r="K27" s="635"/>
      <c r="L27" s="635"/>
      <c r="M27" s="635"/>
      <c r="N27" s="635"/>
      <c r="O27" s="636"/>
      <c r="P27" s="308">
        <v>5.7480000000000002</v>
      </c>
      <c r="Q27" s="309"/>
      <c r="R27" s="309"/>
      <c r="S27" s="309"/>
      <c r="T27" s="309"/>
      <c r="U27" s="309"/>
      <c r="V27" s="310"/>
      <c r="W27" s="308">
        <v>5.7480000000000002</v>
      </c>
      <c r="X27" s="309"/>
      <c r="Y27" s="309"/>
      <c r="Z27" s="309"/>
      <c r="AA27" s="309"/>
      <c r="AB27" s="309"/>
      <c r="AC27" s="310"/>
      <c r="AD27" s="683"/>
      <c r="AE27" s="684"/>
      <c r="AF27" s="684"/>
      <c r="AG27" s="684"/>
      <c r="AH27" s="684"/>
      <c r="AI27" s="684"/>
      <c r="AJ27" s="684"/>
      <c r="AK27" s="684"/>
      <c r="AL27" s="684"/>
      <c r="AM27" s="684"/>
      <c r="AN27" s="684"/>
      <c r="AO27" s="684"/>
      <c r="AP27" s="684"/>
      <c r="AQ27" s="684"/>
      <c r="AR27" s="684"/>
      <c r="AS27" s="684"/>
      <c r="AT27" s="684"/>
      <c r="AU27" s="684"/>
      <c r="AV27" s="684"/>
      <c r="AW27" s="684"/>
      <c r="AX27" s="685"/>
    </row>
    <row r="28" spans="1:50" ht="25.5" customHeight="1" x14ac:dyDescent="0.15">
      <c r="A28" s="673"/>
      <c r="B28" s="674"/>
      <c r="C28" s="674"/>
      <c r="D28" s="674"/>
      <c r="E28" s="674"/>
      <c r="F28" s="675"/>
      <c r="G28" s="637" t="s">
        <v>224</v>
      </c>
      <c r="H28" s="638"/>
      <c r="I28" s="638"/>
      <c r="J28" s="638"/>
      <c r="K28" s="638"/>
      <c r="L28" s="638"/>
      <c r="M28" s="638"/>
      <c r="N28" s="638"/>
      <c r="O28" s="639"/>
      <c r="P28" s="557">
        <f>P29-SUM(P23:P27)</f>
        <v>11.210999999999984</v>
      </c>
      <c r="Q28" s="558"/>
      <c r="R28" s="558"/>
      <c r="S28" s="558"/>
      <c r="T28" s="558"/>
      <c r="U28" s="558"/>
      <c r="V28" s="559"/>
      <c r="W28" s="557">
        <f>W29-SUM(W23:W27)</f>
        <v>8.4699999999999989</v>
      </c>
      <c r="X28" s="558"/>
      <c r="Y28" s="558"/>
      <c r="Z28" s="558"/>
      <c r="AA28" s="558"/>
      <c r="AB28" s="558"/>
      <c r="AC28" s="559"/>
      <c r="AD28" s="683"/>
      <c r="AE28" s="684"/>
      <c r="AF28" s="684"/>
      <c r="AG28" s="684"/>
      <c r="AH28" s="684"/>
      <c r="AI28" s="684"/>
      <c r="AJ28" s="684"/>
      <c r="AK28" s="684"/>
      <c r="AL28" s="684"/>
      <c r="AM28" s="684"/>
      <c r="AN28" s="684"/>
      <c r="AO28" s="684"/>
      <c r="AP28" s="684"/>
      <c r="AQ28" s="684"/>
      <c r="AR28" s="684"/>
      <c r="AS28" s="684"/>
      <c r="AT28" s="684"/>
      <c r="AU28" s="684"/>
      <c r="AV28" s="684"/>
      <c r="AW28" s="684"/>
      <c r="AX28" s="685"/>
    </row>
    <row r="29" spans="1:50" ht="25.5" customHeight="1" thickBot="1" x14ac:dyDescent="0.2">
      <c r="A29" s="676"/>
      <c r="B29" s="677"/>
      <c r="C29" s="677"/>
      <c r="D29" s="677"/>
      <c r="E29" s="677"/>
      <c r="F29" s="678"/>
      <c r="G29" s="640" t="s">
        <v>223</v>
      </c>
      <c r="H29" s="641"/>
      <c r="I29" s="641"/>
      <c r="J29" s="641"/>
      <c r="K29" s="641"/>
      <c r="L29" s="641"/>
      <c r="M29" s="641"/>
      <c r="N29" s="641"/>
      <c r="O29" s="642"/>
      <c r="P29" s="308">
        <f>AK13</f>
        <v>127.94199999999999</v>
      </c>
      <c r="Q29" s="309"/>
      <c r="R29" s="309"/>
      <c r="S29" s="309"/>
      <c r="T29" s="309"/>
      <c r="U29" s="309"/>
      <c r="V29" s="310"/>
      <c r="W29" s="650">
        <f>AR13</f>
        <v>139.06</v>
      </c>
      <c r="X29" s="651"/>
      <c r="Y29" s="651"/>
      <c r="Z29" s="651"/>
      <c r="AA29" s="651"/>
      <c r="AB29" s="651"/>
      <c r="AC29" s="652"/>
      <c r="AD29" s="686"/>
      <c r="AE29" s="686"/>
      <c r="AF29" s="686"/>
      <c r="AG29" s="686"/>
      <c r="AH29" s="686"/>
      <c r="AI29" s="686"/>
      <c r="AJ29" s="686"/>
      <c r="AK29" s="686"/>
      <c r="AL29" s="686"/>
      <c r="AM29" s="686"/>
      <c r="AN29" s="686"/>
      <c r="AO29" s="686"/>
      <c r="AP29" s="686"/>
      <c r="AQ29" s="686"/>
      <c r="AR29" s="686"/>
      <c r="AS29" s="686"/>
      <c r="AT29" s="686"/>
      <c r="AU29" s="686"/>
      <c r="AV29" s="686"/>
      <c r="AW29" s="686"/>
      <c r="AX29" s="687"/>
    </row>
    <row r="30" spans="1:50" ht="18.75" customHeight="1" x14ac:dyDescent="0.15">
      <c r="A30" s="535" t="s">
        <v>232</v>
      </c>
      <c r="B30" s="536"/>
      <c r="C30" s="536"/>
      <c r="D30" s="536"/>
      <c r="E30" s="536"/>
      <c r="F30" s="537"/>
      <c r="G30" s="431" t="s">
        <v>135</v>
      </c>
      <c r="H30" s="432"/>
      <c r="I30" s="432"/>
      <c r="J30" s="432"/>
      <c r="K30" s="432"/>
      <c r="L30" s="432"/>
      <c r="M30" s="432"/>
      <c r="N30" s="432"/>
      <c r="O30" s="433"/>
      <c r="P30" s="526" t="s">
        <v>53</v>
      </c>
      <c r="Q30" s="432"/>
      <c r="R30" s="432"/>
      <c r="S30" s="432"/>
      <c r="T30" s="432"/>
      <c r="U30" s="432"/>
      <c r="V30" s="432"/>
      <c r="W30" s="432"/>
      <c r="X30" s="433"/>
      <c r="Y30" s="520"/>
      <c r="Z30" s="521"/>
      <c r="AA30" s="522"/>
      <c r="AB30" s="528" t="s">
        <v>11</v>
      </c>
      <c r="AC30" s="529"/>
      <c r="AD30" s="530"/>
      <c r="AE30" s="528" t="s">
        <v>259</v>
      </c>
      <c r="AF30" s="529"/>
      <c r="AG30" s="529"/>
      <c r="AH30" s="530"/>
      <c r="AI30" s="587" t="s">
        <v>276</v>
      </c>
      <c r="AJ30" s="587"/>
      <c r="AK30" s="587"/>
      <c r="AL30" s="528"/>
      <c r="AM30" s="587" t="s">
        <v>373</v>
      </c>
      <c r="AN30" s="587"/>
      <c r="AO30" s="587"/>
      <c r="AP30" s="528"/>
      <c r="AQ30" s="428" t="s">
        <v>172</v>
      </c>
      <c r="AR30" s="429"/>
      <c r="AS30" s="429"/>
      <c r="AT30" s="430"/>
      <c r="AU30" s="432" t="s">
        <v>125</v>
      </c>
      <c r="AV30" s="432"/>
      <c r="AW30" s="432"/>
      <c r="AX30" s="589"/>
    </row>
    <row r="31" spans="1:50" ht="18.75" customHeight="1" x14ac:dyDescent="0.15">
      <c r="A31" s="538"/>
      <c r="B31" s="539"/>
      <c r="C31" s="539"/>
      <c r="D31" s="539"/>
      <c r="E31" s="539"/>
      <c r="F31" s="540"/>
      <c r="G31" s="434"/>
      <c r="H31" s="435"/>
      <c r="I31" s="435"/>
      <c r="J31" s="435"/>
      <c r="K31" s="435"/>
      <c r="L31" s="435"/>
      <c r="M31" s="435"/>
      <c r="N31" s="435"/>
      <c r="O31" s="436"/>
      <c r="P31" s="527"/>
      <c r="Q31" s="435"/>
      <c r="R31" s="435"/>
      <c r="S31" s="435"/>
      <c r="T31" s="435"/>
      <c r="U31" s="435"/>
      <c r="V31" s="435"/>
      <c r="W31" s="435"/>
      <c r="X31" s="436"/>
      <c r="Y31" s="523"/>
      <c r="Z31" s="495"/>
      <c r="AA31" s="496"/>
      <c r="AB31" s="531"/>
      <c r="AC31" s="532"/>
      <c r="AD31" s="533"/>
      <c r="AE31" s="531"/>
      <c r="AF31" s="532"/>
      <c r="AG31" s="532"/>
      <c r="AH31" s="533"/>
      <c r="AI31" s="588"/>
      <c r="AJ31" s="588"/>
      <c r="AK31" s="588"/>
      <c r="AL31" s="531"/>
      <c r="AM31" s="588"/>
      <c r="AN31" s="588"/>
      <c r="AO31" s="588"/>
      <c r="AP31" s="531"/>
      <c r="AQ31" s="599" t="s">
        <v>578</v>
      </c>
      <c r="AR31" s="571"/>
      <c r="AS31" s="409" t="s">
        <v>173</v>
      </c>
      <c r="AT31" s="410"/>
      <c r="AU31" s="570" t="s">
        <v>578</v>
      </c>
      <c r="AV31" s="570"/>
      <c r="AW31" s="435" t="s">
        <v>162</v>
      </c>
      <c r="AX31" s="600"/>
    </row>
    <row r="32" spans="1:50" ht="51" customHeight="1" x14ac:dyDescent="0.15">
      <c r="A32" s="541"/>
      <c r="B32" s="539"/>
      <c r="C32" s="539"/>
      <c r="D32" s="539"/>
      <c r="E32" s="539"/>
      <c r="F32" s="540"/>
      <c r="G32" s="133" t="s">
        <v>582</v>
      </c>
      <c r="H32" s="134"/>
      <c r="I32" s="134"/>
      <c r="J32" s="134"/>
      <c r="K32" s="134"/>
      <c r="L32" s="134"/>
      <c r="M32" s="134"/>
      <c r="N32" s="134"/>
      <c r="O32" s="311"/>
      <c r="P32" s="231" t="s">
        <v>583</v>
      </c>
      <c r="Q32" s="231"/>
      <c r="R32" s="231"/>
      <c r="S32" s="231"/>
      <c r="T32" s="231"/>
      <c r="U32" s="231"/>
      <c r="V32" s="231"/>
      <c r="W32" s="231"/>
      <c r="X32" s="232"/>
      <c r="Y32" s="200" t="s">
        <v>12</v>
      </c>
      <c r="Z32" s="524"/>
      <c r="AA32" s="525"/>
      <c r="AB32" s="534" t="s">
        <v>584</v>
      </c>
      <c r="AC32" s="534"/>
      <c r="AD32" s="534"/>
      <c r="AE32" s="118">
        <v>735203</v>
      </c>
      <c r="AF32" s="119"/>
      <c r="AG32" s="119"/>
      <c r="AH32" s="119"/>
      <c r="AI32" s="118">
        <v>760686</v>
      </c>
      <c r="AJ32" s="119"/>
      <c r="AK32" s="119"/>
      <c r="AL32" s="119"/>
      <c r="AM32" s="118">
        <v>728261</v>
      </c>
      <c r="AN32" s="119"/>
      <c r="AO32" s="119"/>
      <c r="AP32" s="119"/>
      <c r="AQ32" s="590" t="s">
        <v>578</v>
      </c>
      <c r="AR32" s="174"/>
      <c r="AS32" s="174"/>
      <c r="AT32" s="591"/>
      <c r="AU32" s="119" t="s">
        <v>578</v>
      </c>
      <c r="AV32" s="119"/>
      <c r="AW32" s="119"/>
      <c r="AX32" s="583"/>
    </row>
    <row r="33" spans="1:51" ht="51" customHeight="1" x14ac:dyDescent="0.15">
      <c r="A33" s="542"/>
      <c r="B33" s="543"/>
      <c r="C33" s="543"/>
      <c r="D33" s="543"/>
      <c r="E33" s="543"/>
      <c r="F33" s="544"/>
      <c r="G33" s="312"/>
      <c r="H33" s="138"/>
      <c r="I33" s="138"/>
      <c r="J33" s="138"/>
      <c r="K33" s="138"/>
      <c r="L33" s="138"/>
      <c r="M33" s="138"/>
      <c r="N33" s="138"/>
      <c r="O33" s="313"/>
      <c r="P33" s="267"/>
      <c r="Q33" s="267"/>
      <c r="R33" s="267"/>
      <c r="S33" s="267"/>
      <c r="T33" s="267"/>
      <c r="U33" s="267"/>
      <c r="V33" s="267"/>
      <c r="W33" s="267"/>
      <c r="X33" s="420"/>
      <c r="Y33" s="335" t="s">
        <v>48</v>
      </c>
      <c r="Z33" s="192"/>
      <c r="AA33" s="193"/>
      <c r="AB33" s="545" t="s">
        <v>584</v>
      </c>
      <c r="AC33" s="545"/>
      <c r="AD33" s="545"/>
      <c r="AE33" s="118">
        <v>579577</v>
      </c>
      <c r="AF33" s="119"/>
      <c r="AG33" s="119"/>
      <c r="AH33" s="119"/>
      <c r="AI33" s="118">
        <v>735203</v>
      </c>
      <c r="AJ33" s="119"/>
      <c r="AK33" s="119"/>
      <c r="AL33" s="119"/>
      <c r="AM33" s="118">
        <v>760686</v>
      </c>
      <c r="AN33" s="119"/>
      <c r="AO33" s="119"/>
      <c r="AP33" s="119"/>
      <c r="AQ33" s="590" t="s">
        <v>578</v>
      </c>
      <c r="AR33" s="174"/>
      <c r="AS33" s="174"/>
      <c r="AT33" s="591"/>
      <c r="AU33" s="119">
        <v>728261</v>
      </c>
      <c r="AV33" s="119"/>
      <c r="AW33" s="119"/>
      <c r="AX33" s="583"/>
    </row>
    <row r="34" spans="1:51" ht="51" customHeight="1" x14ac:dyDescent="0.15">
      <c r="A34" s="541"/>
      <c r="B34" s="539"/>
      <c r="C34" s="539"/>
      <c r="D34" s="539"/>
      <c r="E34" s="539"/>
      <c r="F34" s="540"/>
      <c r="G34" s="136"/>
      <c r="H34" s="137"/>
      <c r="I34" s="137"/>
      <c r="J34" s="137"/>
      <c r="K34" s="137"/>
      <c r="L34" s="137"/>
      <c r="M34" s="137"/>
      <c r="N34" s="137"/>
      <c r="O34" s="314"/>
      <c r="P34" s="233"/>
      <c r="Q34" s="233"/>
      <c r="R34" s="233"/>
      <c r="S34" s="233"/>
      <c r="T34" s="233"/>
      <c r="U34" s="233"/>
      <c r="V34" s="233"/>
      <c r="W34" s="233"/>
      <c r="X34" s="234"/>
      <c r="Y34" s="335" t="s">
        <v>13</v>
      </c>
      <c r="Z34" s="192"/>
      <c r="AA34" s="193"/>
      <c r="AB34" s="146" t="s">
        <v>163</v>
      </c>
      <c r="AC34" s="146"/>
      <c r="AD34" s="146"/>
      <c r="AE34" s="118">
        <v>126.85165215320799</v>
      </c>
      <c r="AF34" s="119"/>
      <c r="AG34" s="119"/>
      <c r="AH34" s="119"/>
      <c r="AI34" s="118">
        <v>103.466117521283</v>
      </c>
      <c r="AJ34" s="119"/>
      <c r="AK34" s="119"/>
      <c r="AL34" s="119"/>
      <c r="AM34" s="118">
        <f>AM32/AM33*100</f>
        <v>95.737400188776974</v>
      </c>
      <c r="AN34" s="119"/>
      <c r="AO34" s="119"/>
      <c r="AP34" s="119"/>
      <c r="AQ34" s="590" t="s">
        <v>578</v>
      </c>
      <c r="AR34" s="174"/>
      <c r="AS34" s="174"/>
      <c r="AT34" s="591"/>
      <c r="AU34" s="119" t="s">
        <v>578</v>
      </c>
      <c r="AV34" s="119"/>
      <c r="AW34" s="119"/>
      <c r="AX34" s="583"/>
    </row>
    <row r="35" spans="1:51" ht="23.25" customHeight="1" x14ac:dyDescent="0.15">
      <c r="A35" s="127" t="s">
        <v>252</v>
      </c>
      <c r="B35" s="128"/>
      <c r="C35" s="128"/>
      <c r="D35" s="128"/>
      <c r="E35" s="128"/>
      <c r="F35" s="129"/>
      <c r="G35" s="133" t="s">
        <v>585</v>
      </c>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5"/>
    </row>
    <row r="36" spans="1:51" ht="23.25" customHeight="1" thickBot="1" x14ac:dyDescent="0.2">
      <c r="A36" s="130"/>
      <c r="B36" s="131"/>
      <c r="C36" s="131"/>
      <c r="D36" s="131"/>
      <c r="E36" s="131"/>
      <c r="F36" s="132"/>
      <c r="G36" s="136"/>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8"/>
      <c r="AF36" s="138"/>
      <c r="AG36" s="138"/>
      <c r="AH36" s="138"/>
      <c r="AI36" s="138"/>
      <c r="AJ36" s="138"/>
      <c r="AK36" s="138"/>
      <c r="AL36" s="138"/>
      <c r="AM36" s="138"/>
      <c r="AN36" s="138"/>
      <c r="AO36" s="138"/>
      <c r="AP36" s="138"/>
      <c r="AQ36" s="137"/>
      <c r="AR36" s="137"/>
      <c r="AS36" s="137"/>
      <c r="AT36" s="137"/>
      <c r="AU36" s="137"/>
      <c r="AV36" s="137"/>
      <c r="AW36" s="137"/>
      <c r="AX36" s="139"/>
    </row>
    <row r="37" spans="1:51" ht="31.5" customHeight="1" x14ac:dyDescent="0.15">
      <c r="A37" s="211" t="s">
        <v>233</v>
      </c>
      <c r="B37" s="212"/>
      <c r="C37" s="212"/>
      <c r="D37" s="212"/>
      <c r="E37" s="212"/>
      <c r="F37" s="213"/>
      <c r="G37" s="220" t="s">
        <v>54</v>
      </c>
      <c r="H37" s="220"/>
      <c r="I37" s="220"/>
      <c r="J37" s="220"/>
      <c r="K37" s="220"/>
      <c r="L37" s="220"/>
      <c r="M37" s="220"/>
      <c r="N37" s="220"/>
      <c r="O37" s="220"/>
      <c r="P37" s="220"/>
      <c r="Q37" s="220"/>
      <c r="R37" s="220"/>
      <c r="S37" s="220"/>
      <c r="T37" s="220"/>
      <c r="U37" s="220"/>
      <c r="V37" s="220"/>
      <c r="W37" s="220"/>
      <c r="X37" s="221"/>
      <c r="Y37" s="520"/>
      <c r="Z37" s="521"/>
      <c r="AA37" s="522"/>
      <c r="AB37" s="204" t="s">
        <v>11</v>
      </c>
      <c r="AC37" s="204"/>
      <c r="AD37" s="204"/>
      <c r="AE37" s="222" t="s">
        <v>259</v>
      </c>
      <c r="AF37" s="223"/>
      <c r="AG37" s="223"/>
      <c r="AH37" s="224"/>
      <c r="AI37" s="222" t="s">
        <v>276</v>
      </c>
      <c r="AJ37" s="223"/>
      <c r="AK37" s="223"/>
      <c r="AL37" s="224"/>
      <c r="AM37" s="222" t="s">
        <v>373</v>
      </c>
      <c r="AN37" s="223"/>
      <c r="AO37" s="223"/>
      <c r="AP37" s="224"/>
      <c r="AQ37" s="114" t="s">
        <v>281</v>
      </c>
      <c r="AR37" s="115"/>
      <c r="AS37" s="115"/>
      <c r="AT37" s="116"/>
      <c r="AU37" s="114" t="s">
        <v>405</v>
      </c>
      <c r="AV37" s="115"/>
      <c r="AW37" s="115"/>
      <c r="AX37" s="117"/>
    </row>
    <row r="38" spans="1:51" ht="23.25" customHeight="1" x14ac:dyDescent="0.15">
      <c r="A38" s="214"/>
      <c r="B38" s="215"/>
      <c r="C38" s="215"/>
      <c r="D38" s="215"/>
      <c r="E38" s="215"/>
      <c r="F38" s="216"/>
      <c r="G38" s="231" t="s">
        <v>712</v>
      </c>
      <c r="H38" s="231"/>
      <c r="I38" s="231"/>
      <c r="J38" s="231"/>
      <c r="K38" s="231"/>
      <c r="L38" s="231"/>
      <c r="M38" s="231"/>
      <c r="N38" s="231"/>
      <c r="O38" s="231"/>
      <c r="P38" s="231"/>
      <c r="Q38" s="231"/>
      <c r="R38" s="231"/>
      <c r="S38" s="231"/>
      <c r="T38" s="231"/>
      <c r="U38" s="231"/>
      <c r="V38" s="231"/>
      <c r="W38" s="231"/>
      <c r="X38" s="232"/>
      <c r="Y38" s="225" t="s">
        <v>49</v>
      </c>
      <c r="Z38" s="226"/>
      <c r="AA38" s="227"/>
      <c r="AB38" s="197" t="s">
        <v>584</v>
      </c>
      <c r="AC38" s="198"/>
      <c r="AD38" s="199"/>
      <c r="AE38" s="121">
        <v>45</v>
      </c>
      <c r="AF38" s="121"/>
      <c r="AG38" s="121"/>
      <c r="AH38" s="121"/>
      <c r="AI38" s="121">
        <v>45</v>
      </c>
      <c r="AJ38" s="121"/>
      <c r="AK38" s="121"/>
      <c r="AL38" s="121"/>
      <c r="AM38" s="121">
        <v>43</v>
      </c>
      <c r="AN38" s="121"/>
      <c r="AO38" s="121"/>
      <c r="AP38" s="121"/>
      <c r="AQ38" s="118" t="s">
        <v>272</v>
      </c>
      <c r="AR38" s="119"/>
      <c r="AS38" s="119"/>
      <c r="AT38" s="120"/>
      <c r="AU38" s="118" t="s">
        <v>272</v>
      </c>
      <c r="AV38" s="119"/>
      <c r="AW38" s="119"/>
      <c r="AX38" s="120"/>
    </row>
    <row r="39" spans="1:51" ht="23.25" customHeight="1" x14ac:dyDescent="0.15">
      <c r="A39" s="217"/>
      <c r="B39" s="218"/>
      <c r="C39" s="218"/>
      <c r="D39" s="218"/>
      <c r="E39" s="218"/>
      <c r="F39" s="219"/>
      <c r="G39" s="233"/>
      <c r="H39" s="233"/>
      <c r="I39" s="233"/>
      <c r="J39" s="233"/>
      <c r="K39" s="233"/>
      <c r="L39" s="233"/>
      <c r="M39" s="233"/>
      <c r="N39" s="233"/>
      <c r="O39" s="233"/>
      <c r="P39" s="233"/>
      <c r="Q39" s="233"/>
      <c r="R39" s="233"/>
      <c r="S39" s="233"/>
      <c r="T39" s="233"/>
      <c r="U39" s="233"/>
      <c r="V39" s="233"/>
      <c r="W39" s="233"/>
      <c r="X39" s="234"/>
      <c r="Y39" s="194" t="s">
        <v>50</v>
      </c>
      <c r="Z39" s="195"/>
      <c r="AA39" s="196"/>
      <c r="AB39" s="239" t="s">
        <v>584</v>
      </c>
      <c r="AC39" s="240"/>
      <c r="AD39" s="241"/>
      <c r="AE39" s="561">
        <v>45</v>
      </c>
      <c r="AF39" s="561"/>
      <c r="AG39" s="561"/>
      <c r="AH39" s="561"/>
      <c r="AI39" s="561">
        <v>45</v>
      </c>
      <c r="AJ39" s="561"/>
      <c r="AK39" s="561"/>
      <c r="AL39" s="561"/>
      <c r="AM39" s="561">
        <v>45</v>
      </c>
      <c r="AN39" s="561"/>
      <c r="AO39" s="561"/>
      <c r="AP39" s="561"/>
      <c r="AQ39" s="121">
        <v>45</v>
      </c>
      <c r="AR39" s="121"/>
      <c r="AS39" s="121"/>
      <c r="AT39" s="121"/>
      <c r="AU39" s="118" t="s">
        <v>272</v>
      </c>
      <c r="AV39" s="119"/>
      <c r="AW39" s="119"/>
      <c r="AX39" s="120"/>
    </row>
    <row r="40" spans="1:51" ht="23.25" customHeight="1" x14ac:dyDescent="0.15">
      <c r="A40" s="183" t="s">
        <v>14</v>
      </c>
      <c r="B40" s="184"/>
      <c r="C40" s="184"/>
      <c r="D40" s="184"/>
      <c r="E40" s="184"/>
      <c r="F40" s="185"/>
      <c r="G40" s="192" t="s">
        <v>15</v>
      </c>
      <c r="H40" s="192"/>
      <c r="I40" s="192"/>
      <c r="J40" s="192"/>
      <c r="K40" s="192"/>
      <c r="L40" s="192"/>
      <c r="M40" s="192"/>
      <c r="N40" s="192"/>
      <c r="O40" s="192"/>
      <c r="P40" s="192"/>
      <c r="Q40" s="192"/>
      <c r="R40" s="192"/>
      <c r="S40" s="192"/>
      <c r="T40" s="192"/>
      <c r="U40" s="192"/>
      <c r="V40" s="192"/>
      <c r="W40" s="192"/>
      <c r="X40" s="193"/>
      <c r="Y40" s="445"/>
      <c r="Z40" s="446"/>
      <c r="AA40" s="447"/>
      <c r="AB40" s="335" t="s">
        <v>11</v>
      </c>
      <c r="AC40" s="192"/>
      <c r="AD40" s="193"/>
      <c r="AE40" s="142" t="s">
        <v>259</v>
      </c>
      <c r="AF40" s="142"/>
      <c r="AG40" s="142"/>
      <c r="AH40" s="142"/>
      <c r="AI40" s="142" t="s">
        <v>276</v>
      </c>
      <c r="AJ40" s="142"/>
      <c r="AK40" s="142"/>
      <c r="AL40" s="142"/>
      <c r="AM40" s="142" t="s">
        <v>373</v>
      </c>
      <c r="AN40" s="142"/>
      <c r="AO40" s="142"/>
      <c r="AP40" s="142"/>
      <c r="AQ40" s="244" t="s">
        <v>406</v>
      </c>
      <c r="AR40" s="245"/>
      <c r="AS40" s="245"/>
      <c r="AT40" s="245"/>
      <c r="AU40" s="245"/>
      <c r="AV40" s="245"/>
      <c r="AW40" s="245"/>
      <c r="AX40" s="246"/>
    </row>
    <row r="41" spans="1:51" ht="23.25" customHeight="1" x14ac:dyDescent="0.15">
      <c r="A41" s="186"/>
      <c r="B41" s="187"/>
      <c r="C41" s="187"/>
      <c r="D41" s="187"/>
      <c r="E41" s="187"/>
      <c r="F41" s="188"/>
      <c r="G41" s="448" t="s">
        <v>711</v>
      </c>
      <c r="H41" s="448"/>
      <c r="I41" s="448"/>
      <c r="J41" s="448"/>
      <c r="K41" s="448"/>
      <c r="L41" s="448"/>
      <c r="M41" s="448"/>
      <c r="N41" s="448"/>
      <c r="O41" s="448"/>
      <c r="P41" s="448"/>
      <c r="Q41" s="448"/>
      <c r="R41" s="448"/>
      <c r="S41" s="448"/>
      <c r="T41" s="448"/>
      <c r="U41" s="448"/>
      <c r="V41" s="448"/>
      <c r="W41" s="448"/>
      <c r="X41" s="448"/>
      <c r="Y41" s="450" t="s">
        <v>14</v>
      </c>
      <c r="Z41" s="451"/>
      <c r="AA41" s="452"/>
      <c r="AB41" s="228" t="s">
        <v>586</v>
      </c>
      <c r="AC41" s="229"/>
      <c r="AD41" s="230"/>
      <c r="AE41" s="121">
        <v>62</v>
      </c>
      <c r="AF41" s="121"/>
      <c r="AG41" s="121"/>
      <c r="AH41" s="121"/>
      <c r="AI41" s="121">
        <v>42</v>
      </c>
      <c r="AJ41" s="121"/>
      <c r="AK41" s="121"/>
      <c r="AL41" s="121"/>
      <c r="AM41" s="121"/>
      <c r="AN41" s="121"/>
      <c r="AO41" s="121"/>
      <c r="AP41" s="121"/>
      <c r="AQ41" s="118">
        <v>61</v>
      </c>
      <c r="AR41" s="119"/>
      <c r="AS41" s="119"/>
      <c r="AT41" s="119"/>
      <c r="AU41" s="119"/>
      <c r="AV41" s="119"/>
      <c r="AW41" s="119"/>
      <c r="AX41" s="583"/>
    </row>
    <row r="42" spans="1:51" ht="36" customHeight="1" thickBot="1" x14ac:dyDescent="0.2">
      <c r="A42" s="189"/>
      <c r="B42" s="190"/>
      <c r="C42" s="190"/>
      <c r="D42" s="190"/>
      <c r="E42" s="190"/>
      <c r="F42" s="191"/>
      <c r="G42" s="449"/>
      <c r="H42" s="449"/>
      <c r="I42" s="449"/>
      <c r="J42" s="449"/>
      <c r="K42" s="449"/>
      <c r="L42" s="449"/>
      <c r="M42" s="449"/>
      <c r="N42" s="449"/>
      <c r="O42" s="449"/>
      <c r="P42" s="449"/>
      <c r="Q42" s="449"/>
      <c r="R42" s="449"/>
      <c r="S42" s="449"/>
      <c r="T42" s="449"/>
      <c r="U42" s="449"/>
      <c r="V42" s="449"/>
      <c r="W42" s="449"/>
      <c r="X42" s="449"/>
      <c r="Y42" s="200" t="s">
        <v>43</v>
      </c>
      <c r="Z42" s="195"/>
      <c r="AA42" s="196"/>
      <c r="AB42" s="201" t="s">
        <v>587</v>
      </c>
      <c r="AC42" s="202"/>
      <c r="AD42" s="203"/>
      <c r="AE42" s="242" t="s">
        <v>615</v>
      </c>
      <c r="AF42" s="242"/>
      <c r="AG42" s="242"/>
      <c r="AH42" s="242"/>
      <c r="AI42" s="242" t="s">
        <v>616</v>
      </c>
      <c r="AJ42" s="242"/>
      <c r="AK42" s="242"/>
      <c r="AL42" s="242"/>
      <c r="AM42" s="242" t="s">
        <v>617</v>
      </c>
      <c r="AN42" s="242"/>
      <c r="AO42" s="242"/>
      <c r="AP42" s="242"/>
      <c r="AQ42" s="242" t="s">
        <v>614</v>
      </c>
      <c r="AR42" s="242"/>
      <c r="AS42" s="242"/>
      <c r="AT42" s="242"/>
      <c r="AU42" s="242"/>
      <c r="AV42" s="242"/>
      <c r="AW42" s="242"/>
      <c r="AX42" s="243"/>
    </row>
    <row r="43" spans="1:51" ht="45" customHeight="1" x14ac:dyDescent="0.15">
      <c r="A43" s="87" t="s">
        <v>271</v>
      </c>
      <c r="B43" s="84"/>
      <c r="C43" s="83" t="s">
        <v>174</v>
      </c>
      <c r="D43" s="84"/>
      <c r="E43" s="622" t="s">
        <v>192</v>
      </c>
      <c r="F43" s="623"/>
      <c r="G43" s="624" t="s">
        <v>588</v>
      </c>
      <c r="H43" s="625"/>
      <c r="I43" s="625"/>
      <c r="J43" s="625"/>
      <c r="K43" s="625"/>
      <c r="L43" s="625"/>
      <c r="M43" s="625"/>
      <c r="N43" s="625"/>
      <c r="O43" s="625"/>
      <c r="P43" s="625"/>
      <c r="Q43" s="625"/>
      <c r="R43" s="625"/>
      <c r="S43" s="625"/>
      <c r="T43" s="625"/>
      <c r="U43" s="625"/>
      <c r="V43" s="625"/>
      <c r="W43" s="625"/>
      <c r="X43" s="625"/>
      <c r="Y43" s="625"/>
      <c r="Z43" s="625"/>
      <c r="AA43" s="625"/>
      <c r="AB43" s="625"/>
      <c r="AC43" s="625"/>
      <c r="AD43" s="625"/>
      <c r="AE43" s="625"/>
      <c r="AF43" s="625"/>
      <c r="AG43" s="625"/>
      <c r="AH43" s="625"/>
      <c r="AI43" s="625"/>
      <c r="AJ43" s="625"/>
      <c r="AK43" s="625"/>
      <c r="AL43" s="625"/>
      <c r="AM43" s="625"/>
      <c r="AN43" s="625"/>
      <c r="AO43" s="625"/>
      <c r="AP43" s="625"/>
      <c r="AQ43" s="625"/>
      <c r="AR43" s="625"/>
      <c r="AS43" s="625"/>
      <c r="AT43" s="625"/>
      <c r="AU43" s="625"/>
      <c r="AV43" s="625"/>
      <c r="AW43" s="625"/>
      <c r="AX43" s="626"/>
      <c r="AY43" s="40">
        <f>COUNTA($G$43)</f>
        <v>1</v>
      </c>
    </row>
    <row r="44" spans="1:51" ht="45" customHeight="1" x14ac:dyDescent="0.15">
      <c r="A44" s="88"/>
      <c r="B44" s="86"/>
      <c r="C44" s="85"/>
      <c r="D44" s="86"/>
      <c r="E44" s="618" t="s">
        <v>191</v>
      </c>
      <c r="F44" s="619"/>
      <c r="G44" s="617" t="s">
        <v>589</v>
      </c>
      <c r="H44" s="620"/>
      <c r="I44" s="620"/>
      <c r="J44" s="620"/>
      <c r="K44" s="620"/>
      <c r="L44" s="620"/>
      <c r="M44" s="620"/>
      <c r="N44" s="620"/>
      <c r="O44" s="620"/>
      <c r="P44" s="620"/>
      <c r="Q44" s="620"/>
      <c r="R44" s="620"/>
      <c r="S44" s="620"/>
      <c r="T44" s="620"/>
      <c r="U44" s="620"/>
      <c r="V44" s="620"/>
      <c r="W44" s="620"/>
      <c r="X44" s="620"/>
      <c r="Y44" s="620"/>
      <c r="Z44" s="620"/>
      <c r="AA44" s="620"/>
      <c r="AB44" s="620"/>
      <c r="AC44" s="620"/>
      <c r="AD44" s="620"/>
      <c r="AE44" s="620"/>
      <c r="AF44" s="620"/>
      <c r="AG44" s="620"/>
      <c r="AH44" s="620"/>
      <c r="AI44" s="620"/>
      <c r="AJ44" s="620"/>
      <c r="AK44" s="620"/>
      <c r="AL44" s="620"/>
      <c r="AM44" s="620"/>
      <c r="AN44" s="620"/>
      <c r="AO44" s="620"/>
      <c r="AP44" s="620"/>
      <c r="AQ44" s="620"/>
      <c r="AR44" s="620"/>
      <c r="AS44" s="620"/>
      <c r="AT44" s="620"/>
      <c r="AU44" s="620"/>
      <c r="AV44" s="620"/>
      <c r="AW44" s="620"/>
      <c r="AX44" s="621"/>
      <c r="AY44" s="40">
        <f>$AY$43</f>
        <v>1</v>
      </c>
    </row>
    <row r="45" spans="1:51" ht="18.75" customHeight="1" x14ac:dyDescent="0.15">
      <c r="A45" s="88"/>
      <c r="B45" s="86"/>
      <c r="C45" s="85"/>
      <c r="D45" s="86"/>
      <c r="E45" s="627" t="s">
        <v>175</v>
      </c>
      <c r="F45" s="628"/>
      <c r="G45" s="572" t="s">
        <v>179</v>
      </c>
      <c r="H45" s="573"/>
      <c r="I45" s="573"/>
      <c r="J45" s="573"/>
      <c r="K45" s="573"/>
      <c r="L45" s="573"/>
      <c r="M45" s="573"/>
      <c r="N45" s="573"/>
      <c r="O45" s="573"/>
      <c r="P45" s="573"/>
      <c r="Q45" s="573"/>
      <c r="R45" s="573"/>
      <c r="S45" s="573"/>
      <c r="T45" s="573"/>
      <c r="U45" s="573"/>
      <c r="V45" s="573"/>
      <c r="W45" s="573"/>
      <c r="X45" s="574"/>
      <c r="Y45" s="610"/>
      <c r="Z45" s="611"/>
      <c r="AA45" s="612"/>
      <c r="AB45" s="602" t="s">
        <v>11</v>
      </c>
      <c r="AC45" s="573"/>
      <c r="AD45" s="574"/>
      <c r="AE45" s="405" t="s">
        <v>259</v>
      </c>
      <c r="AF45" s="406"/>
      <c r="AG45" s="406"/>
      <c r="AH45" s="407"/>
      <c r="AI45" s="405" t="s">
        <v>276</v>
      </c>
      <c r="AJ45" s="406"/>
      <c r="AK45" s="406"/>
      <c r="AL45" s="407"/>
      <c r="AM45" s="405" t="s">
        <v>560</v>
      </c>
      <c r="AN45" s="406"/>
      <c r="AO45" s="406"/>
      <c r="AP45" s="407"/>
      <c r="AQ45" s="602" t="s">
        <v>172</v>
      </c>
      <c r="AR45" s="573"/>
      <c r="AS45" s="573"/>
      <c r="AT45" s="574"/>
      <c r="AU45" s="603" t="s">
        <v>181</v>
      </c>
      <c r="AV45" s="603"/>
      <c r="AW45" s="603"/>
      <c r="AX45" s="604"/>
      <c r="AY45" s="40">
        <f>COUNTA($G$47)</f>
        <v>1</v>
      </c>
    </row>
    <row r="46" spans="1:51" ht="18.75" customHeight="1" x14ac:dyDescent="0.15">
      <c r="A46" s="88"/>
      <c r="B46" s="86"/>
      <c r="C46" s="85"/>
      <c r="D46" s="86"/>
      <c r="E46" s="85"/>
      <c r="F46" s="629"/>
      <c r="G46" s="575"/>
      <c r="H46" s="409"/>
      <c r="I46" s="409"/>
      <c r="J46" s="409"/>
      <c r="K46" s="409"/>
      <c r="L46" s="409"/>
      <c r="M46" s="409"/>
      <c r="N46" s="409"/>
      <c r="O46" s="409"/>
      <c r="P46" s="409"/>
      <c r="Q46" s="409"/>
      <c r="R46" s="409"/>
      <c r="S46" s="409"/>
      <c r="T46" s="409"/>
      <c r="U46" s="409"/>
      <c r="V46" s="409"/>
      <c r="W46" s="409"/>
      <c r="X46" s="410"/>
      <c r="Y46" s="613"/>
      <c r="Z46" s="614"/>
      <c r="AA46" s="615"/>
      <c r="AB46" s="408"/>
      <c r="AC46" s="409"/>
      <c r="AD46" s="410"/>
      <c r="AE46" s="408"/>
      <c r="AF46" s="409"/>
      <c r="AG46" s="409"/>
      <c r="AH46" s="410"/>
      <c r="AI46" s="408"/>
      <c r="AJ46" s="409"/>
      <c r="AK46" s="409"/>
      <c r="AL46" s="410"/>
      <c r="AM46" s="408"/>
      <c r="AN46" s="409"/>
      <c r="AO46" s="409"/>
      <c r="AP46" s="410"/>
      <c r="AQ46" s="569" t="s">
        <v>578</v>
      </c>
      <c r="AR46" s="570"/>
      <c r="AS46" s="409" t="s">
        <v>173</v>
      </c>
      <c r="AT46" s="410"/>
      <c r="AU46" s="571" t="s">
        <v>578</v>
      </c>
      <c r="AV46" s="571"/>
      <c r="AW46" s="409" t="s">
        <v>162</v>
      </c>
      <c r="AX46" s="601"/>
      <c r="AY46" s="40">
        <f>$AY$45</f>
        <v>1</v>
      </c>
    </row>
    <row r="47" spans="1:51" ht="39.75" customHeight="1" x14ac:dyDescent="0.15">
      <c r="A47" s="88"/>
      <c r="B47" s="86"/>
      <c r="C47" s="85"/>
      <c r="D47" s="86"/>
      <c r="E47" s="85"/>
      <c r="F47" s="629"/>
      <c r="G47" s="616" t="s">
        <v>583</v>
      </c>
      <c r="H47" s="231"/>
      <c r="I47" s="231"/>
      <c r="J47" s="231"/>
      <c r="K47" s="231"/>
      <c r="L47" s="231"/>
      <c r="M47" s="231"/>
      <c r="N47" s="231"/>
      <c r="O47" s="231"/>
      <c r="P47" s="231"/>
      <c r="Q47" s="231"/>
      <c r="R47" s="231"/>
      <c r="S47" s="231"/>
      <c r="T47" s="231"/>
      <c r="U47" s="231"/>
      <c r="V47" s="231"/>
      <c r="W47" s="231"/>
      <c r="X47" s="232"/>
      <c r="Y47" s="605" t="s">
        <v>180</v>
      </c>
      <c r="Z47" s="606"/>
      <c r="AA47" s="607"/>
      <c r="AB47" s="608" t="s">
        <v>584</v>
      </c>
      <c r="AC47" s="609"/>
      <c r="AD47" s="609"/>
      <c r="AE47" s="161">
        <v>735203</v>
      </c>
      <c r="AF47" s="174"/>
      <c r="AG47" s="174"/>
      <c r="AH47" s="174"/>
      <c r="AI47" s="161">
        <v>760686</v>
      </c>
      <c r="AJ47" s="174"/>
      <c r="AK47" s="174"/>
      <c r="AL47" s="174"/>
      <c r="AM47" s="161">
        <v>728261</v>
      </c>
      <c r="AN47" s="174"/>
      <c r="AO47" s="174"/>
      <c r="AP47" s="174"/>
      <c r="AQ47" s="161" t="s">
        <v>578</v>
      </c>
      <c r="AR47" s="174"/>
      <c r="AS47" s="174"/>
      <c r="AT47" s="174"/>
      <c r="AU47" s="161" t="s">
        <v>578</v>
      </c>
      <c r="AV47" s="174"/>
      <c r="AW47" s="174"/>
      <c r="AX47" s="472"/>
      <c r="AY47" s="40">
        <f t="shared" ref="AY47:AY48" si="4">$AY$45</f>
        <v>1</v>
      </c>
    </row>
    <row r="48" spans="1:51" ht="39.75" customHeight="1" x14ac:dyDescent="0.15">
      <c r="A48" s="88"/>
      <c r="B48" s="86"/>
      <c r="C48" s="85"/>
      <c r="D48" s="86"/>
      <c r="E48" s="85"/>
      <c r="F48" s="629"/>
      <c r="G48" s="617"/>
      <c r="H48" s="233"/>
      <c r="I48" s="233"/>
      <c r="J48" s="233"/>
      <c r="K48" s="233"/>
      <c r="L48" s="233"/>
      <c r="M48" s="233"/>
      <c r="N48" s="233"/>
      <c r="O48" s="233"/>
      <c r="P48" s="233"/>
      <c r="Q48" s="233"/>
      <c r="R48" s="233"/>
      <c r="S48" s="233"/>
      <c r="T48" s="233"/>
      <c r="U48" s="233"/>
      <c r="V48" s="233"/>
      <c r="W48" s="233"/>
      <c r="X48" s="234"/>
      <c r="Y48" s="330" t="s">
        <v>48</v>
      </c>
      <c r="Z48" s="331"/>
      <c r="AA48" s="332"/>
      <c r="AB48" s="333" t="s">
        <v>584</v>
      </c>
      <c r="AC48" s="334"/>
      <c r="AD48" s="334"/>
      <c r="AE48" s="161">
        <v>579577</v>
      </c>
      <c r="AF48" s="174"/>
      <c r="AG48" s="174"/>
      <c r="AH48" s="174"/>
      <c r="AI48" s="161">
        <v>735203</v>
      </c>
      <c r="AJ48" s="174"/>
      <c r="AK48" s="174"/>
      <c r="AL48" s="174"/>
      <c r="AM48" s="161">
        <v>760686</v>
      </c>
      <c r="AN48" s="174"/>
      <c r="AO48" s="174"/>
      <c r="AP48" s="174"/>
      <c r="AQ48" s="161" t="s">
        <v>578</v>
      </c>
      <c r="AR48" s="174"/>
      <c r="AS48" s="174"/>
      <c r="AT48" s="174"/>
      <c r="AU48" s="161">
        <v>728261</v>
      </c>
      <c r="AV48" s="174"/>
      <c r="AW48" s="174"/>
      <c r="AX48" s="174"/>
      <c r="AY48" s="40">
        <f t="shared" si="4"/>
        <v>1</v>
      </c>
    </row>
    <row r="49" spans="1:51" ht="23.25" customHeight="1" x14ac:dyDescent="0.15">
      <c r="A49" s="88"/>
      <c r="B49" s="86"/>
      <c r="C49" s="85"/>
      <c r="D49" s="86"/>
      <c r="E49" s="563" t="s">
        <v>194</v>
      </c>
      <c r="F49" s="564"/>
      <c r="G49" s="564"/>
      <c r="H49" s="564"/>
      <c r="I49" s="564"/>
      <c r="J49" s="564"/>
      <c r="K49" s="564"/>
      <c r="L49" s="564"/>
      <c r="M49" s="564"/>
      <c r="N49" s="564"/>
      <c r="O49" s="564"/>
      <c r="P49" s="564"/>
      <c r="Q49" s="564"/>
      <c r="R49" s="564"/>
      <c r="S49" s="564"/>
      <c r="T49" s="564"/>
      <c r="U49" s="564"/>
      <c r="V49" s="564"/>
      <c r="W49" s="564"/>
      <c r="X49" s="564"/>
      <c r="Y49" s="564"/>
      <c r="Z49" s="564"/>
      <c r="AA49" s="564"/>
      <c r="AB49" s="564"/>
      <c r="AC49" s="564"/>
      <c r="AD49" s="564"/>
      <c r="AE49" s="564"/>
      <c r="AF49" s="564"/>
      <c r="AG49" s="564"/>
      <c r="AH49" s="564"/>
      <c r="AI49" s="564"/>
      <c r="AJ49" s="564"/>
      <c r="AK49" s="564"/>
      <c r="AL49" s="564"/>
      <c r="AM49" s="564"/>
      <c r="AN49" s="564"/>
      <c r="AO49" s="564"/>
      <c r="AP49" s="564"/>
      <c r="AQ49" s="564"/>
      <c r="AR49" s="564"/>
      <c r="AS49" s="564"/>
      <c r="AT49" s="564"/>
      <c r="AU49" s="564"/>
      <c r="AV49" s="564"/>
      <c r="AW49" s="564"/>
      <c r="AX49" s="565"/>
      <c r="AY49" s="40">
        <f>COUNTA($E$50)</f>
        <v>1</v>
      </c>
    </row>
    <row r="50" spans="1:51" ht="24.75" customHeight="1" x14ac:dyDescent="0.15">
      <c r="A50" s="88"/>
      <c r="B50" s="86"/>
      <c r="C50" s="85"/>
      <c r="D50" s="86"/>
      <c r="E50" s="264" t="s">
        <v>612</v>
      </c>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65"/>
      <c r="AY50" s="40">
        <f>$AY$49</f>
        <v>1</v>
      </c>
    </row>
    <row r="51" spans="1:51" ht="24.75" customHeight="1" thickBot="1" x14ac:dyDescent="0.2">
      <c r="A51" s="88"/>
      <c r="B51" s="86"/>
      <c r="C51" s="85"/>
      <c r="D51" s="86"/>
      <c r="E51" s="566"/>
      <c r="F51" s="567"/>
      <c r="G51" s="567"/>
      <c r="H51" s="567"/>
      <c r="I51" s="567"/>
      <c r="J51" s="567"/>
      <c r="K51" s="567"/>
      <c r="L51" s="567"/>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c r="AQ51" s="567"/>
      <c r="AR51" s="567"/>
      <c r="AS51" s="567"/>
      <c r="AT51" s="567"/>
      <c r="AU51" s="567"/>
      <c r="AV51" s="567"/>
      <c r="AW51" s="567"/>
      <c r="AX51" s="568"/>
      <c r="AY51" s="40">
        <f>$AY$49</f>
        <v>1</v>
      </c>
    </row>
    <row r="52" spans="1:51" ht="27" customHeight="1" x14ac:dyDescent="0.15">
      <c r="A52" s="576" t="s">
        <v>41</v>
      </c>
      <c r="B52" s="577"/>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8"/>
    </row>
    <row r="53" spans="1:51" ht="27" customHeight="1" x14ac:dyDescent="0.15">
      <c r="A53" s="53"/>
      <c r="B53" s="54"/>
      <c r="C53" s="169" t="s">
        <v>26</v>
      </c>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70"/>
      <c r="AD53" s="168" t="s">
        <v>30</v>
      </c>
      <c r="AE53" s="168"/>
      <c r="AF53" s="168"/>
      <c r="AG53" s="490" t="s">
        <v>25</v>
      </c>
      <c r="AH53" s="168"/>
      <c r="AI53" s="168"/>
      <c r="AJ53" s="168"/>
      <c r="AK53" s="168"/>
      <c r="AL53" s="168"/>
      <c r="AM53" s="168"/>
      <c r="AN53" s="168"/>
      <c r="AO53" s="168"/>
      <c r="AP53" s="168"/>
      <c r="AQ53" s="168"/>
      <c r="AR53" s="168"/>
      <c r="AS53" s="168"/>
      <c r="AT53" s="168"/>
      <c r="AU53" s="168"/>
      <c r="AV53" s="168"/>
      <c r="AW53" s="168"/>
      <c r="AX53" s="491"/>
    </row>
    <row r="54" spans="1:51" ht="60" customHeight="1" x14ac:dyDescent="0.15">
      <c r="A54" s="549" t="s">
        <v>130</v>
      </c>
      <c r="B54" s="550"/>
      <c r="C54" s="362" t="s">
        <v>131</v>
      </c>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4"/>
      <c r="AD54" s="140" t="s">
        <v>597</v>
      </c>
      <c r="AE54" s="141"/>
      <c r="AF54" s="141"/>
      <c r="AG54" s="171" t="s">
        <v>599</v>
      </c>
      <c r="AH54" s="172"/>
      <c r="AI54" s="172"/>
      <c r="AJ54" s="172"/>
      <c r="AK54" s="172"/>
      <c r="AL54" s="172"/>
      <c r="AM54" s="172"/>
      <c r="AN54" s="172"/>
      <c r="AO54" s="172"/>
      <c r="AP54" s="172"/>
      <c r="AQ54" s="172"/>
      <c r="AR54" s="172"/>
      <c r="AS54" s="172"/>
      <c r="AT54" s="172"/>
      <c r="AU54" s="172"/>
      <c r="AV54" s="172"/>
      <c r="AW54" s="172"/>
      <c r="AX54" s="173"/>
    </row>
    <row r="55" spans="1:51" ht="54.75" customHeight="1" x14ac:dyDescent="0.15">
      <c r="A55" s="551"/>
      <c r="B55" s="552"/>
      <c r="C55" s="482" t="s">
        <v>31</v>
      </c>
      <c r="D55" s="483"/>
      <c r="E55" s="483"/>
      <c r="F55" s="483"/>
      <c r="G55" s="483"/>
      <c r="H55" s="483"/>
      <c r="I55" s="483"/>
      <c r="J55" s="483"/>
      <c r="K55" s="483"/>
      <c r="L55" s="483"/>
      <c r="M55" s="483"/>
      <c r="N55" s="483"/>
      <c r="O55" s="483"/>
      <c r="P55" s="483"/>
      <c r="Q55" s="483"/>
      <c r="R55" s="483"/>
      <c r="S55" s="483"/>
      <c r="T55" s="483"/>
      <c r="U55" s="483"/>
      <c r="V55" s="483"/>
      <c r="W55" s="483"/>
      <c r="X55" s="483"/>
      <c r="Y55" s="483"/>
      <c r="Z55" s="483"/>
      <c r="AA55" s="483"/>
      <c r="AB55" s="483"/>
      <c r="AC55" s="179"/>
      <c r="AD55" s="122" t="s">
        <v>597</v>
      </c>
      <c r="AE55" s="123"/>
      <c r="AF55" s="123"/>
      <c r="AG55" s="80" t="s">
        <v>600</v>
      </c>
      <c r="AH55" s="81"/>
      <c r="AI55" s="81"/>
      <c r="AJ55" s="81"/>
      <c r="AK55" s="81"/>
      <c r="AL55" s="81"/>
      <c r="AM55" s="81"/>
      <c r="AN55" s="81"/>
      <c r="AO55" s="81"/>
      <c r="AP55" s="81"/>
      <c r="AQ55" s="81"/>
      <c r="AR55" s="81"/>
      <c r="AS55" s="81"/>
      <c r="AT55" s="81"/>
      <c r="AU55" s="81"/>
      <c r="AV55" s="81"/>
      <c r="AW55" s="81"/>
      <c r="AX55" s="82"/>
    </row>
    <row r="56" spans="1:51" ht="65.25" customHeight="1" x14ac:dyDescent="0.15">
      <c r="A56" s="553"/>
      <c r="B56" s="554"/>
      <c r="C56" s="484" t="s">
        <v>132</v>
      </c>
      <c r="D56" s="485"/>
      <c r="E56" s="485"/>
      <c r="F56" s="485"/>
      <c r="G56" s="485"/>
      <c r="H56" s="485"/>
      <c r="I56" s="485"/>
      <c r="J56" s="485"/>
      <c r="K56" s="485"/>
      <c r="L56" s="485"/>
      <c r="M56" s="485"/>
      <c r="N56" s="485"/>
      <c r="O56" s="485"/>
      <c r="P56" s="485"/>
      <c r="Q56" s="485"/>
      <c r="R56" s="485"/>
      <c r="S56" s="485"/>
      <c r="T56" s="485"/>
      <c r="U56" s="485"/>
      <c r="V56" s="485"/>
      <c r="W56" s="485"/>
      <c r="X56" s="485"/>
      <c r="Y56" s="485"/>
      <c r="Z56" s="485"/>
      <c r="AA56" s="485"/>
      <c r="AB56" s="485"/>
      <c r="AC56" s="486"/>
      <c r="AD56" s="443" t="s">
        <v>597</v>
      </c>
      <c r="AE56" s="444"/>
      <c r="AF56" s="444"/>
      <c r="AG56" s="266" t="s">
        <v>601</v>
      </c>
      <c r="AH56" s="267"/>
      <c r="AI56" s="267"/>
      <c r="AJ56" s="267"/>
      <c r="AK56" s="267"/>
      <c r="AL56" s="267"/>
      <c r="AM56" s="267"/>
      <c r="AN56" s="267"/>
      <c r="AO56" s="267"/>
      <c r="AP56" s="267"/>
      <c r="AQ56" s="267"/>
      <c r="AR56" s="267"/>
      <c r="AS56" s="267"/>
      <c r="AT56" s="267"/>
      <c r="AU56" s="267"/>
      <c r="AV56" s="267"/>
      <c r="AW56" s="267"/>
      <c r="AX56" s="268"/>
    </row>
    <row r="57" spans="1:51" ht="27" customHeight="1" x14ac:dyDescent="0.15">
      <c r="A57" s="290" t="s">
        <v>33</v>
      </c>
      <c r="B57" s="291"/>
      <c r="C57" s="487" t="s">
        <v>35</v>
      </c>
      <c r="D57" s="488"/>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489"/>
      <c r="AD57" s="368" t="s">
        <v>597</v>
      </c>
      <c r="AE57" s="369"/>
      <c r="AF57" s="369"/>
      <c r="AG57" s="264" t="s">
        <v>602</v>
      </c>
      <c r="AH57" s="231"/>
      <c r="AI57" s="231"/>
      <c r="AJ57" s="231"/>
      <c r="AK57" s="231"/>
      <c r="AL57" s="231"/>
      <c r="AM57" s="231"/>
      <c r="AN57" s="231"/>
      <c r="AO57" s="231"/>
      <c r="AP57" s="231"/>
      <c r="AQ57" s="231"/>
      <c r="AR57" s="231"/>
      <c r="AS57" s="231"/>
      <c r="AT57" s="231"/>
      <c r="AU57" s="231"/>
      <c r="AV57" s="231"/>
      <c r="AW57" s="231"/>
      <c r="AX57" s="265"/>
    </row>
    <row r="58" spans="1:51" ht="35.25" customHeight="1" x14ac:dyDescent="0.15">
      <c r="A58" s="292"/>
      <c r="B58" s="293"/>
      <c r="C58" s="463"/>
      <c r="D58" s="464"/>
      <c r="E58" s="384" t="s">
        <v>253</v>
      </c>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6"/>
      <c r="AD58" s="122" t="s">
        <v>603</v>
      </c>
      <c r="AE58" s="123"/>
      <c r="AF58" s="318"/>
      <c r="AG58" s="266"/>
      <c r="AH58" s="267"/>
      <c r="AI58" s="267"/>
      <c r="AJ58" s="267"/>
      <c r="AK58" s="267"/>
      <c r="AL58" s="267"/>
      <c r="AM58" s="267"/>
      <c r="AN58" s="267"/>
      <c r="AO58" s="267"/>
      <c r="AP58" s="267"/>
      <c r="AQ58" s="267"/>
      <c r="AR58" s="267"/>
      <c r="AS58" s="267"/>
      <c r="AT58" s="267"/>
      <c r="AU58" s="267"/>
      <c r="AV58" s="267"/>
      <c r="AW58" s="267"/>
      <c r="AX58" s="268"/>
    </row>
    <row r="59" spans="1:51" ht="26.25" customHeight="1" x14ac:dyDescent="0.15">
      <c r="A59" s="292"/>
      <c r="B59" s="293"/>
      <c r="C59" s="465"/>
      <c r="D59" s="466"/>
      <c r="E59" s="387" t="s">
        <v>212</v>
      </c>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9"/>
      <c r="AD59" s="501" t="s">
        <v>604</v>
      </c>
      <c r="AE59" s="502"/>
      <c r="AF59" s="502"/>
      <c r="AG59" s="266"/>
      <c r="AH59" s="267"/>
      <c r="AI59" s="267"/>
      <c r="AJ59" s="267"/>
      <c r="AK59" s="267"/>
      <c r="AL59" s="267"/>
      <c r="AM59" s="267"/>
      <c r="AN59" s="267"/>
      <c r="AO59" s="267"/>
      <c r="AP59" s="267"/>
      <c r="AQ59" s="267"/>
      <c r="AR59" s="267"/>
      <c r="AS59" s="267"/>
      <c r="AT59" s="267"/>
      <c r="AU59" s="267"/>
      <c r="AV59" s="267"/>
      <c r="AW59" s="267"/>
      <c r="AX59" s="268"/>
    </row>
    <row r="60" spans="1:51" ht="26.25" customHeight="1" x14ac:dyDescent="0.15">
      <c r="A60" s="292"/>
      <c r="B60" s="294"/>
      <c r="C60" s="479" t="s">
        <v>36</v>
      </c>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0"/>
      <c r="AD60" s="250" t="s">
        <v>605</v>
      </c>
      <c r="AE60" s="251"/>
      <c r="AF60" s="251"/>
      <c r="AG60" s="396"/>
      <c r="AH60" s="397"/>
      <c r="AI60" s="397"/>
      <c r="AJ60" s="397"/>
      <c r="AK60" s="397"/>
      <c r="AL60" s="397"/>
      <c r="AM60" s="397"/>
      <c r="AN60" s="397"/>
      <c r="AO60" s="397"/>
      <c r="AP60" s="397"/>
      <c r="AQ60" s="397"/>
      <c r="AR60" s="397"/>
      <c r="AS60" s="397"/>
      <c r="AT60" s="397"/>
      <c r="AU60" s="397"/>
      <c r="AV60" s="397"/>
      <c r="AW60" s="397"/>
      <c r="AX60" s="398"/>
    </row>
    <row r="61" spans="1:51" ht="49.15" customHeight="1" x14ac:dyDescent="0.15">
      <c r="A61" s="292"/>
      <c r="B61" s="294"/>
      <c r="C61" s="178" t="s">
        <v>133</v>
      </c>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22" t="s">
        <v>597</v>
      </c>
      <c r="AE61" s="123"/>
      <c r="AF61" s="123"/>
      <c r="AG61" s="80" t="s">
        <v>618</v>
      </c>
      <c r="AH61" s="81"/>
      <c r="AI61" s="81"/>
      <c r="AJ61" s="81"/>
      <c r="AK61" s="81"/>
      <c r="AL61" s="81"/>
      <c r="AM61" s="81"/>
      <c r="AN61" s="81"/>
      <c r="AO61" s="81"/>
      <c r="AP61" s="81"/>
      <c r="AQ61" s="81"/>
      <c r="AR61" s="81"/>
      <c r="AS61" s="81"/>
      <c r="AT61" s="81"/>
      <c r="AU61" s="81"/>
      <c r="AV61" s="81"/>
      <c r="AW61" s="81"/>
      <c r="AX61" s="82"/>
    </row>
    <row r="62" spans="1:51" ht="26.25" customHeight="1" x14ac:dyDescent="0.15">
      <c r="A62" s="292"/>
      <c r="B62" s="294"/>
      <c r="C62" s="178" t="s">
        <v>32</v>
      </c>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22" t="s">
        <v>605</v>
      </c>
      <c r="AE62" s="123"/>
      <c r="AF62" s="123"/>
      <c r="AG62" s="80"/>
      <c r="AH62" s="81"/>
      <c r="AI62" s="81"/>
      <c r="AJ62" s="81"/>
      <c r="AK62" s="81"/>
      <c r="AL62" s="81"/>
      <c r="AM62" s="81"/>
      <c r="AN62" s="81"/>
      <c r="AO62" s="81"/>
      <c r="AP62" s="81"/>
      <c r="AQ62" s="81"/>
      <c r="AR62" s="81"/>
      <c r="AS62" s="81"/>
      <c r="AT62" s="81"/>
      <c r="AU62" s="81"/>
      <c r="AV62" s="81"/>
      <c r="AW62" s="81"/>
      <c r="AX62" s="82"/>
    </row>
    <row r="63" spans="1:51" ht="70.900000000000006" customHeight="1" x14ac:dyDescent="0.15">
      <c r="A63" s="292"/>
      <c r="B63" s="294"/>
      <c r="C63" s="178" t="s">
        <v>37</v>
      </c>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260"/>
      <c r="AD63" s="122" t="s">
        <v>597</v>
      </c>
      <c r="AE63" s="123"/>
      <c r="AF63" s="123"/>
      <c r="AG63" s="80" t="s">
        <v>606</v>
      </c>
      <c r="AH63" s="81"/>
      <c r="AI63" s="81"/>
      <c r="AJ63" s="81"/>
      <c r="AK63" s="81"/>
      <c r="AL63" s="81"/>
      <c r="AM63" s="81"/>
      <c r="AN63" s="81"/>
      <c r="AO63" s="81"/>
      <c r="AP63" s="81"/>
      <c r="AQ63" s="81"/>
      <c r="AR63" s="81"/>
      <c r="AS63" s="81"/>
      <c r="AT63" s="81"/>
      <c r="AU63" s="81"/>
      <c r="AV63" s="81"/>
      <c r="AW63" s="81"/>
      <c r="AX63" s="82"/>
    </row>
    <row r="64" spans="1:51" ht="26.25" customHeight="1" x14ac:dyDescent="0.15">
      <c r="A64" s="292"/>
      <c r="B64" s="294"/>
      <c r="C64" s="178" t="s">
        <v>230</v>
      </c>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260"/>
      <c r="AD64" s="443" t="s">
        <v>605</v>
      </c>
      <c r="AE64" s="444"/>
      <c r="AF64" s="444"/>
      <c r="AG64" s="476"/>
      <c r="AH64" s="477"/>
      <c r="AI64" s="477"/>
      <c r="AJ64" s="477"/>
      <c r="AK64" s="477"/>
      <c r="AL64" s="477"/>
      <c r="AM64" s="477"/>
      <c r="AN64" s="477"/>
      <c r="AO64" s="477"/>
      <c r="AP64" s="477"/>
      <c r="AQ64" s="477"/>
      <c r="AR64" s="477"/>
      <c r="AS64" s="477"/>
      <c r="AT64" s="477"/>
      <c r="AU64" s="477"/>
      <c r="AV64" s="477"/>
      <c r="AW64" s="477"/>
      <c r="AX64" s="478"/>
    </row>
    <row r="65" spans="1:50" ht="26.25" customHeight="1" x14ac:dyDescent="0.15">
      <c r="A65" s="292"/>
      <c r="B65" s="294"/>
      <c r="C65" s="646" t="s">
        <v>231</v>
      </c>
      <c r="D65" s="647"/>
      <c r="E65" s="647"/>
      <c r="F65" s="647"/>
      <c r="G65" s="647"/>
      <c r="H65" s="647"/>
      <c r="I65" s="647"/>
      <c r="J65" s="647"/>
      <c r="K65" s="647"/>
      <c r="L65" s="647"/>
      <c r="M65" s="647"/>
      <c r="N65" s="647"/>
      <c r="O65" s="647"/>
      <c r="P65" s="647"/>
      <c r="Q65" s="647"/>
      <c r="R65" s="647"/>
      <c r="S65" s="647"/>
      <c r="T65" s="647"/>
      <c r="U65" s="647"/>
      <c r="V65" s="647"/>
      <c r="W65" s="647"/>
      <c r="X65" s="647"/>
      <c r="Y65" s="647"/>
      <c r="Z65" s="647"/>
      <c r="AA65" s="647"/>
      <c r="AB65" s="647"/>
      <c r="AC65" s="648"/>
      <c r="AD65" s="443" t="s">
        <v>605</v>
      </c>
      <c r="AE65" s="444"/>
      <c r="AF65" s="444"/>
      <c r="AG65" s="80"/>
      <c r="AH65" s="81"/>
      <c r="AI65" s="81"/>
      <c r="AJ65" s="81"/>
      <c r="AK65" s="81"/>
      <c r="AL65" s="81"/>
      <c r="AM65" s="81"/>
      <c r="AN65" s="81"/>
      <c r="AO65" s="81"/>
      <c r="AP65" s="81"/>
      <c r="AQ65" s="81"/>
      <c r="AR65" s="81"/>
      <c r="AS65" s="81"/>
      <c r="AT65" s="81"/>
      <c r="AU65" s="81"/>
      <c r="AV65" s="81"/>
      <c r="AW65" s="81"/>
      <c r="AX65" s="82"/>
    </row>
    <row r="66" spans="1:50" ht="48.75" customHeight="1" x14ac:dyDescent="0.15">
      <c r="A66" s="295"/>
      <c r="B66" s="296"/>
      <c r="C66" s="297" t="s">
        <v>216</v>
      </c>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9"/>
      <c r="AD66" s="473" t="s">
        <v>597</v>
      </c>
      <c r="AE66" s="474"/>
      <c r="AF66" s="475"/>
      <c r="AG66" s="390" t="s">
        <v>619</v>
      </c>
      <c r="AH66" s="391"/>
      <c r="AI66" s="391"/>
      <c r="AJ66" s="391"/>
      <c r="AK66" s="391"/>
      <c r="AL66" s="391"/>
      <c r="AM66" s="391"/>
      <c r="AN66" s="391"/>
      <c r="AO66" s="391"/>
      <c r="AP66" s="391"/>
      <c r="AQ66" s="391"/>
      <c r="AR66" s="391"/>
      <c r="AS66" s="391"/>
      <c r="AT66" s="391"/>
      <c r="AU66" s="391"/>
      <c r="AV66" s="391"/>
      <c r="AW66" s="391"/>
      <c r="AX66" s="392"/>
    </row>
    <row r="67" spans="1:50" ht="46.5" customHeight="1" x14ac:dyDescent="0.15">
      <c r="A67" s="290" t="s">
        <v>34</v>
      </c>
      <c r="B67" s="453"/>
      <c r="C67" s="454" t="s">
        <v>217</v>
      </c>
      <c r="D67" s="455"/>
      <c r="E67" s="455"/>
      <c r="F67" s="455"/>
      <c r="G67" s="455"/>
      <c r="H67" s="455"/>
      <c r="I67" s="455"/>
      <c r="J67" s="455"/>
      <c r="K67" s="455"/>
      <c r="L67" s="455"/>
      <c r="M67" s="455"/>
      <c r="N67" s="455"/>
      <c r="O67" s="455"/>
      <c r="P67" s="455"/>
      <c r="Q67" s="455"/>
      <c r="R67" s="455"/>
      <c r="S67" s="455"/>
      <c r="T67" s="455"/>
      <c r="U67" s="455"/>
      <c r="V67" s="455"/>
      <c r="W67" s="455"/>
      <c r="X67" s="455"/>
      <c r="Y67" s="455"/>
      <c r="Z67" s="455"/>
      <c r="AA67" s="455"/>
      <c r="AB67" s="455"/>
      <c r="AC67" s="456"/>
      <c r="AD67" s="250" t="s">
        <v>597</v>
      </c>
      <c r="AE67" s="251"/>
      <c r="AF67" s="307"/>
      <c r="AG67" s="396" t="s">
        <v>620</v>
      </c>
      <c r="AH67" s="397"/>
      <c r="AI67" s="397"/>
      <c r="AJ67" s="397"/>
      <c r="AK67" s="397"/>
      <c r="AL67" s="397"/>
      <c r="AM67" s="397"/>
      <c r="AN67" s="397"/>
      <c r="AO67" s="397"/>
      <c r="AP67" s="397"/>
      <c r="AQ67" s="397"/>
      <c r="AR67" s="397"/>
      <c r="AS67" s="397"/>
      <c r="AT67" s="397"/>
      <c r="AU67" s="397"/>
      <c r="AV67" s="397"/>
      <c r="AW67" s="397"/>
      <c r="AX67" s="398"/>
    </row>
    <row r="68" spans="1:50" ht="35.25" customHeight="1" x14ac:dyDescent="0.15">
      <c r="A68" s="292"/>
      <c r="B68" s="294"/>
      <c r="C68" s="269" t="s">
        <v>39</v>
      </c>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1"/>
      <c r="AD68" s="275" t="s">
        <v>605</v>
      </c>
      <c r="AE68" s="276"/>
      <c r="AF68" s="276"/>
      <c r="AG68" s="80"/>
      <c r="AH68" s="81"/>
      <c r="AI68" s="81"/>
      <c r="AJ68" s="81"/>
      <c r="AK68" s="81"/>
      <c r="AL68" s="81"/>
      <c r="AM68" s="81"/>
      <c r="AN68" s="81"/>
      <c r="AO68" s="81"/>
      <c r="AP68" s="81"/>
      <c r="AQ68" s="81"/>
      <c r="AR68" s="81"/>
      <c r="AS68" s="81"/>
      <c r="AT68" s="81"/>
      <c r="AU68" s="81"/>
      <c r="AV68" s="81"/>
      <c r="AW68" s="81"/>
      <c r="AX68" s="82"/>
    </row>
    <row r="69" spans="1:50" ht="27" customHeight="1" x14ac:dyDescent="0.15">
      <c r="A69" s="292"/>
      <c r="B69" s="294"/>
      <c r="C69" s="178" t="s">
        <v>176</v>
      </c>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22" t="s">
        <v>597</v>
      </c>
      <c r="AE69" s="123"/>
      <c r="AF69" s="123"/>
      <c r="AG69" s="80" t="s">
        <v>607</v>
      </c>
      <c r="AH69" s="81"/>
      <c r="AI69" s="81"/>
      <c r="AJ69" s="81"/>
      <c r="AK69" s="81"/>
      <c r="AL69" s="81"/>
      <c r="AM69" s="81"/>
      <c r="AN69" s="81"/>
      <c r="AO69" s="81"/>
      <c r="AP69" s="81"/>
      <c r="AQ69" s="81"/>
      <c r="AR69" s="81"/>
      <c r="AS69" s="81"/>
      <c r="AT69" s="81"/>
      <c r="AU69" s="81"/>
      <c r="AV69" s="81"/>
      <c r="AW69" s="81"/>
      <c r="AX69" s="82"/>
    </row>
    <row r="70" spans="1:50" ht="54.6" customHeight="1" x14ac:dyDescent="0.15">
      <c r="A70" s="295"/>
      <c r="B70" s="296"/>
      <c r="C70" s="178" t="s">
        <v>38</v>
      </c>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22" t="s">
        <v>597</v>
      </c>
      <c r="AE70" s="123"/>
      <c r="AF70" s="123"/>
      <c r="AG70" s="258" t="s">
        <v>608</v>
      </c>
      <c r="AH70" s="233"/>
      <c r="AI70" s="233"/>
      <c r="AJ70" s="233"/>
      <c r="AK70" s="233"/>
      <c r="AL70" s="233"/>
      <c r="AM70" s="233"/>
      <c r="AN70" s="233"/>
      <c r="AO70" s="233"/>
      <c r="AP70" s="233"/>
      <c r="AQ70" s="233"/>
      <c r="AR70" s="233"/>
      <c r="AS70" s="233"/>
      <c r="AT70" s="233"/>
      <c r="AU70" s="233"/>
      <c r="AV70" s="233"/>
      <c r="AW70" s="233"/>
      <c r="AX70" s="259"/>
    </row>
    <row r="71" spans="1:50" ht="41.25" customHeight="1" x14ac:dyDescent="0.15">
      <c r="A71" s="437" t="s">
        <v>52</v>
      </c>
      <c r="B71" s="438"/>
      <c r="C71" s="272" t="s">
        <v>134</v>
      </c>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4"/>
      <c r="AD71" s="250" t="s">
        <v>605</v>
      </c>
      <c r="AE71" s="251"/>
      <c r="AF71" s="251"/>
      <c r="AG71" s="264"/>
      <c r="AH71" s="231"/>
      <c r="AI71" s="231"/>
      <c r="AJ71" s="231"/>
      <c r="AK71" s="231"/>
      <c r="AL71" s="231"/>
      <c r="AM71" s="231"/>
      <c r="AN71" s="231"/>
      <c r="AO71" s="231"/>
      <c r="AP71" s="231"/>
      <c r="AQ71" s="231"/>
      <c r="AR71" s="231"/>
      <c r="AS71" s="231"/>
      <c r="AT71" s="231"/>
      <c r="AU71" s="231"/>
      <c r="AV71" s="231"/>
      <c r="AW71" s="231"/>
      <c r="AX71" s="265"/>
    </row>
    <row r="72" spans="1:50" ht="19.7" customHeight="1" x14ac:dyDescent="0.15">
      <c r="A72" s="439"/>
      <c r="B72" s="440"/>
      <c r="C72" s="106" t="s">
        <v>226</v>
      </c>
      <c r="D72" s="104"/>
      <c r="E72" s="104"/>
      <c r="F72" s="107"/>
      <c r="G72" s="103" t="s">
        <v>227</v>
      </c>
      <c r="H72" s="104"/>
      <c r="I72" s="104"/>
      <c r="J72" s="104"/>
      <c r="K72" s="104"/>
      <c r="L72" s="104"/>
      <c r="M72" s="104"/>
      <c r="N72" s="103" t="s">
        <v>228</v>
      </c>
      <c r="O72" s="104"/>
      <c r="P72" s="104"/>
      <c r="Q72" s="104"/>
      <c r="R72" s="104"/>
      <c r="S72" s="104"/>
      <c r="T72" s="104"/>
      <c r="U72" s="104"/>
      <c r="V72" s="104"/>
      <c r="W72" s="104"/>
      <c r="X72" s="104"/>
      <c r="Y72" s="104"/>
      <c r="Z72" s="104"/>
      <c r="AA72" s="104"/>
      <c r="AB72" s="104"/>
      <c r="AC72" s="104"/>
      <c r="AD72" s="104"/>
      <c r="AE72" s="104"/>
      <c r="AF72" s="105"/>
      <c r="AG72" s="266"/>
      <c r="AH72" s="267"/>
      <c r="AI72" s="267"/>
      <c r="AJ72" s="267"/>
      <c r="AK72" s="267"/>
      <c r="AL72" s="267"/>
      <c r="AM72" s="267"/>
      <c r="AN72" s="267"/>
      <c r="AO72" s="267"/>
      <c r="AP72" s="267"/>
      <c r="AQ72" s="267"/>
      <c r="AR72" s="267"/>
      <c r="AS72" s="267"/>
      <c r="AT72" s="267"/>
      <c r="AU72" s="267"/>
      <c r="AV72" s="267"/>
      <c r="AW72" s="267"/>
      <c r="AX72" s="268"/>
    </row>
    <row r="73" spans="1:50" ht="24.75" customHeight="1" x14ac:dyDescent="0.15">
      <c r="A73" s="439"/>
      <c r="B73" s="440"/>
      <c r="C73" s="100"/>
      <c r="D73" s="101"/>
      <c r="E73" s="101"/>
      <c r="F73" s="102"/>
      <c r="G73" s="94"/>
      <c r="H73" s="95"/>
      <c r="I73" s="55" t="str">
        <f>IF(OR(G73="　", G73=""), "", "-")</f>
        <v/>
      </c>
      <c r="J73" s="98"/>
      <c r="K73" s="98"/>
      <c r="L73" s="55" t="str">
        <f>IF(M73="","","-")</f>
        <v/>
      </c>
      <c r="M73" s="56"/>
      <c r="N73" s="108"/>
      <c r="O73" s="109"/>
      <c r="P73" s="109"/>
      <c r="Q73" s="109"/>
      <c r="R73" s="109"/>
      <c r="S73" s="109"/>
      <c r="T73" s="109"/>
      <c r="U73" s="109"/>
      <c r="V73" s="109"/>
      <c r="W73" s="109"/>
      <c r="X73" s="109"/>
      <c r="Y73" s="109"/>
      <c r="Z73" s="109"/>
      <c r="AA73" s="109"/>
      <c r="AB73" s="109"/>
      <c r="AC73" s="109"/>
      <c r="AD73" s="109"/>
      <c r="AE73" s="109"/>
      <c r="AF73" s="110"/>
      <c r="AG73" s="266"/>
      <c r="AH73" s="267"/>
      <c r="AI73" s="267"/>
      <c r="AJ73" s="267"/>
      <c r="AK73" s="267"/>
      <c r="AL73" s="267"/>
      <c r="AM73" s="267"/>
      <c r="AN73" s="267"/>
      <c r="AO73" s="267"/>
      <c r="AP73" s="267"/>
      <c r="AQ73" s="267"/>
      <c r="AR73" s="267"/>
      <c r="AS73" s="267"/>
      <c r="AT73" s="267"/>
      <c r="AU73" s="267"/>
      <c r="AV73" s="267"/>
      <c r="AW73" s="267"/>
      <c r="AX73" s="268"/>
    </row>
    <row r="74" spans="1:50" ht="24.75" customHeight="1" x14ac:dyDescent="0.15">
      <c r="A74" s="439"/>
      <c r="B74" s="440"/>
      <c r="C74" s="100"/>
      <c r="D74" s="101"/>
      <c r="E74" s="101"/>
      <c r="F74" s="102"/>
      <c r="G74" s="94"/>
      <c r="H74" s="95"/>
      <c r="I74" s="55" t="str">
        <f t="shared" ref="I74:I77" si="5">IF(OR(G74="　", G74=""), "", "-")</f>
        <v/>
      </c>
      <c r="J74" s="98"/>
      <c r="K74" s="98"/>
      <c r="L74" s="55" t="str">
        <f t="shared" ref="L74:L77" si="6">IF(M74="","","-")</f>
        <v/>
      </c>
      <c r="M74" s="56"/>
      <c r="N74" s="108"/>
      <c r="O74" s="109"/>
      <c r="P74" s="109"/>
      <c r="Q74" s="109"/>
      <c r="R74" s="109"/>
      <c r="S74" s="109"/>
      <c r="T74" s="109"/>
      <c r="U74" s="109"/>
      <c r="V74" s="109"/>
      <c r="W74" s="109"/>
      <c r="X74" s="109"/>
      <c r="Y74" s="109"/>
      <c r="Z74" s="109"/>
      <c r="AA74" s="109"/>
      <c r="AB74" s="109"/>
      <c r="AC74" s="109"/>
      <c r="AD74" s="109"/>
      <c r="AE74" s="109"/>
      <c r="AF74" s="110"/>
      <c r="AG74" s="266"/>
      <c r="AH74" s="267"/>
      <c r="AI74" s="267"/>
      <c r="AJ74" s="267"/>
      <c r="AK74" s="267"/>
      <c r="AL74" s="267"/>
      <c r="AM74" s="267"/>
      <c r="AN74" s="267"/>
      <c r="AO74" s="267"/>
      <c r="AP74" s="267"/>
      <c r="AQ74" s="267"/>
      <c r="AR74" s="267"/>
      <c r="AS74" s="267"/>
      <c r="AT74" s="267"/>
      <c r="AU74" s="267"/>
      <c r="AV74" s="267"/>
      <c r="AW74" s="267"/>
      <c r="AX74" s="268"/>
    </row>
    <row r="75" spans="1:50" ht="24.75" customHeight="1" x14ac:dyDescent="0.15">
      <c r="A75" s="439"/>
      <c r="B75" s="440"/>
      <c r="C75" s="100"/>
      <c r="D75" s="101"/>
      <c r="E75" s="101"/>
      <c r="F75" s="102"/>
      <c r="G75" s="94"/>
      <c r="H75" s="95"/>
      <c r="I75" s="55" t="str">
        <f t="shared" si="5"/>
        <v/>
      </c>
      <c r="J75" s="98"/>
      <c r="K75" s="98"/>
      <c r="L75" s="55" t="str">
        <f t="shared" si="6"/>
        <v/>
      </c>
      <c r="M75" s="56"/>
      <c r="N75" s="108"/>
      <c r="O75" s="109"/>
      <c r="P75" s="109"/>
      <c r="Q75" s="109"/>
      <c r="R75" s="109"/>
      <c r="S75" s="109"/>
      <c r="T75" s="109"/>
      <c r="U75" s="109"/>
      <c r="V75" s="109"/>
      <c r="W75" s="109"/>
      <c r="X75" s="109"/>
      <c r="Y75" s="109"/>
      <c r="Z75" s="109"/>
      <c r="AA75" s="109"/>
      <c r="AB75" s="109"/>
      <c r="AC75" s="109"/>
      <c r="AD75" s="109"/>
      <c r="AE75" s="109"/>
      <c r="AF75" s="110"/>
      <c r="AG75" s="266"/>
      <c r="AH75" s="267"/>
      <c r="AI75" s="267"/>
      <c r="AJ75" s="267"/>
      <c r="AK75" s="267"/>
      <c r="AL75" s="267"/>
      <c r="AM75" s="267"/>
      <c r="AN75" s="267"/>
      <c r="AO75" s="267"/>
      <c r="AP75" s="267"/>
      <c r="AQ75" s="267"/>
      <c r="AR75" s="267"/>
      <c r="AS75" s="267"/>
      <c r="AT75" s="267"/>
      <c r="AU75" s="267"/>
      <c r="AV75" s="267"/>
      <c r="AW75" s="267"/>
      <c r="AX75" s="268"/>
    </row>
    <row r="76" spans="1:50" ht="24.75" customHeight="1" x14ac:dyDescent="0.15">
      <c r="A76" s="439"/>
      <c r="B76" s="440"/>
      <c r="C76" s="100"/>
      <c r="D76" s="101"/>
      <c r="E76" s="101"/>
      <c r="F76" s="102"/>
      <c r="G76" s="94"/>
      <c r="H76" s="95"/>
      <c r="I76" s="55" t="str">
        <f t="shared" si="5"/>
        <v/>
      </c>
      <c r="J76" s="98"/>
      <c r="K76" s="98"/>
      <c r="L76" s="55" t="str">
        <f t="shared" si="6"/>
        <v/>
      </c>
      <c r="M76" s="56"/>
      <c r="N76" s="108"/>
      <c r="O76" s="109"/>
      <c r="P76" s="109"/>
      <c r="Q76" s="109"/>
      <c r="R76" s="109"/>
      <c r="S76" s="109"/>
      <c r="T76" s="109"/>
      <c r="U76" s="109"/>
      <c r="V76" s="109"/>
      <c r="W76" s="109"/>
      <c r="X76" s="109"/>
      <c r="Y76" s="109"/>
      <c r="Z76" s="109"/>
      <c r="AA76" s="109"/>
      <c r="AB76" s="109"/>
      <c r="AC76" s="109"/>
      <c r="AD76" s="109"/>
      <c r="AE76" s="109"/>
      <c r="AF76" s="110"/>
      <c r="AG76" s="266"/>
      <c r="AH76" s="267"/>
      <c r="AI76" s="267"/>
      <c r="AJ76" s="267"/>
      <c r="AK76" s="267"/>
      <c r="AL76" s="267"/>
      <c r="AM76" s="267"/>
      <c r="AN76" s="267"/>
      <c r="AO76" s="267"/>
      <c r="AP76" s="267"/>
      <c r="AQ76" s="267"/>
      <c r="AR76" s="267"/>
      <c r="AS76" s="267"/>
      <c r="AT76" s="267"/>
      <c r="AU76" s="267"/>
      <c r="AV76" s="267"/>
      <c r="AW76" s="267"/>
      <c r="AX76" s="268"/>
    </row>
    <row r="77" spans="1:50" ht="24.75" customHeight="1" x14ac:dyDescent="0.15">
      <c r="A77" s="441"/>
      <c r="B77" s="442"/>
      <c r="C77" s="100"/>
      <c r="D77" s="101"/>
      <c r="E77" s="101"/>
      <c r="F77" s="102"/>
      <c r="G77" s="96"/>
      <c r="H77" s="97"/>
      <c r="I77" s="57" t="str">
        <f t="shared" si="5"/>
        <v/>
      </c>
      <c r="J77" s="99"/>
      <c r="K77" s="99"/>
      <c r="L77" s="57" t="str">
        <f t="shared" si="6"/>
        <v/>
      </c>
      <c r="M77" s="58"/>
      <c r="N77" s="89"/>
      <c r="O77" s="90"/>
      <c r="P77" s="90"/>
      <c r="Q77" s="90"/>
      <c r="R77" s="90"/>
      <c r="S77" s="90"/>
      <c r="T77" s="90"/>
      <c r="U77" s="90"/>
      <c r="V77" s="90"/>
      <c r="W77" s="90"/>
      <c r="X77" s="90"/>
      <c r="Y77" s="90"/>
      <c r="Z77" s="90"/>
      <c r="AA77" s="90"/>
      <c r="AB77" s="90"/>
      <c r="AC77" s="90"/>
      <c r="AD77" s="90"/>
      <c r="AE77" s="90"/>
      <c r="AF77" s="91"/>
      <c r="AG77" s="258"/>
      <c r="AH77" s="233"/>
      <c r="AI77" s="233"/>
      <c r="AJ77" s="233"/>
      <c r="AK77" s="233"/>
      <c r="AL77" s="233"/>
      <c r="AM77" s="233"/>
      <c r="AN77" s="233"/>
      <c r="AO77" s="233"/>
      <c r="AP77" s="233"/>
      <c r="AQ77" s="233"/>
      <c r="AR77" s="233"/>
      <c r="AS77" s="233"/>
      <c r="AT77" s="233"/>
      <c r="AU77" s="233"/>
      <c r="AV77" s="233"/>
      <c r="AW77" s="233"/>
      <c r="AX77" s="259"/>
    </row>
    <row r="78" spans="1:50" ht="52.5" customHeight="1" x14ac:dyDescent="0.15">
      <c r="A78" s="290" t="s">
        <v>42</v>
      </c>
      <c r="B78" s="468"/>
      <c r="C78" s="481" t="s">
        <v>47</v>
      </c>
      <c r="D78" s="503"/>
      <c r="E78" s="503"/>
      <c r="F78" s="504"/>
      <c r="G78" s="237" t="s">
        <v>609</v>
      </c>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8"/>
    </row>
    <row r="79" spans="1:50" ht="52.5" customHeight="1" thickBot="1" x14ac:dyDescent="0.2">
      <c r="A79" s="469"/>
      <c r="B79" s="470"/>
      <c r="C79" s="402" t="s">
        <v>51</v>
      </c>
      <c r="D79" s="403"/>
      <c r="E79" s="403"/>
      <c r="F79" s="404"/>
      <c r="G79" s="235" t="s">
        <v>610</v>
      </c>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235"/>
      <c r="AX79" s="236"/>
    </row>
    <row r="80" spans="1:50" ht="24" customHeight="1" x14ac:dyDescent="0.15">
      <c r="A80" s="399" t="s">
        <v>27</v>
      </c>
      <c r="B80" s="400"/>
      <c r="C80" s="400"/>
      <c r="D80" s="400"/>
      <c r="E80" s="400"/>
      <c r="F80" s="400"/>
      <c r="G80" s="400"/>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0"/>
      <c r="AO80" s="400"/>
      <c r="AP80" s="400"/>
      <c r="AQ80" s="400"/>
      <c r="AR80" s="400"/>
      <c r="AS80" s="400"/>
      <c r="AT80" s="400"/>
      <c r="AU80" s="400"/>
      <c r="AV80" s="400"/>
      <c r="AW80" s="400"/>
      <c r="AX80" s="401"/>
    </row>
    <row r="81" spans="1:52" ht="67.5" customHeight="1" thickBot="1" x14ac:dyDescent="0.2">
      <c r="A81" s="286"/>
      <c r="B81" s="287"/>
      <c r="C81" s="287"/>
      <c r="D81" s="287"/>
      <c r="E81" s="287"/>
      <c r="F81" s="287"/>
      <c r="G81" s="287"/>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287"/>
      <c r="AN81" s="287"/>
      <c r="AO81" s="287"/>
      <c r="AP81" s="287"/>
      <c r="AQ81" s="287"/>
      <c r="AR81" s="287"/>
      <c r="AS81" s="287"/>
      <c r="AT81" s="287"/>
      <c r="AU81" s="287"/>
      <c r="AV81" s="287"/>
      <c r="AW81" s="287"/>
      <c r="AX81" s="288"/>
    </row>
    <row r="82" spans="1:52" ht="24.75" customHeight="1" x14ac:dyDescent="0.15">
      <c r="A82" s="393" t="s">
        <v>28</v>
      </c>
      <c r="B82" s="394"/>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394"/>
      <c r="AL82" s="394"/>
      <c r="AM82" s="394"/>
      <c r="AN82" s="394"/>
      <c r="AO82" s="394"/>
      <c r="AP82" s="394"/>
      <c r="AQ82" s="394"/>
      <c r="AR82" s="394"/>
      <c r="AS82" s="394"/>
      <c r="AT82" s="394"/>
      <c r="AU82" s="394"/>
      <c r="AV82" s="394"/>
      <c r="AW82" s="394"/>
      <c r="AX82" s="395"/>
    </row>
    <row r="83" spans="1:52" ht="67.5" customHeight="1" thickBot="1" x14ac:dyDescent="0.2">
      <c r="A83" s="327" t="s">
        <v>129</v>
      </c>
      <c r="B83" s="328"/>
      <c r="C83" s="328"/>
      <c r="D83" s="328"/>
      <c r="E83" s="329"/>
      <c r="F83" s="383" t="s">
        <v>709</v>
      </c>
      <c r="G83" s="287"/>
      <c r="H83" s="287"/>
      <c r="I83" s="287"/>
      <c r="J83" s="287"/>
      <c r="K83" s="287"/>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c r="AT83" s="287"/>
      <c r="AU83" s="287"/>
      <c r="AV83" s="287"/>
      <c r="AW83" s="287"/>
      <c r="AX83" s="288"/>
    </row>
    <row r="84" spans="1:52" ht="24.75" customHeight="1" x14ac:dyDescent="0.15">
      <c r="A84" s="393" t="s">
        <v>40</v>
      </c>
      <c r="B84" s="394"/>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5"/>
    </row>
    <row r="85" spans="1:52" ht="66" customHeight="1" thickBot="1" x14ac:dyDescent="0.2">
      <c r="A85" s="327" t="s">
        <v>129</v>
      </c>
      <c r="B85" s="328"/>
      <c r="C85" s="328"/>
      <c r="D85" s="328"/>
      <c r="E85" s="329"/>
      <c r="F85" s="289" t="s">
        <v>713</v>
      </c>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287"/>
      <c r="AM85" s="287"/>
      <c r="AN85" s="287"/>
      <c r="AO85" s="287"/>
      <c r="AP85" s="287"/>
      <c r="AQ85" s="287"/>
      <c r="AR85" s="287"/>
      <c r="AS85" s="287"/>
      <c r="AT85" s="287"/>
      <c r="AU85" s="287"/>
      <c r="AV85" s="287"/>
      <c r="AW85" s="287"/>
      <c r="AX85" s="288"/>
    </row>
    <row r="86" spans="1:52" ht="24.75" customHeight="1" x14ac:dyDescent="0.15">
      <c r="A86" s="411" t="s">
        <v>29</v>
      </c>
      <c r="B86" s="412"/>
      <c r="C86" s="412"/>
      <c r="D86" s="412"/>
      <c r="E86" s="412"/>
      <c r="F86" s="412"/>
      <c r="G86" s="412"/>
      <c r="H86" s="412"/>
      <c r="I86" s="412"/>
      <c r="J86" s="412"/>
      <c r="K86" s="412"/>
      <c r="L86" s="412"/>
      <c r="M86" s="412"/>
      <c r="N86" s="412"/>
      <c r="O86" s="412"/>
      <c r="P86" s="412"/>
      <c r="Q86" s="412"/>
      <c r="R86" s="412"/>
      <c r="S86" s="412"/>
      <c r="T86" s="412"/>
      <c r="U86" s="412"/>
      <c r="V86" s="412"/>
      <c r="W86" s="412"/>
      <c r="X86" s="412"/>
      <c r="Y86" s="412"/>
      <c r="Z86" s="412"/>
      <c r="AA86" s="412"/>
      <c r="AB86" s="412"/>
      <c r="AC86" s="412"/>
      <c r="AD86" s="412"/>
      <c r="AE86" s="412"/>
      <c r="AF86" s="412"/>
      <c r="AG86" s="412"/>
      <c r="AH86" s="412"/>
      <c r="AI86" s="412"/>
      <c r="AJ86" s="412"/>
      <c r="AK86" s="412"/>
      <c r="AL86" s="412"/>
      <c r="AM86" s="412"/>
      <c r="AN86" s="412"/>
      <c r="AO86" s="412"/>
      <c r="AP86" s="412"/>
      <c r="AQ86" s="412"/>
      <c r="AR86" s="412"/>
      <c r="AS86" s="412"/>
      <c r="AT86" s="412"/>
      <c r="AU86" s="412"/>
      <c r="AV86" s="412"/>
      <c r="AW86" s="412"/>
      <c r="AX86" s="413"/>
    </row>
    <row r="87" spans="1:52" ht="67.5" customHeight="1" thickBot="1" x14ac:dyDescent="0.2">
      <c r="A87" s="459" t="s">
        <v>611</v>
      </c>
      <c r="B87" s="460"/>
      <c r="C87" s="460"/>
      <c r="D87" s="460"/>
      <c r="E87" s="460"/>
      <c r="F87" s="460"/>
      <c r="G87" s="460"/>
      <c r="H87" s="460"/>
      <c r="I87" s="460"/>
      <c r="J87" s="460"/>
      <c r="K87" s="460"/>
      <c r="L87" s="460"/>
      <c r="M87" s="460"/>
      <c r="N87" s="460"/>
      <c r="O87" s="460"/>
      <c r="P87" s="460"/>
      <c r="Q87" s="460"/>
      <c r="R87" s="460"/>
      <c r="S87" s="460"/>
      <c r="T87" s="460"/>
      <c r="U87" s="460"/>
      <c r="V87" s="460"/>
      <c r="W87" s="460"/>
      <c r="X87" s="460"/>
      <c r="Y87" s="460"/>
      <c r="Z87" s="460"/>
      <c r="AA87" s="460"/>
      <c r="AB87" s="460"/>
      <c r="AC87" s="460"/>
      <c r="AD87" s="460"/>
      <c r="AE87" s="460"/>
      <c r="AF87" s="460"/>
      <c r="AG87" s="460"/>
      <c r="AH87" s="460"/>
      <c r="AI87" s="460"/>
      <c r="AJ87" s="460"/>
      <c r="AK87" s="460"/>
      <c r="AL87" s="460"/>
      <c r="AM87" s="460"/>
      <c r="AN87" s="460"/>
      <c r="AO87" s="460"/>
      <c r="AP87" s="460"/>
      <c r="AQ87" s="460"/>
      <c r="AR87" s="460"/>
      <c r="AS87" s="460"/>
      <c r="AT87" s="460"/>
      <c r="AU87" s="460"/>
      <c r="AV87" s="460"/>
      <c r="AW87" s="460"/>
      <c r="AX87" s="461"/>
    </row>
    <row r="88" spans="1:52" ht="24.75" customHeight="1" x14ac:dyDescent="0.15">
      <c r="A88" s="300" t="s">
        <v>234</v>
      </c>
      <c r="B88" s="301"/>
      <c r="C88" s="301"/>
      <c r="D88" s="301"/>
      <c r="E88" s="301"/>
      <c r="F88" s="301"/>
      <c r="G88" s="301"/>
      <c r="H88" s="301"/>
      <c r="I88" s="301"/>
      <c r="J88" s="301"/>
      <c r="K88" s="301"/>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1"/>
      <c r="AP88" s="301"/>
      <c r="AQ88" s="301"/>
      <c r="AR88" s="301"/>
      <c r="AS88" s="301"/>
      <c r="AT88" s="301"/>
      <c r="AU88" s="301"/>
      <c r="AV88" s="301"/>
      <c r="AW88" s="301"/>
      <c r="AX88" s="302"/>
      <c r="AZ88" s="59"/>
    </row>
    <row r="89" spans="1:52" ht="24.75" customHeight="1" x14ac:dyDescent="0.15">
      <c r="A89" s="688" t="s">
        <v>533</v>
      </c>
      <c r="B89" s="331"/>
      <c r="C89" s="331"/>
      <c r="D89" s="332"/>
      <c r="E89" s="653" t="s">
        <v>590</v>
      </c>
      <c r="F89" s="654"/>
      <c r="G89" s="654"/>
      <c r="H89" s="654"/>
      <c r="I89" s="654"/>
      <c r="J89" s="654"/>
      <c r="K89" s="654"/>
      <c r="L89" s="654"/>
      <c r="M89" s="654"/>
      <c r="N89" s="654"/>
      <c r="O89" s="654"/>
      <c r="P89" s="656"/>
      <c r="Q89" s="653"/>
      <c r="R89" s="654"/>
      <c r="S89" s="654"/>
      <c r="T89" s="654"/>
      <c r="U89" s="654"/>
      <c r="V89" s="654"/>
      <c r="W89" s="654"/>
      <c r="X89" s="654"/>
      <c r="Y89" s="654"/>
      <c r="Z89" s="654"/>
      <c r="AA89" s="654"/>
      <c r="AB89" s="656"/>
      <c r="AC89" s="653"/>
      <c r="AD89" s="654"/>
      <c r="AE89" s="654"/>
      <c r="AF89" s="654"/>
      <c r="AG89" s="654"/>
      <c r="AH89" s="654"/>
      <c r="AI89" s="654"/>
      <c r="AJ89" s="654"/>
      <c r="AK89" s="654"/>
      <c r="AL89" s="654"/>
      <c r="AM89" s="654"/>
      <c r="AN89" s="656"/>
      <c r="AO89" s="653"/>
      <c r="AP89" s="654"/>
      <c r="AQ89" s="654"/>
      <c r="AR89" s="654"/>
      <c r="AS89" s="654"/>
      <c r="AT89" s="654"/>
      <c r="AU89" s="654"/>
      <c r="AV89" s="654"/>
      <c r="AW89" s="654"/>
      <c r="AX89" s="655"/>
      <c r="AY89" s="60"/>
    </row>
    <row r="90" spans="1:52" ht="24.75" customHeight="1" x14ac:dyDescent="0.15">
      <c r="A90" s="144" t="s">
        <v>266</v>
      </c>
      <c r="B90" s="144"/>
      <c r="C90" s="144"/>
      <c r="D90" s="144"/>
      <c r="E90" s="653" t="s">
        <v>591</v>
      </c>
      <c r="F90" s="654"/>
      <c r="G90" s="654"/>
      <c r="H90" s="654"/>
      <c r="I90" s="654"/>
      <c r="J90" s="654"/>
      <c r="K90" s="654"/>
      <c r="L90" s="654"/>
      <c r="M90" s="654"/>
      <c r="N90" s="654"/>
      <c r="O90" s="654"/>
      <c r="P90" s="656"/>
      <c r="Q90" s="653"/>
      <c r="R90" s="654"/>
      <c r="S90" s="654"/>
      <c r="T90" s="654"/>
      <c r="U90" s="654"/>
      <c r="V90" s="654"/>
      <c r="W90" s="654"/>
      <c r="X90" s="654"/>
      <c r="Y90" s="654"/>
      <c r="Z90" s="654"/>
      <c r="AA90" s="654"/>
      <c r="AB90" s="656"/>
      <c r="AC90" s="653"/>
      <c r="AD90" s="654"/>
      <c r="AE90" s="654"/>
      <c r="AF90" s="654"/>
      <c r="AG90" s="654"/>
      <c r="AH90" s="654"/>
      <c r="AI90" s="654"/>
      <c r="AJ90" s="654"/>
      <c r="AK90" s="654"/>
      <c r="AL90" s="654"/>
      <c r="AM90" s="654"/>
      <c r="AN90" s="656"/>
      <c r="AO90" s="653"/>
      <c r="AP90" s="654"/>
      <c r="AQ90" s="654"/>
      <c r="AR90" s="654"/>
      <c r="AS90" s="654"/>
      <c r="AT90" s="654"/>
      <c r="AU90" s="654"/>
      <c r="AV90" s="654"/>
      <c r="AW90" s="654"/>
      <c r="AX90" s="655"/>
    </row>
    <row r="91" spans="1:52" ht="24.75" customHeight="1" x14ac:dyDescent="0.15">
      <c r="A91" s="144" t="s">
        <v>265</v>
      </c>
      <c r="B91" s="144"/>
      <c r="C91" s="144"/>
      <c r="D91" s="144"/>
      <c r="E91" s="653" t="s">
        <v>592</v>
      </c>
      <c r="F91" s="654"/>
      <c r="G91" s="654"/>
      <c r="H91" s="654"/>
      <c r="I91" s="654"/>
      <c r="J91" s="654"/>
      <c r="K91" s="654"/>
      <c r="L91" s="654"/>
      <c r="M91" s="654"/>
      <c r="N91" s="654"/>
      <c r="O91" s="654"/>
      <c r="P91" s="656"/>
      <c r="Q91" s="653"/>
      <c r="R91" s="654"/>
      <c r="S91" s="654"/>
      <c r="T91" s="654"/>
      <c r="U91" s="654"/>
      <c r="V91" s="654"/>
      <c r="W91" s="654"/>
      <c r="X91" s="654"/>
      <c r="Y91" s="654"/>
      <c r="Z91" s="654"/>
      <c r="AA91" s="654"/>
      <c r="AB91" s="656"/>
      <c r="AC91" s="653"/>
      <c r="AD91" s="654"/>
      <c r="AE91" s="654"/>
      <c r="AF91" s="654"/>
      <c r="AG91" s="654"/>
      <c r="AH91" s="654"/>
      <c r="AI91" s="654"/>
      <c r="AJ91" s="654"/>
      <c r="AK91" s="654"/>
      <c r="AL91" s="654"/>
      <c r="AM91" s="654"/>
      <c r="AN91" s="656"/>
      <c r="AO91" s="653"/>
      <c r="AP91" s="654"/>
      <c r="AQ91" s="654"/>
      <c r="AR91" s="654"/>
      <c r="AS91" s="654"/>
      <c r="AT91" s="654"/>
      <c r="AU91" s="654"/>
      <c r="AV91" s="654"/>
      <c r="AW91" s="654"/>
      <c r="AX91" s="655"/>
    </row>
    <row r="92" spans="1:52" ht="24.75" customHeight="1" x14ac:dyDescent="0.15">
      <c r="A92" s="144" t="s">
        <v>264</v>
      </c>
      <c r="B92" s="144"/>
      <c r="C92" s="144"/>
      <c r="D92" s="144"/>
      <c r="E92" s="653" t="s">
        <v>593</v>
      </c>
      <c r="F92" s="654"/>
      <c r="G92" s="654"/>
      <c r="H92" s="654"/>
      <c r="I92" s="654"/>
      <c r="J92" s="654"/>
      <c r="K92" s="654"/>
      <c r="L92" s="654"/>
      <c r="M92" s="654"/>
      <c r="N92" s="654"/>
      <c r="O92" s="654"/>
      <c r="P92" s="656"/>
      <c r="Q92" s="653"/>
      <c r="R92" s="654"/>
      <c r="S92" s="654"/>
      <c r="T92" s="654"/>
      <c r="U92" s="654"/>
      <c r="V92" s="654"/>
      <c r="W92" s="654"/>
      <c r="X92" s="654"/>
      <c r="Y92" s="654"/>
      <c r="Z92" s="654"/>
      <c r="AA92" s="654"/>
      <c r="AB92" s="656"/>
      <c r="AC92" s="653"/>
      <c r="AD92" s="654"/>
      <c r="AE92" s="654"/>
      <c r="AF92" s="654"/>
      <c r="AG92" s="654"/>
      <c r="AH92" s="654"/>
      <c r="AI92" s="654"/>
      <c r="AJ92" s="654"/>
      <c r="AK92" s="654"/>
      <c r="AL92" s="654"/>
      <c r="AM92" s="654"/>
      <c r="AN92" s="656"/>
      <c r="AO92" s="653"/>
      <c r="AP92" s="654"/>
      <c r="AQ92" s="654"/>
      <c r="AR92" s="654"/>
      <c r="AS92" s="654"/>
      <c r="AT92" s="654"/>
      <c r="AU92" s="654"/>
      <c r="AV92" s="654"/>
      <c r="AW92" s="654"/>
      <c r="AX92" s="655"/>
    </row>
    <row r="93" spans="1:52" ht="24.75" customHeight="1" x14ac:dyDescent="0.15">
      <c r="A93" s="144" t="s">
        <v>263</v>
      </c>
      <c r="B93" s="144"/>
      <c r="C93" s="144"/>
      <c r="D93" s="144"/>
      <c r="E93" s="653" t="s">
        <v>593</v>
      </c>
      <c r="F93" s="654"/>
      <c r="G93" s="654"/>
      <c r="H93" s="654"/>
      <c r="I93" s="654"/>
      <c r="J93" s="654"/>
      <c r="K93" s="654"/>
      <c r="L93" s="654"/>
      <c r="M93" s="654"/>
      <c r="N93" s="654"/>
      <c r="O93" s="654"/>
      <c r="P93" s="656"/>
      <c r="Q93" s="653"/>
      <c r="R93" s="654"/>
      <c r="S93" s="654"/>
      <c r="T93" s="654"/>
      <c r="U93" s="654"/>
      <c r="V93" s="654"/>
      <c r="W93" s="654"/>
      <c r="X93" s="654"/>
      <c r="Y93" s="654"/>
      <c r="Z93" s="654"/>
      <c r="AA93" s="654"/>
      <c r="AB93" s="656"/>
      <c r="AC93" s="653"/>
      <c r="AD93" s="654"/>
      <c r="AE93" s="654"/>
      <c r="AF93" s="654"/>
      <c r="AG93" s="654"/>
      <c r="AH93" s="654"/>
      <c r="AI93" s="654"/>
      <c r="AJ93" s="654"/>
      <c r="AK93" s="654"/>
      <c r="AL93" s="654"/>
      <c r="AM93" s="654"/>
      <c r="AN93" s="656"/>
      <c r="AO93" s="653"/>
      <c r="AP93" s="654"/>
      <c r="AQ93" s="654"/>
      <c r="AR93" s="654"/>
      <c r="AS93" s="654"/>
      <c r="AT93" s="654"/>
      <c r="AU93" s="654"/>
      <c r="AV93" s="654"/>
      <c r="AW93" s="654"/>
      <c r="AX93" s="655"/>
    </row>
    <row r="94" spans="1:52" ht="24.75" customHeight="1" x14ac:dyDescent="0.15">
      <c r="A94" s="144" t="s">
        <v>262</v>
      </c>
      <c r="B94" s="144"/>
      <c r="C94" s="144"/>
      <c r="D94" s="144"/>
      <c r="E94" s="653" t="s">
        <v>594</v>
      </c>
      <c r="F94" s="654"/>
      <c r="G94" s="654"/>
      <c r="H94" s="654"/>
      <c r="I94" s="654"/>
      <c r="J94" s="654"/>
      <c r="K94" s="654"/>
      <c r="L94" s="654"/>
      <c r="M94" s="654"/>
      <c r="N94" s="654"/>
      <c r="O94" s="654"/>
      <c r="P94" s="656"/>
      <c r="Q94" s="653"/>
      <c r="R94" s="654"/>
      <c r="S94" s="654"/>
      <c r="T94" s="654"/>
      <c r="U94" s="654"/>
      <c r="V94" s="654"/>
      <c r="W94" s="654"/>
      <c r="X94" s="654"/>
      <c r="Y94" s="654"/>
      <c r="Z94" s="654"/>
      <c r="AA94" s="654"/>
      <c r="AB94" s="656"/>
      <c r="AC94" s="653"/>
      <c r="AD94" s="654"/>
      <c r="AE94" s="654"/>
      <c r="AF94" s="654"/>
      <c r="AG94" s="654"/>
      <c r="AH94" s="654"/>
      <c r="AI94" s="654"/>
      <c r="AJ94" s="654"/>
      <c r="AK94" s="654"/>
      <c r="AL94" s="654"/>
      <c r="AM94" s="654"/>
      <c r="AN94" s="656"/>
      <c r="AO94" s="653"/>
      <c r="AP94" s="654"/>
      <c r="AQ94" s="654"/>
      <c r="AR94" s="654"/>
      <c r="AS94" s="654"/>
      <c r="AT94" s="654"/>
      <c r="AU94" s="654"/>
      <c r="AV94" s="654"/>
      <c r="AW94" s="654"/>
      <c r="AX94" s="655"/>
    </row>
    <row r="95" spans="1:52" ht="24.75" customHeight="1" x14ac:dyDescent="0.15">
      <c r="A95" s="144" t="s">
        <v>261</v>
      </c>
      <c r="B95" s="144"/>
      <c r="C95" s="144"/>
      <c r="D95" s="144"/>
      <c r="E95" s="653" t="s">
        <v>595</v>
      </c>
      <c r="F95" s="654"/>
      <c r="G95" s="654"/>
      <c r="H95" s="654"/>
      <c r="I95" s="654"/>
      <c r="J95" s="654"/>
      <c r="K95" s="654"/>
      <c r="L95" s="654"/>
      <c r="M95" s="654"/>
      <c r="N95" s="654"/>
      <c r="O95" s="654"/>
      <c r="P95" s="656"/>
      <c r="Q95" s="653"/>
      <c r="R95" s="654"/>
      <c r="S95" s="654"/>
      <c r="T95" s="654"/>
      <c r="U95" s="654"/>
      <c r="V95" s="654"/>
      <c r="W95" s="654"/>
      <c r="X95" s="654"/>
      <c r="Y95" s="654"/>
      <c r="Z95" s="654"/>
      <c r="AA95" s="654"/>
      <c r="AB95" s="656"/>
      <c r="AC95" s="653"/>
      <c r="AD95" s="654"/>
      <c r="AE95" s="654"/>
      <c r="AF95" s="654"/>
      <c r="AG95" s="654"/>
      <c r="AH95" s="654"/>
      <c r="AI95" s="654"/>
      <c r="AJ95" s="654"/>
      <c r="AK95" s="654"/>
      <c r="AL95" s="654"/>
      <c r="AM95" s="654"/>
      <c r="AN95" s="656"/>
      <c r="AO95" s="653"/>
      <c r="AP95" s="654"/>
      <c r="AQ95" s="654"/>
      <c r="AR95" s="654"/>
      <c r="AS95" s="654"/>
      <c r="AT95" s="654"/>
      <c r="AU95" s="654"/>
      <c r="AV95" s="654"/>
      <c r="AW95" s="654"/>
      <c r="AX95" s="655"/>
    </row>
    <row r="96" spans="1:52" ht="24.75" customHeight="1" x14ac:dyDescent="0.15">
      <c r="A96" s="144" t="s">
        <v>260</v>
      </c>
      <c r="B96" s="144"/>
      <c r="C96" s="144"/>
      <c r="D96" s="144"/>
      <c r="E96" s="653" t="s">
        <v>596</v>
      </c>
      <c r="F96" s="654"/>
      <c r="G96" s="654"/>
      <c r="H96" s="654"/>
      <c r="I96" s="654"/>
      <c r="J96" s="654"/>
      <c r="K96" s="654"/>
      <c r="L96" s="654"/>
      <c r="M96" s="654"/>
      <c r="N96" s="654"/>
      <c r="O96" s="654"/>
      <c r="P96" s="656"/>
      <c r="Q96" s="653"/>
      <c r="R96" s="654"/>
      <c r="S96" s="654"/>
      <c r="T96" s="654"/>
      <c r="U96" s="654"/>
      <c r="V96" s="654"/>
      <c r="W96" s="654"/>
      <c r="X96" s="654"/>
      <c r="Y96" s="654"/>
      <c r="Z96" s="654"/>
      <c r="AA96" s="654"/>
      <c r="AB96" s="656"/>
      <c r="AC96" s="653"/>
      <c r="AD96" s="654"/>
      <c r="AE96" s="654"/>
      <c r="AF96" s="654"/>
      <c r="AG96" s="654"/>
      <c r="AH96" s="654"/>
      <c r="AI96" s="654"/>
      <c r="AJ96" s="654"/>
      <c r="AK96" s="654"/>
      <c r="AL96" s="654"/>
      <c r="AM96" s="654"/>
      <c r="AN96" s="656"/>
      <c r="AO96" s="653"/>
      <c r="AP96" s="654"/>
      <c r="AQ96" s="654"/>
      <c r="AR96" s="654"/>
      <c r="AS96" s="654"/>
      <c r="AT96" s="654"/>
      <c r="AU96" s="654"/>
      <c r="AV96" s="654"/>
      <c r="AW96" s="654"/>
      <c r="AX96" s="655"/>
    </row>
    <row r="97" spans="1:50" ht="24.75" customHeight="1" x14ac:dyDescent="0.15">
      <c r="A97" s="144" t="s">
        <v>259</v>
      </c>
      <c r="B97" s="144"/>
      <c r="C97" s="144"/>
      <c r="D97" s="144"/>
      <c r="E97" s="689" t="s">
        <v>596</v>
      </c>
      <c r="F97" s="690"/>
      <c r="G97" s="690"/>
      <c r="H97" s="690"/>
      <c r="I97" s="690"/>
      <c r="J97" s="690"/>
      <c r="K97" s="690"/>
      <c r="L97" s="690"/>
      <c r="M97" s="690"/>
      <c r="N97" s="690"/>
      <c r="O97" s="690"/>
      <c r="P97" s="691"/>
      <c r="Q97" s="689"/>
      <c r="R97" s="690"/>
      <c r="S97" s="690"/>
      <c r="T97" s="690"/>
      <c r="U97" s="690"/>
      <c r="V97" s="690"/>
      <c r="W97" s="690"/>
      <c r="X97" s="690"/>
      <c r="Y97" s="690"/>
      <c r="Z97" s="690"/>
      <c r="AA97" s="690"/>
      <c r="AB97" s="691"/>
      <c r="AC97" s="689"/>
      <c r="AD97" s="690"/>
      <c r="AE97" s="690"/>
      <c r="AF97" s="690"/>
      <c r="AG97" s="690"/>
      <c r="AH97" s="690"/>
      <c r="AI97" s="690"/>
      <c r="AJ97" s="690"/>
      <c r="AK97" s="690"/>
      <c r="AL97" s="690"/>
      <c r="AM97" s="690"/>
      <c r="AN97" s="691"/>
      <c r="AO97" s="653"/>
      <c r="AP97" s="654"/>
      <c r="AQ97" s="654"/>
      <c r="AR97" s="654"/>
      <c r="AS97" s="654"/>
      <c r="AT97" s="654"/>
      <c r="AU97" s="654"/>
      <c r="AV97" s="654"/>
      <c r="AW97" s="654"/>
      <c r="AX97" s="655"/>
    </row>
    <row r="98" spans="1:50" ht="24.75" customHeight="1" x14ac:dyDescent="0.15">
      <c r="A98" s="144" t="s">
        <v>407</v>
      </c>
      <c r="B98" s="144"/>
      <c r="C98" s="144"/>
      <c r="D98" s="144"/>
      <c r="E98" s="659" t="s">
        <v>570</v>
      </c>
      <c r="F98" s="657"/>
      <c r="G98" s="657"/>
      <c r="H98" s="61" t="str">
        <f>IF(E98="","","-")</f>
        <v>-</v>
      </c>
      <c r="I98" s="657"/>
      <c r="J98" s="657"/>
      <c r="K98" s="61" t="str">
        <f>IF(I98="","","-")</f>
        <v/>
      </c>
      <c r="L98" s="658">
        <v>38</v>
      </c>
      <c r="M98" s="658"/>
      <c r="N98" s="61" t="str">
        <f>IF(O98="","","-")</f>
        <v/>
      </c>
      <c r="O98" s="660"/>
      <c r="P98" s="661"/>
      <c r="Q98" s="659"/>
      <c r="R98" s="657"/>
      <c r="S98" s="657"/>
      <c r="T98" s="61" t="str">
        <f>IF(Q98="","","-")</f>
        <v/>
      </c>
      <c r="U98" s="657"/>
      <c r="V98" s="657"/>
      <c r="W98" s="61" t="str">
        <f>IF(U98="","","-")</f>
        <v/>
      </c>
      <c r="X98" s="658"/>
      <c r="Y98" s="658"/>
      <c r="Z98" s="61" t="str">
        <f>IF(AA98="","","-")</f>
        <v/>
      </c>
      <c r="AA98" s="660"/>
      <c r="AB98" s="661"/>
      <c r="AC98" s="659"/>
      <c r="AD98" s="657"/>
      <c r="AE98" s="657"/>
      <c r="AF98" s="61" t="str">
        <f>IF(AC98="","","-")</f>
        <v/>
      </c>
      <c r="AG98" s="657"/>
      <c r="AH98" s="657"/>
      <c r="AI98" s="61" t="str">
        <f>IF(AG98="","","-")</f>
        <v/>
      </c>
      <c r="AJ98" s="658"/>
      <c r="AK98" s="658"/>
      <c r="AL98" s="61" t="str">
        <f>IF(AM98="","","-")</f>
        <v/>
      </c>
      <c r="AM98" s="660"/>
      <c r="AN98" s="661"/>
      <c r="AO98" s="659"/>
      <c r="AP98" s="657"/>
      <c r="AQ98" s="61" t="str">
        <f>IF(AO98="","","-")</f>
        <v/>
      </c>
      <c r="AR98" s="657"/>
      <c r="AS98" s="657"/>
      <c r="AT98" s="61" t="str">
        <f>IF(AR98="","","-")</f>
        <v/>
      </c>
      <c r="AU98" s="658"/>
      <c r="AV98" s="658"/>
      <c r="AW98" s="61" t="str">
        <f>IF(AX98="","","-")</f>
        <v/>
      </c>
      <c r="AX98" s="62"/>
    </row>
    <row r="99" spans="1:50" ht="24.75" customHeight="1" x14ac:dyDescent="0.15">
      <c r="A99" s="144" t="s">
        <v>373</v>
      </c>
      <c r="B99" s="144"/>
      <c r="C99" s="144"/>
      <c r="D99" s="144"/>
      <c r="E99" s="659" t="s">
        <v>570</v>
      </c>
      <c r="F99" s="657"/>
      <c r="G99" s="657"/>
      <c r="H99" s="61" t="str">
        <f>IF(E99="","","-")</f>
        <v>-</v>
      </c>
      <c r="I99" s="657"/>
      <c r="J99" s="657"/>
      <c r="K99" s="61" t="str">
        <f>IF(I99="","","-")</f>
        <v/>
      </c>
      <c r="L99" s="658">
        <v>37</v>
      </c>
      <c r="M99" s="658"/>
      <c r="N99" s="61" t="str">
        <f>IF(O99="","","-")</f>
        <v/>
      </c>
      <c r="O99" s="660"/>
      <c r="P99" s="661"/>
      <c r="Q99" s="659"/>
      <c r="R99" s="657"/>
      <c r="S99" s="657"/>
      <c r="T99" s="61" t="str">
        <f>IF(Q99="","","-")</f>
        <v/>
      </c>
      <c r="U99" s="657"/>
      <c r="V99" s="657"/>
      <c r="W99" s="61" t="str">
        <f>IF(U99="","","-")</f>
        <v/>
      </c>
      <c r="X99" s="658"/>
      <c r="Y99" s="658"/>
      <c r="Z99" s="61" t="str">
        <f>IF(AA99="","","-")</f>
        <v/>
      </c>
      <c r="AA99" s="660"/>
      <c r="AB99" s="661"/>
      <c r="AC99" s="659"/>
      <c r="AD99" s="657"/>
      <c r="AE99" s="657"/>
      <c r="AF99" s="61" t="str">
        <f>IF(AC99="","","-")</f>
        <v/>
      </c>
      <c r="AG99" s="657"/>
      <c r="AH99" s="657"/>
      <c r="AI99" s="61" t="str">
        <f>IF(AG99="","","-")</f>
        <v/>
      </c>
      <c r="AJ99" s="658"/>
      <c r="AK99" s="658"/>
      <c r="AL99" s="61" t="str">
        <f>IF(AM99="","","-")</f>
        <v/>
      </c>
      <c r="AM99" s="660"/>
      <c r="AN99" s="661"/>
      <c r="AO99" s="659"/>
      <c r="AP99" s="657"/>
      <c r="AQ99" s="61" t="str">
        <f>IF(AO99="","","-")</f>
        <v/>
      </c>
      <c r="AR99" s="657"/>
      <c r="AS99" s="657"/>
      <c r="AT99" s="61" t="str">
        <f>IF(AR99="","","-")</f>
        <v/>
      </c>
      <c r="AU99" s="658"/>
      <c r="AV99" s="658"/>
      <c r="AW99" s="61" t="str">
        <f>IF(AX99="","","-")</f>
        <v/>
      </c>
      <c r="AX99" s="62"/>
    </row>
    <row r="100" spans="1:50" ht="28.35" customHeight="1" x14ac:dyDescent="0.15">
      <c r="A100" s="261" t="s">
        <v>720</v>
      </c>
      <c r="B100" s="262"/>
      <c r="C100" s="262"/>
      <c r="D100" s="262"/>
      <c r="E100" s="262"/>
      <c r="F100" s="263"/>
      <c r="G100" s="63" t="s">
        <v>568</v>
      </c>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5"/>
    </row>
    <row r="101" spans="1:50" ht="28.35" customHeight="1" x14ac:dyDescent="0.15">
      <c r="A101" s="261"/>
      <c r="B101" s="262"/>
      <c r="C101" s="262"/>
      <c r="D101" s="262"/>
      <c r="E101" s="262"/>
      <c r="F101" s="263"/>
      <c r="G101" s="66"/>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5"/>
    </row>
    <row r="102" spans="1:50" ht="28.35" customHeight="1" x14ac:dyDescent="0.15">
      <c r="A102" s="261"/>
      <c r="B102" s="262"/>
      <c r="C102" s="262"/>
      <c r="D102" s="262"/>
      <c r="E102" s="262"/>
      <c r="F102" s="263"/>
      <c r="G102" s="66"/>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5"/>
    </row>
    <row r="103" spans="1:50" ht="28.35" customHeight="1" x14ac:dyDescent="0.15">
      <c r="A103" s="261"/>
      <c r="B103" s="262"/>
      <c r="C103" s="262"/>
      <c r="D103" s="262"/>
      <c r="E103" s="262"/>
      <c r="F103" s="263"/>
      <c r="G103" s="66"/>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5"/>
    </row>
    <row r="104" spans="1:50" ht="27.75" customHeight="1" x14ac:dyDescent="0.15">
      <c r="A104" s="261"/>
      <c r="B104" s="262"/>
      <c r="C104" s="262"/>
      <c r="D104" s="262"/>
      <c r="E104" s="262"/>
      <c r="F104" s="263"/>
      <c r="G104" s="66"/>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5"/>
    </row>
    <row r="105" spans="1:50" ht="28.35" customHeight="1" x14ac:dyDescent="0.15">
      <c r="A105" s="261"/>
      <c r="B105" s="262"/>
      <c r="C105" s="262"/>
      <c r="D105" s="262"/>
      <c r="E105" s="262"/>
      <c r="F105" s="263"/>
      <c r="G105" s="66"/>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5"/>
    </row>
    <row r="106" spans="1:50" ht="28.35" customHeight="1" x14ac:dyDescent="0.15">
      <c r="A106" s="261"/>
      <c r="B106" s="262"/>
      <c r="C106" s="262"/>
      <c r="D106" s="262"/>
      <c r="E106" s="262"/>
      <c r="F106" s="263"/>
      <c r="G106" s="66"/>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5"/>
    </row>
    <row r="107" spans="1:50" ht="27.75" customHeight="1" x14ac:dyDescent="0.15">
      <c r="A107" s="261"/>
      <c r="B107" s="262"/>
      <c r="C107" s="262"/>
      <c r="D107" s="262"/>
      <c r="E107" s="262"/>
      <c r="F107" s="263"/>
      <c r="G107" s="66"/>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5"/>
    </row>
    <row r="108" spans="1:50" ht="28.35" customHeight="1" x14ac:dyDescent="0.15">
      <c r="A108" s="261"/>
      <c r="B108" s="262"/>
      <c r="C108" s="262"/>
      <c r="D108" s="262"/>
      <c r="E108" s="262"/>
      <c r="F108" s="263"/>
      <c r="G108" s="66"/>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5"/>
    </row>
    <row r="109" spans="1:50" ht="28.35" customHeight="1" x14ac:dyDescent="0.15">
      <c r="A109" s="261"/>
      <c r="B109" s="262"/>
      <c r="C109" s="262"/>
      <c r="D109" s="262"/>
      <c r="E109" s="262"/>
      <c r="F109" s="263"/>
      <c r="G109" s="66"/>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5"/>
    </row>
    <row r="110" spans="1:50" ht="28.35" customHeight="1" x14ac:dyDescent="0.15">
      <c r="A110" s="261"/>
      <c r="B110" s="262"/>
      <c r="C110" s="262"/>
      <c r="D110" s="262"/>
      <c r="E110" s="262"/>
      <c r="F110" s="263"/>
      <c r="G110" s="66"/>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5"/>
    </row>
    <row r="111" spans="1:50" ht="28.35" customHeight="1" x14ac:dyDescent="0.15">
      <c r="A111" s="261"/>
      <c r="B111" s="262"/>
      <c r="C111" s="262"/>
      <c r="D111" s="262"/>
      <c r="E111" s="262"/>
      <c r="F111" s="263"/>
      <c r="G111" s="66"/>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5"/>
    </row>
    <row r="112" spans="1:50" ht="28.35" customHeight="1" x14ac:dyDescent="0.15">
      <c r="A112" s="261"/>
      <c r="B112" s="262"/>
      <c r="C112" s="262"/>
      <c r="D112" s="262"/>
      <c r="E112" s="262"/>
      <c r="F112" s="263"/>
      <c r="G112" s="66"/>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5"/>
    </row>
    <row r="113" spans="1:50" ht="27.75" customHeight="1" x14ac:dyDescent="0.15">
      <c r="A113" s="261"/>
      <c r="B113" s="262"/>
      <c r="C113" s="262"/>
      <c r="D113" s="262"/>
      <c r="E113" s="262"/>
      <c r="F113" s="263"/>
      <c r="G113" s="66"/>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5"/>
    </row>
    <row r="114" spans="1:50" ht="28.35" customHeight="1" x14ac:dyDescent="0.15">
      <c r="A114" s="261"/>
      <c r="B114" s="262"/>
      <c r="C114" s="262"/>
      <c r="D114" s="262"/>
      <c r="E114" s="262"/>
      <c r="F114" s="263"/>
      <c r="G114" s="66"/>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5"/>
    </row>
    <row r="115" spans="1:50" ht="28.35" customHeight="1" x14ac:dyDescent="0.15">
      <c r="A115" s="261"/>
      <c r="B115" s="262"/>
      <c r="C115" s="262"/>
      <c r="D115" s="262"/>
      <c r="E115" s="262"/>
      <c r="F115" s="263"/>
      <c r="G115" s="66"/>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5"/>
    </row>
    <row r="116" spans="1:50" ht="28.35" customHeight="1" x14ac:dyDescent="0.15">
      <c r="A116" s="261"/>
      <c r="B116" s="262"/>
      <c r="C116" s="262"/>
      <c r="D116" s="262"/>
      <c r="E116" s="262"/>
      <c r="F116" s="263"/>
      <c r="G116" s="66"/>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5"/>
    </row>
    <row r="117" spans="1:50" ht="52.5" customHeight="1" x14ac:dyDescent="0.15">
      <c r="A117" s="261"/>
      <c r="B117" s="262"/>
      <c r="C117" s="262"/>
      <c r="D117" s="262"/>
      <c r="E117" s="262"/>
      <c r="F117" s="263"/>
      <c r="G117" s="66"/>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5"/>
    </row>
    <row r="118" spans="1:50" ht="52.5" customHeight="1" x14ac:dyDescent="0.15">
      <c r="A118" s="261"/>
      <c r="B118" s="262"/>
      <c r="C118" s="262"/>
      <c r="D118" s="262"/>
      <c r="E118" s="262"/>
      <c r="F118" s="263"/>
      <c r="G118" s="66"/>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5"/>
    </row>
    <row r="119" spans="1:50" ht="52.5" customHeight="1" x14ac:dyDescent="0.15">
      <c r="A119" s="261"/>
      <c r="B119" s="262"/>
      <c r="C119" s="262"/>
      <c r="D119" s="262"/>
      <c r="E119" s="262"/>
      <c r="F119" s="263"/>
      <c r="G119" s="66"/>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5"/>
    </row>
    <row r="120" spans="1:50" ht="29.25" customHeight="1" x14ac:dyDescent="0.15">
      <c r="A120" s="261"/>
      <c r="B120" s="262"/>
      <c r="C120" s="262"/>
      <c r="D120" s="262"/>
      <c r="E120" s="262"/>
      <c r="F120" s="263"/>
      <c r="G120" s="66"/>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5"/>
    </row>
    <row r="121" spans="1:50" ht="18.399999999999999" customHeight="1" x14ac:dyDescent="0.15">
      <c r="A121" s="261"/>
      <c r="B121" s="262"/>
      <c r="C121" s="262"/>
      <c r="D121" s="262"/>
      <c r="E121" s="262"/>
      <c r="F121" s="263"/>
      <c r="G121" s="66"/>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5"/>
    </row>
    <row r="122" spans="1:50" ht="35.25" customHeight="1" thickBot="1" x14ac:dyDescent="0.2">
      <c r="A122" s="261"/>
      <c r="B122" s="262"/>
      <c r="C122" s="262"/>
      <c r="D122" s="262"/>
      <c r="E122" s="262"/>
      <c r="F122" s="263"/>
      <c r="G122" s="66"/>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5"/>
    </row>
    <row r="123" spans="1:50" ht="24.75" customHeight="1" x14ac:dyDescent="0.15">
      <c r="A123" s="277" t="s">
        <v>721</v>
      </c>
      <c r="B123" s="278"/>
      <c r="C123" s="278"/>
      <c r="D123" s="278"/>
      <c r="E123" s="278"/>
      <c r="F123" s="279"/>
      <c r="G123" s="247" t="s">
        <v>621</v>
      </c>
      <c r="H123" s="248"/>
      <c r="I123" s="248"/>
      <c r="J123" s="248"/>
      <c r="K123" s="248"/>
      <c r="L123" s="248"/>
      <c r="M123" s="248"/>
      <c r="N123" s="248"/>
      <c r="O123" s="248"/>
      <c r="P123" s="248"/>
      <c r="Q123" s="248"/>
      <c r="R123" s="248"/>
      <c r="S123" s="248"/>
      <c r="T123" s="248"/>
      <c r="U123" s="248"/>
      <c r="V123" s="248"/>
      <c r="W123" s="248"/>
      <c r="X123" s="248"/>
      <c r="Y123" s="248"/>
      <c r="Z123" s="248"/>
      <c r="AA123" s="248"/>
      <c r="AB123" s="249"/>
      <c r="AC123" s="247" t="s">
        <v>622</v>
      </c>
      <c r="AD123" s="248"/>
      <c r="AE123" s="248"/>
      <c r="AF123" s="248"/>
      <c r="AG123" s="248"/>
      <c r="AH123" s="248"/>
      <c r="AI123" s="248"/>
      <c r="AJ123" s="248"/>
      <c r="AK123" s="248"/>
      <c r="AL123" s="248"/>
      <c r="AM123" s="248"/>
      <c r="AN123" s="248"/>
      <c r="AO123" s="248"/>
      <c r="AP123" s="248"/>
      <c r="AQ123" s="248"/>
      <c r="AR123" s="248"/>
      <c r="AS123" s="248"/>
      <c r="AT123" s="248"/>
      <c r="AU123" s="248"/>
      <c r="AV123" s="248"/>
      <c r="AW123" s="248"/>
      <c r="AX123" s="462"/>
    </row>
    <row r="124" spans="1:50" ht="24.75" customHeight="1" x14ac:dyDescent="0.15">
      <c r="A124" s="280"/>
      <c r="B124" s="281"/>
      <c r="C124" s="281"/>
      <c r="D124" s="281"/>
      <c r="E124" s="281"/>
      <c r="F124" s="282"/>
      <c r="G124" s="481" t="s">
        <v>16</v>
      </c>
      <c r="H124" s="184"/>
      <c r="I124" s="184"/>
      <c r="J124" s="184"/>
      <c r="K124" s="184"/>
      <c r="L124" s="322" t="s">
        <v>17</v>
      </c>
      <c r="M124" s="184"/>
      <c r="N124" s="184"/>
      <c r="O124" s="184"/>
      <c r="P124" s="184"/>
      <c r="Q124" s="184"/>
      <c r="R124" s="184"/>
      <c r="S124" s="184"/>
      <c r="T124" s="184"/>
      <c r="U124" s="184"/>
      <c r="V124" s="184"/>
      <c r="W124" s="184"/>
      <c r="X124" s="323"/>
      <c r="Y124" s="304" t="s">
        <v>18</v>
      </c>
      <c r="Z124" s="305"/>
      <c r="AA124" s="305"/>
      <c r="AB124" s="467"/>
      <c r="AC124" s="481" t="s">
        <v>16</v>
      </c>
      <c r="AD124" s="184"/>
      <c r="AE124" s="184"/>
      <c r="AF124" s="184"/>
      <c r="AG124" s="184"/>
      <c r="AH124" s="322" t="s">
        <v>17</v>
      </c>
      <c r="AI124" s="184"/>
      <c r="AJ124" s="184"/>
      <c r="AK124" s="184"/>
      <c r="AL124" s="184"/>
      <c r="AM124" s="184"/>
      <c r="AN124" s="184"/>
      <c r="AO124" s="184"/>
      <c r="AP124" s="184"/>
      <c r="AQ124" s="184"/>
      <c r="AR124" s="184"/>
      <c r="AS124" s="184"/>
      <c r="AT124" s="323"/>
      <c r="AU124" s="304" t="s">
        <v>18</v>
      </c>
      <c r="AV124" s="305"/>
      <c r="AW124" s="305"/>
      <c r="AX124" s="306"/>
    </row>
    <row r="125" spans="1:50" ht="24.75" customHeight="1" x14ac:dyDescent="0.15">
      <c r="A125" s="280"/>
      <c r="B125" s="281"/>
      <c r="C125" s="281"/>
      <c r="D125" s="281"/>
      <c r="E125" s="281"/>
      <c r="F125" s="282"/>
      <c r="G125" s="324" t="s">
        <v>625</v>
      </c>
      <c r="H125" s="325"/>
      <c r="I125" s="325"/>
      <c r="J125" s="325"/>
      <c r="K125" s="326"/>
      <c r="L125" s="319" t="s">
        <v>702</v>
      </c>
      <c r="M125" s="320"/>
      <c r="N125" s="320"/>
      <c r="O125" s="320"/>
      <c r="P125" s="320"/>
      <c r="Q125" s="320"/>
      <c r="R125" s="320"/>
      <c r="S125" s="320"/>
      <c r="T125" s="320"/>
      <c r="U125" s="320"/>
      <c r="V125" s="320"/>
      <c r="W125" s="320"/>
      <c r="X125" s="321"/>
      <c r="Y125" s="175">
        <v>13.167</v>
      </c>
      <c r="Z125" s="176"/>
      <c r="AA125" s="176"/>
      <c r="AB125" s="471"/>
      <c r="AC125" s="324" t="s">
        <v>625</v>
      </c>
      <c r="AD125" s="325"/>
      <c r="AE125" s="325"/>
      <c r="AF125" s="325"/>
      <c r="AG125" s="326"/>
      <c r="AH125" s="319" t="s">
        <v>699</v>
      </c>
      <c r="AI125" s="320"/>
      <c r="AJ125" s="320"/>
      <c r="AK125" s="320"/>
      <c r="AL125" s="320"/>
      <c r="AM125" s="320"/>
      <c r="AN125" s="320"/>
      <c r="AO125" s="320"/>
      <c r="AP125" s="320"/>
      <c r="AQ125" s="320"/>
      <c r="AR125" s="320"/>
      <c r="AS125" s="320"/>
      <c r="AT125" s="321"/>
      <c r="AU125" s="175">
        <v>8.0299999999999994</v>
      </c>
      <c r="AV125" s="176"/>
      <c r="AW125" s="176"/>
      <c r="AX125" s="177"/>
    </row>
    <row r="126" spans="1:50" ht="24.75" customHeight="1" x14ac:dyDescent="0.15">
      <c r="A126" s="280"/>
      <c r="B126" s="281"/>
      <c r="C126" s="281"/>
      <c r="D126" s="281"/>
      <c r="E126" s="281"/>
      <c r="F126" s="282"/>
      <c r="G126" s="252" t="s">
        <v>626</v>
      </c>
      <c r="H126" s="253"/>
      <c r="I126" s="253"/>
      <c r="J126" s="253"/>
      <c r="K126" s="254"/>
      <c r="L126" s="255" t="s">
        <v>703</v>
      </c>
      <c r="M126" s="256"/>
      <c r="N126" s="256"/>
      <c r="O126" s="256"/>
      <c r="P126" s="256"/>
      <c r="Q126" s="256"/>
      <c r="R126" s="256"/>
      <c r="S126" s="256"/>
      <c r="T126" s="256"/>
      <c r="U126" s="256"/>
      <c r="V126" s="256"/>
      <c r="W126" s="256"/>
      <c r="X126" s="257"/>
      <c r="Y126" s="283">
        <v>4.3949999999999996</v>
      </c>
      <c r="Z126" s="284"/>
      <c r="AA126" s="284"/>
      <c r="AB126" s="285"/>
      <c r="AC126" s="252" t="s">
        <v>626</v>
      </c>
      <c r="AD126" s="253"/>
      <c r="AE126" s="253"/>
      <c r="AF126" s="253"/>
      <c r="AG126" s="254"/>
      <c r="AH126" s="255" t="s">
        <v>700</v>
      </c>
      <c r="AI126" s="256"/>
      <c r="AJ126" s="256"/>
      <c r="AK126" s="256"/>
      <c r="AL126" s="256"/>
      <c r="AM126" s="256"/>
      <c r="AN126" s="256"/>
      <c r="AO126" s="256"/>
      <c r="AP126" s="256"/>
      <c r="AQ126" s="256"/>
      <c r="AR126" s="256"/>
      <c r="AS126" s="256"/>
      <c r="AT126" s="257"/>
      <c r="AU126" s="283">
        <v>1.466</v>
      </c>
      <c r="AV126" s="284"/>
      <c r="AW126" s="284"/>
      <c r="AX126" s="303"/>
    </row>
    <row r="127" spans="1:50" ht="24.75" customHeight="1" x14ac:dyDescent="0.15">
      <c r="A127" s="280"/>
      <c r="B127" s="281"/>
      <c r="C127" s="281"/>
      <c r="D127" s="281"/>
      <c r="E127" s="281"/>
      <c r="F127" s="282"/>
      <c r="G127" s="252" t="s">
        <v>627</v>
      </c>
      <c r="H127" s="253"/>
      <c r="I127" s="253"/>
      <c r="J127" s="253"/>
      <c r="K127" s="254"/>
      <c r="L127" s="255" t="s">
        <v>704</v>
      </c>
      <c r="M127" s="256"/>
      <c r="N127" s="256"/>
      <c r="O127" s="256"/>
      <c r="P127" s="256"/>
      <c r="Q127" s="256"/>
      <c r="R127" s="256"/>
      <c r="S127" s="256"/>
      <c r="T127" s="256"/>
      <c r="U127" s="256"/>
      <c r="V127" s="256"/>
      <c r="W127" s="256"/>
      <c r="X127" s="257"/>
      <c r="Y127" s="283">
        <v>2.6339999999999999</v>
      </c>
      <c r="Z127" s="284"/>
      <c r="AA127" s="284"/>
      <c r="AB127" s="285"/>
      <c r="AC127" s="252" t="s">
        <v>627</v>
      </c>
      <c r="AD127" s="253"/>
      <c r="AE127" s="253"/>
      <c r="AF127" s="253"/>
      <c r="AG127" s="254"/>
      <c r="AH127" s="255" t="s">
        <v>698</v>
      </c>
      <c r="AI127" s="256"/>
      <c r="AJ127" s="256"/>
      <c r="AK127" s="256"/>
      <c r="AL127" s="256"/>
      <c r="AM127" s="256"/>
      <c r="AN127" s="256"/>
      <c r="AO127" s="256"/>
      <c r="AP127" s="256"/>
      <c r="AQ127" s="256"/>
      <c r="AR127" s="256"/>
      <c r="AS127" s="256"/>
      <c r="AT127" s="257"/>
      <c r="AU127" s="283">
        <v>1.329</v>
      </c>
      <c r="AV127" s="284"/>
      <c r="AW127" s="284"/>
      <c r="AX127" s="303"/>
    </row>
    <row r="128" spans="1:50" ht="24.75" customHeight="1" x14ac:dyDescent="0.15">
      <c r="A128" s="280"/>
      <c r="B128" s="281"/>
      <c r="C128" s="281"/>
      <c r="D128" s="281"/>
      <c r="E128" s="281"/>
      <c r="F128" s="282"/>
      <c r="G128" s="252"/>
      <c r="H128" s="253"/>
      <c r="I128" s="253"/>
      <c r="J128" s="253"/>
      <c r="K128" s="254"/>
      <c r="L128" s="255"/>
      <c r="M128" s="256"/>
      <c r="N128" s="256"/>
      <c r="O128" s="256"/>
      <c r="P128" s="256"/>
      <c r="Q128" s="256"/>
      <c r="R128" s="256"/>
      <c r="S128" s="256"/>
      <c r="T128" s="256"/>
      <c r="U128" s="256"/>
      <c r="V128" s="256"/>
      <c r="W128" s="256"/>
      <c r="X128" s="257"/>
      <c r="Y128" s="283"/>
      <c r="Z128" s="284"/>
      <c r="AA128" s="284"/>
      <c r="AB128" s="285"/>
      <c r="AC128" s="252"/>
      <c r="AD128" s="253"/>
      <c r="AE128" s="253"/>
      <c r="AF128" s="253"/>
      <c r="AG128" s="254"/>
      <c r="AH128" s="255"/>
      <c r="AI128" s="256"/>
      <c r="AJ128" s="256"/>
      <c r="AK128" s="256"/>
      <c r="AL128" s="256"/>
      <c r="AM128" s="256"/>
      <c r="AN128" s="256"/>
      <c r="AO128" s="256"/>
      <c r="AP128" s="256"/>
      <c r="AQ128" s="256"/>
      <c r="AR128" s="256"/>
      <c r="AS128" s="256"/>
      <c r="AT128" s="257"/>
      <c r="AU128" s="283"/>
      <c r="AV128" s="284"/>
      <c r="AW128" s="284"/>
      <c r="AX128" s="303"/>
    </row>
    <row r="129" spans="1:51" ht="24.75" customHeight="1" x14ac:dyDescent="0.15">
      <c r="A129" s="280"/>
      <c r="B129" s="281"/>
      <c r="C129" s="281"/>
      <c r="D129" s="281"/>
      <c r="E129" s="281"/>
      <c r="F129" s="282"/>
      <c r="G129" s="252"/>
      <c r="H129" s="253"/>
      <c r="I129" s="253"/>
      <c r="J129" s="253"/>
      <c r="K129" s="254"/>
      <c r="L129" s="255"/>
      <c r="M129" s="256"/>
      <c r="N129" s="256"/>
      <c r="O129" s="256"/>
      <c r="P129" s="256"/>
      <c r="Q129" s="256"/>
      <c r="R129" s="256"/>
      <c r="S129" s="256"/>
      <c r="T129" s="256"/>
      <c r="U129" s="256"/>
      <c r="V129" s="256"/>
      <c r="W129" s="256"/>
      <c r="X129" s="257"/>
      <c r="Y129" s="283"/>
      <c r="Z129" s="284"/>
      <c r="AA129" s="284"/>
      <c r="AB129" s="285"/>
      <c r="AC129" s="252"/>
      <c r="AD129" s="253"/>
      <c r="AE129" s="253"/>
      <c r="AF129" s="253"/>
      <c r="AG129" s="254"/>
      <c r="AH129" s="255"/>
      <c r="AI129" s="256"/>
      <c r="AJ129" s="256"/>
      <c r="AK129" s="256"/>
      <c r="AL129" s="256"/>
      <c r="AM129" s="256"/>
      <c r="AN129" s="256"/>
      <c r="AO129" s="256"/>
      <c r="AP129" s="256"/>
      <c r="AQ129" s="256"/>
      <c r="AR129" s="256"/>
      <c r="AS129" s="256"/>
      <c r="AT129" s="257"/>
      <c r="AU129" s="283"/>
      <c r="AV129" s="284"/>
      <c r="AW129" s="284"/>
      <c r="AX129" s="303"/>
    </row>
    <row r="130" spans="1:51" ht="24.75" customHeight="1" thickBot="1" x14ac:dyDescent="0.2">
      <c r="A130" s="280"/>
      <c r="B130" s="281"/>
      <c r="C130" s="281"/>
      <c r="D130" s="281"/>
      <c r="E130" s="281"/>
      <c r="F130" s="282"/>
      <c r="G130" s="492" t="s">
        <v>19</v>
      </c>
      <c r="H130" s="493"/>
      <c r="I130" s="493"/>
      <c r="J130" s="493"/>
      <c r="K130" s="493"/>
      <c r="L130" s="494"/>
      <c r="M130" s="495"/>
      <c r="N130" s="495"/>
      <c r="O130" s="495"/>
      <c r="P130" s="495"/>
      <c r="Q130" s="495"/>
      <c r="R130" s="495"/>
      <c r="S130" s="495"/>
      <c r="T130" s="495"/>
      <c r="U130" s="495"/>
      <c r="V130" s="495"/>
      <c r="W130" s="495"/>
      <c r="X130" s="496"/>
      <c r="Y130" s="497">
        <f>SUM(Y125:AB129)</f>
        <v>20.195999999999998</v>
      </c>
      <c r="Z130" s="498"/>
      <c r="AA130" s="498"/>
      <c r="AB130" s="499"/>
      <c r="AC130" s="492" t="s">
        <v>19</v>
      </c>
      <c r="AD130" s="493"/>
      <c r="AE130" s="493"/>
      <c r="AF130" s="493"/>
      <c r="AG130" s="493"/>
      <c r="AH130" s="494"/>
      <c r="AI130" s="495"/>
      <c r="AJ130" s="495"/>
      <c r="AK130" s="495"/>
      <c r="AL130" s="495"/>
      <c r="AM130" s="495"/>
      <c r="AN130" s="495"/>
      <c r="AO130" s="495"/>
      <c r="AP130" s="495"/>
      <c r="AQ130" s="495"/>
      <c r="AR130" s="495"/>
      <c r="AS130" s="495"/>
      <c r="AT130" s="496"/>
      <c r="AU130" s="497">
        <f>SUM(AU125:AX129)</f>
        <v>10.824999999999999</v>
      </c>
      <c r="AV130" s="498"/>
      <c r="AW130" s="498"/>
      <c r="AX130" s="500"/>
    </row>
    <row r="131" spans="1:51" ht="24.75" customHeight="1" x14ac:dyDescent="0.15">
      <c r="A131" s="280"/>
      <c r="B131" s="281"/>
      <c r="C131" s="281"/>
      <c r="D131" s="281"/>
      <c r="E131" s="281"/>
      <c r="F131" s="282"/>
      <c r="G131" s="247" t="s">
        <v>623</v>
      </c>
      <c r="H131" s="248"/>
      <c r="I131" s="248"/>
      <c r="J131" s="248"/>
      <c r="K131" s="248"/>
      <c r="L131" s="248"/>
      <c r="M131" s="248"/>
      <c r="N131" s="248"/>
      <c r="O131" s="248"/>
      <c r="P131" s="248"/>
      <c r="Q131" s="248"/>
      <c r="R131" s="248"/>
      <c r="S131" s="248"/>
      <c r="T131" s="248"/>
      <c r="U131" s="248"/>
      <c r="V131" s="248"/>
      <c r="W131" s="248"/>
      <c r="X131" s="248"/>
      <c r="Y131" s="248"/>
      <c r="Z131" s="248"/>
      <c r="AA131" s="248"/>
      <c r="AB131" s="249"/>
      <c r="AC131" s="247" t="s">
        <v>624</v>
      </c>
      <c r="AD131" s="248"/>
      <c r="AE131" s="248"/>
      <c r="AF131" s="248"/>
      <c r="AG131" s="248"/>
      <c r="AH131" s="248"/>
      <c r="AI131" s="248"/>
      <c r="AJ131" s="248"/>
      <c r="AK131" s="248"/>
      <c r="AL131" s="248"/>
      <c r="AM131" s="248"/>
      <c r="AN131" s="248"/>
      <c r="AO131" s="248"/>
      <c r="AP131" s="248"/>
      <c r="AQ131" s="248"/>
      <c r="AR131" s="248"/>
      <c r="AS131" s="248"/>
      <c r="AT131" s="248"/>
      <c r="AU131" s="248"/>
      <c r="AV131" s="248"/>
      <c r="AW131" s="248"/>
      <c r="AX131" s="462"/>
      <c r="AY131" s="40">
        <f>COUNTA($G$133,$AC$133)</f>
        <v>2</v>
      </c>
    </row>
    <row r="132" spans="1:51" ht="24.75" customHeight="1" x14ac:dyDescent="0.15">
      <c r="A132" s="280"/>
      <c r="B132" s="281"/>
      <c r="C132" s="281"/>
      <c r="D132" s="281"/>
      <c r="E132" s="281"/>
      <c r="F132" s="282"/>
      <c r="G132" s="481" t="s">
        <v>16</v>
      </c>
      <c r="H132" s="184"/>
      <c r="I132" s="184"/>
      <c r="J132" s="184"/>
      <c r="K132" s="184"/>
      <c r="L132" s="322" t="s">
        <v>17</v>
      </c>
      <c r="M132" s="184"/>
      <c r="N132" s="184"/>
      <c r="O132" s="184"/>
      <c r="P132" s="184"/>
      <c r="Q132" s="184"/>
      <c r="R132" s="184"/>
      <c r="S132" s="184"/>
      <c r="T132" s="184"/>
      <c r="U132" s="184"/>
      <c r="V132" s="184"/>
      <c r="W132" s="184"/>
      <c r="X132" s="323"/>
      <c r="Y132" s="304" t="s">
        <v>18</v>
      </c>
      <c r="Z132" s="305"/>
      <c r="AA132" s="305"/>
      <c r="AB132" s="467"/>
      <c r="AC132" s="481" t="s">
        <v>16</v>
      </c>
      <c r="AD132" s="184"/>
      <c r="AE132" s="184"/>
      <c r="AF132" s="184"/>
      <c r="AG132" s="184"/>
      <c r="AH132" s="322" t="s">
        <v>17</v>
      </c>
      <c r="AI132" s="184"/>
      <c r="AJ132" s="184"/>
      <c r="AK132" s="184"/>
      <c r="AL132" s="184"/>
      <c r="AM132" s="184"/>
      <c r="AN132" s="184"/>
      <c r="AO132" s="184"/>
      <c r="AP132" s="184"/>
      <c r="AQ132" s="184"/>
      <c r="AR132" s="184"/>
      <c r="AS132" s="184"/>
      <c r="AT132" s="323"/>
      <c r="AU132" s="304" t="s">
        <v>18</v>
      </c>
      <c r="AV132" s="305"/>
      <c r="AW132" s="305"/>
      <c r="AX132" s="306"/>
      <c r="AY132" s="40">
        <f>$AY$131</f>
        <v>2</v>
      </c>
    </row>
    <row r="133" spans="1:51" ht="24.75" customHeight="1" x14ac:dyDescent="0.15">
      <c r="A133" s="280"/>
      <c r="B133" s="281"/>
      <c r="C133" s="281"/>
      <c r="D133" s="281"/>
      <c r="E133" s="281"/>
      <c r="F133" s="282"/>
      <c r="G133" s="324" t="s">
        <v>625</v>
      </c>
      <c r="H133" s="325"/>
      <c r="I133" s="325"/>
      <c r="J133" s="325"/>
      <c r="K133" s="326"/>
      <c r="L133" s="319" t="s">
        <v>705</v>
      </c>
      <c r="M133" s="320"/>
      <c r="N133" s="320"/>
      <c r="O133" s="320"/>
      <c r="P133" s="320"/>
      <c r="Q133" s="320"/>
      <c r="R133" s="320"/>
      <c r="S133" s="320"/>
      <c r="T133" s="320"/>
      <c r="U133" s="320"/>
      <c r="V133" s="320"/>
      <c r="W133" s="320"/>
      <c r="X133" s="321"/>
      <c r="Y133" s="175">
        <v>6.4470000000000001</v>
      </c>
      <c r="Z133" s="176"/>
      <c r="AA133" s="176"/>
      <c r="AB133" s="471"/>
      <c r="AC133" s="324" t="s">
        <v>625</v>
      </c>
      <c r="AD133" s="325"/>
      <c r="AE133" s="325"/>
      <c r="AF133" s="325"/>
      <c r="AG133" s="326"/>
      <c r="AH133" s="319" t="s">
        <v>699</v>
      </c>
      <c r="AI133" s="320"/>
      <c r="AJ133" s="320"/>
      <c r="AK133" s="320"/>
      <c r="AL133" s="320"/>
      <c r="AM133" s="320"/>
      <c r="AN133" s="320"/>
      <c r="AO133" s="320"/>
      <c r="AP133" s="320"/>
      <c r="AQ133" s="320"/>
      <c r="AR133" s="320"/>
      <c r="AS133" s="320"/>
      <c r="AT133" s="321"/>
      <c r="AU133" s="175">
        <v>4.3970000000000002</v>
      </c>
      <c r="AV133" s="176"/>
      <c r="AW133" s="176"/>
      <c r="AX133" s="177"/>
      <c r="AY133" s="40">
        <f t="shared" ref="AY133:AY138" si="7">$AY$131</f>
        <v>2</v>
      </c>
    </row>
    <row r="134" spans="1:51" ht="24.75" customHeight="1" x14ac:dyDescent="0.15">
      <c r="A134" s="280"/>
      <c r="B134" s="281"/>
      <c r="C134" s="281"/>
      <c r="D134" s="281"/>
      <c r="E134" s="281"/>
      <c r="F134" s="282"/>
      <c r="G134" s="252" t="s">
        <v>626</v>
      </c>
      <c r="H134" s="253"/>
      <c r="I134" s="253"/>
      <c r="J134" s="253"/>
      <c r="K134" s="254"/>
      <c r="L134" s="255" t="s">
        <v>706</v>
      </c>
      <c r="M134" s="256"/>
      <c r="N134" s="256"/>
      <c r="O134" s="256"/>
      <c r="P134" s="256"/>
      <c r="Q134" s="256"/>
      <c r="R134" s="256"/>
      <c r="S134" s="256"/>
      <c r="T134" s="256"/>
      <c r="U134" s="256"/>
      <c r="V134" s="256"/>
      <c r="W134" s="256"/>
      <c r="X134" s="257"/>
      <c r="Y134" s="283">
        <v>1.7509999999999999</v>
      </c>
      <c r="Z134" s="284"/>
      <c r="AA134" s="284"/>
      <c r="AB134" s="285"/>
      <c r="AC134" s="252" t="s">
        <v>626</v>
      </c>
      <c r="AD134" s="253"/>
      <c r="AE134" s="253"/>
      <c r="AF134" s="253"/>
      <c r="AG134" s="254"/>
      <c r="AH134" s="255" t="s">
        <v>701</v>
      </c>
      <c r="AI134" s="256"/>
      <c r="AJ134" s="256"/>
      <c r="AK134" s="256"/>
      <c r="AL134" s="256"/>
      <c r="AM134" s="256"/>
      <c r="AN134" s="256"/>
      <c r="AO134" s="256"/>
      <c r="AP134" s="256"/>
      <c r="AQ134" s="256"/>
      <c r="AR134" s="256"/>
      <c r="AS134" s="256"/>
      <c r="AT134" s="257"/>
      <c r="AU134" s="283">
        <v>1.329</v>
      </c>
      <c r="AV134" s="284"/>
      <c r="AW134" s="284"/>
      <c r="AX134" s="303"/>
      <c r="AY134" s="40">
        <f t="shared" si="7"/>
        <v>2</v>
      </c>
    </row>
    <row r="135" spans="1:51" ht="24.75" customHeight="1" x14ac:dyDescent="0.15">
      <c r="A135" s="280"/>
      <c r="B135" s="281"/>
      <c r="C135" s="281"/>
      <c r="D135" s="281"/>
      <c r="E135" s="281"/>
      <c r="F135" s="282"/>
      <c r="G135" s="252" t="s">
        <v>627</v>
      </c>
      <c r="H135" s="253"/>
      <c r="I135" s="253"/>
      <c r="J135" s="253"/>
      <c r="K135" s="254"/>
      <c r="L135" s="255" t="s">
        <v>698</v>
      </c>
      <c r="M135" s="256"/>
      <c r="N135" s="256"/>
      <c r="O135" s="256"/>
      <c r="P135" s="256"/>
      <c r="Q135" s="256"/>
      <c r="R135" s="256"/>
      <c r="S135" s="256"/>
      <c r="T135" s="256"/>
      <c r="U135" s="256"/>
      <c r="V135" s="256"/>
      <c r="W135" s="256"/>
      <c r="X135" s="257"/>
      <c r="Y135" s="283">
        <v>1.147</v>
      </c>
      <c r="Z135" s="284"/>
      <c r="AA135" s="284"/>
      <c r="AB135" s="285"/>
      <c r="AC135" s="252" t="s">
        <v>627</v>
      </c>
      <c r="AD135" s="253"/>
      <c r="AE135" s="253"/>
      <c r="AF135" s="253"/>
      <c r="AG135" s="254"/>
      <c r="AH135" s="255" t="s">
        <v>698</v>
      </c>
      <c r="AI135" s="256"/>
      <c r="AJ135" s="256"/>
      <c r="AK135" s="256"/>
      <c r="AL135" s="256"/>
      <c r="AM135" s="256"/>
      <c r="AN135" s="256"/>
      <c r="AO135" s="256"/>
      <c r="AP135" s="256"/>
      <c r="AQ135" s="256"/>
      <c r="AR135" s="256"/>
      <c r="AS135" s="256"/>
      <c r="AT135" s="257"/>
      <c r="AU135" s="283">
        <v>0.80100000000000005</v>
      </c>
      <c r="AV135" s="284"/>
      <c r="AW135" s="284"/>
      <c r="AX135" s="303"/>
      <c r="AY135" s="40">
        <f t="shared" si="7"/>
        <v>2</v>
      </c>
    </row>
    <row r="136" spans="1:51" ht="24.75" customHeight="1" x14ac:dyDescent="0.15">
      <c r="A136" s="280"/>
      <c r="B136" s="281"/>
      <c r="C136" s="281"/>
      <c r="D136" s="281"/>
      <c r="E136" s="281"/>
      <c r="F136" s="282"/>
      <c r="G136" s="252"/>
      <c r="H136" s="253"/>
      <c r="I136" s="253"/>
      <c r="J136" s="253"/>
      <c r="K136" s="254"/>
      <c r="L136" s="255"/>
      <c r="M136" s="256"/>
      <c r="N136" s="256"/>
      <c r="O136" s="256"/>
      <c r="P136" s="256"/>
      <c r="Q136" s="256"/>
      <c r="R136" s="256"/>
      <c r="S136" s="256"/>
      <c r="T136" s="256"/>
      <c r="U136" s="256"/>
      <c r="V136" s="256"/>
      <c r="W136" s="256"/>
      <c r="X136" s="257"/>
      <c r="Y136" s="283"/>
      <c r="Z136" s="284"/>
      <c r="AA136" s="284"/>
      <c r="AB136" s="285"/>
      <c r="AC136" s="252"/>
      <c r="AD136" s="253"/>
      <c r="AE136" s="253"/>
      <c r="AF136" s="253"/>
      <c r="AG136" s="254"/>
      <c r="AH136" s="255"/>
      <c r="AI136" s="256"/>
      <c r="AJ136" s="256"/>
      <c r="AK136" s="256"/>
      <c r="AL136" s="256"/>
      <c r="AM136" s="256"/>
      <c r="AN136" s="256"/>
      <c r="AO136" s="256"/>
      <c r="AP136" s="256"/>
      <c r="AQ136" s="256"/>
      <c r="AR136" s="256"/>
      <c r="AS136" s="256"/>
      <c r="AT136" s="257"/>
      <c r="AU136" s="283"/>
      <c r="AV136" s="284"/>
      <c r="AW136" s="284"/>
      <c r="AX136" s="303"/>
      <c r="AY136" s="40">
        <f t="shared" si="7"/>
        <v>2</v>
      </c>
    </row>
    <row r="137" spans="1:51" ht="24.75" customHeight="1" x14ac:dyDescent="0.15">
      <c r="A137" s="280"/>
      <c r="B137" s="281"/>
      <c r="C137" s="281"/>
      <c r="D137" s="281"/>
      <c r="E137" s="281"/>
      <c r="F137" s="282"/>
      <c r="G137" s="252"/>
      <c r="H137" s="253"/>
      <c r="I137" s="253"/>
      <c r="J137" s="253"/>
      <c r="K137" s="254"/>
      <c r="L137" s="255"/>
      <c r="M137" s="256"/>
      <c r="N137" s="256"/>
      <c r="O137" s="256"/>
      <c r="P137" s="256"/>
      <c r="Q137" s="256"/>
      <c r="R137" s="256"/>
      <c r="S137" s="256"/>
      <c r="T137" s="256"/>
      <c r="U137" s="256"/>
      <c r="V137" s="256"/>
      <c r="W137" s="256"/>
      <c r="X137" s="257"/>
      <c r="Y137" s="283"/>
      <c r="Z137" s="284"/>
      <c r="AA137" s="284"/>
      <c r="AB137" s="285"/>
      <c r="AC137" s="252"/>
      <c r="AD137" s="253"/>
      <c r="AE137" s="253"/>
      <c r="AF137" s="253"/>
      <c r="AG137" s="254"/>
      <c r="AH137" s="255"/>
      <c r="AI137" s="256"/>
      <c r="AJ137" s="256"/>
      <c r="AK137" s="256"/>
      <c r="AL137" s="256"/>
      <c r="AM137" s="256"/>
      <c r="AN137" s="256"/>
      <c r="AO137" s="256"/>
      <c r="AP137" s="256"/>
      <c r="AQ137" s="256"/>
      <c r="AR137" s="256"/>
      <c r="AS137" s="256"/>
      <c r="AT137" s="257"/>
      <c r="AU137" s="283"/>
      <c r="AV137" s="284"/>
      <c r="AW137" s="284"/>
      <c r="AX137" s="303"/>
      <c r="AY137" s="40">
        <f t="shared" si="7"/>
        <v>2</v>
      </c>
    </row>
    <row r="138" spans="1:51" ht="24.75" customHeight="1" thickBot="1" x14ac:dyDescent="0.2">
      <c r="A138" s="280"/>
      <c r="B138" s="281"/>
      <c r="C138" s="281"/>
      <c r="D138" s="281"/>
      <c r="E138" s="281"/>
      <c r="F138" s="282"/>
      <c r="G138" s="492" t="s">
        <v>19</v>
      </c>
      <c r="H138" s="493"/>
      <c r="I138" s="493"/>
      <c r="J138" s="493"/>
      <c r="K138" s="493"/>
      <c r="L138" s="494"/>
      <c r="M138" s="495"/>
      <c r="N138" s="495"/>
      <c r="O138" s="495"/>
      <c r="P138" s="495"/>
      <c r="Q138" s="495"/>
      <c r="R138" s="495"/>
      <c r="S138" s="495"/>
      <c r="T138" s="495"/>
      <c r="U138" s="495"/>
      <c r="V138" s="495"/>
      <c r="W138" s="495"/>
      <c r="X138" s="496"/>
      <c r="Y138" s="497">
        <f>SUM(Y133:AB137)</f>
        <v>9.3450000000000006</v>
      </c>
      <c r="Z138" s="498"/>
      <c r="AA138" s="498"/>
      <c r="AB138" s="499"/>
      <c r="AC138" s="492" t="s">
        <v>19</v>
      </c>
      <c r="AD138" s="493"/>
      <c r="AE138" s="493"/>
      <c r="AF138" s="493"/>
      <c r="AG138" s="493"/>
      <c r="AH138" s="494"/>
      <c r="AI138" s="495"/>
      <c r="AJ138" s="495"/>
      <c r="AK138" s="495"/>
      <c r="AL138" s="495"/>
      <c r="AM138" s="495"/>
      <c r="AN138" s="495"/>
      <c r="AO138" s="495"/>
      <c r="AP138" s="495"/>
      <c r="AQ138" s="495"/>
      <c r="AR138" s="495"/>
      <c r="AS138" s="495"/>
      <c r="AT138" s="496"/>
      <c r="AU138" s="497">
        <f>SUM(AU133:AX137)</f>
        <v>6.5270000000000001</v>
      </c>
      <c r="AV138" s="498"/>
      <c r="AW138" s="498"/>
      <c r="AX138" s="500"/>
      <c r="AY138" s="40">
        <f t="shared" si="7"/>
        <v>2</v>
      </c>
    </row>
    <row r="139" spans="1:51" ht="24.75" customHeight="1" x14ac:dyDescent="0.15">
      <c r="A139" s="280"/>
      <c r="B139" s="281"/>
      <c r="C139" s="281"/>
      <c r="D139" s="281"/>
      <c r="E139" s="281"/>
      <c r="F139" s="282"/>
      <c r="G139" s="247" t="s">
        <v>628</v>
      </c>
      <c r="H139" s="248"/>
      <c r="I139" s="248"/>
      <c r="J139" s="248"/>
      <c r="K139" s="248"/>
      <c r="L139" s="248"/>
      <c r="M139" s="248"/>
      <c r="N139" s="248"/>
      <c r="O139" s="248"/>
      <c r="P139" s="248"/>
      <c r="Q139" s="248"/>
      <c r="R139" s="248"/>
      <c r="S139" s="248"/>
      <c r="T139" s="248"/>
      <c r="U139" s="248"/>
      <c r="V139" s="248"/>
      <c r="W139" s="248"/>
      <c r="X139" s="248"/>
      <c r="Y139" s="248"/>
      <c r="Z139" s="248"/>
      <c r="AA139" s="248"/>
      <c r="AB139" s="462"/>
      <c r="AC139" s="247" t="s">
        <v>629</v>
      </c>
      <c r="AD139" s="248"/>
      <c r="AE139" s="248"/>
      <c r="AF139" s="248"/>
      <c r="AG139" s="248"/>
      <c r="AH139" s="248"/>
      <c r="AI139" s="248"/>
      <c r="AJ139" s="248"/>
      <c r="AK139" s="248"/>
      <c r="AL139" s="248"/>
      <c r="AM139" s="248"/>
      <c r="AN139" s="248"/>
      <c r="AO139" s="248"/>
      <c r="AP139" s="248"/>
      <c r="AQ139" s="248"/>
      <c r="AR139" s="248"/>
      <c r="AS139" s="248"/>
      <c r="AT139" s="248"/>
      <c r="AU139" s="248"/>
      <c r="AV139" s="248"/>
      <c r="AW139" s="248"/>
      <c r="AX139" s="462"/>
      <c r="AY139" s="40">
        <f>COUNTA($G$141,$AC$141)</f>
        <v>2</v>
      </c>
    </row>
    <row r="140" spans="1:51" ht="24.75" customHeight="1" x14ac:dyDescent="0.15">
      <c r="A140" s="280"/>
      <c r="B140" s="281"/>
      <c r="C140" s="281"/>
      <c r="D140" s="281"/>
      <c r="E140" s="281"/>
      <c r="F140" s="282"/>
      <c r="G140" s="481" t="s">
        <v>16</v>
      </c>
      <c r="H140" s="184"/>
      <c r="I140" s="184"/>
      <c r="J140" s="184"/>
      <c r="K140" s="184"/>
      <c r="L140" s="322" t="s">
        <v>17</v>
      </c>
      <c r="M140" s="184"/>
      <c r="N140" s="184"/>
      <c r="O140" s="184"/>
      <c r="P140" s="184"/>
      <c r="Q140" s="184"/>
      <c r="R140" s="184"/>
      <c r="S140" s="184"/>
      <c r="T140" s="184"/>
      <c r="U140" s="184"/>
      <c r="V140" s="184"/>
      <c r="W140" s="184"/>
      <c r="X140" s="323"/>
      <c r="Y140" s="304" t="s">
        <v>18</v>
      </c>
      <c r="Z140" s="305"/>
      <c r="AA140" s="305"/>
      <c r="AB140" s="467"/>
      <c r="AC140" s="481" t="s">
        <v>16</v>
      </c>
      <c r="AD140" s="184"/>
      <c r="AE140" s="184"/>
      <c r="AF140" s="184"/>
      <c r="AG140" s="184"/>
      <c r="AH140" s="322" t="s">
        <v>17</v>
      </c>
      <c r="AI140" s="184"/>
      <c r="AJ140" s="184"/>
      <c r="AK140" s="184"/>
      <c r="AL140" s="184"/>
      <c r="AM140" s="184"/>
      <c r="AN140" s="184"/>
      <c r="AO140" s="184"/>
      <c r="AP140" s="184"/>
      <c r="AQ140" s="184"/>
      <c r="AR140" s="184"/>
      <c r="AS140" s="184"/>
      <c r="AT140" s="323"/>
      <c r="AU140" s="304" t="s">
        <v>18</v>
      </c>
      <c r="AV140" s="305"/>
      <c r="AW140" s="305"/>
      <c r="AX140" s="306"/>
      <c r="AY140" s="40">
        <f>$AY$139</f>
        <v>2</v>
      </c>
    </row>
    <row r="141" spans="1:51" ht="24.75" customHeight="1" x14ac:dyDescent="0.15">
      <c r="A141" s="280"/>
      <c r="B141" s="281"/>
      <c r="C141" s="281"/>
      <c r="D141" s="281"/>
      <c r="E141" s="281"/>
      <c r="F141" s="282"/>
      <c r="G141" s="324" t="s">
        <v>632</v>
      </c>
      <c r="H141" s="325"/>
      <c r="I141" s="325"/>
      <c r="J141" s="325"/>
      <c r="K141" s="326"/>
      <c r="L141" s="319" t="s">
        <v>633</v>
      </c>
      <c r="M141" s="320"/>
      <c r="N141" s="320"/>
      <c r="O141" s="320"/>
      <c r="P141" s="320"/>
      <c r="Q141" s="320"/>
      <c r="R141" s="320"/>
      <c r="S141" s="320"/>
      <c r="T141" s="320"/>
      <c r="U141" s="320"/>
      <c r="V141" s="320"/>
      <c r="W141" s="320"/>
      <c r="X141" s="321"/>
      <c r="Y141" s="175">
        <v>4.6120000000000001</v>
      </c>
      <c r="Z141" s="176"/>
      <c r="AA141" s="176"/>
      <c r="AB141" s="471"/>
      <c r="AC141" s="324" t="s">
        <v>630</v>
      </c>
      <c r="AD141" s="325"/>
      <c r="AE141" s="325"/>
      <c r="AF141" s="325"/>
      <c r="AG141" s="326"/>
      <c r="AH141" s="319" t="s">
        <v>631</v>
      </c>
      <c r="AI141" s="320"/>
      <c r="AJ141" s="320"/>
      <c r="AK141" s="320"/>
      <c r="AL141" s="320"/>
      <c r="AM141" s="320"/>
      <c r="AN141" s="320"/>
      <c r="AO141" s="320"/>
      <c r="AP141" s="320"/>
      <c r="AQ141" s="320"/>
      <c r="AR141" s="320"/>
      <c r="AS141" s="320"/>
      <c r="AT141" s="321"/>
      <c r="AU141" s="175">
        <v>3.1</v>
      </c>
      <c r="AV141" s="176"/>
      <c r="AW141" s="176"/>
      <c r="AX141" s="177"/>
      <c r="AY141" s="40">
        <f t="shared" ref="AY141:AY144" si="8">$AY$139</f>
        <v>2</v>
      </c>
    </row>
    <row r="142" spans="1:51" ht="24.75" customHeight="1" x14ac:dyDescent="0.15">
      <c r="A142" s="280"/>
      <c r="B142" s="281"/>
      <c r="C142" s="281"/>
      <c r="D142" s="281"/>
      <c r="E142" s="281"/>
      <c r="F142" s="282"/>
      <c r="G142" s="252"/>
      <c r="H142" s="253"/>
      <c r="I142" s="253"/>
      <c r="J142" s="253"/>
      <c r="K142" s="254"/>
      <c r="L142" s="255"/>
      <c r="M142" s="256"/>
      <c r="N142" s="256"/>
      <c r="O142" s="256"/>
      <c r="P142" s="256"/>
      <c r="Q142" s="256"/>
      <c r="R142" s="256"/>
      <c r="S142" s="256"/>
      <c r="T142" s="256"/>
      <c r="U142" s="256"/>
      <c r="V142" s="256"/>
      <c r="W142" s="256"/>
      <c r="X142" s="257"/>
      <c r="Y142" s="283"/>
      <c r="Z142" s="284"/>
      <c r="AA142" s="284"/>
      <c r="AB142" s="285"/>
      <c r="AC142" s="252"/>
      <c r="AD142" s="253"/>
      <c r="AE142" s="253"/>
      <c r="AF142" s="253"/>
      <c r="AG142" s="254"/>
      <c r="AH142" s="255"/>
      <c r="AI142" s="256"/>
      <c r="AJ142" s="256"/>
      <c r="AK142" s="256"/>
      <c r="AL142" s="256"/>
      <c r="AM142" s="256"/>
      <c r="AN142" s="256"/>
      <c r="AO142" s="256"/>
      <c r="AP142" s="256"/>
      <c r="AQ142" s="256"/>
      <c r="AR142" s="256"/>
      <c r="AS142" s="256"/>
      <c r="AT142" s="257"/>
      <c r="AU142" s="283"/>
      <c r="AV142" s="284"/>
      <c r="AW142" s="284"/>
      <c r="AX142" s="303"/>
      <c r="AY142" s="40">
        <f t="shared" si="8"/>
        <v>2</v>
      </c>
    </row>
    <row r="143" spans="1:51" ht="24.75" customHeight="1" x14ac:dyDescent="0.15">
      <c r="A143" s="280"/>
      <c r="B143" s="281"/>
      <c r="C143" s="281"/>
      <c r="D143" s="281"/>
      <c r="E143" s="281"/>
      <c r="F143" s="282"/>
      <c r="G143" s="252"/>
      <c r="H143" s="253"/>
      <c r="I143" s="253"/>
      <c r="J143" s="253"/>
      <c r="K143" s="254"/>
      <c r="L143" s="255"/>
      <c r="M143" s="256"/>
      <c r="N143" s="256"/>
      <c r="O143" s="256"/>
      <c r="P143" s="256"/>
      <c r="Q143" s="256"/>
      <c r="R143" s="256"/>
      <c r="S143" s="256"/>
      <c r="T143" s="256"/>
      <c r="U143" s="256"/>
      <c r="V143" s="256"/>
      <c r="W143" s="256"/>
      <c r="X143" s="257"/>
      <c r="Y143" s="283"/>
      <c r="Z143" s="284"/>
      <c r="AA143" s="284"/>
      <c r="AB143" s="285"/>
      <c r="AC143" s="252"/>
      <c r="AD143" s="253"/>
      <c r="AE143" s="253"/>
      <c r="AF143" s="253"/>
      <c r="AG143" s="254"/>
      <c r="AH143" s="255"/>
      <c r="AI143" s="256"/>
      <c r="AJ143" s="256"/>
      <c r="AK143" s="256"/>
      <c r="AL143" s="256"/>
      <c r="AM143" s="256"/>
      <c r="AN143" s="256"/>
      <c r="AO143" s="256"/>
      <c r="AP143" s="256"/>
      <c r="AQ143" s="256"/>
      <c r="AR143" s="256"/>
      <c r="AS143" s="256"/>
      <c r="AT143" s="257"/>
      <c r="AU143" s="283"/>
      <c r="AV143" s="284"/>
      <c r="AW143" s="284"/>
      <c r="AX143" s="303"/>
      <c r="AY143" s="40">
        <f t="shared" si="8"/>
        <v>2</v>
      </c>
    </row>
    <row r="144" spans="1:51" ht="24.75" customHeight="1" thickBot="1" x14ac:dyDescent="0.2">
      <c r="A144" s="280"/>
      <c r="B144" s="281"/>
      <c r="C144" s="281"/>
      <c r="D144" s="281"/>
      <c r="E144" s="281"/>
      <c r="F144" s="282"/>
      <c r="G144" s="492" t="s">
        <v>19</v>
      </c>
      <c r="H144" s="493"/>
      <c r="I144" s="493"/>
      <c r="J144" s="493"/>
      <c r="K144" s="493"/>
      <c r="L144" s="494"/>
      <c r="M144" s="495"/>
      <c r="N144" s="495"/>
      <c r="O144" s="495"/>
      <c r="P144" s="495"/>
      <c r="Q144" s="495"/>
      <c r="R144" s="495"/>
      <c r="S144" s="495"/>
      <c r="T144" s="495"/>
      <c r="U144" s="495"/>
      <c r="V144" s="495"/>
      <c r="W144" s="495"/>
      <c r="X144" s="496"/>
      <c r="Y144" s="497">
        <f>SUM(Y141:AB143)</f>
        <v>4.6120000000000001</v>
      </c>
      <c r="Z144" s="498"/>
      <c r="AA144" s="498"/>
      <c r="AB144" s="499"/>
      <c r="AC144" s="492" t="s">
        <v>19</v>
      </c>
      <c r="AD144" s="493"/>
      <c r="AE144" s="493"/>
      <c r="AF144" s="493"/>
      <c r="AG144" s="493"/>
      <c r="AH144" s="494"/>
      <c r="AI144" s="495"/>
      <c r="AJ144" s="495"/>
      <c r="AK144" s="495"/>
      <c r="AL144" s="495"/>
      <c r="AM144" s="495"/>
      <c r="AN144" s="495"/>
      <c r="AO144" s="495"/>
      <c r="AP144" s="495"/>
      <c r="AQ144" s="495"/>
      <c r="AR144" s="495"/>
      <c r="AS144" s="495"/>
      <c r="AT144" s="496"/>
      <c r="AU144" s="497">
        <f>SUM(AU141:AX143)</f>
        <v>3.1</v>
      </c>
      <c r="AV144" s="498"/>
      <c r="AW144" s="498"/>
      <c r="AX144" s="500"/>
      <c r="AY144" s="40">
        <f t="shared" si="8"/>
        <v>2</v>
      </c>
    </row>
    <row r="145" spans="1:51" ht="24.75" customHeight="1" x14ac:dyDescent="0.15">
      <c r="A145" s="280"/>
      <c r="B145" s="281"/>
      <c r="C145" s="281"/>
      <c r="D145" s="281"/>
      <c r="E145" s="281"/>
      <c r="F145" s="282"/>
      <c r="G145" s="247" t="s">
        <v>654</v>
      </c>
      <c r="H145" s="248"/>
      <c r="I145" s="248"/>
      <c r="J145" s="248"/>
      <c r="K145" s="248"/>
      <c r="L145" s="248"/>
      <c r="M145" s="248"/>
      <c r="N145" s="248"/>
      <c r="O145" s="248"/>
      <c r="P145" s="248"/>
      <c r="Q145" s="248"/>
      <c r="R145" s="248"/>
      <c r="S145" s="248"/>
      <c r="T145" s="248"/>
      <c r="U145" s="248"/>
      <c r="V145" s="248"/>
      <c r="W145" s="248"/>
      <c r="X145" s="248"/>
      <c r="Y145" s="248"/>
      <c r="Z145" s="248"/>
      <c r="AA145" s="248"/>
      <c r="AB145" s="249"/>
      <c r="AC145" s="247" t="s">
        <v>634</v>
      </c>
      <c r="AD145" s="248"/>
      <c r="AE145" s="248"/>
      <c r="AF145" s="248"/>
      <c r="AG145" s="248"/>
      <c r="AH145" s="248"/>
      <c r="AI145" s="248"/>
      <c r="AJ145" s="248"/>
      <c r="AK145" s="248"/>
      <c r="AL145" s="248"/>
      <c r="AM145" s="248"/>
      <c r="AN145" s="248"/>
      <c r="AO145" s="248"/>
      <c r="AP145" s="248"/>
      <c r="AQ145" s="248"/>
      <c r="AR145" s="248"/>
      <c r="AS145" s="248"/>
      <c r="AT145" s="248"/>
      <c r="AU145" s="248"/>
      <c r="AV145" s="248"/>
      <c r="AW145" s="248"/>
      <c r="AX145" s="462"/>
      <c r="AY145" s="40">
        <f>COUNTA($G$147,$AC$147)</f>
        <v>2</v>
      </c>
    </row>
    <row r="146" spans="1:51" ht="24.75" customHeight="1" x14ac:dyDescent="0.15">
      <c r="A146" s="280"/>
      <c r="B146" s="281"/>
      <c r="C146" s="281"/>
      <c r="D146" s="281"/>
      <c r="E146" s="281"/>
      <c r="F146" s="282"/>
      <c r="G146" s="481" t="s">
        <v>16</v>
      </c>
      <c r="H146" s="184"/>
      <c r="I146" s="184"/>
      <c r="J146" s="184"/>
      <c r="K146" s="184"/>
      <c r="L146" s="322" t="s">
        <v>17</v>
      </c>
      <c r="M146" s="184"/>
      <c r="N146" s="184"/>
      <c r="O146" s="184"/>
      <c r="P146" s="184"/>
      <c r="Q146" s="184"/>
      <c r="R146" s="184"/>
      <c r="S146" s="184"/>
      <c r="T146" s="184"/>
      <c r="U146" s="184"/>
      <c r="V146" s="184"/>
      <c r="W146" s="184"/>
      <c r="X146" s="323"/>
      <c r="Y146" s="304" t="s">
        <v>18</v>
      </c>
      <c r="Z146" s="305"/>
      <c r="AA146" s="305"/>
      <c r="AB146" s="467"/>
      <c r="AC146" s="481" t="s">
        <v>16</v>
      </c>
      <c r="AD146" s="184"/>
      <c r="AE146" s="184"/>
      <c r="AF146" s="184"/>
      <c r="AG146" s="184"/>
      <c r="AH146" s="322" t="s">
        <v>17</v>
      </c>
      <c r="AI146" s="184"/>
      <c r="AJ146" s="184"/>
      <c r="AK146" s="184"/>
      <c r="AL146" s="184"/>
      <c r="AM146" s="184"/>
      <c r="AN146" s="184"/>
      <c r="AO146" s="184"/>
      <c r="AP146" s="184"/>
      <c r="AQ146" s="184"/>
      <c r="AR146" s="184"/>
      <c r="AS146" s="184"/>
      <c r="AT146" s="323"/>
      <c r="AU146" s="304" t="s">
        <v>18</v>
      </c>
      <c r="AV146" s="305"/>
      <c r="AW146" s="305"/>
      <c r="AX146" s="306"/>
      <c r="AY146" s="40">
        <f>$AY$145</f>
        <v>2</v>
      </c>
    </row>
    <row r="147" spans="1:51" s="67" customFormat="1" ht="24.75" customHeight="1" x14ac:dyDescent="0.15">
      <c r="A147" s="280"/>
      <c r="B147" s="281"/>
      <c r="C147" s="281"/>
      <c r="D147" s="281"/>
      <c r="E147" s="281"/>
      <c r="F147" s="282"/>
      <c r="G147" s="324" t="s">
        <v>630</v>
      </c>
      <c r="H147" s="325"/>
      <c r="I147" s="325"/>
      <c r="J147" s="325"/>
      <c r="K147" s="326"/>
      <c r="L147" s="319" t="s">
        <v>655</v>
      </c>
      <c r="M147" s="320"/>
      <c r="N147" s="320"/>
      <c r="O147" s="320"/>
      <c r="P147" s="320"/>
      <c r="Q147" s="320"/>
      <c r="R147" s="320"/>
      <c r="S147" s="320"/>
      <c r="T147" s="320"/>
      <c r="U147" s="320"/>
      <c r="V147" s="320"/>
      <c r="W147" s="320"/>
      <c r="X147" s="321"/>
      <c r="Y147" s="175">
        <v>1.2210000000000001</v>
      </c>
      <c r="Z147" s="176"/>
      <c r="AA147" s="176"/>
      <c r="AB147" s="471"/>
      <c r="AC147" s="324" t="s">
        <v>630</v>
      </c>
      <c r="AD147" s="325"/>
      <c r="AE147" s="325"/>
      <c r="AF147" s="325"/>
      <c r="AG147" s="326"/>
      <c r="AH147" s="319" t="s">
        <v>635</v>
      </c>
      <c r="AI147" s="320"/>
      <c r="AJ147" s="320"/>
      <c r="AK147" s="320"/>
      <c r="AL147" s="320"/>
      <c r="AM147" s="320"/>
      <c r="AN147" s="320"/>
      <c r="AO147" s="320"/>
      <c r="AP147" s="320"/>
      <c r="AQ147" s="320"/>
      <c r="AR147" s="320"/>
      <c r="AS147" s="320"/>
      <c r="AT147" s="321"/>
      <c r="AU147" s="175">
        <v>2.0409999999999999</v>
      </c>
      <c r="AV147" s="176"/>
      <c r="AW147" s="176"/>
      <c r="AX147" s="177"/>
      <c r="AY147" s="40">
        <f t="shared" ref="AY147:AY150" si="9">$AY$145</f>
        <v>2</v>
      </c>
    </row>
    <row r="148" spans="1:51" ht="24.75" customHeight="1" x14ac:dyDescent="0.15">
      <c r="A148" s="280"/>
      <c r="B148" s="281"/>
      <c r="C148" s="281"/>
      <c r="D148" s="281"/>
      <c r="E148" s="281"/>
      <c r="F148" s="282"/>
      <c r="G148" s="252"/>
      <c r="H148" s="253"/>
      <c r="I148" s="253"/>
      <c r="J148" s="253"/>
      <c r="K148" s="254"/>
      <c r="L148" s="255"/>
      <c r="M148" s="256"/>
      <c r="N148" s="256"/>
      <c r="O148" s="256"/>
      <c r="P148" s="256"/>
      <c r="Q148" s="256"/>
      <c r="R148" s="256"/>
      <c r="S148" s="256"/>
      <c r="T148" s="256"/>
      <c r="U148" s="256"/>
      <c r="V148" s="256"/>
      <c r="W148" s="256"/>
      <c r="X148" s="257"/>
      <c r="Y148" s="283"/>
      <c r="Z148" s="284"/>
      <c r="AA148" s="284"/>
      <c r="AB148" s="285"/>
      <c r="AC148" s="252"/>
      <c r="AD148" s="253"/>
      <c r="AE148" s="253"/>
      <c r="AF148" s="253"/>
      <c r="AG148" s="254"/>
      <c r="AH148" s="255"/>
      <c r="AI148" s="256"/>
      <c r="AJ148" s="256"/>
      <c r="AK148" s="256"/>
      <c r="AL148" s="256"/>
      <c r="AM148" s="256"/>
      <c r="AN148" s="256"/>
      <c r="AO148" s="256"/>
      <c r="AP148" s="256"/>
      <c r="AQ148" s="256"/>
      <c r="AR148" s="256"/>
      <c r="AS148" s="256"/>
      <c r="AT148" s="257"/>
      <c r="AU148" s="283"/>
      <c r="AV148" s="284"/>
      <c r="AW148" s="284"/>
      <c r="AX148" s="303"/>
      <c r="AY148" s="40">
        <f t="shared" si="9"/>
        <v>2</v>
      </c>
    </row>
    <row r="149" spans="1:51" ht="24.75" customHeight="1" x14ac:dyDescent="0.15">
      <c r="A149" s="280"/>
      <c r="B149" s="281"/>
      <c r="C149" s="281"/>
      <c r="D149" s="281"/>
      <c r="E149" s="281"/>
      <c r="F149" s="282"/>
      <c r="G149" s="252"/>
      <c r="H149" s="253"/>
      <c r="I149" s="253"/>
      <c r="J149" s="253"/>
      <c r="K149" s="254"/>
      <c r="L149" s="255"/>
      <c r="M149" s="256"/>
      <c r="N149" s="256"/>
      <c r="O149" s="256"/>
      <c r="P149" s="256"/>
      <c r="Q149" s="256"/>
      <c r="R149" s="256"/>
      <c r="S149" s="256"/>
      <c r="T149" s="256"/>
      <c r="U149" s="256"/>
      <c r="V149" s="256"/>
      <c r="W149" s="256"/>
      <c r="X149" s="257"/>
      <c r="Y149" s="283"/>
      <c r="Z149" s="284"/>
      <c r="AA149" s="284"/>
      <c r="AB149" s="285"/>
      <c r="AC149" s="252"/>
      <c r="AD149" s="253"/>
      <c r="AE149" s="253"/>
      <c r="AF149" s="253"/>
      <c r="AG149" s="254"/>
      <c r="AH149" s="255"/>
      <c r="AI149" s="256"/>
      <c r="AJ149" s="256"/>
      <c r="AK149" s="256"/>
      <c r="AL149" s="256"/>
      <c r="AM149" s="256"/>
      <c r="AN149" s="256"/>
      <c r="AO149" s="256"/>
      <c r="AP149" s="256"/>
      <c r="AQ149" s="256"/>
      <c r="AR149" s="256"/>
      <c r="AS149" s="256"/>
      <c r="AT149" s="257"/>
      <c r="AU149" s="283"/>
      <c r="AV149" s="284"/>
      <c r="AW149" s="284"/>
      <c r="AX149" s="303"/>
      <c r="AY149" s="40">
        <f t="shared" si="9"/>
        <v>2</v>
      </c>
    </row>
    <row r="150" spans="1:51" ht="24.75" customHeight="1" x14ac:dyDescent="0.15">
      <c r="A150" s="280"/>
      <c r="B150" s="281"/>
      <c r="C150" s="281"/>
      <c r="D150" s="281"/>
      <c r="E150" s="281"/>
      <c r="F150" s="282"/>
      <c r="G150" s="492" t="s">
        <v>19</v>
      </c>
      <c r="H150" s="493"/>
      <c r="I150" s="493"/>
      <c r="J150" s="493"/>
      <c r="K150" s="493"/>
      <c r="L150" s="494"/>
      <c r="M150" s="495"/>
      <c r="N150" s="495"/>
      <c r="O150" s="495"/>
      <c r="P150" s="495"/>
      <c r="Q150" s="495"/>
      <c r="R150" s="495"/>
      <c r="S150" s="495"/>
      <c r="T150" s="495"/>
      <c r="U150" s="495"/>
      <c r="V150" s="495"/>
      <c r="W150" s="495"/>
      <c r="X150" s="496"/>
      <c r="Y150" s="497">
        <f>SUM(Y147:AB149)</f>
        <v>1.2210000000000001</v>
      </c>
      <c r="Z150" s="498"/>
      <c r="AA150" s="498"/>
      <c r="AB150" s="499"/>
      <c r="AC150" s="492" t="s">
        <v>19</v>
      </c>
      <c r="AD150" s="493"/>
      <c r="AE150" s="493"/>
      <c r="AF150" s="493"/>
      <c r="AG150" s="493"/>
      <c r="AH150" s="494"/>
      <c r="AI150" s="495"/>
      <c r="AJ150" s="495"/>
      <c r="AK150" s="495"/>
      <c r="AL150" s="495"/>
      <c r="AM150" s="495"/>
      <c r="AN150" s="495"/>
      <c r="AO150" s="495"/>
      <c r="AP150" s="495"/>
      <c r="AQ150" s="495"/>
      <c r="AR150" s="495"/>
      <c r="AS150" s="495"/>
      <c r="AT150" s="496"/>
      <c r="AU150" s="497">
        <f>SUM(AU147:AX149)</f>
        <v>2.0409999999999999</v>
      </c>
      <c r="AV150" s="498"/>
      <c r="AW150" s="498"/>
      <c r="AX150" s="500"/>
      <c r="AY150" s="40">
        <f t="shared" si="9"/>
        <v>2</v>
      </c>
    </row>
    <row r="151" spans="1:51" ht="24.75" customHeight="1" x14ac:dyDescent="0.15">
      <c r="A151" s="68"/>
      <c r="B151" s="68"/>
      <c r="C151" s="68"/>
      <c r="D151" s="68"/>
      <c r="E151" s="68"/>
      <c r="F151" s="68"/>
      <c r="G151" s="69"/>
      <c r="H151" s="69"/>
      <c r="I151" s="69"/>
      <c r="J151" s="69"/>
      <c r="K151" s="69"/>
      <c r="L151" s="70"/>
      <c r="M151" s="69"/>
      <c r="N151" s="69"/>
      <c r="O151" s="69"/>
      <c r="P151" s="69"/>
      <c r="Q151" s="69"/>
      <c r="R151" s="69"/>
      <c r="S151" s="69"/>
      <c r="T151" s="69"/>
      <c r="U151" s="69"/>
      <c r="V151" s="69"/>
      <c r="W151" s="69"/>
      <c r="X151" s="69"/>
      <c r="Y151" s="71"/>
      <c r="Z151" s="71"/>
      <c r="AA151" s="71"/>
      <c r="AB151" s="71"/>
      <c r="AC151" s="69"/>
      <c r="AD151" s="69"/>
      <c r="AE151" s="69"/>
      <c r="AF151" s="69"/>
      <c r="AG151" s="69"/>
      <c r="AH151" s="70"/>
      <c r="AI151" s="69"/>
      <c r="AJ151" s="69"/>
      <c r="AK151" s="69"/>
      <c r="AL151" s="69"/>
      <c r="AM151" s="69"/>
      <c r="AN151" s="69"/>
      <c r="AO151" s="69"/>
      <c r="AP151" s="69"/>
      <c r="AQ151" s="69"/>
      <c r="AR151" s="69"/>
      <c r="AS151" s="69"/>
      <c r="AT151" s="69"/>
      <c r="AU151" s="71"/>
      <c r="AV151" s="71"/>
      <c r="AW151" s="71"/>
      <c r="AX151" s="71"/>
    </row>
    <row r="152" spans="1:51" ht="24.75" customHeight="1" x14ac:dyDescent="0.15"/>
    <row r="153" spans="1:51" ht="24.75" customHeight="1" x14ac:dyDescent="0.15">
      <c r="B153" s="72" t="s">
        <v>24</v>
      </c>
    </row>
    <row r="154" spans="1:51" ht="24.75" customHeight="1" x14ac:dyDescent="0.15">
      <c r="B154" s="41" t="s">
        <v>239</v>
      </c>
    </row>
    <row r="155" spans="1:51" ht="59.25" customHeight="1" x14ac:dyDescent="0.15">
      <c r="A155" s="142"/>
      <c r="B155" s="142"/>
      <c r="C155" s="142" t="s">
        <v>22</v>
      </c>
      <c r="D155" s="142"/>
      <c r="E155" s="142"/>
      <c r="F155" s="142"/>
      <c r="G155" s="142"/>
      <c r="H155" s="142"/>
      <c r="I155" s="142"/>
      <c r="J155" s="143" t="s">
        <v>195</v>
      </c>
      <c r="K155" s="144"/>
      <c r="L155" s="144"/>
      <c r="M155" s="144"/>
      <c r="N155" s="144"/>
      <c r="O155" s="144"/>
      <c r="P155" s="142" t="s">
        <v>177</v>
      </c>
      <c r="Q155" s="142"/>
      <c r="R155" s="142"/>
      <c r="S155" s="142"/>
      <c r="T155" s="142"/>
      <c r="U155" s="142"/>
      <c r="V155" s="142"/>
      <c r="W155" s="142"/>
      <c r="X155" s="142"/>
      <c r="Y155" s="145" t="s">
        <v>193</v>
      </c>
      <c r="Z155" s="145"/>
      <c r="AA155" s="145"/>
      <c r="AB155" s="145"/>
      <c r="AC155" s="143" t="s">
        <v>225</v>
      </c>
      <c r="AD155" s="143"/>
      <c r="AE155" s="143"/>
      <c r="AF155" s="143"/>
      <c r="AG155" s="143"/>
      <c r="AH155" s="145" t="s">
        <v>722</v>
      </c>
      <c r="AI155" s="142"/>
      <c r="AJ155" s="142"/>
      <c r="AK155" s="142"/>
      <c r="AL155" s="142" t="s">
        <v>20</v>
      </c>
      <c r="AM155" s="142"/>
      <c r="AN155" s="142"/>
      <c r="AO155" s="146"/>
      <c r="AP155" s="143" t="s">
        <v>196</v>
      </c>
      <c r="AQ155" s="143"/>
      <c r="AR155" s="143"/>
      <c r="AS155" s="143"/>
      <c r="AT155" s="143"/>
      <c r="AU155" s="143"/>
      <c r="AV155" s="143"/>
      <c r="AW155" s="143"/>
      <c r="AX155" s="143"/>
    </row>
    <row r="156" spans="1:51" ht="30" customHeight="1" x14ac:dyDescent="0.15">
      <c r="A156" s="562">
        <v>1</v>
      </c>
      <c r="B156" s="562">
        <v>1</v>
      </c>
      <c r="C156" s="147" t="s">
        <v>637</v>
      </c>
      <c r="D156" s="147"/>
      <c r="E156" s="147"/>
      <c r="F156" s="147"/>
      <c r="G156" s="147"/>
      <c r="H156" s="147"/>
      <c r="I156" s="147"/>
      <c r="J156" s="148">
        <v>1010405009411</v>
      </c>
      <c r="K156" s="148"/>
      <c r="L156" s="148"/>
      <c r="M156" s="148"/>
      <c r="N156" s="148"/>
      <c r="O156" s="148"/>
      <c r="P156" s="149" t="s">
        <v>638</v>
      </c>
      <c r="Q156" s="149"/>
      <c r="R156" s="149"/>
      <c r="S156" s="149"/>
      <c r="T156" s="149"/>
      <c r="U156" s="149"/>
      <c r="V156" s="149"/>
      <c r="W156" s="149"/>
      <c r="X156" s="149"/>
      <c r="Y156" s="150">
        <v>20.196999999999999</v>
      </c>
      <c r="Z156" s="151"/>
      <c r="AA156" s="151"/>
      <c r="AB156" s="152"/>
      <c r="AC156" s="153" t="s">
        <v>639</v>
      </c>
      <c r="AD156" s="154"/>
      <c r="AE156" s="154"/>
      <c r="AF156" s="154"/>
      <c r="AG156" s="154"/>
      <c r="AH156" s="155">
        <v>2</v>
      </c>
      <c r="AI156" s="155"/>
      <c r="AJ156" s="155"/>
      <c r="AK156" s="155"/>
      <c r="AL156" s="156" t="s">
        <v>272</v>
      </c>
      <c r="AM156" s="157"/>
      <c r="AN156" s="157"/>
      <c r="AO156" s="158"/>
      <c r="AP156" s="159" t="s">
        <v>640</v>
      </c>
      <c r="AQ156" s="159"/>
      <c r="AR156" s="159"/>
      <c r="AS156" s="159"/>
      <c r="AT156" s="159"/>
      <c r="AU156" s="159"/>
      <c r="AV156" s="159"/>
      <c r="AW156" s="159"/>
      <c r="AX156" s="159"/>
    </row>
    <row r="157" spans="1:51" ht="24.75" customHeight="1" x14ac:dyDescent="0.15">
      <c r="A157" s="42"/>
      <c r="B157" s="42"/>
      <c r="C157" s="42"/>
      <c r="D157" s="42"/>
      <c r="E157" s="42"/>
      <c r="F157" s="42"/>
      <c r="G157" s="42"/>
      <c r="H157" s="42"/>
      <c r="I157" s="42"/>
      <c r="J157" s="73"/>
      <c r="K157" s="73"/>
      <c r="L157" s="73"/>
      <c r="M157" s="73"/>
      <c r="N157" s="73"/>
      <c r="O157" s="73"/>
      <c r="P157" s="74"/>
      <c r="Q157" s="74"/>
      <c r="R157" s="74"/>
      <c r="S157" s="74"/>
      <c r="T157" s="74"/>
      <c r="U157" s="74"/>
      <c r="V157" s="74"/>
      <c r="W157" s="74"/>
      <c r="X157" s="74"/>
      <c r="Y157" s="75"/>
      <c r="Z157" s="75"/>
      <c r="AA157" s="75"/>
      <c r="AB157" s="75"/>
      <c r="AC157" s="75"/>
      <c r="AD157" s="75"/>
      <c r="AE157" s="75"/>
      <c r="AF157" s="75"/>
      <c r="AG157" s="75"/>
      <c r="AH157" s="75"/>
      <c r="AI157" s="75"/>
      <c r="AJ157" s="75"/>
      <c r="AK157" s="75"/>
      <c r="AL157" s="75"/>
      <c r="AM157" s="75"/>
      <c r="AN157" s="75"/>
      <c r="AO157" s="75"/>
      <c r="AP157" s="74"/>
      <c r="AQ157" s="74"/>
      <c r="AR157" s="74"/>
      <c r="AS157" s="74"/>
      <c r="AT157" s="74"/>
      <c r="AU157" s="74"/>
      <c r="AV157" s="74"/>
      <c r="AW157" s="74"/>
      <c r="AX157" s="74"/>
      <c r="AY157" s="40">
        <f>COUNTA($C$160)</f>
        <v>1</v>
      </c>
    </row>
    <row r="158" spans="1:51" ht="24.75" customHeight="1" x14ac:dyDescent="0.15">
      <c r="A158" s="42"/>
      <c r="B158" s="76" t="s">
        <v>164</v>
      </c>
      <c r="C158" s="42"/>
      <c r="D158" s="42"/>
      <c r="E158" s="42"/>
      <c r="F158" s="42"/>
      <c r="G158" s="42"/>
      <c r="H158" s="42"/>
      <c r="I158" s="42"/>
      <c r="J158" s="42"/>
      <c r="K158" s="42"/>
      <c r="L158" s="42"/>
      <c r="M158" s="42"/>
      <c r="N158" s="42"/>
      <c r="O158" s="42"/>
      <c r="P158" s="43"/>
      <c r="Q158" s="43"/>
      <c r="R158" s="43"/>
      <c r="S158" s="43"/>
      <c r="T158" s="43"/>
      <c r="U158" s="43"/>
      <c r="V158" s="43"/>
      <c r="W158" s="43"/>
      <c r="X158" s="43"/>
      <c r="Y158" s="44"/>
      <c r="Z158" s="44"/>
      <c r="AA158" s="44"/>
      <c r="AB158" s="44"/>
      <c r="AC158" s="44"/>
      <c r="AD158" s="44"/>
      <c r="AE158" s="44"/>
      <c r="AF158" s="44"/>
      <c r="AG158" s="44"/>
      <c r="AH158" s="44"/>
      <c r="AI158" s="44"/>
      <c r="AJ158" s="44"/>
      <c r="AK158" s="44"/>
      <c r="AL158" s="44"/>
      <c r="AM158" s="44"/>
      <c r="AN158" s="44"/>
      <c r="AO158" s="44"/>
      <c r="AP158" s="43"/>
      <c r="AQ158" s="43"/>
      <c r="AR158" s="43"/>
      <c r="AS158" s="43"/>
      <c r="AT158" s="43"/>
      <c r="AU158" s="43"/>
      <c r="AV158" s="43"/>
      <c r="AW158" s="43"/>
      <c r="AX158" s="43"/>
      <c r="AY158" s="40">
        <f>$AY$157</f>
        <v>1</v>
      </c>
    </row>
    <row r="159" spans="1:51" ht="59.25" customHeight="1" x14ac:dyDescent="0.15">
      <c r="A159" s="142"/>
      <c r="B159" s="142"/>
      <c r="C159" s="142" t="s">
        <v>22</v>
      </c>
      <c r="D159" s="142"/>
      <c r="E159" s="142"/>
      <c r="F159" s="142"/>
      <c r="G159" s="142"/>
      <c r="H159" s="142"/>
      <c r="I159" s="142"/>
      <c r="J159" s="143" t="s">
        <v>195</v>
      </c>
      <c r="K159" s="144"/>
      <c r="L159" s="144"/>
      <c r="M159" s="144"/>
      <c r="N159" s="144"/>
      <c r="O159" s="144"/>
      <c r="P159" s="142" t="s">
        <v>177</v>
      </c>
      <c r="Q159" s="142"/>
      <c r="R159" s="142"/>
      <c r="S159" s="142"/>
      <c r="T159" s="142"/>
      <c r="U159" s="142"/>
      <c r="V159" s="142"/>
      <c r="W159" s="142"/>
      <c r="X159" s="142"/>
      <c r="Y159" s="145" t="s">
        <v>193</v>
      </c>
      <c r="Z159" s="145"/>
      <c r="AA159" s="145"/>
      <c r="AB159" s="145"/>
      <c r="AC159" s="143" t="s">
        <v>225</v>
      </c>
      <c r="AD159" s="143"/>
      <c r="AE159" s="143"/>
      <c r="AF159" s="143"/>
      <c r="AG159" s="143"/>
      <c r="AH159" s="145" t="s">
        <v>722</v>
      </c>
      <c r="AI159" s="142"/>
      <c r="AJ159" s="142"/>
      <c r="AK159" s="142"/>
      <c r="AL159" s="142" t="s">
        <v>20</v>
      </c>
      <c r="AM159" s="142"/>
      <c r="AN159" s="142"/>
      <c r="AO159" s="146"/>
      <c r="AP159" s="143" t="s">
        <v>196</v>
      </c>
      <c r="AQ159" s="143"/>
      <c r="AR159" s="143"/>
      <c r="AS159" s="143"/>
      <c r="AT159" s="143"/>
      <c r="AU159" s="143"/>
      <c r="AV159" s="143"/>
      <c r="AW159" s="143"/>
      <c r="AX159" s="143"/>
      <c r="AY159" s="40">
        <f t="shared" ref="AY159:AY160" si="10">$AY$157</f>
        <v>1</v>
      </c>
    </row>
    <row r="160" spans="1:51" ht="42" customHeight="1" x14ac:dyDescent="0.15">
      <c r="A160" s="562">
        <v>1</v>
      </c>
      <c r="B160" s="562">
        <v>1</v>
      </c>
      <c r="C160" s="147" t="s">
        <v>641</v>
      </c>
      <c r="D160" s="147"/>
      <c r="E160" s="147"/>
      <c r="F160" s="147"/>
      <c r="G160" s="147"/>
      <c r="H160" s="147"/>
      <c r="I160" s="147"/>
      <c r="J160" s="148">
        <v>7010001012532</v>
      </c>
      <c r="K160" s="148"/>
      <c r="L160" s="148"/>
      <c r="M160" s="148"/>
      <c r="N160" s="148"/>
      <c r="O160" s="148"/>
      <c r="P160" s="149" t="s">
        <v>642</v>
      </c>
      <c r="Q160" s="149"/>
      <c r="R160" s="149"/>
      <c r="S160" s="149"/>
      <c r="T160" s="149"/>
      <c r="U160" s="149"/>
      <c r="V160" s="149"/>
      <c r="W160" s="149"/>
      <c r="X160" s="149"/>
      <c r="Y160" s="150">
        <v>10.827</v>
      </c>
      <c r="Z160" s="151"/>
      <c r="AA160" s="151"/>
      <c r="AB160" s="152"/>
      <c r="AC160" s="153" t="s">
        <v>245</v>
      </c>
      <c r="AD160" s="154"/>
      <c r="AE160" s="154"/>
      <c r="AF160" s="154"/>
      <c r="AG160" s="154"/>
      <c r="AH160" s="155">
        <v>1</v>
      </c>
      <c r="AI160" s="155"/>
      <c r="AJ160" s="155"/>
      <c r="AK160" s="155"/>
      <c r="AL160" s="156" t="s">
        <v>272</v>
      </c>
      <c r="AM160" s="157"/>
      <c r="AN160" s="157"/>
      <c r="AO160" s="158"/>
      <c r="AP160" s="159" t="s">
        <v>640</v>
      </c>
      <c r="AQ160" s="159"/>
      <c r="AR160" s="159"/>
      <c r="AS160" s="159"/>
      <c r="AT160" s="159"/>
      <c r="AU160" s="159"/>
      <c r="AV160" s="159"/>
      <c r="AW160" s="159"/>
      <c r="AX160" s="159"/>
      <c r="AY160" s="40">
        <f t="shared" si="10"/>
        <v>1</v>
      </c>
    </row>
    <row r="161" spans="1:51" ht="24.75" customHeight="1" x14ac:dyDescent="0.15">
      <c r="A161" s="42"/>
      <c r="B161" s="42"/>
      <c r="C161" s="42"/>
      <c r="D161" s="42"/>
      <c r="E161" s="42"/>
      <c r="F161" s="42"/>
      <c r="G161" s="42"/>
      <c r="H161" s="42"/>
      <c r="I161" s="42"/>
      <c r="J161" s="42"/>
      <c r="K161" s="42"/>
      <c r="L161" s="42"/>
      <c r="M161" s="42"/>
      <c r="N161" s="42"/>
      <c r="O161" s="42"/>
      <c r="P161" s="43"/>
      <c r="Q161" s="43"/>
      <c r="R161" s="43"/>
      <c r="S161" s="43"/>
      <c r="T161" s="43"/>
      <c r="U161" s="43"/>
      <c r="V161" s="43"/>
      <c r="W161" s="43"/>
      <c r="X161" s="43"/>
      <c r="Y161" s="44"/>
      <c r="Z161" s="44"/>
      <c r="AA161" s="44"/>
      <c r="AB161" s="44"/>
      <c r="AC161" s="44"/>
      <c r="AD161" s="44"/>
      <c r="AE161" s="44"/>
      <c r="AF161" s="44"/>
      <c r="AG161" s="44"/>
      <c r="AH161" s="44"/>
      <c r="AI161" s="44"/>
      <c r="AJ161" s="44"/>
      <c r="AK161" s="44"/>
      <c r="AL161" s="44"/>
      <c r="AM161" s="44"/>
      <c r="AN161" s="44"/>
      <c r="AO161" s="44"/>
      <c r="AP161" s="43"/>
      <c r="AQ161" s="43"/>
      <c r="AR161" s="43"/>
      <c r="AS161" s="43"/>
      <c r="AT161" s="43"/>
      <c r="AU161" s="43"/>
      <c r="AV161" s="43"/>
      <c r="AW161" s="43"/>
      <c r="AX161" s="43"/>
      <c r="AY161" s="40">
        <f>COUNTA($C$164)</f>
        <v>1</v>
      </c>
    </row>
    <row r="162" spans="1:51" ht="24.75" customHeight="1" x14ac:dyDescent="0.15">
      <c r="A162" s="42"/>
      <c r="B162" s="76" t="s">
        <v>213</v>
      </c>
      <c r="C162" s="42"/>
      <c r="D162" s="42"/>
      <c r="E162" s="42"/>
      <c r="F162" s="42"/>
      <c r="G162" s="42"/>
      <c r="H162" s="42"/>
      <c r="I162" s="42"/>
      <c r="J162" s="42"/>
      <c r="K162" s="42"/>
      <c r="L162" s="42"/>
      <c r="M162" s="42"/>
      <c r="N162" s="42"/>
      <c r="O162" s="42"/>
      <c r="P162" s="43"/>
      <c r="Q162" s="43"/>
      <c r="R162" s="43"/>
      <c r="S162" s="43"/>
      <c r="T162" s="43"/>
      <c r="U162" s="43"/>
      <c r="V162" s="43"/>
      <c r="W162" s="43"/>
      <c r="X162" s="43"/>
      <c r="Y162" s="44"/>
      <c r="Z162" s="44"/>
      <c r="AA162" s="44"/>
      <c r="AB162" s="44"/>
      <c r="AC162" s="44"/>
      <c r="AD162" s="44"/>
      <c r="AE162" s="44"/>
      <c r="AF162" s="44"/>
      <c r="AG162" s="44"/>
      <c r="AH162" s="44"/>
      <c r="AI162" s="44"/>
      <c r="AJ162" s="44"/>
      <c r="AK162" s="44"/>
      <c r="AL162" s="44"/>
      <c r="AM162" s="44"/>
      <c r="AN162" s="44"/>
      <c r="AO162" s="44"/>
      <c r="AP162" s="43"/>
      <c r="AQ162" s="43"/>
      <c r="AR162" s="43"/>
      <c r="AS162" s="43"/>
      <c r="AT162" s="43"/>
      <c r="AU162" s="43"/>
      <c r="AV162" s="43"/>
      <c r="AW162" s="43"/>
      <c r="AX162" s="43"/>
      <c r="AY162" s="40">
        <f>$AY$161</f>
        <v>1</v>
      </c>
    </row>
    <row r="163" spans="1:51" ht="59.25" customHeight="1" x14ac:dyDescent="0.15">
      <c r="A163" s="142"/>
      <c r="B163" s="142"/>
      <c r="C163" s="142" t="s">
        <v>22</v>
      </c>
      <c r="D163" s="142"/>
      <c r="E163" s="142"/>
      <c r="F163" s="142"/>
      <c r="G163" s="142"/>
      <c r="H163" s="142"/>
      <c r="I163" s="142"/>
      <c r="J163" s="143" t="s">
        <v>195</v>
      </c>
      <c r="K163" s="144"/>
      <c r="L163" s="144"/>
      <c r="M163" s="144"/>
      <c r="N163" s="144"/>
      <c r="O163" s="144"/>
      <c r="P163" s="142" t="s">
        <v>177</v>
      </c>
      <c r="Q163" s="142"/>
      <c r="R163" s="142"/>
      <c r="S163" s="142"/>
      <c r="T163" s="142"/>
      <c r="U163" s="142"/>
      <c r="V163" s="142"/>
      <c r="W163" s="142"/>
      <c r="X163" s="142"/>
      <c r="Y163" s="145" t="s">
        <v>193</v>
      </c>
      <c r="Z163" s="145"/>
      <c r="AA163" s="145"/>
      <c r="AB163" s="145"/>
      <c r="AC163" s="143" t="s">
        <v>225</v>
      </c>
      <c r="AD163" s="143"/>
      <c r="AE163" s="143"/>
      <c r="AF163" s="143"/>
      <c r="AG163" s="143"/>
      <c r="AH163" s="145" t="s">
        <v>722</v>
      </c>
      <c r="AI163" s="142"/>
      <c r="AJ163" s="142"/>
      <c r="AK163" s="142"/>
      <c r="AL163" s="142" t="s">
        <v>20</v>
      </c>
      <c r="AM163" s="142"/>
      <c r="AN163" s="142"/>
      <c r="AO163" s="146"/>
      <c r="AP163" s="143" t="s">
        <v>196</v>
      </c>
      <c r="AQ163" s="143"/>
      <c r="AR163" s="143"/>
      <c r="AS163" s="143"/>
      <c r="AT163" s="143"/>
      <c r="AU163" s="143"/>
      <c r="AV163" s="143"/>
      <c r="AW163" s="143"/>
      <c r="AX163" s="143"/>
      <c r="AY163" s="40">
        <f t="shared" ref="AY163:AY164" si="11">$AY$161</f>
        <v>1</v>
      </c>
    </row>
    <row r="164" spans="1:51" ht="45.75" customHeight="1" x14ac:dyDescent="0.15">
      <c r="A164" s="562">
        <v>1</v>
      </c>
      <c r="B164" s="562">
        <v>1</v>
      </c>
      <c r="C164" s="147" t="s">
        <v>641</v>
      </c>
      <c r="D164" s="147"/>
      <c r="E164" s="147"/>
      <c r="F164" s="147"/>
      <c r="G164" s="147"/>
      <c r="H164" s="147"/>
      <c r="I164" s="147"/>
      <c r="J164" s="148">
        <v>7010001012532</v>
      </c>
      <c r="K164" s="148"/>
      <c r="L164" s="148"/>
      <c r="M164" s="148"/>
      <c r="N164" s="148"/>
      <c r="O164" s="148"/>
      <c r="P164" s="149" t="s">
        <v>643</v>
      </c>
      <c r="Q164" s="149"/>
      <c r="R164" s="149"/>
      <c r="S164" s="149"/>
      <c r="T164" s="149"/>
      <c r="U164" s="149"/>
      <c r="V164" s="149"/>
      <c r="W164" s="149"/>
      <c r="X164" s="149"/>
      <c r="Y164" s="150">
        <v>9.3469999999999995</v>
      </c>
      <c r="Z164" s="151"/>
      <c r="AA164" s="151"/>
      <c r="AB164" s="152"/>
      <c r="AC164" s="153" t="s">
        <v>245</v>
      </c>
      <c r="AD164" s="154"/>
      <c r="AE164" s="154"/>
      <c r="AF164" s="154"/>
      <c r="AG164" s="154"/>
      <c r="AH164" s="155">
        <v>2</v>
      </c>
      <c r="AI164" s="155"/>
      <c r="AJ164" s="155"/>
      <c r="AK164" s="155"/>
      <c r="AL164" s="156" t="s">
        <v>272</v>
      </c>
      <c r="AM164" s="157"/>
      <c r="AN164" s="157"/>
      <c r="AO164" s="158"/>
      <c r="AP164" s="159" t="s">
        <v>640</v>
      </c>
      <c r="AQ164" s="159"/>
      <c r="AR164" s="159"/>
      <c r="AS164" s="159"/>
      <c r="AT164" s="159"/>
      <c r="AU164" s="159"/>
      <c r="AV164" s="159"/>
      <c r="AW164" s="159"/>
      <c r="AX164" s="159"/>
      <c r="AY164" s="40">
        <f t="shared" si="11"/>
        <v>1</v>
      </c>
    </row>
    <row r="165" spans="1:51" ht="24.75" customHeight="1" x14ac:dyDescent="0.15">
      <c r="A165" s="42"/>
      <c r="B165" s="42"/>
      <c r="C165" s="42"/>
      <c r="D165" s="42"/>
      <c r="E165" s="42"/>
      <c r="F165" s="42"/>
      <c r="G165" s="42"/>
      <c r="H165" s="42"/>
      <c r="I165" s="42"/>
      <c r="J165" s="42"/>
      <c r="K165" s="42"/>
      <c r="L165" s="42"/>
      <c r="M165" s="42"/>
      <c r="N165" s="42"/>
      <c r="O165" s="42"/>
      <c r="P165" s="43"/>
      <c r="Q165" s="43"/>
      <c r="R165" s="43"/>
      <c r="S165" s="43"/>
      <c r="T165" s="43"/>
      <c r="U165" s="43"/>
      <c r="V165" s="43"/>
      <c r="W165" s="43"/>
      <c r="X165" s="43"/>
      <c r="Y165" s="44"/>
      <c r="Z165" s="44"/>
      <c r="AA165" s="44"/>
      <c r="AB165" s="44"/>
      <c r="AC165" s="44"/>
      <c r="AD165" s="44"/>
      <c r="AE165" s="44"/>
      <c r="AF165" s="44"/>
      <c r="AG165" s="44"/>
      <c r="AH165" s="44"/>
      <c r="AI165" s="44"/>
      <c r="AJ165" s="44"/>
      <c r="AK165" s="44"/>
      <c r="AL165" s="44"/>
      <c r="AM165" s="44"/>
      <c r="AN165" s="44"/>
      <c r="AO165" s="44"/>
      <c r="AP165" s="43"/>
      <c r="AQ165" s="43"/>
      <c r="AR165" s="43"/>
      <c r="AS165" s="43"/>
      <c r="AT165" s="43"/>
      <c r="AU165" s="43"/>
      <c r="AV165" s="43"/>
      <c r="AW165" s="43"/>
      <c r="AX165" s="43"/>
      <c r="AY165" s="40">
        <f>COUNTA($C$168)</f>
        <v>1</v>
      </c>
    </row>
    <row r="166" spans="1:51" ht="24.75" customHeight="1" x14ac:dyDescent="0.15">
      <c r="A166" s="42"/>
      <c r="B166" s="76" t="s">
        <v>165</v>
      </c>
      <c r="C166" s="42"/>
      <c r="D166" s="42"/>
      <c r="E166" s="42"/>
      <c r="F166" s="42"/>
      <c r="G166" s="42"/>
      <c r="H166" s="42"/>
      <c r="I166" s="42"/>
      <c r="J166" s="42"/>
      <c r="K166" s="42"/>
      <c r="L166" s="42"/>
      <c r="M166" s="42"/>
      <c r="N166" s="42"/>
      <c r="O166" s="42"/>
      <c r="P166" s="43"/>
      <c r="Q166" s="43"/>
      <c r="R166" s="43"/>
      <c r="S166" s="43"/>
      <c r="T166" s="43"/>
      <c r="U166" s="43"/>
      <c r="V166" s="43"/>
      <c r="W166" s="43"/>
      <c r="X166" s="43"/>
      <c r="Y166" s="44"/>
      <c r="Z166" s="44"/>
      <c r="AA166" s="44"/>
      <c r="AB166" s="44"/>
      <c r="AC166" s="44"/>
      <c r="AD166" s="44"/>
      <c r="AE166" s="44"/>
      <c r="AF166" s="44"/>
      <c r="AG166" s="44"/>
      <c r="AH166" s="44"/>
      <c r="AI166" s="44"/>
      <c r="AJ166" s="44"/>
      <c r="AK166" s="44"/>
      <c r="AL166" s="44"/>
      <c r="AM166" s="44"/>
      <c r="AN166" s="44"/>
      <c r="AO166" s="44"/>
      <c r="AP166" s="43"/>
      <c r="AQ166" s="43"/>
      <c r="AR166" s="43"/>
      <c r="AS166" s="43"/>
      <c r="AT166" s="43"/>
      <c r="AU166" s="43"/>
      <c r="AV166" s="43"/>
      <c r="AW166" s="43"/>
      <c r="AX166" s="43"/>
      <c r="AY166" s="40">
        <f>$AY$165</f>
        <v>1</v>
      </c>
    </row>
    <row r="167" spans="1:51" ht="59.25" customHeight="1" x14ac:dyDescent="0.15">
      <c r="A167" s="142"/>
      <c r="B167" s="142"/>
      <c r="C167" s="142" t="s">
        <v>22</v>
      </c>
      <c r="D167" s="142"/>
      <c r="E167" s="142"/>
      <c r="F167" s="142"/>
      <c r="G167" s="142"/>
      <c r="H167" s="142"/>
      <c r="I167" s="142"/>
      <c r="J167" s="143" t="s">
        <v>195</v>
      </c>
      <c r="K167" s="144"/>
      <c r="L167" s="144"/>
      <c r="M167" s="144"/>
      <c r="N167" s="144"/>
      <c r="O167" s="144"/>
      <c r="P167" s="142" t="s">
        <v>177</v>
      </c>
      <c r="Q167" s="142"/>
      <c r="R167" s="142"/>
      <c r="S167" s="142"/>
      <c r="T167" s="142"/>
      <c r="U167" s="142"/>
      <c r="V167" s="142"/>
      <c r="W167" s="142"/>
      <c r="X167" s="142"/>
      <c r="Y167" s="145" t="s">
        <v>193</v>
      </c>
      <c r="Z167" s="145"/>
      <c r="AA167" s="145"/>
      <c r="AB167" s="145"/>
      <c r="AC167" s="143" t="s">
        <v>225</v>
      </c>
      <c r="AD167" s="143"/>
      <c r="AE167" s="143"/>
      <c r="AF167" s="143"/>
      <c r="AG167" s="143"/>
      <c r="AH167" s="145" t="s">
        <v>722</v>
      </c>
      <c r="AI167" s="142"/>
      <c r="AJ167" s="142"/>
      <c r="AK167" s="142"/>
      <c r="AL167" s="142" t="s">
        <v>20</v>
      </c>
      <c r="AM167" s="142"/>
      <c r="AN167" s="142"/>
      <c r="AO167" s="146"/>
      <c r="AP167" s="143" t="s">
        <v>196</v>
      </c>
      <c r="AQ167" s="143"/>
      <c r="AR167" s="143"/>
      <c r="AS167" s="143"/>
      <c r="AT167" s="143"/>
      <c r="AU167" s="143"/>
      <c r="AV167" s="143"/>
      <c r="AW167" s="143"/>
      <c r="AX167" s="143"/>
      <c r="AY167" s="40">
        <f t="shared" ref="AY167:AY168" si="12">$AY$165</f>
        <v>1</v>
      </c>
    </row>
    <row r="168" spans="1:51" ht="45.75" customHeight="1" x14ac:dyDescent="0.15">
      <c r="A168" s="562">
        <v>1</v>
      </c>
      <c r="B168" s="562">
        <v>1</v>
      </c>
      <c r="C168" s="147" t="s">
        <v>641</v>
      </c>
      <c r="D168" s="147"/>
      <c r="E168" s="147"/>
      <c r="F168" s="147"/>
      <c r="G168" s="147"/>
      <c r="H168" s="147"/>
      <c r="I168" s="147"/>
      <c r="J168" s="148">
        <v>7010001012532</v>
      </c>
      <c r="K168" s="148"/>
      <c r="L168" s="148"/>
      <c r="M168" s="148"/>
      <c r="N168" s="148"/>
      <c r="O168" s="148"/>
      <c r="P168" s="149" t="s">
        <v>644</v>
      </c>
      <c r="Q168" s="149"/>
      <c r="R168" s="149"/>
      <c r="S168" s="149"/>
      <c r="T168" s="149"/>
      <c r="U168" s="149"/>
      <c r="V168" s="149"/>
      <c r="W168" s="149"/>
      <c r="X168" s="149"/>
      <c r="Y168" s="150">
        <v>6.5279999999999996</v>
      </c>
      <c r="Z168" s="151"/>
      <c r="AA168" s="151"/>
      <c r="AB168" s="152"/>
      <c r="AC168" s="153" t="s">
        <v>245</v>
      </c>
      <c r="AD168" s="154"/>
      <c r="AE168" s="154"/>
      <c r="AF168" s="154"/>
      <c r="AG168" s="154"/>
      <c r="AH168" s="155">
        <v>5</v>
      </c>
      <c r="AI168" s="155"/>
      <c r="AJ168" s="155"/>
      <c r="AK168" s="155"/>
      <c r="AL168" s="156" t="s">
        <v>272</v>
      </c>
      <c r="AM168" s="157"/>
      <c r="AN168" s="157"/>
      <c r="AO168" s="158"/>
      <c r="AP168" s="159" t="s">
        <v>640</v>
      </c>
      <c r="AQ168" s="159"/>
      <c r="AR168" s="159"/>
      <c r="AS168" s="159"/>
      <c r="AT168" s="159"/>
      <c r="AU168" s="159"/>
      <c r="AV168" s="159"/>
      <c r="AW168" s="159"/>
      <c r="AX168" s="159"/>
      <c r="AY168" s="40">
        <f t="shared" si="12"/>
        <v>1</v>
      </c>
    </row>
    <row r="169" spans="1:51" ht="24.75" customHeight="1" x14ac:dyDescent="0.15">
      <c r="A169" s="42"/>
      <c r="B169" s="42"/>
      <c r="C169" s="42"/>
      <c r="D169" s="42"/>
      <c r="E169" s="42"/>
      <c r="F169" s="42"/>
      <c r="G169" s="42"/>
      <c r="H169" s="42"/>
      <c r="I169" s="42"/>
      <c r="J169" s="42"/>
      <c r="K169" s="42"/>
      <c r="L169" s="42"/>
      <c r="M169" s="42"/>
      <c r="N169" s="42"/>
      <c r="O169" s="42"/>
      <c r="P169" s="43"/>
      <c r="Q169" s="43"/>
      <c r="R169" s="43"/>
      <c r="S169" s="43"/>
      <c r="T169" s="43"/>
      <c r="U169" s="43"/>
      <c r="V169" s="43"/>
      <c r="W169" s="43"/>
      <c r="X169" s="43"/>
      <c r="Y169" s="44"/>
      <c r="Z169" s="44"/>
      <c r="AA169" s="44"/>
      <c r="AB169" s="44"/>
      <c r="AC169" s="44"/>
      <c r="AD169" s="44"/>
      <c r="AE169" s="44"/>
      <c r="AF169" s="44"/>
      <c r="AG169" s="44"/>
      <c r="AH169" s="44"/>
      <c r="AI169" s="44"/>
      <c r="AJ169" s="44"/>
      <c r="AK169" s="44"/>
      <c r="AL169" s="44"/>
      <c r="AM169" s="44"/>
      <c r="AN169" s="44"/>
      <c r="AO169" s="44"/>
      <c r="AP169" s="43"/>
      <c r="AQ169" s="43"/>
      <c r="AR169" s="43"/>
      <c r="AS169" s="43"/>
      <c r="AT169" s="43"/>
      <c r="AU169" s="43"/>
      <c r="AV169" s="43"/>
      <c r="AW169" s="43"/>
      <c r="AX169" s="43"/>
      <c r="AY169" s="40">
        <f>COUNTA($C$172)</f>
        <v>1</v>
      </c>
    </row>
    <row r="170" spans="1:51" ht="24.75" customHeight="1" x14ac:dyDescent="0.15">
      <c r="A170" s="42"/>
      <c r="B170" s="76" t="s">
        <v>166</v>
      </c>
      <c r="C170" s="42"/>
      <c r="D170" s="42"/>
      <c r="E170" s="42"/>
      <c r="F170" s="42"/>
      <c r="G170" s="42"/>
      <c r="H170" s="42"/>
      <c r="I170" s="42"/>
      <c r="J170" s="42"/>
      <c r="K170" s="42"/>
      <c r="L170" s="42"/>
      <c r="M170" s="42"/>
      <c r="N170" s="42"/>
      <c r="O170" s="42"/>
      <c r="P170" s="43"/>
      <c r="Q170" s="43"/>
      <c r="R170" s="43"/>
      <c r="S170" s="43"/>
      <c r="T170" s="43"/>
      <c r="U170" s="43"/>
      <c r="V170" s="43"/>
      <c r="W170" s="43"/>
      <c r="X170" s="43"/>
      <c r="Y170" s="44"/>
      <c r="Z170" s="44"/>
      <c r="AA170" s="44"/>
      <c r="AB170" s="44"/>
      <c r="AC170" s="44"/>
      <c r="AD170" s="44"/>
      <c r="AE170" s="44"/>
      <c r="AF170" s="44"/>
      <c r="AG170" s="44"/>
      <c r="AH170" s="44"/>
      <c r="AI170" s="44"/>
      <c r="AJ170" s="44"/>
      <c r="AK170" s="44"/>
      <c r="AL170" s="44"/>
      <c r="AM170" s="44"/>
      <c r="AN170" s="44"/>
      <c r="AO170" s="44"/>
      <c r="AP170" s="43"/>
      <c r="AQ170" s="43"/>
      <c r="AR170" s="43"/>
      <c r="AS170" s="43"/>
      <c r="AT170" s="43"/>
      <c r="AU170" s="43"/>
      <c r="AV170" s="43"/>
      <c r="AW170" s="43"/>
      <c r="AX170" s="43"/>
      <c r="AY170" s="40">
        <f>$AY$169</f>
        <v>1</v>
      </c>
    </row>
    <row r="171" spans="1:51" ht="59.25" customHeight="1" x14ac:dyDescent="0.15">
      <c r="A171" s="142"/>
      <c r="B171" s="142"/>
      <c r="C171" s="142" t="s">
        <v>22</v>
      </c>
      <c r="D171" s="142"/>
      <c r="E171" s="142"/>
      <c r="F171" s="142"/>
      <c r="G171" s="142"/>
      <c r="H171" s="142"/>
      <c r="I171" s="142"/>
      <c r="J171" s="143" t="s">
        <v>195</v>
      </c>
      <c r="K171" s="144"/>
      <c r="L171" s="144"/>
      <c r="M171" s="144"/>
      <c r="N171" s="144"/>
      <c r="O171" s="144"/>
      <c r="P171" s="142" t="s">
        <v>177</v>
      </c>
      <c r="Q171" s="142"/>
      <c r="R171" s="142"/>
      <c r="S171" s="142"/>
      <c r="T171" s="142"/>
      <c r="U171" s="142"/>
      <c r="V171" s="142"/>
      <c r="W171" s="142"/>
      <c r="X171" s="142"/>
      <c r="Y171" s="145" t="s">
        <v>193</v>
      </c>
      <c r="Z171" s="145"/>
      <c r="AA171" s="145"/>
      <c r="AB171" s="145"/>
      <c r="AC171" s="143" t="s">
        <v>225</v>
      </c>
      <c r="AD171" s="143"/>
      <c r="AE171" s="143"/>
      <c r="AF171" s="143"/>
      <c r="AG171" s="143"/>
      <c r="AH171" s="145" t="s">
        <v>722</v>
      </c>
      <c r="AI171" s="142"/>
      <c r="AJ171" s="142"/>
      <c r="AK171" s="142"/>
      <c r="AL171" s="142" t="s">
        <v>20</v>
      </c>
      <c r="AM171" s="142"/>
      <c r="AN171" s="142"/>
      <c r="AO171" s="146"/>
      <c r="AP171" s="143" t="s">
        <v>196</v>
      </c>
      <c r="AQ171" s="143"/>
      <c r="AR171" s="143"/>
      <c r="AS171" s="143"/>
      <c r="AT171" s="143"/>
      <c r="AU171" s="143"/>
      <c r="AV171" s="143"/>
      <c r="AW171" s="143"/>
      <c r="AX171" s="143"/>
      <c r="AY171" s="40">
        <f t="shared" ref="AY171:AY172" si="13">$AY$169</f>
        <v>1</v>
      </c>
    </row>
    <row r="172" spans="1:51" ht="99" customHeight="1" x14ac:dyDescent="0.15">
      <c r="A172" s="562">
        <v>1</v>
      </c>
      <c r="B172" s="562">
        <v>1</v>
      </c>
      <c r="C172" s="147" t="s">
        <v>646</v>
      </c>
      <c r="D172" s="147"/>
      <c r="E172" s="147"/>
      <c r="F172" s="147"/>
      <c r="G172" s="147"/>
      <c r="H172" s="147"/>
      <c r="I172" s="147"/>
      <c r="J172" s="148" t="s">
        <v>272</v>
      </c>
      <c r="K172" s="148"/>
      <c r="L172" s="148"/>
      <c r="M172" s="148"/>
      <c r="N172" s="148"/>
      <c r="O172" s="148"/>
      <c r="P172" s="149" t="s">
        <v>647</v>
      </c>
      <c r="Q172" s="149"/>
      <c r="R172" s="149"/>
      <c r="S172" s="149"/>
      <c r="T172" s="149"/>
      <c r="U172" s="149"/>
      <c r="V172" s="149"/>
      <c r="W172" s="149"/>
      <c r="X172" s="149"/>
      <c r="Y172" s="150">
        <v>4.6120000000000001</v>
      </c>
      <c r="Z172" s="151"/>
      <c r="AA172" s="151"/>
      <c r="AB172" s="152"/>
      <c r="AC172" s="153" t="s">
        <v>71</v>
      </c>
      <c r="AD172" s="154"/>
      <c r="AE172" s="154"/>
      <c r="AF172" s="154"/>
      <c r="AG172" s="154"/>
      <c r="AH172" s="164" t="s">
        <v>272</v>
      </c>
      <c r="AI172" s="164"/>
      <c r="AJ172" s="164"/>
      <c r="AK172" s="164"/>
      <c r="AL172" s="164" t="s">
        <v>272</v>
      </c>
      <c r="AM172" s="164"/>
      <c r="AN172" s="164"/>
      <c r="AO172" s="164"/>
      <c r="AP172" s="159" t="s">
        <v>272</v>
      </c>
      <c r="AQ172" s="159"/>
      <c r="AR172" s="159"/>
      <c r="AS172" s="159"/>
      <c r="AT172" s="159"/>
      <c r="AU172" s="159"/>
      <c r="AV172" s="159"/>
      <c r="AW172" s="159"/>
      <c r="AX172" s="159"/>
      <c r="AY172" s="40">
        <f t="shared" si="13"/>
        <v>1</v>
      </c>
    </row>
    <row r="173" spans="1:51" ht="24.75" customHeight="1" x14ac:dyDescent="0.15">
      <c r="A173" s="42"/>
      <c r="B173" s="42"/>
      <c r="C173" s="42"/>
      <c r="D173" s="42"/>
      <c r="E173" s="42"/>
      <c r="F173" s="42"/>
      <c r="G173" s="42"/>
      <c r="H173" s="42"/>
      <c r="I173" s="42"/>
      <c r="J173" s="42"/>
      <c r="K173" s="42"/>
      <c r="L173" s="42"/>
      <c r="M173" s="42"/>
      <c r="N173" s="42"/>
      <c r="O173" s="42"/>
      <c r="P173" s="43"/>
      <c r="Q173" s="43"/>
      <c r="R173" s="43"/>
      <c r="S173" s="43"/>
      <c r="T173" s="43"/>
      <c r="U173" s="43"/>
      <c r="V173" s="43"/>
      <c r="W173" s="43"/>
      <c r="X173" s="43"/>
      <c r="Y173" s="44"/>
      <c r="Z173" s="44"/>
      <c r="AA173" s="44"/>
      <c r="AB173" s="44"/>
      <c r="AC173" s="44"/>
      <c r="AD173" s="44"/>
      <c r="AE173" s="44"/>
      <c r="AF173" s="44"/>
      <c r="AG173" s="44"/>
      <c r="AH173" s="44"/>
      <c r="AI173" s="44"/>
      <c r="AJ173" s="44"/>
      <c r="AK173" s="44"/>
      <c r="AL173" s="44"/>
      <c r="AM173" s="44"/>
      <c r="AN173" s="44"/>
      <c r="AO173" s="44"/>
      <c r="AP173" s="43"/>
      <c r="AQ173" s="43"/>
      <c r="AR173" s="43"/>
      <c r="AS173" s="43"/>
      <c r="AT173" s="43"/>
      <c r="AU173" s="43"/>
      <c r="AV173" s="43"/>
      <c r="AW173" s="43"/>
      <c r="AX173" s="43"/>
      <c r="AY173" s="40">
        <f>COUNTA($C$176)</f>
        <v>1</v>
      </c>
    </row>
    <row r="174" spans="1:51" ht="24.75" customHeight="1" x14ac:dyDescent="0.15">
      <c r="A174" s="42"/>
      <c r="B174" s="76" t="s">
        <v>167</v>
      </c>
      <c r="C174" s="42"/>
      <c r="D174" s="42"/>
      <c r="E174" s="42"/>
      <c r="F174" s="42"/>
      <c r="G174" s="42"/>
      <c r="H174" s="42"/>
      <c r="I174" s="42"/>
      <c r="J174" s="42"/>
      <c r="K174" s="42"/>
      <c r="L174" s="42"/>
      <c r="M174" s="42"/>
      <c r="N174" s="42"/>
      <c r="O174" s="42"/>
      <c r="P174" s="43"/>
      <c r="Q174" s="43"/>
      <c r="R174" s="43"/>
      <c r="S174" s="43"/>
      <c r="T174" s="43"/>
      <c r="U174" s="43"/>
      <c r="V174" s="43"/>
      <c r="W174" s="43"/>
      <c r="X174" s="43"/>
      <c r="Y174" s="44"/>
      <c r="Z174" s="44"/>
      <c r="AA174" s="44"/>
      <c r="AB174" s="44"/>
      <c r="AC174" s="44"/>
      <c r="AD174" s="44"/>
      <c r="AE174" s="44"/>
      <c r="AF174" s="44"/>
      <c r="AG174" s="44"/>
      <c r="AH174" s="44"/>
      <c r="AI174" s="44"/>
      <c r="AJ174" s="44"/>
      <c r="AK174" s="44"/>
      <c r="AL174" s="44"/>
      <c r="AM174" s="44"/>
      <c r="AN174" s="44"/>
      <c r="AO174" s="44"/>
      <c r="AP174" s="43"/>
      <c r="AQ174" s="43"/>
      <c r="AR174" s="43"/>
      <c r="AS174" s="43"/>
      <c r="AT174" s="43"/>
      <c r="AU174" s="43"/>
      <c r="AV174" s="43"/>
      <c r="AW174" s="43"/>
      <c r="AX174" s="43"/>
      <c r="AY174" s="40">
        <f>$AY$173</f>
        <v>1</v>
      </c>
    </row>
    <row r="175" spans="1:51" ht="59.25" customHeight="1" x14ac:dyDescent="0.15">
      <c r="A175" s="142"/>
      <c r="B175" s="142"/>
      <c r="C175" s="142" t="s">
        <v>22</v>
      </c>
      <c r="D175" s="142"/>
      <c r="E175" s="142"/>
      <c r="F175" s="142"/>
      <c r="G175" s="142"/>
      <c r="H175" s="142"/>
      <c r="I175" s="142"/>
      <c r="J175" s="143" t="s">
        <v>195</v>
      </c>
      <c r="K175" s="144"/>
      <c r="L175" s="144"/>
      <c r="M175" s="144"/>
      <c r="N175" s="144"/>
      <c r="O175" s="144"/>
      <c r="P175" s="142" t="s">
        <v>177</v>
      </c>
      <c r="Q175" s="142"/>
      <c r="R175" s="142"/>
      <c r="S175" s="142"/>
      <c r="T175" s="142"/>
      <c r="U175" s="142"/>
      <c r="V175" s="142"/>
      <c r="W175" s="142"/>
      <c r="X175" s="142"/>
      <c r="Y175" s="145" t="s">
        <v>193</v>
      </c>
      <c r="Z175" s="145"/>
      <c r="AA175" s="145"/>
      <c r="AB175" s="145"/>
      <c r="AC175" s="143" t="s">
        <v>225</v>
      </c>
      <c r="AD175" s="143"/>
      <c r="AE175" s="143"/>
      <c r="AF175" s="143"/>
      <c r="AG175" s="143"/>
      <c r="AH175" s="145" t="s">
        <v>722</v>
      </c>
      <c r="AI175" s="142"/>
      <c r="AJ175" s="142"/>
      <c r="AK175" s="142"/>
      <c r="AL175" s="142" t="s">
        <v>20</v>
      </c>
      <c r="AM175" s="142"/>
      <c r="AN175" s="142"/>
      <c r="AO175" s="146"/>
      <c r="AP175" s="143" t="s">
        <v>196</v>
      </c>
      <c r="AQ175" s="143"/>
      <c r="AR175" s="143"/>
      <c r="AS175" s="143"/>
      <c r="AT175" s="143"/>
      <c r="AU175" s="143"/>
      <c r="AV175" s="143"/>
      <c r="AW175" s="143"/>
      <c r="AX175" s="143"/>
      <c r="AY175" s="40">
        <f t="shared" ref="AY175:AY176" si="14">$AY$173</f>
        <v>1</v>
      </c>
    </row>
    <row r="176" spans="1:51" ht="30" customHeight="1" x14ac:dyDescent="0.15">
      <c r="A176" s="562">
        <v>1</v>
      </c>
      <c r="B176" s="562">
        <v>1</v>
      </c>
      <c r="C176" s="147" t="s">
        <v>648</v>
      </c>
      <c r="D176" s="147"/>
      <c r="E176" s="147"/>
      <c r="F176" s="147"/>
      <c r="G176" s="147"/>
      <c r="H176" s="147"/>
      <c r="I176" s="147"/>
      <c r="J176" s="148">
        <v>7010505002095</v>
      </c>
      <c r="K176" s="148"/>
      <c r="L176" s="148"/>
      <c r="M176" s="148"/>
      <c r="N176" s="148"/>
      <c r="O176" s="148"/>
      <c r="P176" s="149" t="s">
        <v>645</v>
      </c>
      <c r="Q176" s="149"/>
      <c r="R176" s="149"/>
      <c r="S176" s="149"/>
      <c r="T176" s="149"/>
      <c r="U176" s="149"/>
      <c r="V176" s="149"/>
      <c r="W176" s="149"/>
      <c r="X176" s="149"/>
      <c r="Y176" s="150">
        <v>3.1</v>
      </c>
      <c r="Z176" s="151"/>
      <c r="AA176" s="151"/>
      <c r="AB176" s="152"/>
      <c r="AC176" s="153" t="s">
        <v>249</v>
      </c>
      <c r="AD176" s="154"/>
      <c r="AE176" s="154"/>
      <c r="AF176" s="154"/>
      <c r="AG176" s="154"/>
      <c r="AH176" s="155">
        <v>1</v>
      </c>
      <c r="AI176" s="155"/>
      <c r="AJ176" s="155"/>
      <c r="AK176" s="155"/>
      <c r="AL176" s="156" t="s">
        <v>272</v>
      </c>
      <c r="AM176" s="157"/>
      <c r="AN176" s="157"/>
      <c r="AO176" s="158"/>
      <c r="AP176" s="159" t="s">
        <v>272</v>
      </c>
      <c r="AQ176" s="159"/>
      <c r="AR176" s="159"/>
      <c r="AS176" s="159"/>
      <c r="AT176" s="159"/>
      <c r="AU176" s="159"/>
      <c r="AV176" s="159"/>
      <c r="AW176" s="159"/>
      <c r="AX176" s="159"/>
      <c r="AY176" s="40">
        <f t="shared" si="14"/>
        <v>1</v>
      </c>
    </row>
    <row r="177" spans="1:51" ht="24.75" customHeight="1" x14ac:dyDescent="0.15">
      <c r="A177" s="42"/>
      <c r="B177" s="42"/>
      <c r="C177" s="42"/>
      <c r="D177" s="42"/>
      <c r="E177" s="42"/>
      <c r="F177" s="42"/>
      <c r="G177" s="42"/>
      <c r="H177" s="42"/>
      <c r="I177" s="42"/>
      <c r="J177" s="42"/>
      <c r="K177" s="42"/>
      <c r="L177" s="42"/>
      <c r="M177" s="42"/>
      <c r="N177" s="42"/>
      <c r="O177" s="42"/>
      <c r="P177" s="43"/>
      <c r="Q177" s="43"/>
      <c r="R177" s="43"/>
      <c r="S177" s="43"/>
      <c r="T177" s="43"/>
      <c r="U177" s="43"/>
      <c r="V177" s="43"/>
      <c r="W177" s="43"/>
      <c r="X177" s="43"/>
      <c r="Y177" s="44"/>
      <c r="Z177" s="44"/>
      <c r="AA177" s="44"/>
      <c r="AB177" s="44"/>
      <c r="AC177" s="44"/>
      <c r="AD177" s="44"/>
      <c r="AE177" s="44"/>
      <c r="AF177" s="44"/>
      <c r="AG177" s="44"/>
      <c r="AH177" s="44"/>
      <c r="AI177" s="44"/>
      <c r="AJ177" s="44"/>
      <c r="AK177" s="44"/>
      <c r="AL177" s="44"/>
      <c r="AM177" s="44"/>
      <c r="AN177" s="44"/>
      <c r="AO177" s="44"/>
      <c r="AP177" s="43"/>
      <c r="AQ177" s="43"/>
      <c r="AR177" s="43"/>
      <c r="AS177" s="43"/>
      <c r="AT177" s="43"/>
      <c r="AU177" s="43"/>
      <c r="AV177" s="43"/>
      <c r="AW177" s="43"/>
      <c r="AX177" s="43"/>
      <c r="AY177" s="40">
        <f>COUNTA($C$180)</f>
        <v>1</v>
      </c>
    </row>
    <row r="178" spans="1:51" ht="24.75" customHeight="1" x14ac:dyDescent="0.15">
      <c r="A178" s="42"/>
      <c r="B178" s="76" t="s">
        <v>168</v>
      </c>
      <c r="C178" s="42"/>
      <c r="D178" s="42"/>
      <c r="E178" s="42"/>
      <c r="F178" s="42"/>
      <c r="G178" s="42"/>
      <c r="H178" s="42"/>
      <c r="I178" s="42"/>
      <c r="J178" s="42"/>
      <c r="K178" s="42"/>
      <c r="L178" s="42"/>
      <c r="M178" s="42"/>
      <c r="N178" s="42"/>
      <c r="O178" s="42"/>
      <c r="P178" s="43"/>
      <c r="Q178" s="43"/>
      <c r="R178" s="43"/>
      <c r="S178" s="43"/>
      <c r="T178" s="43"/>
      <c r="U178" s="43"/>
      <c r="V178" s="43"/>
      <c r="W178" s="43"/>
      <c r="X178" s="43"/>
      <c r="Y178" s="44"/>
      <c r="Z178" s="44"/>
      <c r="AA178" s="44"/>
      <c r="AB178" s="44"/>
      <c r="AC178" s="44"/>
      <c r="AD178" s="44"/>
      <c r="AE178" s="44"/>
      <c r="AF178" s="44"/>
      <c r="AG178" s="44"/>
      <c r="AH178" s="44"/>
      <c r="AI178" s="44"/>
      <c r="AJ178" s="44"/>
      <c r="AK178" s="44"/>
      <c r="AL178" s="44"/>
      <c r="AM178" s="44"/>
      <c r="AN178" s="44"/>
      <c r="AO178" s="44"/>
      <c r="AP178" s="43"/>
      <c r="AQ178" s="43"/>
      <c r="AR178" s="43"/>
      <c r="AS178" s="43"/>
      <c r="AT178" s="43"/>
      <c r="AU178" s="43"/>
      <c r="AV178" s="43"/>
      <c r="AW178" s="43"/>
      <c r="AX178" s="43"/>
      <c r="AY178" s="40">
        <f>$AY$177</f>
        <v>1</v>
      </c>
    </row>
    <row r="179" spans="1:51" ht="59.25" customHeight="1" x14ac:dyDescent="0.15">
      <c r="A179" s="142"/>
      <c r="B179" s="142"/>
      <c r="C179" s="142" t="s">
        <v>22</v>
      </c>
      <c r="D179" s="142"/>
      <c r="E179" s="142"/>
      <c r="F179" s="142"/>
      <c r="G179" s="142"/>
      <c r="H179" s="142"/>
      <c r="I179" s="142"/>
      <c r="J179" s="143" t="s">
        <v>195</v>
      </c>
      <c r="K179" s="144"/>
      <c r="L179" s="144"/>
      <c r="M179" s="144"/>
      <c r="N179" s="144"/>
      <c r="O179" s="144"/>
      <c r="P179" s="142" t="s">
        <v>177</v>
      </c>
      <c r="Q179" s="142"/>
      <c r="R179" s="142"/>
      <c r="S179" s="142"/>
      <c r="T179" s="142"/>
      <c r="U179" s="142"/>
      <c r="V179" s="142"/>
      <c r="W179" s="142"/>
      <c r="X179" s="142"/>
      <c r="Y179" s="145" t="s">
        <v>193</v>
      </c>
      <c r="Z179" s="145"/>
      <c r="AA179" s="145"/>
      <c r="AB179" s="145"/>
      <c r="AC179" s="143" t="s">
        <v>225</v>
      </c>
      <c r="AD179" s="143"/>
      <c r="AE179" s="143"/>
      <c r="AF179" s="143"/>
      <c r="AG179" s="143"/>
      <c r="AH179" s="145" t="s">
        <v>722</v>
      </c>
      <c r="AI179" s="142"/>
      <c r="AJ179" s="142"/>
      <c r="AK179" s="142"/>
      <c r="AL179" s="142" t="s">
        <v>20</v>
      </c>
      <c r="AM179" s="142"/>
      <c r="AN179" s="142"/>
      <c r="AO179" s="146"/>
      <c r="AP179" s="143" t="s">
        <v>196</v>
      </c>
      <c r="AQ179" s="143"/>
      <c r="AR179" s="143"/>
      <c r="AS179" s="143"/>
      <c r="AT179" s="143"/>
      <c r="AU179" s="143"/>
      <c r="AV179" s="143"/>
      <c r="AW179" s="143"/>
      <c r="AX179" s="143"/>
      <c r="AY179" s="40">
        <f t="shared" ref="AY179:AY180" si="15">$AY$177</f>
        <v>1</v>
      </c>
    </row>
    <row r="180" spans="1:51" ht="51" customHeight="1" x14ac:dyDescent="0.15">
      <c r="A180" s="562">
        <v>1</v>
      </c>
      <c r="B180" s="562">
        <v>1</v>
      </c>
      <c r="C180" s="147" t="s">
        <v>653</v>
      </c>
      <c r="D180" s="147"/>
      <c r="E180" s="147"/>
      <c r="F180" s="147"/>
      <c r="G180" s="147"/>
      <c r="H180" s="147"/>
      <c r="I180" s="147"/>
      <c r="J180" s="148">
        <v>6010001109206</v>
      </c>
      <c r="K180" s="148"/>
      <c r="L180" s="148"/>
      <c r="M180" s="148"/>
      <c r="N180" s="148"/>
      <c r="O180" s="148"/>
      <c r="P180" s="160" t="s">
        <v>656</v>
      </c>
      <c r="Q180" s="160"/>
      <c r="R180" s="160"/>
      <c r="S180" s="160"/>
      <c r="T180" s="160"/>
      <c r="U180" s="160"/>
      <c r="V180" s="160"/>
      <c r="W180" s="160"/>
      <c r="X180" s="160"/>
      <c r="Y180" s="150">
        <v>1.2210000000000001</v>
      </c>
      <c r="Z180" s="151"/>
      <c r="AA180" s="151"/>
      <c r="AB180" s="152"/>
      <c r="AC180" s="161" t="s">
        <v>250</v>
      </c>
      <c r="AD180" s="162"/>
      <c r="AE180" s="162"/>
      <c r="AF180" s="162"/>
      <c r="AG180" s="163"/>
      <c r="AH180" s="164" t="s">
        <v>272</v>
      </c>
      <c r="AI180" s="164"/>
      <c r="AJ180" s="164"/>
      <c r="AK180" s="164"/>
      <c r="AL180" s="164" t="s">
        <v>272</v>
      </c>
      <c r="AM180" s="164"/>
      <c r="AN180" s="164"/>
      <c r="AO180" s="164"/>
      <c r="AP180" s="159" t="s">
        <v>272</v>
      </c>
      <c r="AQ180" s="159"/>
      <c r="AR180" s="159"/>
      <c r="AS180" s="159"/>
      <c r="AT180" s="159"/>
      <c r="AU180" s="159"/>
      <c r="AV180" s="159"/>
      <c r="AW180" s="159"/>
      <c r="AX180" s="159"/>
      <c r="AY180" s="40">
        <f t="shared" si="15"/>
        <v>1</v>
      </c>
    </row>
    <row r="181" spans="1:51" ht="43.9" customHeight="1" x14ac:dyDescent="0.15">
      <c r="A181" s="562">
        <v>2</v>
      </c>
      <c r="B181" s="562">
        <v>1</v>
      </c>
      <c r="C181" s="147" t="s">
        <v>652</v>
      </c>
      <c r="D181" s="147"/>
      <c r="E181" s="147"/>
      <c r="F181" s="147"/>
      <c r="G181" s="147"/>
      <c r="H181" s="147"/>
      <c r="I181" s="147"/>
      <c r="J181" s="148">
        <v>9010405010378</v>
      </c>
      <c r="K181" s="148"/>
      <c r="L181" s="148"/>
      <c r="M181" s="148"/>
      <c r="N181" s="148"/>
      <c r="O181" s="148"/>
      <c r="P181" s="160" t="s">
        <v>657</v>
      </c>
      <c r="Q181" s="160"/>
      <c r="R181" s="160"/>
      <c r="S181" s="160"/>
      <c r="T181" s="160"/>
      <c r="U181" s="160"/>
      <c r="V181" s="160"/>
      <c r="W181" s="160"/>
      <c r="X181" s="160"/>
      <c r="Y181" s="150">
        <v>0.85</v>
      </c>
      <c r="Z181" s="151"/>
      <c r="AA181" s="151"/>
      <c r="AB181" s="152"/>
      <c r="AC181" s="161" t="s">
        <v>250</v>
      </c>
      <c r="AD181" s="162"/>
      <c r="AE181" s="162"/>
      <c r="AF181" s="162"/>
      <c r="AG181" s="163"/>
      <c r="AH181" s="164" t="s">
        <v>272</v>
      </c>
      <c r="AI181" s="164"/>
      <c r="AJ181" s="164"/>
      <c r="AK181" s="164"/>
      <c r="AL181" s="164" t="s">
        <v>272</v>
      </c>
      <c r="AM181" s="164"/>
      <c r="AN181" s="164"/>
      <c r="AO181" s="164"/>
      <c r="AP181" s="159" t="s">
        <v>272</v>
      </c>
      <c r="AQ181" s="159"/>
      <c r="AR181" s="159"/>
      <c r="AS181" s="159"/>
      <c r="AT181" s="159"/>
      <c r="AU181" s="159"/>
      <c r="AV181" s="159"/>
      <c r="AW181" s="159"/>
      <c r="AX181" s="159"/>
      <c r="AY181" s="40">
        <f>COUNTA($C$181)</f>
        <v>1</v>
      </c>
    </row>
    <row r="182" spans="1:51" ht="42" customHeight="1" x14ac:dyDescent="0.15">
      <c r="A182" s="562">
        <v>3</v>
      </c>
      <c r="B182" s="562">
        <v>1</v>
      </c>
      <c r="C182" s="147" t="s">
        <v>651</v>
      </c>
      <c r="D182" s="147"/>
      <c r="E182" s="147"/>
      <c r="F182" s="147"/>
      <c r="G182" s="147"/>
      <c r="H182" s="147"/>
      <c r="I182" s="147"/>
      <c r="J182" s="579">
        <v>2010001033161</v>
      </c>
      <c r="K182" s="580"/>
      <c r="L182" s="580"/>
      <c r="M182" s="580"/>
      <c r="N182" s="580"/>
      <c r="O182" s="581"/>
      <c r="P182" s="160" t="s">
        <v>658</v>
      </c>
      <c r="Q182" s="160"/>
      <c r="R182" s="160"/>
      <c r="S182" s="160"/>
      <c r="T182" s="160"/>
      <c r="U182" s="160"/>
      <c r="V182" s="160"/>
      <c r="W182" s="160"/>
      <c r="X182" s="160"/>
      <c r="Y182" s="150">
        <v>0.82599999999999996</v>
      </c>
      <c r="Z182" s="151"/>
      <c r="AA182" s="151"/>
      <c r="AB182" s="152"/>
      <c r="AC182" s="161" t="s">
        <v>250</v>
      </c>
      <c r="AD182" s="162"/>
      <c r="AE182" s="162"/>
      <c r="AF182" s="162"/>
      <c r="AG182" s="163"/>
      <c r="AH182" s="164" t="s">
        <v>272</v>
      </c>
      <c r="AI182" s="164"/>
      <c r="AJ182" s="164"/>
      <c r="AK182" s="164"/>
      <c r="AL182" s="164" t="s">
        <v>272</v>
      </c>
      <c r="AM182" s="164"/>
      <c r="AN182" s="164"/>
      <c r="AO182" s="164"/>
      <c r="AP182" s="159" t="s">
        <v>272</v>
      </c>
      <c r="AQ182" s="159"/>
      <c r="AR182" s="159"/>
      <c r="AS182" s="159"/>
      <c r="AT182" s="159"/>
      <c r="AU182" s="159"/>
      <c r="AV182" s="159"/>
      <c r="AW182" s="159"/>
      <c r="AX182" s="159"/>
      <c r="AY182" s="40">
        <f>COUNTA($C$182)</f>
        <v>1</v>
      </c>
    </row>
    <row r="183" spans="1:51" ht="24.75" customHeight="1" x14ac:dyDescent="0.15">
      <c r="A183" s="42"/>
      <c r="B183" s="42"/>
      <c r="C183" s="42"/>
      <c r="D183" s="42"/>
      <c r="E183" s="42"/>
      <c r="F183" s="42"/>
      <c r="G183" s="42"/>
      <c r="H183" s="42"/>
      <c r="I183" s="42"/>
      <c r="J183" s="42"/>
      <c r="K183" s="42"/>
      <c r="L183" s="42"/>
      <c r="M183" s="42"/>
      <c r="N183" s="42"/>
      <c r="O183" s="42"/>
      <c r="P183" s="43"/>
      <c r="Q183" s="43"/>
      <c r="R183" s="43"/>
      <c r="S183" s="43"/>
      <c r="T183" s="43"/>
      <c r="U183" s="43"/>
      <c r="V183" s="43"/>
      <c r="W183" s="43"/>
      <c r="X183" s="43"/>
      <c r="Y183" s="44"/>
      <c r="Z183" s="44"/>
      <c r="AA183" s="44"/>
      <c r="AB183" s="44"/>
      <c r="AC183" s="44"/>
      <c r="AD183" s="44"/>
      <c r="AE183" s="44"/>
      <c r="AF183" s="44"/>
      <c r="AG183" s="44"/>
      <c r="AH183" s="44"/>
      <c r="AI183" s="44"/>
      <c r="AJ183" s="44"/>
      <c r="AK183" s="44"/>
      <c r="AL183" s="44"/>
      <c r="AM183" s="44"/>
      <c r="AN183" s="44"/>
      <c r="AO183" s="44"/>
      <c r="AP183" s="43"/>
      <c r="AQ183" s="43"/>
      <c r="AR183" s="43"/>
      <c r="AS183" s="43"/>
      <c r="AT183" s="43"/>
      <c r="AU183" s="43"/>
      <c r="AV183" s="43"/>
      <c r="AW183" s="43"/>
      <c r="AX183" s="43"/>
      <c r="AY183" s="40">
        <f>COUNTA($C$186)</f>
        <v>1</v>
      </c>
    </row>
    <row r="184" spans="1:51" ht="24.75" customHeight="1" x14ac:dyDescent="0.15">
      <c r="A184" s="42"/>
      <c r="B184" s="76" t="s">
        <v>169</v>
      </c>
      <c r="C184" s="42"/>
      <c r="D184" s="42"/>
      <c r="E184" s="42"/>
      <c r="F184" s="42"/>
      <c r="G184" s="42"/>
      <c r="H184" s="42"/>
      <c r="I184" s="42"/>
      <c r="J184" s="42"/>
      <c r="K184" s="42"/>
      <c r="L184" s="42"/>
      <c r="M184" s="42"/>
      <c r="N184" s="42"/>
      <c r="O184" s="42"/>
      <c r="P184" s="43"/>
      <c r="Q184" s="43"/>
      <c r="R184" s="43"/>
      <c r="S184" s="43"/>
      <c r="T184" s="43"/>
      <c r="U184" s="43"/>
      <c r="V184" s="43"/>
      <c r="W184" s="43"/>
      <c r="X184" s="43"/>
      <c r="Y184" s="44"/>
      <c r="Z184" s="44"/>
      <c r="AA184" s="44"/>
      <c r="AB184" s="44"/>
      <c r="AC184" s="44"/>
      <c r="AD184" s="44"/>
      <c r="AE184" s="44"/>
      <c r="AF184" s="44"/>
      <c r="AG184" s="44"/>
      <c r="AH184" s="44"/>
      <c r="AI184" s="44"/>
      <c r="AJ184" s="44"/>
      <c r="AK184" s="44"/>
      <c r="AL184" s="44"/>
      <c r="AM184" s="44"/>
      <c r="AN184" s="44"/>
      <c r="AO184" s="44"/>
      <c r="AP184" s="43"/>
      <c r="AQ184" s="43"/>
      <c r="AR184" s="43"/>
      <c r="AS184" s="43"/>
      <c r="AT184" s="43"/>
      <c r="AU184" s="43"/>
      <c r="AV184" s="43"/>
      <c r="AW184" s="43"/>
      <c r="AX184" s="43"/>
      <c r="AY184" s="40">
        <f>$AY$183</f>
        <v>1</v>
      </c>
    </row>
    <row r="185" spans="1:51" ht="59.25" customHeight="1" x14ac:dyDescent="0.15">
      <c r="A185" s="142"/>
      <c r="B185" s="142"/>
      <c r="C185" s="142" t="s">
        <v>22</v>
      </c>
      <c r="D185" s="142"/>
      <c r="E185" s="142"/>
      <c r="F185" s="142"/>
      <c r="G185" s="142"/>
      <c r="H185" s="142"/>
      <c r="I185" s="142"/>
      <c r="J185" s="143" t="s">
        <v>195</v>
      </c>
      <c r="K185" s="144"/>
      <c r="L185" s="144"/>
      <c r="M185" s="144"/>
      <c r="N185" s="144"/>
      <c r="O185" s="144"/>
      <c r="P185" s="142" t="s">
        <v>177</v>
      </c>
      <c r="Q185" s="142"/>
      <c r="R185" s="142"/>
      <c r="S185" s="142"/>
      <c r="T185" s="142"/>
      <c r="U185" s="142"/>
      <c r="V185" s="142"/>
      <c r="W185" s="142"/>
      <c r="X185" s="142"/>
      <c r="Y185" s="145" t="s">
        <v>193</v>
      </c>
      <c r="Z185" s="145"/>
      <c r="AA185" s="145"/>
      <c r="AB185" s="145"/>
      <c r="AC185" s="143" t="s">
        <v>225</v>
      </c>
      <c r="AD185" s="143"/>
      <c r="AE185" s="143"/>
      <c r="AF185" s="143"/>
      <c r="AG185" s="143"/>
      <c r="AH185" s="145" t="s">
        <v>722</v>
      </c>
      <c r="AI185" s="142"/>
      <c r="AJ185" s="142"/>
      <c r="AK185" s="142"/>
      <c r="AL185" s="142" t="s">
        <v>20</v>
      </c>
      <c r="AM185" s="142"/>
      <c r="AN185" s="142"/>
      <c r="AO185" s="146"/>
      <c r="AP185" s="143" t="s">
        <v>196</v>
      </c>
      <c r="AQ185" s="143"/>
      <c r="AR185" s="143"/>
      <c r="AS185" s="143"/>
      <c r="AT185" s="143"/>
      <c r="AU185" s="143"/>
      <c r="AV185" s="143"/>
      <c r="AW185" s="143"/>
      <c r="AX185" s="143"/>
      <c r="AY185" s="40">
        <f t="shared" ref="AY185:AY186" si="16">$AY$183</f>
        <v>1</v>
      </c>
    </row>
    <row r="186" spans="1:51" ht="34.9" customHeight="1" x14ac:dyDescent="0.15">
      <c r="A186" s="562">
        <v>1</v>
      </c>
      <c r="B186" s="562">
        <v>1</v>
      </c>
      <c r="C186" s="147" t="s">
        <v>649</v>
      </c>
      <c r="D186" s="147"/>
      <c r="E186" s="147"/>
      <c r="F186" s="147"/>
      <c r="G186" s="147"/>
      <c r="H186" s="147"/>
      <c r="I186" s="147"/>
      <c r="J186" s="148">
        <v>4020001061589</v>
      </c>
      <c r="K186" s="148"/>
      <c r="L186" s="148"/>
      <c r="M186" s="148"/>
      <c r="N186" s="148"/>
      <c r="O186" s="148"/>
      <c r="P186" s="149" t="s">
        <v>650</v>
      </c>
      <c r="Q186" s="149"/>
      <c r="R186" s="149"/>
      <c r="S186" s="149"/>
      <c r="T186" s="149"/>
      <c r="U186" s="149"/>
      <c r="V186" s="149"/>
      <c r="W186" s="149"/>
      <c r="X186" s="149"/>
      <c r="Y186" s="150">
        <v>2.0409999999999999</v>
      </c>
      <c r="Z186" s="151"/>
      <c r="AA186" s="151"/>
      <c r="AB186" s="152"/>
      <c r="AC186" s="153" t="s">
        <v>244</v>
      </c>
      <c r="AD186" s="154"/>
      <c r="AE186" s="154"/>
      <c r="AF186" s="154"/>
      <c r="AG186" s="154"/>
      <c r="AH186" s="155"/>
      <c r="AI186" s="155"/>
      <c r="AJ186" s="155"/>
      <c r="AK186" s="155"/>
      <c r="AL186" s="156" t="s">
        <v>272</v>
      </c>
      <c r="AM186" s="157"/>
      <c r="AN186" s="157"/>
      <c r="AO186" s="158"/>
      <c r="AP186" s="159" t="s">
        <v>640</v>
      </c>
      <c r="AQ186" s="159"/>
      <c r="AR186" s="159"/>
      <c r="AS186" s="159"/>
      <c r="AT186" s="159"/>
      <c r="AU186" s="159"/>
      <c r="AV186" s="159"/>
      <c r="AW186" s="159"/>
      <c r="AX186" s="159"/>
      <c r="AY186" s="40">
        <f t="shared" si="16"/>
        <v>1</v>
      </c>
    </row>
    <row r="187" spans="1:51" ht="24.75" customHeight="1" x14ac:dyDescent="0.15">
      <c r="A187" s="165" t="s">
        <v>219</v>
      </c>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7"/>
      <c r="AL187" s="92" t="s">
        <v>229</v>
      </c>
      <c r="AM187" s="93"/>
      <c r="AN187" s="93"/>
      <c r="AO187" s="77" t="s">
        <v>636</v>
      </c>
      <c r="AP187" s="78"/>
      <c r="AQ187" s="78"/>
      <c r="AR187" s="78"/>
      <c r="AS187" s="78"/>
      <c r="AT187" s="78"/>
      <c r="AU187" s="78"/>
      <c r="AV187" s="78"/>
      <c r="AW187" s="78"/>
      <c r="AX187" s="79"/>
      <c r="AY187" s="40">
        <f>COUNTIF($AO$187,"☑")</f>
        <v>1</v>
      </c>
    </row>
  </sheetData>
  <sheetProtection formatRows="0"/>
  <dataConsolidate/>
  <mergeCells count="739">
    <mergeCell ref="AM99:AN99"/>
    <mergeCell ref="AO99:AP99"/>
    <mergeCell ref="AR99:AS99"/>
    <mergeCell ref="AU99:AV99"/>
    <mergeCell ref="A96:D96"/>
    <mergeCell ref="E96:P96"/>
    <mergeCell ref="Q96:AB96"/>
    <mergeCell ref="AC96:AN96"/>
    <mergeCell ref="AO96:AX96"/>
    <mergeCell ref="A97:D97"/>
    <mergeCell ref="E97:P97"/>
    <mergeCell ref="Q97:AB97"/>
    <mergeCell ref="AC97:AN97"/>
    <mergeCell ref="AO97:AX97"/>
    <mergeCell ref="A98:D98"/>
    <mergeCell ref="E98:G98"/>
    <mergeCell ref="I98:J98"/>
    <mergeCell ref="L98:M98"/>
    <mergeCell ref="O98:P98"/>
    <mergeCell ref="Q98:S98"/>
    <mergeCell ref="AU98:AV98"/>
    <mergeCell ref="E94:P94"/>
    <mergeCell ref="Q94:AB94"/>
    <mergeCell ref="AC94:AN94"/>
    <mergeCell ref="AO94:AX94"/>
    <mergeCell ref="E95:P95"/>
    <mergeCell ref="Q95:AB95"/>
    <mergeCell ref="AC95:AN95"/>
    <mergeCell ref="AO95:AX95"/>
    <mergeCell ref="AM98:AN98"/>
    <mergeCell ref="AO98:AP98"/>
    <mergeCell ref="AR98:AS98"/>
    <mergeCell ref="A12:F21"/>
    <mergeCell ref="G22:O22"/>
    <mergeCell ref="G23:O23"/>
    <mergeCell ref="G24:O24"/>
    <mergeCell ref="G25:O25"/>
    <mergeCell ref="A22:F29"/>
    <mergeCell ref="AD22:AX22"/>
    <mergeCell ref="AD23:AX29"/>
    <mergeCell ref="W22:AC22"/>
    <mergeCell ref="A92:D92"/>
    <mergeCell ref="E92:P92"/>
    <mergeCell ref="Q92:AB92"/>
    <mergeCell ref="AC92:AN92"/>
    <mergeCell ref="AO92:AX92"/>
    <mergeCell ref="E93:P93"/>
    <mergeCell ref="Q93:AB93"/>
    <mergeCell ref="AC93:AN93"/>
    <mergeCell ref="AO93:AX93"/>
    <mergeCell ref="A89:D89"/>
    <mergeCell ref="E89:P89"/>
    <mergeCell ref="Q89:AB89"/>
    <mergeCell ref="AG99:AH99"/>
    <mergeCell ref="AJ99:AK99"/>
    <mergeCell ref="A94:D94"/>
    <mergeCell ref="A93:D93"/>
    <mergeCell ref="A99:D99"/>
    <mergeCell ref="E99:G99"/>
    <mergeCell ref="I99:J99"/>
    <mergeCell ref="L99:M99"/>
    <mergeCell ref="Q99:S99"/>
    <mergeCell ref="U99:V99"/>
    <mergeCell ref="X99:Y99"/>
    <mergeCell ref="AC99:AE99"/>
    <mergeCell ref="U98:V98"/>
    <mergeCell ref="X98:Y98"/>
    <mergeCell ref="AA98:AB98"/>
    <mergeCell ref="AC98:AE98"/>
    <mergeCell ref="AG98:AH98"/>
    <mergeCell ref="AJ98:AK98"/>
    <mergeCell ref="A95:D95"/>
    <mergeCell ref="O99:P99"/>
    <mergeCell ref="AA99:AB99"/>
    <mergeCell ref="AO89:AX89"/>
    <mergeCell ref="A90:D90"/>
    <mergeCell ref="E90:P90"/>
    <mergeCell ref="Q90:AB90"/>
    <mergeCell ref="AC90:AN90"/>
    <mergeCell ref="AO90:AX90"/>
    <mergeCell ref="A91:D91"/>
    <mergeCell ref="E91:P91"/>
    <mergeCell ref="Q91:AB91"/>
    <mergeCell ref="AC91:AN91"/>
    <mergeCell ref="AO91:AX91"/>
    <mergeCell ref="AC89:AN89"/>
    <mergeCell ref="AD2:AH2"/>
    <mergeCell ref="AJ2:AM2"/>
    <mergeCell ref="G8:X8"/>
    <mergeCell ref="C65:AC65"/>
    <mergeCell ref="AD65:AF65"/>
    <mergeCell ref="W27:AC27"/>
    <mergeCell ref="AO2:AQ2"/>
    <mergeCell ref="AS2:AU2"/>
    <mergeCell ref="P27:V27"/>
    <mergeCell ref="P28:V28"/>
    <mergeCell ref="P29:V29"/>
    <mergeCell ref="W29:AC29"/>
    <mergeCell ref="W23:AC23"/>
    <mergeCell ref="W24:AC24"/>
    <mergeCell ref="W28:AC28"/>
    <mergeCell ref="AW2:AX2"/>
    <mergeCell ref="AH137:AT137"/>
    <mergeCell ref="AU137:AX137"/>
    <mergeCell ref="AU32:AX32"/>
    <mergeCell ref="AU33:AX33"/>
    <mergeCell ref="AU34:AX34"/>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H182:AK182"/>
    <mergeCell ref="AL182:AO182"/>
    <mergeCell ref="AP182:AX182"/>
    <mergeCell ref="A185:B185"/>
    <mergeCell ref="A186:B186"/>
    <mergeCell ref="AC149:AG149"/>
    <mergeCell ref="AH149:AT149"/>
    <mergeCell ref="AU149:AX149"/>
    <mergeCell ref="G150:K150"/>
    <mergeCell ref="L150:X150"/>
    <mergeCell ref="Y150:AB150"/>
    <mergeCell ref="AC150:AG150"/>
    <mergeCell ref="AH150:AT150"/>
    <mergeCell ref="AU150:AX150"/>
    <mergeCell ref="Y155:AB155"/>
    <mergeCell ref="C155:I155"/>
    <mergeCell ref="P155:X155"/>
    <mergeCell ref="A179:B179"/>
    <mergeCell ref="A182:B182"/>
    <mergeCell ref="A180:B180"/>
    <mergeCell ref="A181:B181"/>
    <mergeCell ref="C180:I180"/>
    <mergeCell ref="J180:O180"/>
    <mergeCell ref="P180:X180"/>
    <mergeCell ref="Y180:AB180"/>
    <mergeCell ref="AC180:AG180"/>
    <mergeCell ref="C182:I182"/>
    <mergeCell ref="J182:O182"/>
    <mergeCell ref="P182:X182"/>
    <mergeCell ref="Y182:AB182"/>
    <mergeCell ref="AC182:AG182"/>
    <mergeCell ref="AH175:AK175"/>
    <mergeCell ref="AL175:AO175"/>
    <mergeCell ref="AP175:AX175"/>
    <mergeCell ref="C176:I176"/>
    <mergeCell ref="J176:O176"/>
    <mergeCell ref="P176:X176"/>
    <mergeCell ref="Y176:AB176"/>
    <mergeCell ref="AC176:AG176"/>
    <mergeCell ref="AH176:AK176"/>
    <mergeCell ref="AL176:AO176"/>
    <mergeCell ref="AP176:AX176"/>
    <mergeCell ref="A172:B172"/>
    <mergeCell ref="A171:B171"/>
    <mergeCell ref="A175:B175"/>
    <mergeCell ref="A176:B176"/>
    <mergeCell ref="C175:I175"/>
    <mergeCell ref="J175:O175"/>
    <mergeCell ref="P175:X175"/>
    <mergeCell ref="Y175:AB175"/>
    <mergeCell ref="AC175:AG175"/>
    <mergeCell ref="A167:B167"/>
    <mergeCell ref="A168:B168"/>
    <mergeCell ref="C167:I167"/>
    <mergeCell ref="J167:O167"/>
    <mergeCell ref="P167:X167"/>
    <mergeCell ref="Y167:AB167"/>
    <mergeCell ref="AC167:AG167"/>
    <mergeCell ref="AH167:AK167"/>
    <mergeCell ref="AL167:AO167"/>
    <mergeCell ref="A164:B164"/>
    <mergeCell ref="C164:I164"/>
    <mergeCell ref="J164:O164"/>
    <mergeCell ref="P164:X164"/>
    <mergeCell ref="Y164:AB164"/>
    <mergeCell ref="AC164:AG164"/>
    <mergeCell ref="AH164:AK164"/>
    <mergeCell ref="AL164:AO164"/>
    <mergeCell ref="AP164:AX164"/>
    <mergeCell ref="AP159:AX159"/>
    <mergeCell ref="C160:I160"/>
    <mergeCell ref="J160:O160"/>
    <mergeCell ref="P160:X160"/>
    <mergeCell ref="Y160:AB160"/>
    <mergeCell ref="AC160:AG160"/>
    <mergeCell ref="AH160:AK160"/>
    <mergeCell ref="AP160:AX160"/>
    <mergeCell ref="A163:B163"/>
    <mergeCell ref="AL160:AO160"/>
    <mergeCell ref="A159:B159"/>
    <mergeCell ref="A160:B160"/>
    <mergeCell ref="C159:I159"/>
    <mergeCell ref="J159:O159"/>
    <mergeCell ref="P159:X159"/>
    <mergeCell ref="Y159:AB159"/>
    <mergeCell ref="AC159:AG159"/>
    <mergeCell ref="AH159:AK159"/>
    <mergeCell ref="AL159:AO159"/>
    <mergeCell ref="AU144:AX144"/>
    <mergeCell ref="AU146:AX146"/>
    <mergeCell ref="AU148:AX148"/>
    <mergeCell ref="G145:AB145"/>
    <mergeCell ref="AC145:AX145"/>
    <mergeCell ref="G146:K146"/>
    <mergeCell ref="L146:X146"/>
    <mergeCell ref="Y146:AB146"/>
    <mergeCell ref="AH156:AK156"/>
    <mergeCell ref="AL156:AO156"/>
    <mergeCell ref="J155:O155"/>
    <mergeCell ref="J156:O156"/>
    <mergeCell ref="Y156:AB156"/>
    <mergeCell ref="AP155:AX155"/>
    <mergeCell ref="AP156:AX156"/>
    <mergeCell ref="P156:X156"/>
    <mergeCell ref="A156:B156"/>
    <mergeCell ref="A155:B155"/>
    <mergeCell ref="Y37:AA37"/>
    <mergeCell ref="AH144:AT144"/>
    <mergeCell ref="AU147:AX147"/>
    <mergeCell ref="AE42:AH42"/>
    <mergeCell ref="AI40:AL40"/>
    <mergeCell ref="AM42:AP42"/>
    <mergeCell ref="G139:AB139"/>
    <mergeCell ref="AC139:AX139"/>
    <mergeCell ref="G140:K140"/>
    <mergeCell ref="L149:X149"/>
    <mergeCell ref="Y149:AB149"/>
    <mergeCell ref="L143:X143"/>
    <mergeCell ref="Y143:AB143"/>
    <mergeCell ref="AH155:AK155"/>
    <mergeCell ref="AL155:AO155"/>
    <mergeCell ref="AC147:AG147"/>
    <mergeCell ref="AH147:AT147"/>
    <mergeCell ref="AC155:AG155"/>
    <mergeCell ref="AC156:AG156"/>
    <mergeCell ref="G148:K148"/>
    <mergeCell ref="L148:X148"/>
    <mergeCell ref="Y148:AB148"/>
    <mergeCell ref="A3:AH3"/>
    <mergeCell ref="AJ3:AW3"/>
    <mergeCell ref="AG60:AX60"/>
    <mergeCell ref="A54:B5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9:AH39"/>
    <mergeCell ref="AI39:AL39"/>
    <mergeCell ref="AM39:AP39"/>
    <mergeCell ref="E49:AX49"/>
    <mergeCell ref="E50:AX51"/>
    <mergeCell ref="A9:F9"/>
    <mergeCell ref="G9:AX9"/>
    <mergeCell ref="I15:O15"/>
    <mergeCell ref="P15:V15"/>
    <mergeCell ref="W15:AC15"/>
    <mergeCell ref="Y30:AA31"/>
    <mergeCell ref="Y32:AA32"/>
    <mergeCell ref="Y33:AA33"/>
    <mergeCell ref="P30:X31"/>
    <mergeCell ref="AB30:AD31"/>
    <mergeCell ref="AB32:AD32"/>
    <mergeCell ref="A30:F34"/>
    <mergeCell ref="AB33:AD33"/>
    <mergeCell ref="AK13:AQ13"/>
    <mergeCell ref="AR13:AX13"/>
    <mergeCell ref="Y34:AA34"/>
    <mergeCell ref="AE32:AH32"/>
    <mergeCell ref="AQ31:AR31"/>
    <mergeCell ref="AE33:AH33"/>
    <mergeCell ref="AS31:AT31"/>
    <mergeCell ref="AW31:AX31"/>
    <mergeCell ref="AU31:AV31"/>
    <mergeCell ref="P22:V22"/>
    <mergeCell ref="P23:V23"/>
    <mergeCell ref="AC144:AG144"/>
    <mergeCell ref="AC146:AG146"/>
    <mergeCell ref="AH146:AT146"/>
    <mergeCell ref="G147:K147"/>
    <mergeCell ref="L147:X147"/>
    <mergeCell ref="Y147:AB147"/>
    <mergeCell ref="G149:K149"/>
    <mergeCell ref="G5:L5"/>
    <mergeCell ref="M5:R5"/>
    <mergeCell ref="S5:X5"/>
    <mergeCell ref="Y8:AD8"/>
    <mergeCell ref="G144:K144"/>
    <mergeCell ref="L144:X144"/>
    <mergeCell ref="Y144:AB144"/>
    <mergeCell ref="AC148:AG148"/>
    <mergeCell ref="AH148:AT148"/>
    <mergeCell ref="AQ46:AR46"/>
    <mergeCell ref="G45:X46"/>
    <mergeCell ref="AI47:AL47"/>
    <mergeCell ref="A52:AX52"/>
    <mergeCell ref="Y7:AD7"/>
    <mergeCell ref="AW46:AX46"/>
    <mergeCell ref="AS46:AT46"/>
    <mergeCell ref="AQ41:AX41"/>
    <mergeCell ref="G143:K143"/>
    <mergeCell ref="AH143:AT143"/>
    <mergeCell ref="AU143:AX143"/>
    <mergeCell ref="G138:K138"/>
    <mergeCell ref="L138:X138"/>
    <mergeCell ref="Y138:AB138"/>
    <mergeCell ref="AC138:AG138"/>
    <mergeCell ref="AH138:AT138"/>
    <mergeCell ref="AU138:AX138"/>
    <mergeCell ref="G142:K142"/>
    <mergeCell ref="L142:X142"/>
    <mergeCell ref="Y142:AB142"/>
    <mergeCell ref="AC142:AG142"/>
    <mergeCell ref="AH142:AT142"/>
    <mergeCell ref="AU142:AX142"/>
    <mergeCell ref="AC143:AG143"/>
    <mergeCell ref="L140:X140"/>
    <mergeCell ref="Y140:AB140"/>
    <mergeCell ref="AC140:AG140"/>
    <mergeCell ref="AH140:AT140"/>
    <mergeCell ref="AU140:AX140"/>
    <mergeCell ref="G141:K141"/>
    <mergeCell ref="L141:X141"/>
    <mergeCell ref="Y141:AB141"/>
    <mergeCell ref="AC141:AG141"/>
    <mergeCell ref="AH141:AT141"/>
    <mergeCell ref="AU141:AX141"/>
    <mergeCell ref="Y137:AB137"/>
    <mergeCell ref="AC137:AG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G130:K130"/>
    <mergeCell ref="L130:X130"/>
    <mergeCell ref="Y130:AB130"/>
    <mergeCell ref="AC130:AG130"/>
    <mergeCell ref="AH130:AT130"/>
    <mergeCell ref="AU130:AX130"/>
    <mergeCell ref="G133:K133"/>
    <mergeCell ref="L133:X133"/>
    <mergeCell ref="Y133:AB133"/>
    <mergeCell ref="AC133:AG133"/>
    <mergeCell ref="AH133:AT133"/>
    <mergeCell ref="Y132:AB132"/>
    <mergeCell ref="AC132:AG132"/>
    <mergeCell ref="AH132:AT132"/>
    <mergeCell ref="AU132:AX132"/>
    <mergeCell ref="G131:AB131"/>
    <mergeCell ref="AC131:AX131"/>
    <mergeCell ref="G132:K132"/>
    <mergeCell ref="L132:X132"/>
    <mergeCell ref="AU129:AX129"/>
    <mergeCell ref="AU47:AX47"/>
    <mergeCell ref="C63:AC63"/>
    <mergeCell ref="AD66:AF66"/>
    <mergeCell ref="AG64:AX64"/>
    <mergeCell ref="C60:AC60"/>
    <mergeCell ref="G124:K124"/>
    <mergeCell ref="L124:X124"/>
    <mergeCell ref="Y128:AB128"/>
    <mergeCell ref="C55:AC55"/>
    <mergeCell ref="C56:AC56"/>
    <mergeCell ref="C57:AC57"/>
    <mergeCell ref="AG53:AX53"/>
    <mergeCell ref="AD59:AF59"/>
    <mergeCell ref="AD56:AF56"/>
    <mergeCell ref="AC125:AG125"/>
    <mergeCell ref="L125:X125"/>
    <mergeCell ref="AC124:AG124"/>
    <mergeCell ref="C78:F78"/>
    <mergeCell ref="Y47:AA47"/>
    <mergeCell ref="AB47:AD47"/>
    <mergeCell ref="AE47:AH47"/>
    <mergeCell ref="G47:X48"/>
    <mergeCell ref="E45:F48"/>
    <mergeCell ref="AC123:AX123"/>
    <mergeCell ref="C58:D59"/>
    <mergeCell ref="Y124:AB124"/>
    <mergeCell ref="A83:E83"/>
    <mergeCell ref="A78:B79"/>
    <mergeCell ref="Y125:AB125"/>
    <mergeCell ref="AH126:AT126"/>
    <mergeCell ref="A84:AX84"/>
    <mergeCell ref="AR15:AX15"/>
    <mergeCell ref="AU46:AV46"/>
    <mergeCell ref="AQ45:AT45"/>
    <mergeCell ref="AU45:AX45"/>
    <mergeCell ref="AE40:AH40"/>
    <mergeCell ref="AE45:AH46"/>
    <mergeCell ref="Y45:AA46"/>
    <mergeCell ref="AB45:AD46"/>
    <mergeCell ref="E44:F44"/>
    <mergeCell ref="G44:AX44"/>
    <mergeCell ref="E43:F43"/>
    <mergeCell ref="G43:AX43"/>
    <mergeCell ref="P24:V24"/>
    <mergeCell ref="P25:V25"/>
    <mergeCell ref="P26:V26"/>
    <mergeCell ref="G26:O26"/>
    <mergeCell ref="G12:O12"/>
    <mergeCell ref="P14:V14"/>
    <mergeCell ref="I14:O14"/>
    <mergeCell ref="I17:O17"/>
    <mergeCell ref="I13:O13"/>
    <mergeCell ref="AQ30:AT30"/>
    <mergeCell ref="G30:O31"/>
    <mergeCell ref="AD13:AJ13"/>
    <mergeCell ref="A71:B77"/>
    <mergeCell ref="AD64:AF64"/>
    <mergeCell ref="Y40:AA40"/>
    <mergeCell ref="AB40:AD40"/>
    <mergeCell ref="G41:X42"/>
    <mergeCell ref="Y41:AA41"/>
    <mergeCell ref="A67:B70"/>
    <mergeCell ref="C67:AC67"/>
    <mergeCell ref="AR14:AX14"/>
    <mergeCell ref="AK15:AQ15"/>
    <mergeCell ref="AG69:AX69"/>
    <mergeCell ref="AD60:AF60"/>
    <mergeCell ref="AD15:AJ15"/>
    <mergeCell ref="P19:V19"/>
    <mergeCell ref="G27:O27"/>
    <mergeCell ref="G28:O28"/>
    <mergeCell ref="A10:F10"/>
    <mergeCell ref="AR12:AX12"/>
    <mergeCell ref="G13:H18"/>
    <mergeCell ref="F83:AX83"/>
    <mergeCell ref="E58:AC58"/>
    <mergeCell ref="E59:AC59"/>
    <mergeCell ref="AG66:AX66"/>
    <mergeCell ref="A82:AX82"/>
    <mergeCell ref="AG67:AX67"/>
    <mergeCell ref="AD55:AF55"/>
    <mergeCell ref="AG63:AX63"/>
    <mergeCell ref="A80:AX80"/>
    <mergeCell ref="C79:F79"/>
    <mergeCell ref="W12:AC12"/>
    <mergeCell ref="AR20:AX20"/>
    <mergeCell ref="AI45:AL46"/>
    <mergeCell ref="AM45:AP46"/>
    <mergeCell ref="AD62:AF62"/>
    <mergeCell ref="C70:AC70"/>
    <mergeCell ref="G10:AX10"/>
    <mergeCell ref="AD14:AJ14"/>
    <mergeCell ref="AK14:AQ14"/>
    <mergeCell ref="P13:V13"/>
    <mergeCell ref="P17:V17"/>
    <mergeCell ref="G4:X4"/>
    <mergeCell ref="Y4:AD4"/>
    <mergeCell ref="AE4:AP4"/>
    <mergeCell ref="AQ4:AX4"/>
    <mergeCell ref="A5:F5"/>
    <mergeCell ref="C61:AC61"/>
    <mergeCell ref="G11:AX11"/>
    <mergeCell ref="Y5:AD5"/>
    <mergeCell ref="AE5:AP5"/>
    <mergeCell ref="AQ5:AX5"/>
    <mergeCell ref="A4:F4"/>
    <mergeCell ref="A6:F6"/>
    <mergeCell ref="AK12:AQ12"/>
    <mergeCell ref="W14:AC14"/>
    <mergeCell ref="AG56:AX56"/>
    <mergeCell ref="AG61:AX61"/>
    <mergeCell ref="C54:AC54"/>
    <mergeCell ref="I16:O16"/>
    <mergeCell ref="P16:V16"/>
    <mergeCell ref="AD57:AF57"/>
    <mergeCell ref="I18:O18"/>
    <mergeCell ref="AD12:AJ12"/>
    <mergeCell ref="AE8:AX8"/>
    <mergeCell ref="W16:AC16"/>
    <mergeCell ref="AD67:AF67"/>
    <mergeCell ref="W13:AC13"/>
    <mergeCell ref="G32:O34"/>
    <mergeCell ref="A11:F11"/>
    <mergeCell ref="AD58:AF58"/>
    <mergeCell ref="G126:K126"/>
    <mergeCell ref="L126:X126"/>
    <mergeCell ref="AH125:AT125"/>
    <mergeCell ref="Y126:AB126"/>
    <mergeCell ref="AC126:AG126"/>
    <mergeCell ref="AH124:AT124"/>
    <mergeCell ref="G125:K125"/>
    <mergeCell ref="A85:E85"/>
    <mergeCell ref="AM47:AP47"/>
    <mergeCell ref="AQ47:AT47"/>
    <mergeCell ref="Y48:AA48"/>
    <mergeCell ref="AB48:AD48"/>
    <mergeCell ref="P12:V12"/>
    <mergeCell ref="AB34:AD34"/>
    <mergeCell ref="A86:AX86"/>
    <mergeCell ref="W17:AC17"/>
    <mergeCell ref="AD16:AJ16"/>
    <mergeCell ref="AR16:AX16"/>
    <mergeCell ref="AK16:AQ16"/>
    <mergeCell ref="G127:K127"/>
    <mergeCell ref="AD68:AF68"/>
    <mergeCell ref="A123:F150"/>
    <mergeCell ref="AH127:AT127"/>
    <mergeCell ref="G129:K129"/>
    <mergeCell ref="L129:X129"/>
    <mergeCell ref="Y129:AB129"/>
    <mergeCell ref="AC129:AG129"/>
    <mergeCell ref="AH129:AT129"/>
    <mergeCell ref="A81:AX81"/>
    <mergeCell ref="F85:AX85"/>
    <mergeCell ref="A88:AX88"/>
    <mergeCell ref="AD70:AF70"/>
    <mergeCell ref="AU128:AX128"/>
    <mergeCell ref="AU133:AX133"/>
    <mergeCell ref="AU124:AX124"/>
    <mergeCell ref="L127:X127"/>
    <mergeCell ref="Y127:AB127"/>
    <mergeCell ref="AC127:AG127"/>
    <mergeCell ref="AU127:AX127"/>
    <mergeCell ref="AU126:AX126"/>
    <mergeCell ref="A87:AX87"/>
    <mergeCell ref="G128:K128"/>
    <mergeCell ref="L128:X128"/>
    <mergeCell ref="G6:AX6"/>
    <mergeCell ref="A40:F42"/>
    <mergeCell ref="G40:X40"/>
    <mergeCell ref="Y39:AA39"/>
    <mergeCell ref="AB38:AD38"/>
    <mergeCell ref="Y42:AA42"/>
    <mergeCell ref="AB42:AD42"/>
    <mergeCell ref="AB37:AD37"/>
    <mergeCell ref="A7:F7"/>
    <mergeCell ref="G7:X7"/>
    <mergeCell ref="A8:F8"/>
    <mergeCell ref="A37:F39"/>
    <mergeCell ref="G37:X37"/>
    <mergeCell ref="AE38:AH38"/>
    <mergeCell ref="AI38:AL38"/>
    <mergeCell ref="AM38:AP38"/>
    <mergeCell ref="AE37:AH37"/>
    <mergeCell ref="AI37:AL37"/>
    <mergeCell ref="AM37:AP37"/>
    <mergeCell ref="Y38:AA38"/>
    <mergeCell ref="AM40:AP40"/>
    <mergeCell ref="AB41:AD41"/>
    <mergeCell ref="G38:X39"/>
    <mergeCell ref="AM41:AP41"/>
    <mergeCell ref="C156:I156"/>
    <mergeCell ref="A187:AK187"/>
    <mergeCell ref="AD53:AF53"/>
    <mergeCell ref="C53:AC53"/>
    <mergeCell ref="AG54:AX54"/>
    <mergeCell ref="AU48:AX48"/>
    <mergeCell ref="AU125:AX125"/>
    <mergeCell ref="AM48:AP48"/>
    <mergeCell ref="AQ48:AT48"/>
    <mergeCell ref="C69:AC69"/>
    <mergeCell ref="AE48:AH48"/>
    <mergeCell ref="AI48:AL48"/>
    <mergeCell ref="G79:AX79"/>
    <mergeCell ref="G78:AX78"/>
    <mergeCell ref="AD61:AF61"/>
    <mergeCell ref="G123:AB123"/>
    <mergeCell ref="AD71:AF71"/>
    <mergeCell ref="AC128:AG128"/>
    <mergeCell ref="AH128:AT128"/>
    <mergeCell ref="AG70:AX70"/>
    <mergeCell ref="C64:AC64"/>
    <mergeCell ref="A100:F122"/>
    <mergeCell ref="AG71:AX77"/>
    <mergeCell ref="C68:AC68"/>
    <mergeCell ref="C168:I168"/>
    <mergeCell ref="J168:O168"/>
    <mergeCell ref="P168:X168"/>
    <mergeCell ref="Y168:AB168"/>
    <mergeCell ref="AC168:AG168"/>
    <mergeCell ref="AH168:AK168"/>
    <mergeCell ref="AL168:AO168"/>
    <mergeCell ref="AP168:AX168"/>
    <mergeCell ref="C163:I163"/>
    <mergeCell ref="J163:O163"/>
    <mergeCell ref="P163:X163"/>
    <mergeCell ref="Y163:AB163"/>
    <mergeCell ref="AC163:AG163"/>
    <mergeCell ref="AH163:AK163"/>
    <mergeCell ref="AL163:AO163"/>
    <mergeCell ref="AP163:AX163"/>
    <mergeCell ref="AP167:AX167"/>
    <mergeCell ref="C171:I171"/>
    <mergeCell ref="J171:O171"/>
    <mergeCell ref="P171:X171"/>
    <mergeCell ref="Y171:AB171"/>
    <mergeCell ref="AC171:AG171"/>
    <mergeCell ref="AH171:AK171"/>
    <mergeCell ref="AL171:AO171"/>
    <mergeCell ref="AP171:AX171"/>
    <mergeCell ref="C172:I172"/>
    <mergeCell ref="J172:O172"/>
    <mergeCell ref="P172:X172"/>
    <mergeCell ref="Y172:AB172"/>
    <mergeCell ref="AC172:AG172"/>
    <mergeCell ref="AH172:AK172"/>
    <mergeCell ref="AL172:AO172"/>
    <mergeCell ref="AP172:AX172"/>
    <mergeCell ref="C179:I179"/>
    <mergeCell ref="J179:O179"/>
    <mergeCell ref="P179:X179"/>
    <mergeCell ref="Y179:AB179"/>
    <mergeCell ref="AC179:AG179"/>
    <mergeCell ref="AH179:AK179"/>
    <mergeCell ref="AL179:AO179"/>
    <mergeCell ref="AP179:AX179"/>
    <mergeCell ref="C181:I181"/>
    <mergeCell ref="J181:O181"/>
    <mergeCell ref="P181:X181"/>
    <mergeCell ref="Y181:AB181"/>
    <mergeCell ref="AC181:AG181"/>
    <mergeCell ref="AH181:AK181"/>
    <mergeCell ref="AL181:AO181"/>
    <mergeCell ref="AP181:AX181"/>
    <mergeCell ref="AH180:AK180"/>
    <mergeCell ref="AL180:AO180"/>
    <mergeCell ref="AP180:AX180"/>
    <mergeCell ref="C185:I185"/>
    <mergeCell ref="J185:O185"/>
    <mergeCell ref="P185:X185"/>
    <mergeCell ref="Y185:AB185"/>
    <mergeCell ref="AC185:AG185"/>
    <mergeCell ref="AH185:AK185"/>
    <mergeCell ref="AL185:AO185"/>
    <mergeCell ref="AP185:AX185"/>
    <mergeCell ref="C186:I186"/>
    <mergeCell ref="J186:O186"/>
    <mergeCell ref="P186:X186"/>
    <mergeCell ref="Y186:AB186"/>
    <mergeCell ref="AC186:AG186"/>
    <mergeCell ref="AH186:AK186"/>
    <mergeCell ref="AL186:AO186"/>
    <mergeCell ref="AP186:AX186"/>
    <mergeCell ref="C75:F75"/>
    <mergeCell ref="C76:F76"/>
    <mergeCell ref="C77:F77"/>
    <mergeCell ref="AD63:AF63"/>
    <mergeCell ref="AG62:AX62"/>
    <mergeCell ref="AK21:AQ21"/>
    <mergeCell ref="AR21:AX21"/>
    <mergeCell ref="A35:F36"/>
    <mergeCell ref="G35:AX36"/>
    <mergeCell ref="AG55:AX55"/>
    <mergeCell ref="AD54:AF54"/>
    <mergeCell ref="AB39:AD39"/>
    <mergeCell ref="AI42:AL42"/>
    <mergeCell ref="AQ42:AX42"/>
    <mergeCell ref="AQ40:AX40"/>
    <mergeCell ref="AE41:AH41"/>
    <mergeCell ref="AI41:AL41"/>
    <mergeCell ref="AG68:AX68"/>
    <mergeCell ref="C71:AC71"/>
    <mergeCell ref="AD69:AF69"/>
    <mergeCell ref="A57:B66"/>
    <mergeCell ref="C66:AC66"/>
    <mergeCell ref="AG57:AX59"/>
    <mergeCell ref="C62:AC62"/>
    <mergeCell ref="G21:O21"/>
    <mergeCell ref="P21:V21"/>
    <mergeCell ref="W21:AC21"/>
    <mergeCell ref="AD21:AJ21"/>
    <mergeCell ref="AQ37:AT37"/>
    <mergeCell ref="AU37:AX37"/>
    <mergeCell ref="AQ38:AT38"/>
    <mergeCell ref="AQ39:AT39"/>
    <mergeCell ref="AU38:AX38"/>
    <mergeCell ref="AU39:AX39"/>
    <mergeCell ref="P32:X34"/>
    <mergeCell ref="G29:O29"/>
    <mergeCell ref="W25:AC25"/>
    <mergeCell ref="W26:AC26"/>
    <mergeCell ref="AG65:AX65"/>
    <mergeCell ref="C43:D51"/>
    <mergeCell ref="A43:B51"/>
    <mergeCell ref="N77:AF77"/>
    <mergeCell ref="AL187:AN187"/>
    <mergeCell ref="G74:H74"/>
    <mergeCell ref="G75:H75"/>
    <mergeCell ref="G76:H76"/>
    <mergeCell ref="G77:H77"/>
    <mergeCell ref="J74:K74"/>
    <mergeCell ref="J75:K75"/>
    <mergeCell ref="J76:K76"/>
    <mergeCell ref="J77:K77"/>
    <mergeCell ref="C73:F73"/>
    <mergeCell ref="G72:M72"/>
    <mergeCell ref="N72:AF72"/>
    <mergeCell ref="C72:F72"/>
    <mergeCell ref="G73:H73"/>
    <mergeCell ref="N74:AF74"/>
    <mergeCell ref="N75:AF75"/>
    <mergeCell ref="N76:AF76"/>
    <mergeCell ref="N73:AF73"/>
    <mergeCell ref="J73:K73"/>
    <mergeCell ref="C74:F74"/>
  </mergeCells>
  <phoneticPr fontId="6"/>
  <conditionalFormatting sqref="P14:AJ14">
    <cfRule type="expression" dxfId="183" priority="14091">
      <formula>IF(RIGHT(TEXT(P14,"0.#"),1)=".",FALSE,TRUE)</formula>
    </cfRule>
    <cfRule type="expression" dxfId="182" priority="14092">
      <formula>IF(RIGHT(TEXT(P14,"0.#"),1)=".",TRUE,FALSE)</formula>
    </cfRule>
  </conditionalFormatting>
  <conditionalFormatting sqref="AE32">
    <cfRule type="expression" dxfId="181" priority="14081">
      <formula>IF(RIGHT(TEXT(AE32,"0.#"),1)=".",FALSE,TRUE)</formula>
    </cfRule>
    <cfRule type="expression" dxfId="180" priority="14082">
      <formula>IF(RIGHT(TEXT(AE32,"0.#"),1)=".",TRUE,FALSE)</formula>
    </cfRule>
  </conditionalFormatting>
  <conditionalFormatting sqref="P18:AX18">
    <cfRule type="expression" dxfId="179" priority="13967">
      <formula>IF(RIGHT(TEXT(P18,"0.#"),1)=".",FALSE,TRUE)</formula>
    </cfRule>
    <cfRule type="expression" dxfId="178" priority="13968">
      <formula>IF(RIGHT(TEXT(P18,"0.#"),1)=".",TRUE,FALSE)</formula>
    </cfRule>
  </conditionalFormatting>
  <conditionalFormatting sqref="Y126">
    <cfRule type="expression" dxfId="177" priority="13963">
      <formula>IF(RIGHT(TEXT(Y126,"0.#"),1)=".",FALSE,TRUE)</formula>
    </cfRule>
    <cfRule type="expression" dxfId="176" priority="13964">
      <formula>IF(RIGHT(TEXT(Y126,"0.#"),1)=".",TRUE,FALSE)</formula>
    </cfRule>
  </conditionalFormatting>
  <conditionalFormatting sqref="Y130">
    <cfRule type="expression" dxfId="175" priority="13959">
      <formula>IF(RIGHT(TEXT(Y130,"0.#"),1)=".",FALSE,TRUE)</formula>
    </cfRule>
    <cfRule type="expression" dxfId="174" priority="13960">
      <formula>IF(RIGHT(TEXT(Y130,"0.#"),1)=".",TRUE,FALSE)</formula>
    </cfRule>
  </conditionalFormatting>
  <conditionalFormatting sqref="Y149 Y147 Y143 Y141 Y135:Y137 Y133">
    <cfRule type="expression" dxfId="173" priority="13741">
      <formula>IF(RIGHT(TEXT(Y133,"0.#"),1)=".",FALSE,TRUE)</formula>
    </cfRule>
    <cfRule type="expression" dxfId="172" priority="13742">
      <formula>IF(RIGHT(TEXT(Y133,"0.#"),1)=".",TRUE,FALSE)</formula>
    </cfRule>
  </conditionalFormatting>
  <conditionalFormatting sqref="P15:AJ17 P13:AX13">
    <cfRule type="expression" dxfId="171" priority="13789">
      <formula>IF(RIGHT(TEXT(P13,"0.#"),1)=".",FALSE,TRUE)</formula>
    </cfRule>
    <cfRule type="expression" dxfId="170" priority="13790">
      <formula>IF(RIGHT(TEXT(P13,"0.#"),1)=".",TRUE,FALSE)</formula>
    </cfRule>
  </conditionalFormatting>
  <conditionalFormatting sqref="P19:AJ19">
    <cfRule type="expression" dxfId="169" priority="13787">
      <formula>IF(RIGHT(TEXT(P19,"0.#"),1)=".",FALSE,TRUE)</formula>
    </cfRule>
    <cfRule type="expression" dxfId="168" priority="13788">
      <formula>IF(RIGHT(TEXT(P19,"0.#"),1)=".",TRUE,FALSE)</formula>
    </cfRule>
  </conditionalFormatting>
  <conditionalFormatting sqref="Y127:Y129 Y125">
    <cfRule type="expression" dxfId="167" priority="13765">
      <formula>IF(RIGHT(TEXT(Y125,"0.#"),1)=".",FALSE,TRUE)</formula>
    </cfRule>
    <cfRule type="expression" dxfId="166" priority="13766">
      <formula>IF(RIGHT(TEXT(Y125,"0.#"),1)=".",TRUE,FALSE)</formula>
    </cfRule>
  </conditionalFormatting>
  <conditionalFormatting sqref="AU126">
    <cfRule type="expression" dxfId="165" priority="13763">
      <formula>IF(RIGHT(TEXT(AU126,"0.#"),1)=".",FALSE,TRUE)</formula>
    </cfRule>
    <cfRule type="expression" dxfId="164" priority="13764">
      <formula>IF(RIGHT(TEXT(AU126,"0.#"),1)=".",TRUE,FALSE)</formula>
    </cfRule>
  </conditionalFormatting>
  <conditionalFormatting sqref="AU130">
    <cfRule type="expression" dxfId="163" priority="13761">
      <formula>IF(RIGHT(TEXT(AU130,"0.#"),1)=".",FALSE,TRUE)</formula>
    </cfRule>
    <cfRule type="expression" dxfId="162" priority="13762">
      <formula>IF(RIGHT(TEXT(AU130,"0.#"),1)=".",TRUE,FALSE)</formula>
    </cfRule>
  </conditionalFormatting>
  <conditionalFormatting sqref="AU127:AU129 AU125">
    <cfRule type="expression" dxfId="161" priority="13759">
      <formula>IF(RIGHT(TEXT(AU125,"0.#"),1)=".",FALSE,TRUE)</formula>
    </cfRule>
    <cfRule type="expression" dxfId="160" priority="13760">
      <formula>IF(RIGHT(TEXT(AU125,"0.#"),1)=".",TRUE,FALSE)</formula>
    </cfRule>
  </conditionalFormatting>
  <conditionalFormatting sqref="Y148 Y142 Y134">
    <cfRule type="expression" dxfId="159" priority="13745">
      <formula>IF(RIGHT(TEXT(Y134,"0.#"),1)=".",FALSE,TRUE)</formula>
    </cfRule>
    <cfRule type="expression" dxfId="158" priority="13746">
      <formula>IF(RIGHT(TEXT(Y134,"0.#"),1)=".",TRUE,FALSE)</formula>
    </cfRule>
  </conditionalFormatting>
  <conditionalFormatting sqref="Y150 Y144 Y138">
    <cfRule type="expression" dxfId="157" priority="13743">
      <formula>IF(RIGHT(TEXT(Y138,"0.#"),1)=".",FALSE,TRUE)</formula>
    </cfRule>
    <cfRule type="expression" dxfId="156" priority="13744">
      <formula>IF(RIGHT(TEXT(Y138,"0.#"),1)=".",TRUE,FALSE)</formula>
    </cfRule>
  </conditionalFormatting>
  <conditionalFormatting sqref="AU148 AU142 AU134">
    <cfRule type="expression" dxfId="155" priority="13739">
      <formula>IF(RIGHT(TEXT(AU134,"0.#"),1)=".",FALSE,TRUE)</formula>
    </cfRule>
    <cfRule type="expression" dxfId="154" priority="13740">
      <formula>IF(RIGHT(TEXT(AU134,"0.#"),1)=".",TRUE,FALSE)</formula>
    </cfRule>
  </conditionalFormatting>
  <conditionalFormatting sqref="AU150 AU144 AU138">
    <cfRule type="expression" dxfId="153" priority="13737">
      <formula>IF(RIGHT(TEXT(AU138,"0.#"),1)=".",FALSE,TRUE)</formula>
    </cfRule>
    <cfRule type="expression" dxfId="152" priority="13738">
      <formula>IF(RIGHT(TEXT(AU138,"0.#"),1)=".",TRUE,FALSE)</formula>
    </cfRule>
  </conditionalFormatting>
  <conditionalFormatting sqref="AU149 AU147 AU143 AU141 AU135:AU137 AU133">
    <cfRule type="expression" dxfId="151" priority="13735">
      <formula>IF(RIGHT(TEXT(AU133,"0.#"),1)=".",FALSE,TRUE)</formula>
    </cfRule>
    <cfRule type="expression" dxfId="150" priority="13736">
      <formula>IF(RIGHT(TEXT(AU133,"0.#"),1)=".",TRUE,FALSE)</formula>
    </cfRule>
  </conditionalFormatting>
  <conditionalFormatting sqref="AE33">
    <cfRule type="expression" dxfId="149" priority="13549">
      <formula>IF(RIGHT(TEXT(AE33,"0.#"),1)=".",FALSE,TRUE)</formula>
    </cfRule>
    <cfRule type="expression" dxfId="148" priority="13550">
      <formula>IF(RIGHT(TEXT(AE33,"0.#"),1)=".",TRUE,FALSE)</formula>
    </cfRule>
  </conditionalFormatting>
  <conditionalFormatting sqref="AE34">
    <cfRule type="expression" dxfId="147" priority="13547">
      <formula>IF(RIGHT(TEXT(AE34,"0.#"),1)=".",FALSE,TRUE)</formula>
    </cfRule>
    <cfRule type="expression" dxfId="146" priority="13548">
      <formula>IF(RIGHT(TEXT(AE34,"0.#"),1)=".",TRUE,FALSE)</formula>
    </cfRule>
  </conditionalFormatting>
  <conditionalFormatting sqref="AI34">
    <cfRule type="expression" dxfId="145" priority="13545">
      <formula>IF(RIGHT(TEXT(AI34,"0.#"),1)=".",FALSE,TRUE)</formula>
    </cfRule>
    <cfRule type="expression" dxfId="144" priority="13546">
      <formula>IF(RIGHT(TEXT(AI34,"0.#"),1)=".",TRUE,FALSE)</formula>
    </cfRule>
  </conditionalFormatting>
  <conditionalFormatting sqref="AI33">
    <cfRule type="expression" dxfId="143" priority="13543">
      <formula>IF(RIGHT(TEXT(AI33,"0.#"),1)=".",FALSE,TRUE)</formula>
    </cfRule>
    <cfRule type="expression" dxfId="142" priority="13544">
      <formula>IF(RIGHT(TEXT(AI33,"0.#"),1)=".",TRUE,FALSE)</formula>
    </cfRule>
  </conditionalFormatting>
  <conditionalFormatting sqref="AI32">
    <cfRule type="expression" dxfId="141" priority="13541">
      <formula>IF(RIGHT(TEXT(AI32,"0.#"),1)=".",FALSE,TRUE)</formula>
    </cfRule>
    <cfRule type="expression" dxfId="140" priority="13542">
      <formula>IF(RIGHT(TEXT(AI32,"0.#"),1)=".",TRUE,FALSE)</formula>
    </cfRule>
  </conditionalFormatting>
  <conditionalFormatting sqref="AM32">
    <cfRule type="expression" dxfId="139" priority="13539">
      <formula>IF(RIGHT(TEXT(AM32,"0.#"),1)=".",FALSE,TRUE)</formula>
    </cfRule>
    <cfRule type="expression" dxfId="138" priority="13540">
      <formula>IF(RIGHT(TEXT(AM32,"0.#"),1)=".",TRUE,FALSE)</formula>
    </cfRule>
  </conditionalFormatting>
  <conditionalFormatting sqref="AQ32:AQ34">
    <cfRule type="expression" dxfId="137" priority="13529">
      <formula>IF(RIGHT(TEXT(AQ32,"0.#"),1)=".",FALSE,TRUE)</formula>
    </cfRule>
    <cfRule type="expression" dxfId="136" priority="13530">
      <formula>IF(RIGHT(TEXT(AQ32,"0.#"),1)=".",TRUE,FALSE)</formula>
    </cfRule>
  </conditionalFormatting>
  <conditionalFormatting sqref="AU32:AU34">
    <cfRule type="expression" dxfId="135" priority="13527">
      <formula>IF(RIGHT(TEXT(AU32,"0.#"),1)=".",FALSE,TRUE)</formula>
    </cfRule>
    <cfRule type="expression" dxfId="134" priority="13528">
      <formula>IF(RIGHT(TEXT(AU32,"0.#"),1)=".",TRUE,FALSE)</formula>
    </cfRule>
  </conditionalFormatting>
  <conditionalFormatting sqref="AQ39">
    <cfRule type="expression" dxfId="133" priority="13301">
      <formula>IF(RIGHT(TEXT(AQ39,"0.#"),1)=".",FALSE,TRUE)</formula>
    </cfRule>
    <cfRule type="expression" dxfId="132" priority="13302">
      <formula>IF(RIGHT(TEXT(AQ39,"0.#"),1)=".",TRUE,FALSE)</formula>
    </cfRule>
  </conditionalFormatting>
  <conditionalFormatting sqref="AE41 AQ41">
    <cfRule type="expression" dxfId="131" priority="13243">
      <formula>IF(RIGHT(TEXT(AE41,"0.#"),1)=".",FALSE,TRUE)</formula>
    </cfRule>
    <cfRule type="expression" dxfId="130" priority="13244">
      <formula>IF(RIGHT(TEXT(AE41,"0.#"),1)=".",TRUE,FALSE)</formula>
    </cfRule>
  </conditionalFormatting>
  <conditionalFormatting sqref="AI41">
    <cfRule type="expression" dxfId="129" priority="13241">
      <formula>IF(RIGHT(TEXT(AI41,"0.#"),1)=".",FALSE,TRUE)</formula>
    </cfRule>
    <cfRule type="expression" dxfId="128" priority="13242">
      <formula>IF(RIGHT(TEXT(AI41,"0.#"),1)=".",TRUE,FALSE)</formula>
    </cfRule>
  </conditionalFormatting>
  <conditionalFormatting sqref="AM41">
    <cfRule type="expression" dxfId="127" priority="13239">
      <formula>IF(RIGHT(TEXT(AM41,"0.#"),1)=".",FALSE,TRUE)</formula>
    </cfRule>
    <cfRule type="expression" dxfId="126" priority="13240">
      <formula>IF(RIGHT(TEXT(AM41,"0.#"),1)=".",TRUE,FALSE)</formula>
    </cfRule>
  </conditionalFormatting>
  <conditionalFormatting sqref="AE42 AM42">
    <cfRule type="expression" dxfId="125" priority="13237">
      <formula>IF(RIGHT(TEXT(AE42,"0.#"),1)=".",FALSE,TRUE)</formula>
    </cfRule>
    <cfRule type="expression" dxfId="124" priority="13238">
      <formula>IF(RIGHT(TEXT(AE42,"0.#"),1)=".",TRUE,FALSE)</formula>
    </cfRule>
  </conditionalFormatting>
  <conditionalFormatting sqref="AI42">
    <cfRule type="expression" dxfId="123" priority="13235">
      <formula>IF(RIGHT(TEXT(AI42,"0.#"),1)=".",FALSE,TRUE)</formula>
    </cfRule>
    <cfRule type="expression" dxfId="122" priority="13236">
      <formula>IF(RIGHT(TEXT(AI42,"0.#"),1)=".",TRUE,FALSE)</formula>
    </cfRule>
  </conditionalFormatting>
  <conditionalFormatting sqref="AQ42">
    <cfRule type="expression" dxfId="121" priority="13231">
      <formula>IF(RIGHT(TEXT(AQ42,"0.#"),1)=".",FALSE,TRUE)</formula>
    </cfRule>
    <cfRule type="expression" dxfId="120" priority="13232">
      <formula>IF(RIGHT(TEXT(AQ42,"0.#"),1)=".",TRUE,FALSE)</formula>
    </cfRule>
  </conditionalFormatting>
  <conditionalFormatting sqref="AE47:AE48 AI47:AI48 AM47 AQ47:AQ48 AU47">
    <cfRule type="expression" dxfId="119" priority="13143">
      <formula>IF(RIGHT(TEXT(AE47,"0.#"),1)=".",FALSE,TRUE)</formula>
    </cfRule>
    <cfRule type="expression" dxfId="118" priority="13144">
      <formula>IF(RIGHT(TEXT(AE47,"0.#"),1)=".",TRUE,FALSE)</formula>
    </cfRule>
  </conditionalFormatting>
  <conditionalFormatting sqref="W23">
    <cfRule type="expression" dxfId="117" priority="2393">
      <formula>IF(RIGHT(TEXT(W23,"0.#"),1)=".",FALSE,TRUE)</formula>
    </cfRule>
    <cfRule type="expression" dxfId="116" priority="2394">
      <formula>IF(RIGHT(TEXT(W23,"0.#"),1)=".",TRUE,FALSE)</formula>
    </cfRule>
  </conditionalFormatting>
  <conditionalFormatting sqref="W28">
    <cfRule type="expression" dxfId="115" priority="2383">
      <formula>IF(RIGHT(TEXT(W28,"0.#"),1)=".",FALSE,TRUE)</formula>
    </cfRule>
    <cfRule type="expression" dxfId="114" priority="2384">
      <formula>IF(RIGHT(TEXT(W28,"0.#"),1)=".",TRUE,FALSE)</formula>
    </cfRule>
  </conditionalFormatting>
  <conditionalFormatting sqref="P23">
    <cfRule type="expression" dxfId="113" priority="2381">
      <formula>IF(RIGHT(TEXT(P23,"0.#"),1)=".",FALSE,TRUE)</formula>
    </cfRule>
    <cfRule type="expression" dxfId="112" priority="2382">
      <formula>IF(RIGHT(TEXT(P23,"0.#"),1)=".",TRUE,FALSE)</formula>
    </cfRule>
  </conditionalFormatting>
  <conditionalFormatting sqref="P24:P27">
    <cfRule type="expression" dxfId="111" priority="2379">
      <formula>IF(RIGHT(TEXT(P24,"0.#"),1)=".",FALSE,TRUE)</formula>
    </cfRule>
    <cfRule type="expression" dxfId="110" priority="2380">
      <formula>IF(RIGHT(TEXT(P24,"0.#"),1)=".",TRUE,FALSE)</formula>
    </cfRule>
  </conditionalFormatting>
  <conditionalFormatting sqref="P28">
    <cfRule type="expression" dxfId="109" priority="2377">
      <formula>IF(RIGHT(TEXT(P28,"0.#"),1)=".",FALSE,TRUE)</formula>
    </cfRule>
    <cfRule type="expression" dxfId="108" priority="2378">
      <formula>IF(RIGHT(TEXT(P28,"0.#"),1)=".",TRUE,FALSE)</formula>
    </cfRule>
  </conditionalFormatting>
  <conditionalFormatting sqref="Y182">
    <cfRule type="expression" dxfId="107" priority="2097">
      <formula>IF(RIGHT(TEXT(Y182,"0.#"),1)=".",FALSE,TRUE)</formula>
    </cfRule>
    <cfRule type="expression" dxfId="106" priority="2098">
      <formula>IF(RIGHT(TEXT(Y182,"0.#"),1)=".",TRUE,FALSE)</formula>
    </cfRule>
  </conditionalFormatting>
  <conditionalFormatting sqref="Y180:Y181">
    <cfRule type="expression" dxfId="105" priority="2091">
      <formula>IF(RIGHT(TEXT(Y180,"0.#"),1)=".",FALSE,TRUE)</formula>
    </cfRule>
    <cfRule type="expression" dxfId="104" priority="2092">
      <formula>IF(RIGHT(TEXT(Y180,"0.#"),1)=".",TRUE,FALSE)</formula>
    </cfRule>
  </conditionalFormatting>
  <conditionalFormatting sqref="P29:AC29">
    <cfRule type="expression" dxfId="103" priority="89">
      <formula>IF(RIGHT(TEXT(P29,"0.#"),1)=".",FALSE,TRUE)</formula>
    </cfRule>
    <cfRule type="expression" dxfId="102" priority="90">
      <formula>IF(RIGHT(TEXT(P29,"0.#"),1)=".",TRUE,FALSE)</formula>
    </cfRule>
  </conditionalFormatting>
  <conditionalFormatting sqref="AM33">
    <cfRule type="expression" dxfId="101" priority="87">
      <formula>IF(RIGHT(TEXT(AM33,"0.#"),1)=".",FALSE,TRUE)</formula>
    </cfRule>
    <cfRule type="expression" dxfId="100" priority="88">
      <formula>IF(RIGHT(TEXT(AM33,"0.#"),1)=".",TRUE,FALSE)</formula>
    </cfRule>
  </conditionalFormatting>
  <conditionalFormatting sqref="AM48">
    <cfRule type="expression" dxfId="99" priority="85">
      <formula>IF(RIGHT(TEXT(AM48,"0.#"),1)=".",FALSE,TRUE)</formula>
    </cfRule>
    <cfRule type="expression" dxfId="98" priority="86">
      <formula>IF(RIGHT(TEXT(AM48,"0.#"),1)=".",TRUE,FALSE)</formula>
    </cfRule>
  </conditionalFormatting>
  <conditionalFormatting sqref="AM34">
    <cfRule type="expression" dxfId="97" priority="83">
      <formula>IF(RIGHT(TEXT(AM34,"0.#"),1)=".",FALSE,TRUE)</formula>
    </cfRule>
    <cfRule type="expression" dxfId="96" priority="84">
      <formula>IF(RIGHT(TEXT(AM34,"0.#"),1)=".",TRUE,FALSE)</formula>
    </cfRule>
  </conditionalFormatting>
  <conditionalFormatting sqref="AU48">
    <cfRule type="expression" dxfId="95" priority="81">
      <formula>IF(RIGHT(TEXT(AU48,"0.#"),1)=".",FALSE,TRUE)</formula>
    </cfRule>
    <cfRule type="expression" dxfId="94" priority="82">
      <formula>IF(RIGHT(TEXT(AU48,"0.#"),1)=".",TRUE,FALSE)</formula>
    </cfRule>
  </conditionalFormatting>
  <conditionalFormatting sqref="AK14:AQ14">
    <cfRule type="expression" dxfId="93" priority="79">
      <formula>IF(RIGHT(TEXT(AK14,"0.#"),1)=".",FALSE,TRUE)</formula>
    </cfRule>
    <cfRule type="expression" dxfId="92" priority="80">
      <formula>IF(RIGHT(TEXT(AK14,"0.#"),1)=".",TRUE,FALSE)</formula>
    </cfRule>
  </conditionalFormatting>
  <conditionalFormatting sqref="AK15:AQ17">
    <cfRule type="expression" dxfId="91" priority="77">
      <formula>IF(RIGHT(TEXT(AK15,"0.#"),1)=".",FALSE,TRUE)</formula>
    </cfRule>
    <cfRule type="expression" dxfId="90" priority="78">
      <formula>IF(RIGHT(TEXT(AK15,"0.#"),1)=".",TRUE,FALSE)</formula>
    </cfRule>
  </conditionalFormatting>
  <conditionalFormatting sqref="AE38">
    <cfRule type="expression" dxfId="89" priority="75">
      <formula>IF(RIGHT(TEXT(AE38,"0.#"),1)=".",FALSE,TRUE)</formula>
    </cfRule>
    <cfRule type="expression" dxfId="88" priority="76">
      <formula>IF(RIGHT(TEXT(AE38,"0.#"),1)=".",TRUE,FALSE)</formula>
    </cfRule>
  </conditionalFormatting>
  <conditionalFormatting sqref="AI38">
    <cfRule type="expression" dxfId="87" priority="73">
      <formula>IF(RIGHT(TEXT(AI38,"0.#"),1)=".",FALSE,TRUE)</formula>
    </cfRule>
    <cfRule type="expression" dxfId="86" priority="74">
      <formula>IF(RIGHT(TEXT(AI38,"0.#"),1)=".",TRUE,FALSE)</formula>
    </cfRule>
  </conditionalFormatting>
  <conditionalFormatting sqref="AM38">
    <cfRule type="expression" dxfId="85" priority="71">
      <formula>IF(RIGHT(TEXT(AM38,"0.#"),1)=".",FALSE,TRUE)</formula>
    </cfRule>
    <cfRule type="expression" dxfId="84" priority="72">
      <formula>IF(RIGHT(TEXT(AM38,"0.#"),1)=".",TRUE,FALSE)</formula>
    </cfRule>
  </conditionalFormatting>
  <conditionalFormatting sqref="AE39">
    <cfRule type="expression" dxfId="83" priority="69">
      <formula>IF(RIGHT(TEXT(AE39,"0.#"),1)=".",FALSE,TRUE)</formula>
    </cfRule>
    <cfRule type="expression" dxfId="82" priority="70">
      <formula>IF(RIGHT(TEXT(AE39,"0.#"),1)=".",TRUE,FALSE)</formula>
    </cfRule>
  </conditionalFormatting>
  <conditionalFormatting sqref="AI39">
    <cfRule type="expression" dxfId="81" priority="67">
      <formula>IF(RIGHT(TEXT(AI39,"0.#"),1)=".",FALSE,TRUE)</formula>
    </cfRule>
    <cfRule type="expression" dxfId="80" priority="68">
      <formula>IF(RIGHT(TEXT(AI39,"0.#"),1)=".",TRUE,FALSE)</formula>
    </cfRule>
  </conditionalFormatting>
  <conditionalFormatting sqref="AM39">
    <cfRule type="expression" dxfId="79" priority="65">
      <formula>IF(RIGHT(TEXT(AM39,"0.#"),1)=".",FALSE,TRUE)</formula>
    </cfRule>
    <cfRule type="expression" dxfId="78" priority="66">
      <formula>IF(RIGHT(TEXT(AM39,"0.#"),1)=".",TRUE,FALSE)</formula>
    </cfRule>
  </conditionalFormatting>
  <conditionalFormatting sqref="AQ38 AU38">
    <cfRule type="expression" dxfId="77" priority="63">
      <formula>IF(RIGHT(TEXT(AQ38,"0.#"),1)=".",FALSE,TRUE)</formula>
    </cfRule>
    <cfRule type="expression" dxfId="76" priority="64">
      <formula>IF(RIGHT(TEXT(AQ38,"0.#"),1)=".",TRUE,FALSE)</formula>
    </cfRule>
  </conditionalFormatting>
  <conditionalFormatting sqref="AU39">
    <cfRule type="expression" dxfId="75" priority="61">
      <formula>IF(RIGHT(TEXT(AU39,"0.#"),1)=".",FALSE,TRUE)</formula>
    </cfRule>
    <cfRule type="expression" dxfId="74" priority="62">
      <formula>IF(RIGHT(TEXT(AU39,"0.#"),1)=".",TRUE,FALSE)</formula>
    </cfRule>
  </conditionalFormatting>
  <conditionalFormatting sqref="W24">
    <cfRule type="expression" dxfId="73" priority="59">
      <formula>IF(RIGHT(TEXT(W24,"0.#"),1)=".",FALSE,TRUE)</formula>
    </cfRule>
    <cfRule type="expression" dxfId="72" priority="60">
      <formula>IF(RIGHT(TEXT(W24,"0.#"),1)=".",TRUE,FALSE)</formula>
    </cfRule>
  </conditionalFormatting>
  <conditionalFormatting sqref="W27">
    <cfRule type="expression" dxfId="71" priority="55">
      <formula>IF(RIGHT(TEXT(W27,"0.#"),1)=".",FALSE,TRUE)</formula>
    </cfRule>
    <cfRule type="expression" dxfId="70" priority="56">
      <formula>IF(RIGHT(TEXT(W27,"0.#"),1)=".",TRUE,FALSE)</formula>
    </cfRule>
  </conditionalFormatting>
  <conditionalFormatting sqref="W25">
    <cfRule type="expression" dxfId="69" priority="53">
      <formula>IF(RIGHT(TEXT(W25,"0.#"),1)=".",FALSE,TRUE)</formula>
    </cfRule>
    <cfRule type="expression" dxfId="68" priority="54">
      <formula>IF(RIGHT(TEXT(W25,"0.#"),1)=".",TRUE,FALSE)</formula>
    </cfRule>
  </conditionalFormatting>
  <conditionalFormatting sqref="Y156">
    <cfRule type="expression" dxfId="67" priority="51">
      <formula>IF(RIGHT(TEXT(Y156,"0.#"),1)=".",FALSE,TRUE)</formula>
    </cfRule>
    <cfRule type="expression" dxfId="66" priority="52">
      <formula>IF(RIGHT(TEXT(Y156,"0.#"),1)=".",TRUE,FALSE)</formula>
    </cfRule>
  </conditionalFormatting>
  <conditionalFormatting sqref="AL156:AO156">
    <cfRule type="expression" dxfId="65" priority="47">
      <formula>IF(AND(AL156&gt;=0, RIGHT(TEXT(AL156,"0.#"),1)&lt;&gt;"."),TRUE,FALSE)</formula>
    </cfRule>
    <cfRule type="expression" dxfId="64" priority="48">
      <formula>IF(AND(AL156&gt;=0, RIGHT(TEXT(AL156,"0.#"),1)="."),TRUE,FALSE)</formula>
    </cfRule>
    <cfRule type="expression" dxfId="63" priority="49">
      <formula>IF(AND(AL156&lt;0, RIGHT(TEXT(AL156,"0.#"),1)&lt;&gt;"."),TRUE,FALSE)</formula>
    </cfRule>
    <cfRule type="expression" dxfId="62" priority="50">
      <formula>IF(AND(AL156&lt;0, RIGHT(TEXT(AL156,"0.#"),1)="."),TRUE,FALSE)</formula>
    </cfRule>
  </conditionalFormatting>
  <conditionalFormatting sqref="Y160">
    <cfRule type="expression" dxfId="61" priority="41">
      <formula>IF(RIGHT(TEXT(Y160,"0.#"),1)=".",FALSE,TRUE)</formula>
    </cfRule>
    <cfRule type="expression" dxfId="60" priority="42">
      <formula>IF(RIGHT(TEXT(Y160,"0.#"),1)=".",TRUE,FALSE)</formula>
    </cfRule>
  </conditionalFormatting>
  <conditionalFormatting sqref="AL160:AO160">
    <cfRule type="expression" dxfId="59" priority="43">
      <formula>IF(AND(AL160&gt;=0, RIGHT(TEXT(AL160,"0.#"),1)&lt;&gt;"."),TRUE,FALSE)</formula>
    </cfRule>
    <cfRule type="expression" dxfId="58" priority="44">
      <formula>IF(AND(AL160&gt;=0, RIGHT(TEXT(AL160,"0.#"),1)="."),TRUE,FALSE)</formula>
    </cfRule>
    <cfRule type="expression" dxfId="57" priority="45">
      <formula>IF(AND(AL160&lt;0, RIGHT(TEXT(AL160,"0.#"),1)&lt;&gt;"."),TRUE,FALSE)</formula>
    </cfRule>
    <cfRule type="expression" dxfId="56" priority="46">
      <formula>IF(AND(AL160&lt;0, RIGHT(TEXT(AL160,"0.#"),1)="."),TRUE,FALSE)</formula>
    </cfRule>
  </conditionalFormatting>
  <conditionalFormatting sqref="Y164">
    <cfRule type="expression" dxfId="55" priority="35">
      <formula>IF(RIGHT(TEXT(Y164,"0.#"),1)=".",FALSE,TRUE)</formula>
    </cfRule>
    <cfRule type="expression" dxfId="54" priority="36">
      <formula>IF(RIGHT(TEXT(Y164,"0.#"),1)=".",TRUE,FALSE)</formula>
    </cfRule>
  </conditionalFormatting>
  <conditionalFormatting sqref="AL164:AO164">
    <cfRule type="expression" dxfId="53" priority="37">
      <formula>IF(AND(AL164&gt;=0, RIGHT(TEXT(AL164,"0.#"),1)&lt;&gt;"."),TRUE,FALSE)</formula>
    </cfRule>
    <cfRule type="expression" dxfId="52" priority="38">
      <formula>IF(AND(AL164&gt;=0, RIGHT(TEXT(AL164,"0.#"),1)="."),TRUE,FALSE)</formula>
    </cfRule>
    <cfRule type="expression" dxfId="51" priority="39">
      <formula>IF(AND(AL164&lt;0, RIGHT(TEXT(AL164,"0.#"),1)&lt;&gt;"."),TRUE,FALSE)</formula>
    </cfRule>
    <cfRule type="expression" dxfId="50" priority="40">
      <formula>IF(AND(AL164&lt;0, RIGHT(TEXT(AL164,"0.#"),1)="."),TRUE,FALSE)</formula>
    </cfRule>
  </conditionalFormatting>
  <conditionalFormatting sqref="Y168">
    <cfRule type="expression" dxfId="49" priority="29">
      <formula>IF(RIGHT(TEXT(Y168,"0.#"),1)=".",FALSE,TRUE)</formula>
    </cfRule>
    <cfRule type="expression" dxfId="48" priority="30">
      <formula>IF(RIGHT(TEXT(Y168,"0.#"),1)=".",TRUE,FALSE)</formula>
    </cfRule>
  </conditionalFormatting>
  <conditionalFormatting sqref="AL168:AO168">
    <cfRule type="expression" dxfId="47" priority="31">
      <formula>IF(AND(AL168&gt;=0, RIGHT(TEXT(AL168,"0.#"),1)&lt;&gt;"."),TRUE,FALSE)</formula>
    </cfRule>
    <cfRule type="expression" dxfId="46" priority="32">
      <formula>IF(AND(AL168&gt;=0, RIGHT(TEXT(AL168,"0.#"),1)="."),TRUE,FALSE)</formula>
    </cfRule>
    <cfRule type="expression" dxfId="45" priority="33">
      <formula>IF(AND(AL168&lt;0, RIGHT(TEXT(AL168,"0.#"),1)&lt;&gt;"."),TRUE,FALSE)</formula>
    </cfRule>
    <cfRule type="expression" dxfId="44" priority="34">
      <formula>IF(AND(AL168&lt;0, RIGHT(TEXT(AL168,"0.#"),1)="."),TRUE,FALSE)</formula>
    </cfRule>
  </conditionalFormatting>
  <conditionalFormatting sqref="Y176">
    <cfRule type="expression" dxfId="43" priority="19">
      <formula>IF(RIGHT(TEXT(Y176,"0.#"),1)=".",FALSE,TRUE)</formula>
    </cfRule>
    <cfRule type="expression" dxfId="42" priority="20">
      <formula>IF(RIGHT(TEXT(Y176,"0.#"),1)=".",TRUE,FALSE)</formula>
    </cfRule>
  </conditionalFormatting>
  <conditionalFormatting sqref="AL176:AO176">
    <cfRule type="expression" dxfId="41" priority="15">
      <formula>IF(AND(AL176&gt;=0, RIGHT(TEXT(AL176,"0.#"),1)&lt;&gt;"."),TRUE,FALSE)</formula>
    </cfRule>
    <cfRule type="expression" dxfId="40" priority="16">
      <formula>IF(AND(AL176&gt;=0, RIGHT(TEXT(AL176,"0.#"),1)="."),TRUE,FALSE)</formula>
    </cfRule>
    <cfRule type="expression" dxfId="39" priority="17">
      <formula>IF(AND(AL176&lt;0, RIGHT(TEXT(AL176,"0.#"),1)&lt;&gt;"."),TRUE,FALSE)</formula>
    </cfRule>
    <cfRule type="expression" dxfId="38" priority="18">
      <formula>IF(AND(AL176&lt;0, RIGHT(TEXT(AL176,"0.#"),1)="."),TRUE,FALSE)</formula>
    </cfRule>
  </conditionalFormatting>
  <conditionalFormatting sqref="Y172">
    <cfRule type="expression" dxfId="37" priority="13">
      <formula>IF(RIGHT(TEXT(Y172,"0.#"),1)=".",FALSE,TRUE)</formula>
    </cfRule>
    <cfRule type="expression" dxfId="36" priority="14">
      <formula>IF(RIGHT(TEXT(Y172,"0.#"),1)=".",TRUE,FALSE)</formula>
    </cfRule>
  </conditionalFormatting>
  <conditionalFormatting sqref="Y186">
    <cfRule type="expression" dxfId="35" priority="11">
      <formula>IF(RIGHT(TEXT(Y186,"0.#"),1)=".",FALSE,TRUE)</formula>
    </cfRule>
    <cfRule type="expression" dxfId="34" priority="12">
      <formula>IF(RIGHT(TEXT(Y186,"0.#"),1)=".",TRUE,FALSE)</formula>
    </cfRule>
  </conditionalFormatting>
  <conditionalFormatting sqref="AL186:AO186">
    <cfRule type="expression" dxfId="33" priority="7">
      <formula>IF(AND(AL186&gt;=0, RIGHT(TEXT(AL186,"0.#"),1)&lt;&gt;"."),TRUE,FALSE)</formula>
    </cfRule>
    <cfRule type="expression" dxfId="32" priority="8">
      <formula>IF(AND(AL186&gt;=0, RIGHT(TEXT(AL186,"0.#"),1)="."),TRUE,FALSE)</formula>
    </cfRule>
    <cfRule type="expression" dxfId="31" priority="9">
      <formula>IF(AND(AL186&lt;0, RIGHT(TEXT(AL186,"0.#"),1)&lt;&gt;"."),TRUE,FALSE)</formula>
    </cfRule>
    <cfRule type="expression" dxfId="30" priority="10">
      <formula>IF(AND(AL186&lt;0, RIGHT(TEXT(AL186,"0.#"),1)="."),TRUE,FALSE)</formula>
    </cfRule>
  </conditionalFormatting>
  <conditionalFormatting sqref="AR15:AX15">
    <cfRule type="expression" dxfId="29" priority="5">
      <formula>IF(RIGHT(TEXT(AR15,"0.#"),1)=".",FALSE,TRUE)</formula>
    </cfRule>
    <cfRule type="expression" dxfId="28" priority="6">
      <formula>IF(RIGHT(TEXT(AR15,"0.#"),1)=".",TRUE,FALSE)</formula>
    </cfRule>
  </conditionalFormatting>
  <conditionalFormatting sqref="W26">
    <cfRule type="expression" dxfId="27" priority="1">
      <formula>IF(RIGHT(TEXT(W26,"0.#"),1)=".",FALSE,TRUE)</formula>
    </cfRule>
    <cfRule type="expression" dxfId="26" priority="2">
      <formula>IF(RIGHT(TEXT(W26,"0.#"),1)=".",TRUE,FALSE)</formula>
    </cfRule>
  </conditionalFormatting>
  <dataValidations count="18">
    <dataValidation type="custom" imeMode="disabled" allowBlank="1" showInputMessage="1" showErrorMessage="1" sqref="AY23 AY46:AY48 J73:K77 P13:AX13 AR15:AX15 P14:AQ18 AR18:AX18 P19:AJ19 P23:AC29 AQ31:AR31 AU31:AX31 AE32:AX34 AE38:AX39 AE41:AX41 AQ46:AR46 AU46:AX46 AE47:AX48 AY51 Y125:AB129 AU125:AX129 Y133:AB137 AU133:AX137 Y141:AB143 AU141:AX143 Y147:AB149 AU147:AX149 Y156:AB156 AL156:AO156 Y160:AB160 AL160:AO160 Y164:AB164 AL164:AO164 Y168:AB168 AL168:AO168 Y176:AB176 AL176:AO176 Y180:AB182 AL180:AO182 Y186:AB186 AL186:AO186 AL172:AO172 Y172:AB172">
      <formula1>OR(ISNUMBER(J13), J13="-")</formula1>
    </dataValidation>
    <dataValidation type="list" allowBlank="1" showInputMessage="1" showErrorMessage="1" sqref="G73:H77">
      <formula1>T事業番号</formula1>
    </dataValidation>
    <dataValidation type="list" allowBlank="1" showInputMessage="1" showErrorMessage="1" sqref="S5:X5">
      <formula1>T終了年度</formula1>
    </dataValidation>
    <dataValidation type="list" allowBlank="1" showInputMessage="1" showErrorMessage="1" sqref="AO187">
      <formula1>"　, ☑"</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sqref="A85:E85">
      <formula1>T所見を踏まえた改善点</formula1>
    </dataValidation>
    <dataValidation imeMode="disabled" allowBlank="1" showInputMessage="1" showErrorMessage="1" sqref="L73:L77"/>
    <dataValidation type="whole" imeMode="disabled" allowBlank="1" showInputMessage="1" showErrorMessage="1" sqref="M73:M77 AW2:AX2">
      <formula1>0</formula1>
      <formula2>99</formula2>
    </dataValidation>
    <dataValidation type="custom" imeMode="off" allowBlank="1" showInputMessage="1" showErrorMessage="1" sqref="J156:O156 J160:O160 J164:O164 J168:O168 J176:O176 J180:O182 J186:O186 J172:O172">
      <formula1>OR(ISNUMBER(J156), J156="-")</formula1>
    </dataValidation>
    <dataValidation type="custom" imeMode="disabled" allowBlank="1" showInputMessage="1" showErrorMessage="1" sqref="AH156:AK156 AH160:AK160 AH164:AK164 AH168:AK168 AH176:AK176 AH180:AK182 AH186:AK186 AH172:AK172">
      <formula1>OR(AND(MOD(IF(ISNUMBER(AH156), AH156, 0.5),1)=0, 0&lt;=AH156), AH156="-")</formula1>
    </dataValidation>
    <dataValidation type="list" allowBlank="1" showInputMessage="1" showErrorMessage="1" sqref="A83:E8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3:F77">
      <formula1>T省庁</formula1>
    </dataValidation>
    <dataValidation type="whole" imeMode="disabled" allowBlank="1" showInputMessage="1" showErrorMessage="1" sqref="AS2:AU2">
      <formula1>0</formula1>
      <formula2>9999</formula2>
    </dataValidation>
    <dataValidation type="whole" allowBlank="1" showInputMessage="1" showErrorMessage="1" sqref="L98:M98 L99:M99 X98:Y98 X99:Y99 AJ98:AK98 AJ99:AK99 AU98:AV98 AU99:AV99">
      <formula1>0</formula1>
      <formula2>9999</formula2>
    </dataValidation>
    <dataValidation type="whole" allowBlank="1" showInputMessage="1" showErrorMessage="1" sqref="O98:P98 O99:P99 AA98:AB98 AA99:AB99 AM98:AN98 AM99:AN99 AX98 AX99">
      <formula1>0</formula1>
      <formula2>99</formula2>
    </dataValidation>
  </dataValidations>
  <pageMargins left="0.62992125984251968" right="0.39370078740157483" top="0.59055118110236227" bottom="0.39370078740157483" header="0.51181102362204722" footer="0.51181102362204722"/>
  <pageSetup paperSize="9" scale="68" fitToHeight="7" orientation="portrait" r:id="rId1"/>
  <headerFooter differentFirst="1" alignWithMargins="0"/>
  <rowBreaks count="4" manualBreakCount="4">
    <brk id="70" max="49" man="1"/>
    <brk id="99" max="49" man="1"/>
    <brk id="122" max="49" man="1"/>
    <brk id="165"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AO99 E98:G99 Q98:S99 AC98:AE99 AO98:AP98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AC156:AG156 AC160:AG160 AC164:AG164 AC168:AG168 AC176:AG176 AC180:AG182 AC186:AG186 AC172:AG172</xm:sqref>
        </x14:dataValidation>
        <x14:dataValidation type="list" allowBlank="1" showInputMessage="1" showErrorMessage="1">
          <x14:formula1>
            <xm:f>入力規則等!$U$37:$U$39</xm:f>
          </x14:formula1>
          <xm:sqref>I98:J98 U98:V98 AG98:AH98 AR98:AS98</xm:sqref>
        </x14:dataValidation>
        <x14:dataValidation type="list" allowBlank="1" showInputMessage="1" showErrorMessage="1">
          <x14:formula1>
            <xm:f>入力規則等!$U$7:$U$9</xm:f>
          </x14:formula1>
          <xm:sqref>I99:J99 U99:V99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408</v>
      </c>
      <c r="AA1" s="14" t="s">
        <v>73</v>
      </c>
      <c r="AB1" s="14" t="s">
        <v>409</v>
      </c>
      <c r="AC1" s="14" t="s">
        <v>28</v>
      </c>
      <c r="AD1" s="13"/>
      <c r="AE1" s="14" t="s">
        <v>40</v>
      </c>
      <c r="AF1" s="15"/>
      <c r="AG1" s="20" t="s">
        <v>178</v>
      </c>
      <c r="AI1" s="20" t="s">
        <v>183</v>
      </c>
      <c r="AK1" s="20" t="s">
        <v>188</v>
      </c>
      <c r="AM1" s="24"/>
      <c r="AN1" s="24"/>
      <c r="AP1" s="13" t="s">
        <v>237</v>
      </c>
    </row>
    <row r="2" spans="1:42" ht="13.5" customHeight="1" x14ac:dyDescent="0.15">
      <c r="A2" s="3" t="s">
        <v>76</v>
      </c>
      <c r="B2" s="4"/>
      <c r="C2" s="2" t="str">
        <f>IF(B2="","",A2)</f>
        <v/>
      </c>
      <c r="D2" s="2" t="str">
        <f>IF(C2="","",IF(D1&lt;&gt;"",CONCATENATE(D1,"、",C2),C2))</f>
        <v/>
      </c>
      <c r="F2" s="1" t="s">
        <v>63</v>
      </c>
      <c r="G2" s="6" t="s">
        <v>597</v>
      </c>
      <c r="H2" s="2" t="str">
        <f>IF(G2="","",F2)</f>
        <v>一般会計</v>
      </c>
      <c r="I2" s="2" t="str">
        <f>IF(H2="","",IF(I1&lt;&gt;"",CONCATENATE(I1,"、",H2),H2))</f>
        <v>一般会計</v>
      </c>
      <c r="K2" s="3" t="s">
        <v>94</v>
      </c>
      <c r="L2" s="4"/>
      <c r="M2" s="2" t="str">
        <f>IF(L2="","",K2)</f>
        <v/>
      </c>
      <c r="N2" s="2" t="str">
        <f>IF(M2="","",IF(N1&lt;&gt;"",CONCATENATE(N1,"、",M2),M2))</f>
        <v/>
      </c>
      <c r="O2" s="2"/>
      <c r="P2" s="1" t="s">
        <v>65</v>
      </c>
      <c r="Q2" s="6" t="s">
        <v>597</v>
      </c>
      <c r="R2" s="2" t="str">
        <f>IF(Q2="","",P2)</f>
        <v>直接実施</v>
      </c>
      <c r="S2" s="2" t="str">
        <f>IF(R2="","",IF(S1&lt;&gt;"",CONCATENATE(S1,"、",R2),R2))</f>
        <v>直接実施</v>
      </c>
      <c r="T2" s="2"/>
      <c r="U2" s="33">
        <v>20</v>
      </c>
      <c r="W2" s="17" t="s">
        <v>161</v>
      </c>
      <c r="Y2" s="17" t="s">
        <v>59</v>
      </c>
      <c r="Z2" s="17" t="s">
        <v>59</v>
      </c>
      <c r="AA2" s="31" t="s">
        <v>275</v>
      </c>
      <c r="AB2" s="31" t="s">
        <v>503</v>
      </c>
      <c r="AC2" s="32" t="s">
        <v>126</v>
      </c>
      <c r="AD2" s="13"/>
      <c r="AE2" s="19" t="s">
        <v>157</v>
      </c>
      <c r="AF2" s="15"/>
      <c r="AG2" s="21" t="s">
        <v>244</v>
      </c>
      <c r="AI2" s="20" t="s">
        <v>272</v>
      </c>
      <c r="AK2" s="20" t="s">
        <v>189</v>
      </c>
      <c r="AM2" s="24"/>
      <c r="AN2" s="24"/>
      <c r="AP2" s="21" t="s">
        <v>244</v>
      </c>
    </row>
    <row r="3" spans="1:42" ht="13.5" customHeight="1" x14ac:dyDescent="0.15">
      <c r="A3" s="3" t="s">
        <v>77</v>
      </c>
      <c r="B3" s="4"/>
      <c r="C3" s="2" t="str">
        <f t="shared" ref="C3:C11" si="0">IF(B3="","",A3)</f>
        <v/>
      </c>
      <c r="D3" s="2" t="str">
        <f>IF(C3="",D2,IF(D2&lt;&gt;"",CONCATENATE(D2,"、",C3),C3))</f>
        <v/>
      </c>
      <c r="F3" s="7" t="s">
        <v>103</v>
      </c>
      <c r="G3" s="6"/>
      <c r="H3" s="2" t="str">
        <f t="shared" ref="H3:H37" si="1">IF(G3="","",F3)</f>
        <v/>
      </c>
      <c r="I3" s="2" t="str">
        <f>IF(H3="",I2,IF(I2&lt;&gt;"",CONCATENATE(I2,"、",H3),H3))</f>
        <v>一般会計</v>
      </c>
      <c r="K3" s="3" t="s">
        <v>95</v>
      </c>
      <c r="L3" s="4"/>
      <c r="M3" s="2" t="str">
        <f t="shared" ref="M3:M11" si="2">IF(L3="","",K3)</f>
        <v/>
      </c>
      <c r="N3" s="2" t="str">
        <f>IF(M3="",N2,IF(N2&lt;&gt;"",CONCATENATE(N2,"、",M3),M3))</f>
        <v/>
      </c>
      <c r="O3" s="2"/>
      <c r="P3" s="1" t="s">
        <v>66</v>
      </c>
      <c r="Q3" s="6" t="s">
        <v>597</v>
      </c>
      <c r="R3" s="2" t="str">
        <f t="shared" ref="R3:R8" si="3">IF(Q3="","",P3)</f>
        <v>委託・請負</v>
      </c>
      <c r="S3" s="2" t="str">
        <f t="shared" ref="S3:S8" si="4">IF(R3="",S2,IF(S2&lt;&gt;"",CONCATENATE(S2,"、",R3),R3))</f>
        <v>直接実施、委託・請負</v>
      </c>
      <c r="T3" s="2"/>
      <c r="U3" s="17" t="s">
        <v>534</v>
      </c>
      <c r="W3" s="17" t="s">
        <v>136</v>
      </c>
      <c r="Y3" s="17" t="s">
        <v>60</v>
      </c>
      <c r="Z3" s="17" t="s">
        <v>410</v>
      </c>
      <c r="AA3" s="31" t="s">
        <v>375</v>
      </c>
      <c r="AB3" s="31" t="s">
        <v>504</v>
      </c>
      <c r="AC3" s="32" t="s">
        <v>127</v>
      </c>
      <c r="AD3" s="13"/>
      <c r="AE3" s="19" t="s">
        <v>158</v>
      </c>
      <c r="AF3" s="15"/>
      <c r="AG3" s="21" t="s">
        <v>245</v>
      </c>
      <c r="AI3" s="20" t="s">
        <v>182</v>
      </c>
      <c r="AK3" s="20" t="str">
        <f>CHAR(CODE(AK2)+1)</f>
        <v>B</v>
      </c>
      <c r="AM3" s="24"/>
      <c r="AN3" s="24"/>
      <c r="AP3" s="21" t="s">
        <v>245</v>
      </c>
    </row>
    <row r="4" spans="1:42" ht="13.5" customHeight="1" x14ac:dyDescent="0.15">
      <c r="A4" s="3" t="s">
        <v>78</v>
      </c>
      <c r="B4" s="4"/>
      <c r="C4" s="2" t="str">
        <f t="shared" si="0"/>
        <v/>
      </c>
      <c r="D4" s="2" t="str">
        <f>IF(C4="",D3,IF(D3&lt;&gt;"",CONCATENATE(D3,"、",C4),C4))</f>
        <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
      </c>
      <c r="O4" s="2"/>
      <c r="P4" s="1" t="s">
        <v>67</v>
      </c>
      <c r="Q4" s="6"/>
      <c r="R4" s="2" t="str">
        <f t="shared" si="3"/>
        <v/>
      </c>
      <c r="S4" s="2" t="str">
        <f t="shared" si="4"/>
        <v>直接実施、委託・請負</v>
      </c>
      <c r="T4" s="2"/>
      <c r="U4" s="17" t="s">
        <v>535</v>
      </c>
      <c r="W4" s="17" t="s">
        <v>137</v>
      </c>
      <c r="Y4" s="17" t="s">
        <v>282</v>
      </c>
      <c r="Z4" s="17" t="s">
        <v>411</v>
      </c>
      <c r="AA4" s="31" t="s">
        <v>376</v>
      </c>
      <c r="AB4" s="31" t="s">
        <v>505</v>
      </c>
      <c r="AC4" s="31" t="s">
        <v>128</v>
      </c>
      <c r="AD4" s="13"/>
      <c r="AE4" s="19" t="s">
        <v>159</v>
      </c>
      <c r="AF4" s="15"/>
      <c r="AG4" s="21" t="s">
        <v>246</v>
      </c>
      <c r="AI4" s="20" t="s">
        <v>184</v>
      </c>
      <c r="AK4" s="20" t="str">
        <f t="shared" ref="AK4:AK49" si="7">CHAR(CODE(AK3)+1)</f>
        <v>C</v>
      </c>
      <c r="AM4" s="24"/>
      <c r="AN4" s="24"/>
      <c r="AP4" s="21" t="s">
        <v>246</v>
      </c>
    </row>
    <row r="5" spans="1:42" ht="13.5" customHeight="1" x14ac:dyDescent="0.15">
      <c r="A5" s="3" t="s">
        <v>79</v>
      </c>
      <c r="B5" s="4"/>
      <c r="C5" s="2" t="str">
        <f t="shared" si="0"/>
        <v/>
      </c>
      <c r="D5" s="2" t="str">
        <f>IF(C5="",D4,IF(D4&lt;&gt;"",CONCATENATE(D4,"、",C5),C5))</f>
        <v/>
      </c>
      <c r="F5" s="7" t="s">
        <v>105</v>
      </c>
      <c r="G5" s="6"/>
      <c r="H5" s="2" t="str">
        <f t="shared" si="1"/>
        <v/>
      </c>
      <c r="I5" s="2" t="str">
        <f t="shared" si="5"/>
        <v>一般会計</v>
      </c>
      <c r="K5" s="3" t="s">
        <v>97</v>
      </c>
      <c r="L5" s="4"/>
      <c r="M5" s="2" t="str">
        <f t="shared" si="2"/>
        <v/>
      </c>
      <c r="N5" s="2" t="str">
        <f t="shared" si="6"/>
        <v/>
      </c>
      <c r="O5" s="2"/>
      <c r="P5" s="1" t="s">
        <v>68</v>
      </c>
      <c r="Q5" s="6"/>
      <c r="R5" s="2" t="str">
        <f t="shared" si="3"/>
        <v/>
      </c>
      <c r="S5" s="2" t="str">
        <f t="shared" si="4"/>
        <v>直接実施、委託・請負</v>
      </c>
      <c r="T5" s="2"/>
      <c r="W5" s="17" t="s">
        <v>559</v>
      </c>
      <c r="Y5" s="17" t="s">
        <v>283</v>
      </c>
      <c r="Z5" s="17" t="s">
        <v>412</v>
      </c>
      <c r="AA5" s="31" t="s">
        <v>377</v>
      </c>
      <c r="AB5" s="31" t="s">
        <v>506</v>
      </c>
      <c r="AC5" s="31" t="s">
        <v>160</v>
      </c>
      <c r="AD5" s="16"/>
      <c r="AE5" s="19" t="s">
        <v>255</v>
      </c>
      <c r="AF5" s="15"/>
      <c r="AG5" s="21" t="s">
        <v>247</v>
      </c>
      <c r="AI5" s="20" t="s">
        <v>279</v>
      </c>
      <c r="AK5" s="20" t="str">
        <f t="shared" si="7"/>
        <v>D</v>
      </c>
      <c r="AP5" s="21" t="s">
        <v>247</v>
      </c>
    </row>
    <row r="6" spans="1:42" ht="13.5" customHeight="1" x14ac:dyDescent="0.15">
      <c r="A6" s="3" t="s">
        <v>80</v>
      </c>
      <c r="B6" s="4" t="s">
        <v>597</v>
      </c>
      <c r="C6" s="2" t="str">
        <f t="shared" si="0"/>
        <v>科学技術・イノベーション</v>
      </c>
      <c r="D6" s="2" t="str">
        <f t="shared" ref="D6:D21" si="8">IF(C6="",D5,IF(D5&lt;&gt;"",CONCATENATE(D5,"、",C6),C6))</f>
        <v>科学技術・イノベーション</v>
      </c>
      <c r="F6" s="7" t="s">
        <v>106</v>
      </c>
      <c r="G6" s="6"/>
      <c r="H6" s="2" t="str">
        <f t="shared" si="1"/>
        <v/>
      </c>
      <c r="I6" s="2" t="str">
        <f t="shared" si="5"/>
        <v>一般会計</v>
      </c>
      <c r="K6" s="3" t="s">
        <v>98</v>
      </c>
      <c r="L6" s="4"/>
      <c r="M6" s="2" t="str">
        <f t="shared" si="2"/>
        <v/>
      </c>
      <c r="N6" s="2" t="str">
        <f t="shared" si="6"/>
        <v/>
      </c>
      <c r="O6" s="2"/>
      <c r="P6" s="1" t="s">
        <v>69</v>
      </c>
      <c r="Q6" s="6"/>
      <c r="R6" s="2" t="str">
        <f t="shared" si="3"/>
        <v/>
      </c>
      <c r="S6" s="2" t="str">
        <f t="shared" si="4"/>
        <v>直接実施、委託・請負</v>
      </c>
      <c r="T6" s="2"/>
      <c r="U6" s="17" t="s">
        <v>256</v>
      </c>
      <c r="W6" s="17" t="s">
        <v>138</v>
      </c>
      <c r="Y6" s="17" t="s">
        <v>284</v>
      </c>
      <c r="Z6" s="17" t="s">
        <v>413</v>
      </c>
      <c r="AA6" s="31" t="s">
        <v>378</v>
      </c>
      <c r="AB6" s="31" t="s">
        <v>507</v>
      </c>
      <c r="AC6" s="31" t="s">
        <v>129</v>
      </c>
      <c r="AD6" s="16"/>
      <c r="AE6" s="19" t="s">
        <v>254</v>
      </c>
      <c r="AF6" s="15"/>
      <c r="AG6" s="21" t="s">
        <v>248</v>
      </c>
      <c r="AI6" s="20" t="s">
        <v>280</v>
      </c>
      <c r="AK6" s="20" t="str">
        <f>CHAR(CODE(AK5)+1)</f>
        <v>E</v>
      </c>
      <c r="AP6" s="21" t="s">
        <v>248</v>
      </c>
    </row>
    <row r="7" spans="1:42" ht="13.5" customHeight="1" x14ac:dyDescent="0.15">
      <c r="A7" s="3" t="s">
        <v>81</v>
      </c>
      <c r="B7" s="4"/>
      <c r="C7" s="2" t="str">
        <f t="shared" si="0"/>
        <v/>
      </c>
      <c r="D7" s="2" t="str">
        <f t="shared" si="8"/>
        <v>科学技術・イノベーション</v>
      </c>
      <c r="F7" s="7" t="s">
        <v>197</v>
      </c>
      <c r="G7" s="6"/>
      <c r="H7" s="2" t="str">
        <f t="shared" si="1"/>
        <v/>
      </c>
      <c r="I7" s="2" t="str">
        <f t="shared" si="5"/>
        <v>一般会計</v>
      </c>
      <c r="K7" s="3" t="s">
        <v>99</v>
      </c>
      <c r="L7" s="4"/>
      <c r="M7" s="2" t="str">
        <f t="shared" si="2"/>
        <v/>
      </c>
      <c r="N7" s="2" t="str">
        <f t="shared" si="6"/>
        <v/>
      </c>
      <c r="O7" s="2"/>
      <c r="P7" s="1" t="s">
        <v>70</v>
      </c>
      <c r="Q7" s="6"/>
      <c r="R7" s="2" t="str">
        <f t="shared" si="3"/>
        <v/>
      </c>
      <c r="S7" s="2" t="str">
        <f t="shared" si="4"/>
        <v>直接実施、委託・請負</v>
      </c>
      <c r="T7" s="2"/>
      <c r="U7" s="17"/>
      <c r="W7" s="17" t="s">
        <v>139</v>
      </c>
      <c r="Y7" s="17" t="s">
        <v>285</v>
      </c>
      <c r="Z7" s="17" t="s">
        <v>414</v>
      </c>
      <c r="AA7" s="31" t="s">
        <v>379</v>
      </c>
      <c r="AB7" s="31" t="s">
        <v>508</v>
      </c>
      <c r="AC7" s="16"/>
      <c r="AD7" s="16"/>
      <c r="AE7" s="17" t="s">
        <v>129</v>
      </c>
      <c r="AF7" s="15"/>
      <c r="AG7" s="21" t="s">
        <v>249</v>
      </c>
      <c r="AH7" s="25"/>
      <c r="AI7" s="21" t="s">
        <v>268</v>
      </c>
      <c r="AK7" s="20" t="str">
        <f>CHAR(CODE(AK6)+1)</f>
        <v>F</v>
      </c>
      <c r="AP7" s="21" t="s">
        <v>249</v>
      </c>
    </row>
    <row r="8" spans="1:42" ht="13.5" customHeight="1" x14ac:dyDescent="0.15">
      <c r="A8" s="3" t="s">
        <v>82</v>
      </c>
      <c r="B8" s="4"/>
      <c r="C8" s="2" t="str">
        <f t="shared" si="0"/>
        <v/>
      </c>
      <c r="D8" s="2" t="str">
        <f t="shared" si="8"/>
        <v>科学技術・イノベーション</v>
      </c>
      <c r="F8" s="7" t="s">
        <v>107</v>
      </c>
      <c r="G8" s="6"/>
      <c r="H8" s="2" t="str">
        <f t="shared" si="1"/>
        <v/>
      </c>
      <c r="I8" s="2" t="str">
        <f t="shared" si="5"/>
        <v>一般会計</v>
      </c>
      <c r="K8" s="3" t="s">
        <v>100</v>
      </c>
      <c r="L8" s="4"/>
      <c r="M8" s="2" t="str">
        <f t="shared" si="2"/>
        <v/>
      </c>
      <c r="N8" s="2" t="str">
        <f t="shared" si="6"/>
        <v/>
      </c>
      <c r="O8" s="2"/>
      <c r="P8" s="1" t="s">
        <v>71</v>
      </c>
      <c r="Q8" s="6"/>
      <c r="R8" s="2" t="str">
        <f t="shared" si="3"/>
        <v/>
      </c>
      <c r="S8" s="2" t="str">
        <f t="shared" si="4"/>
        <v>直接実施、委託・請負</v>
      </c>
      <c r="T8" s="2"/>
      <c r="U8" s="17" t="s">
        <v>277</v>
      </c>
      <c r="W8" s="17" t="s">
        <v>140</v>
      </c>
      <c r="Y8" s="17" t="s">
        <v>286</v>
      </c>
      <c r="Z8" s="17" t="s">
        <v>415</v>
      </c>
      <c r="AA8" s="31" t="s">
        <v>380</v>
      </c>
      <c r="AB8" s="31" t="s">
        <v>509</v>
      </c>
      <c r="AC8" s="16"/>
      <c r="AD8" s="16"/>
      <c r="AE8" s="16"/>
      <c r="AF8" s="15"/>
      <c r="AG8" s="21" t="s">
        <v>250</v>
      </c>
      <c r="AI8" s="20" t="s">
        <v>269</v>
      </c>
      <c r="AK8" s="20" t="str">
        <f t="shared" si="7"/>
        <v>G</v>
      </c>
      <c r="AP8" s="21" t="s">
        <v>250</v>
      </c>
    </row>
    <row r="9" spans="1:42" ht="13.5" customHeight="1" x14ac:dyDescent="0.15">
      <c r="A9" s="3" t="s">
        <v>83</v>
      </c>
      <c r="B9" s="4"/>
      <c r="C9" s="2" t="str">
        <f t="shared" si="0"/>
        <v/>
      </c>
      <c r="D9" s="2" t="str">
        <f t="shared" si="8"/>
        <v>科学技術・イノベーション</v>
      </c>
      <c r="F9" s="7" t="s">
        <v>198</v>
      </c>
      <c r="G9" s="6"/>
      <c r="H9" s="2" t="str">
        <f t="shared" si="1"/>
        <v/>
      </c>
      <c r="I9" s="2" t="str">
        <f t="shared" si="5"/>
        <v>一般会計</v>
      </c>
      <c r="K9" s="3" t="s">
        <v>101</v>
      </c>
      <c r="L9" s="4"/>
      <c r="M9" s="2" t="str">
        <f t="shared" si="2"/>
        <v/>
      </c>
      <c r="N9" s="2" t="str">
        <f t="shared" si="6"/>
        <v/>
      </c>
      <c r="O9" s="2"/>
      <c r="P9" s="2"/>
      <c r="Q9" s="8"/>
      <c r="T9" s="2"/>
      <c r="U9" s="17" t="s">
        <v>278</v>
      </c>
      <c r="W9" s="17" t="s">
        <v>141</v>
      </c>
      <c r="Y9" s="17" t="s">
        <v>287</v>
      </c>
      <c r="Z9" s="17" t="s">
        <v>416</v>
      </c>
      <c r="AA9" s="31" t="s">
        <v>381</v>
      </c>
      <c r="AB9" s="31" t="s">
        <v>510</v>
      </c>
      <c r="AC9" s="16"/>
      <c r="AD9" s="16"/>
      <c r="AE9" s="16"/>
      <c r="AF9" s="15"/>
      <c r="AG9" s="21" t="s">
        <v>251</v>
      </c>
      <c r="AI9" s="23"/>
      <c r="AK9" s="20" t="str">
        <f t="shared" si="7"/>
        <v>H</v>
      </c>
      <c r="AP9" s="21" t="s">
        <v>251</v>
      </c>
    </row>
    <row r="10" spans="1:42" ht="13.5" customHeight="1" x14ac:dyDescent="0.15">
      <c r="A10" s="3" t="s">
        <v>218</v>
      </c>
      <c r="B10" s="4"/>
      <c r="C10" s="2" t="str">
        <f t="shared" si="0"/>
        <v/>
      </c>
      <c r="D10" s="2" t="str">
        <f t="shared" si="8"/>
        <v>科学技術・イノベーション</v>
      </c>
      <c r="F10" s="7" t="s">
        <v>108</v>
      </c>
      <c r="G10" s="6"/>
      <c r="H10" s="2" t="str">
        <f t="shared" si="1"/>
        <v/>
      </c>
      <c r="I10" s="2" t="str">
        <f t="shared" si="5"/>
        <v>一般会計</v>
      </c>
      <c r="K10" s="3" t="s">
        <v>220</v>
      </c>
      <c r="L10" s="4"/>
      <c r="M10" s="2" t="str">
        <f t="shared" si="2"/>
        <v/>
      </c>
      <c r="N10" s="2" t="str">
        <f t="shared" si="6"/>
        <v/>
      </c>
      <c r="O10" s="2"/>
      <c r="P10" s="2" t="str">
        <f>S8</f>
        <v>直接実施、委託・請負</v>
      </c>
      <c r="Q10" s="8"/>
      <c r="T10" s="2"/>
      <c r="W10" s="17" t="s">
        <v>142</v>
      </c>
      <c r="Y10" s="17" t="s">
        <v>288</v>
      </c>
      <c r="Z10" s="17" t="s">
        <v>417</v>
      </c>
      <c r="AA10" s="31" t="s">
        <v>382</v>
      </c>
      <c r="AB10" s="31" t="s">
        <v>511</v>
      </c>
      <c r="AC10" s="16"/>
      <c r="AD10" s="16"/>
      <c r="AE10" s="16"/>
      <c r="AF10" s="15"/>
      <c r="AG10" s="21" t="s">
        <v>240</v>
      </c>
      <c r="AK10" s="20" t="str">
        <f t="shared" si="7"/>
        <v>I</v>
      </c>
      <c r="AP10" s="20" t="s">
        <v>238</v>
      </c>
    </row>
    <row r="11" spans="1:42" ht="13.5" customHeight="1" x14ac:dyDescent="0.15">
      <c r="A11" s="3" t="s">
        <v>84</v>
      </c>
      <c r="B11" s="4"/>
      <c r="C11" s="2" t="str">
        <f t="shared" si="0"/>
        <v/>
      </c>
      <c r="D11" s="2" t="str">
        <f t="shared" si="8"/>
        <v>科学技術・イノベーション</v>
      </c>
      <c r="F11" s="7" t="s">
        <v>109</v>
      </c>
      <c r="G11" s="6"/>
      <c r="H11" s="2" t="str">
        <f t="shared" si="1"/>
        <v/>
      </c>
      <c r="I11" s="2" t="str">
        <f t="shared" si="5"/>
        <v>一般会計</v>
      </c>
      <c r="K11" s="3" t="s">
        <v>102</v>
      </c>
      <c r="L11" s="4" t="s">
        <v>597</v>
      </c>
      <c r="M11" s="2" t="str">
        <f t="shared" si="2"/>
        <v>その他の事項経費</v>
      </c>
      <c r="N11" s="2" t="str">
        <f t="shared" si="6"/>
        <v>その他の事項経費</v>
      </c>
      <c r="O11" s="2"/>
      <c r="P11" s="2"/>
      <c r="Q11" s="8"/>
      <c r="T11" s="2"/>
      <c r="W11" s="17" t="s">
        <v>143</v>
      </c>
      <c r="Y11" s="17" t="s">
        <v>289</v>
      </c>
      <c r="Z11" s="17" t="s">
        <v>418</v>
      </c>
      <c r="AA11" s="31" t="s">
        <v>383</v>
      </c>
      <c r="AB11" s="31" t="s">
        <v>512</v>
      </c>
      <c r="AC11" s="16"/>
      <c r="AD11" s="16"/>
      <c r="AE11" s="16"/>
      <c r="AF11" s="15"/>
      <c r="AG11" s="20" t="s">
        <v>243</v>
      </c>
      <c r="AK11" s="20" t="str">
        <f t="shared" si="7"/>
        <v>J</v>
      </c>
    </row>
    <row r="12" spans="1:42" ht="13.5" customHeight="1" x14ac:dyDescent="0.15">
      <c r="A12" s="3" t="s">
        <v>85</v>
      </c>
      <c r="B12" s="4"/>
      <c r="C12" s="2" t="str">
        <f t="shared" ref="C12:C24" si="9">IF(B12="","",A12)</f>
        <v/>
      </c>
      <c r="D12" s="2" t="str">
        <f t="shared" si="8"/>
        <v>科学技術・イノベーション</v>
      </c>
      <c r="F12" s="7" t="s">
        <v>110</v>
      </c>
      <c r="G12" s="6"/>
      <c r="H12" s="2" t="str">
        <f t="shared" si="1"/>
        <v/>
      </c>
      <c r="I12" s="2" t="str">
        <f t="shared" si="5"/>
        <v>一般会計</v>
      </c>
      <c r="K12" s="2"/>
      <c r="L12" s="2"/>
      <c r="O12" s="2"/>
      <c r="P12" s="2"/>
      <c r="Q12" s="8"/>
      <c r="T12" s="2"/>
      <c r="U12" s="14" t="s">
        <v>536</v>
      </c>
      <c r="W12" s="17" t="s">
        <v>144</v>
      </c>
      <c r="Y12" s="17" t="s">
        <v>290</v>
      </c>
      <c r="Z12" s="17" t="s">
        <v>419</v>
      </c>
      <c r="AA12" s="31" t="s">
        <v>384</v>
      </c>
      <c r="AB12" s="31" t="s">
        <v>513</v>
      </c>
      <c r="AC12" s="16"/>
      <c r="AD12" s="16"/>
      <c r="AE12" s="16"/>
      <c r="AF12" s="15"/>
      <c r="AG12" s="20" t="s">
        <v>241</v>
      </c>
      <c r="AK12" s="20" t="str">
        <f t="shared" si="7"/>
        <v>K</v>
      </c>
    </row>
    <row r="13" spans="1:42" ht="13.5" customHeight="1" x14ac:dyDescent="0.15">
      <c r="A13" s="3" t="s">
        <v>86</v>
      </c>
      <c r="B13" s="4"/>
      <c r="C13" s="2" t="str">
        <f t="shared" si="9"/>
        <v/>
      </c>
      <c r="D13" s="2" t="str">
        <f t="shared" si="8"/>
        <v>科学技術・イノベーション</v>
      </c>
      <c r="F13" s="7" t="s">
        <v>111</v>
      </c>
      <c r="G13" s="6"/>
      <c r="H13" s="2" t="str">
        <f t="shared" si="1"/>
        <v/>
      </c>
      <c r="I13" s="2" t="str">
        <f t="shared" si="5"/>
        <v>一般会計</v>
      </c>
      <c r="K13" s="2" t="str">
        <f>N11</f>
        <v>その他の事項経費</v>
      </c>
      <c r="L13" s="2"/>
      <c r="O13" s="2"/>
      <c r="P13" s="2"/>
      <c r="Q13" s="8"/>
      <c r="T13" s="2"/>
      <c r="U13" s="17" t="s">
        <v>161</v>
      </c>
      <c r="W13" s="17" t="s">
        <v>145</v>
      </c>
      <c r="Y13" s="17" t="s">
        <v>291</v>
      </c>
      <c r="Z13" s="17" t="s">
        <v>420</v>
      </c>
      <c r="AA13" s="31" t="s">
        <v>385</v>
      </c>
      <c r="AB13" s="31" t="s">
        <v>514</v>
      </c>
      <c r="AC13" s="16"/>
      <c r="AD13" s="16"/>
      <c r="AE13" s="16"/>
      <c r="AF13" s="15"/>
      <c r="AG13" s="20" t="s">
        <v>242</v>
      </c>
      <c r="AK13" s="20" t="str">
        <f t="shared" si="7"/>
        <v>L</v>
      </c>
    </row>
    <row r="14" spans="1:42" ht="13.5" customHeight="1" x14ac:dyDescent="0.15">
      <c r="A14" s="3" t="s">
        <v>87</v>
      </c>
      <c r="B14" s="4"/>
      <c r="C14" s="2" t="str">
        <f t="shared" si="9"/>
        <v/>
      </c>
      <c r="D14" s="2" t="str">
        <f t="shared" si="8"/>
        <v>科学技術・イノベーション</v>
      </c>
      <c r="F14" s="7" t="s">
        <v>112</v>
      </c>
      <c r="G14" s="6"/>
      <c r="H14" s="2" t="str">
        <f t="shared" si="1"/>
        <v/>
      </c>
      <c r="I14" s="2" t="str">
        <f t="shared" si="5"/>
        <v>一般会計</v>
      </c>
      <c r="K14" s="2"/>
      <c r="L14" s="2"/>
      <c r="O14" s="2"/>
      <c r="P14" s="2"/>
      <c r="Q14" s="8"/>
      <c r="T14" s="2"/>
      <c r="U14" s="17" t="s">
        <v>537</v>
      </c>
      <c r="W14" s="17" t="s">
        <v>146</v>
      </c>
      <c r="Y14" s="17" t="s">
        <v>292</v>
      </c>
      <c r="Z14" s="17" t="s">
        <v>421</v>
      </c>
      <c r="AA14" s="31" t="s">
        <v>386</v>
      </c>
      <c r="AB14" s="31" t="s">
        <v>515</v>
      </c>
      <c r="AC14" s="16"/>
      <c r="AD14" s="16"/>
      <c r="AE14" s="16"/>
      <c r="AF14" s="15"/>
      <c r="AG14" s="23"/>
      <c r="AK14" s="20" t="str">
        <f t="shared" si="7"/>
        <v>M</v>
      </c>
    </row>
    <row r="15" spans="1:42" ht="13.5" customHeight="1" x14ac:dyDescent="0.15">
      <c r="A15" s="3" t="s">
        <v>88</v>
      </c>
      <c r="B15" s="4"/>
      <c r="C15" s="2" t="str">
        <f t="shared" si="9"/>
        <v/>
      </c>
      <c r="D15" s="2" t="str">
        <f t="shared" si="8"/>
        <v>科学技術・イノベーション</v>
      </c>
      <c r="F15" s="7" t="s">
        <v>113</v>
      </c>
      <c r="G15" s="6"/>
      <c r="H15" s="2" t="str">
        <f t="shared" si="1"/>
        <v/>
      </c>
      <c r="I15" s="2" t="str">
        <f t="shared" si="5"/>
        <v>一般会計</v>
      </c>
      <c r="K15" s="2"/>
      <c r="L15" s="2"/>
      <c r="O15" s="2"/>
      <c r="P15" s="2"/>
      <c r="Q15" s="8"/>
      <c r="T15" s="2"/>
      <c r="U15" s="17" t="s">
        <v>538</v>
      </c>
      <c r="W15" s="17" t="s">
        <v>147</v>
      </c>
      <c r="Y15" s="17" t="s">
        <v>293</v>
      </c>
      <c r="Z15" s="17" t="s">
        <v>422</v>
      </c>
      <c r="AA15" s="31" t="s">
        <v>387</v>
      </c>
      <c r="AB15" s="31" t="s">
        <v>516</v>
      </c>
      <c r="AC15" s="16"/>
      <c r="AD15" s="16"/>
      <c r="AE15" s="16"/>
      <c r="AF15" s="15"/>
      <c r="AG15" s="24"/>
      <c r="AK15" s="20" t="str">
        <f t="shared" si="7"/>
        <v>N</v>
      </c>
    </row>
    <row r="16" spans="1:42" ht="13.5" customHeight="1" x14ac:dyDescent="0.15">
      <c r="A16" s="3" t="s">
        <v>89</v>
      </c>
      <c r="B16" s="4"/>
      <c r="C16" s="2" t="str">
        <f t="shared" si="9"/>
        <v/>
      </c>
      <c r="D16" s="2" t="str">
        <f t="shared" si="8"/>
        <v>科学技術・イノベーション</v>
      </c>
      <c r="F16" s="7" t="s">
        <v>114</v>
      </c>
      <c r="G16" s="6"/>
      <c r="H16" s="2" t="str">
        <f t="shared" si="1"/>
        <v/>
      </c>
      <c r="I16" s="2" t="str">
        <f t="shared" si="5"/>
        <v>一般会計</v>
      </c>
      <c r="K16" s="2"/>
      <c r="L16" s="2"/>
      <c r="O16" s="2"/>
      <c r="P16" s="2"/>
      <c r="Q16" s="8"/>
      <c r="T16" s="2"/>
      <c r="U16" s="17" t="s">
        <v>539</v>
      </c>
      <c r="W16" s="17" t="s">
        <v>148</v>
      </c>
      <c r="Y16" s="17" t="s">
        <v>294</v>
      </c>
      <c r="Z16" s="17" t="s">
        <v>423</v>
      </c>
      <c r="AA16" s="31" t="s">
        <v>388</v>
      </c>
      <c r="AB16" s="31" t="s">
        <v>517</v>
      </c>
      <c r="AC16" s="16"/>
      <c r="AD16" s="16"/>
      <c r="AE16" s="16"/>
      <c r="AF16" s="15"/>
      <c r="AG16" s="24"/>
      <c r="AK16" s="20" t="str">
        <f t="shared" si="7"/>
        <v>O</v>
      </c>
    </row>
    <row r="17" spans="1:37" ht="13.5" customHeight="1" x14ac:dyDescent="0.15">
      <c r="A17" s="3" t="s">
        <v>90</v>
      </c>
      <c r="B17" s="4"/>
      <c r="C17" s="2" t="str">
        <f t="shared" si="9"/>
        <v/>
      </c>
      <c r="D17" s="2" t="str">
        <f t="shared" si="8"/>
        <v>科学技術・イノベーション</v>
      </c>
      <c r="F17" s="7" t="s">
        <v>115</v>
      </c>
      <c r="G17" s="6"/>
      <c r="H17" s="2" t="str">
        <f t="shared" si="1"/>
        <v/>
      </c>
      <c r="I17" s="2" t="str">
        <f t="shared" si="5"/>
        <v>一般会計</v>
      </c>
      <c r="K17" s="2"/>
      <c r="L17" s="2"/>
      <c r="O17" s="2"/>
      <c r="P17" s="2"/>
      <c r="Q17" s="8"/>
      <c r="T17" s="2"/>
      <c r="U17" s="17" t="s">
        <v>540</v>
      </c>
      <c r="W17" s="17" t="s">
        <v>149</v>
      </c>
      <c r="Y17" s="17" t="s">
        <v>295</v>
      </c>
      <c r="Z17" s="17" t="s">
        <v>424</v>
      </c>
      <c r="AA17" s="31" t="s">
        <v>389</v>
      </c>
      <c r="AB17" s="31" t="s">
        <v>518</v>
      </c>
      <c r="AC17" s="16"/>
      <c r="AD17" s="16"/>
      <c r="AE17" s="16"/>
      <c r="AF17" s="15"/>
      <c r="AG17" s="24"/>
      <c r="AK17" s="20" t="str">
        <f t="shared" si="7"/>
        <v>P</v>
      </c>
    </row>
    <row r="18" spans="1:37" ht="13.5" customHeight="1" x14ac:dyDescent="0.15">
      <c r="A18" s="3" t="s">
        <v>91</v>
      </c>
      <c r="B18" s="4"/>
      <c r="C18" s="2" t="str">
        <f t="shared" si="9"/>
        <v/>
      </c>
      <c r="D18" s="2" t="str">
        <f t="shared" si="8"/>
        <v>科学技術・イノベーション</v>
      </c>
      <c r="F18" s="7" t="s">
        <v>116</v>
      </c>
      <c r="G18" s="6"/>
      <c r="H18" s="2" t="str">
        <f t="shared" si="1"/>
        <v/>
      </c>
      <c r="I18" s="2" t="str">
        <f t="shared" si="5"/>
        <v>一般会計</v>
      </c>
      <c r="K18" s="2"/>
      <c r="L18" s="2"/>
      <c r="O18" s="2"/>
      <c r="P18" s="2"/>
      <c r="Q18" s="8"/>
      <c r="T18" s="2"/>
      <c r="U18" s="17" t="s">
        <v>541</v>
      </c>
      <c r="W18" s="17" t="s">
        <v>150</v>
      </c>
      <c r="Y18" s="17" t="s">
        <v>296</v>
      </c>
      <c r="Z18" s="17" t="s">
        <v>425</v>
      </c>
      <c r="AA18" s="31" t="s">
        <v>390</v>
      </c>
      <c r="AB18" s="31" t="s">
        <v>519</v>
      </c>
      <c r="AC18" s="16"/>
      <c r="AD18" s="16"/>
      <c r="AE18" s="16"/>
      <c r="AF18" s="15"/>
      <c r="AK18" s="20" t="str">
        <f t="shared" si="7"/>
        <v>Q</v>
      </c>
    </row>
    <row r="19" spans="1:37" ht="13.5" customHeight="1" x14ac:dyDescent="0.15">
      <c r="A19" s="3" t="s">
        <v>92</v>
      </c>
      <c r="B19" s="4"/>
      <c r="C19" s="2" t="str">
        <f t="shared" si="9"/>
        <v/>
      </c>
      <c r="D19" s="2" t="str">
        <f t="shared" si="8"/>
        <v>科学技術・イノベーション</v>
      </c>
      <c r="F19" s="7" t="s">
        <v>117</v>
      </c>
      <c r="G19" s="6"/>
      <c r="H19" s="2" t="str">
        <f t="shared" si="1"/>
        <v/>
      </c>
      <c r="I19" s="2" t="str">
        <f t="shared" si="5"/>
        <v>一般会計</v>
      </c>
      <c r="K19" s="2"/>
      <c r="L19" s="2"/>
      <c r="O19" s="2"/>
      <c r="P19" s="2"/>
      <c r="Q19" s="8"/>
      <c r="T19" s="2"/>
      <c r="U19" s="17" t="s">
        <v>542</v>
      </c>
      <c r="W19" s="17" t="s">
        <v>151</v>
      </c>
      <c r="Y19" s="17" t="s">
        <v>297</v>
      </c>
      <c r="Z19" s="17" t="s">
        <v>426</v>
      </c>
      <c r="AA19" s="31" t="s">
        <v>391</v>
      </c>
      <c r="AB19" s="31" t="s">
        <v>520</v>
      </c>
      <c r="AC19" s="16"/>
      <c r="AD19" s="16"/>
      <c r="AE19" s="16"/>
      <c r="AF19" s="15"/>
      <c r="AK19" s="20" t="str">
        <f t="shared" si="7"/>
        <v>R</v>
      </c>
    </row>
    <row r="20" spans="1:37" ht="13.5" customHeight="1" x14ac:dyDescent="0.15">
      <c r="A20" s="3" t="s">
        <v>208</v>
      </c>
      <c r="B20" s="4"/>
      <c r="C20" s="2" t="str">
        <f t="shared" si="9"/>
        <v/>
      </c>
      <c r="D20" s="2" t="str">
        <f t="shared" si="8"/>
        <v>科学技術・イノベーション</v>
      </c>
      <c r="F20" s="7" t="s">
        <v>207</v>
      </c>
      <c r="G20" s="6"/>
      <c r="H20" s="2" t="str">
        <f t="shared" si="1"/>
        <v/>
      </c>
      <c r="I20" s="2" t="str">
        <f t="shared" si="5"/>
        <v>一般会計</v>
      </c>
      <c r="K20" s="2"/>
      <c r="L20" s="2"/>
      <c r="O20" s="2"/>
      <c r="P20" s="2"/>
      <c r="Q20" s="8"/>
      <c r="T20" s="2"/>
      <c r="U20" s="17" t="s">
        <v>543</v>
      </c>
      <c r="W20" s="17" t="s">
        <v>152</v>
      </c>
      <c r="Y20" s="17" t="s">
        <v>298</v>
      </c>
      <c r="Z20" s="17" t="s">
        <v>427</v>
      </c>
      <c r="AA20" s="31" t="s">
        <v>392</v>
      </c>
      <c r="AB20" s="31" t="s">
        <v>521</v>
      </c>
      <c r="AC20" s="16"/>
      <c r="AD20" s="16"/>
      <c r="AE20" s="16"/>
      <c r="AF20" s="15"/>
      <c r="AK20" s="20" t="str">
        <f t="shared" si="7"/>
        <v>S</v>
      </c>
    </row>
    <row r="21" spans="1:37" ht="13.5" customHeight="1" x14ac:dyDescent="0.15">
      <c r="A21" s="3" t="s">
        <v>209</v>
      </c>
      <c r="B21" s="4"/>
      <c r="C21" s="2" t="str">
        <f t="shared" si="9"/>
        <v/>
      </c>
      <c r="D21" s="2" t="str">
        <f t="shared" si="8"/>
        <v>科学技術・イノベーション</v>
      </c>
      <c r="F21" s="7" t="s">
        <v>118</v>
      </c>
      <c r="G21" s="6"/>
      <c r="H21" s="2" t="str">
        <f t="shared" si="1"/>
        <v/>
      </c>
      <c r="I21" s="2" t="str">
        <f t="shared" si="5"/>
        <v>一般会計</v>
      </c>
      <c r="K21" s="2"/>
      <c r="L21" s="2"/>
      <c r="O21" s="2"/>
      <c r="P21" s="2"/>
      <c r="Q21" s="8"/>
      <c r="T21" s="2"/>
      <c r="U21" s="17" t="s">
        <v>544</v>
      </c>
      <c r="W21" s="17" t="s">
        <v>153</v>
      </c>
      <c r="Y21" s="17" t="s">
        <v>299</v>
      </c>
      <c r="Z21" s="17" t="s">
        <v>428</v>
      </c>
      <c r="AA21" s="31" t="s">
        <v>393</v>
      </c>
      <c r="AB21" s="31" t="s">
        <v>522</v>
      </c>
      <c r="AC21" s="16"/>
      <c r="AD21" s="16"/>
      <c r="AE21" s="16"/>
      <c r="AF21" s="15"/>
      <c r="AK21" s="20" t="str">
        <f t="shared" si="7"/>
        <v>T</v>
      </c>
    </row>
    <row r="22" spans="1:37" ht="13.5" customHeight="1" x14ac:dyDescent="0.15">
      <c r="A22" s="3" t="s">
        <v>210</v>
      </c>
      <c r="B22" s="4"/>
      <c r="C22" s="2" t="str">
        <f t="shared" si="9"/>
        <v/>
      </c>
      <c r="D22" s="2" t="str">
        <f>IF(C22="",D21,IF(D21&lt;&gt;"",CONCATENATE(D21,"、",C22),C22))</f>
        <v>科学技術・イノベーション</v>
      </c>
      <c r="F22" s="7" t="s">
        <v>119</v>
      </c>
      <c r="G22" s="6"/>
      <c r="H22" s="2" t="str">
        <f t="shared" si="1"/>
        <v/>
      </c>
      <c r="I22" s="2" t="str">
        <f t="shared" si="5"/>
        <v>一般会計</v>
      </c>
      <c r="K22" s="2"/>
      <c r="L22" s="2"/>
      <c r="O22" s="2"/>
      <c r="P22" s="2"/>
      <c r="Q22" s="8"/>
      <c r="T22" s="2"/>
      <c r="U22" s="17" t="s">
        <v>545</v>
      </c>
      <c r="W22" s="17" t="s">
        <v>154</v>
      </c>
      <c r="Y22" s="17" t="s">
        <v>300</v>
      </c>
      <c r="Z22" s="17" t="s">
        <v>429</v>
      </c>
      <c r="AA22" s="31" t="s">
        <v>394</v>
      </c>
      <c r="AB22" s="31" t="s">
        <v>523</v>
      </c>
      <c r="AC22" s="16"/>
      <c r="AD22" s="16"/>
      <c r="AE22" s="16"/>
      <c r="AF22" s="15"/>
      <c r="AK22" s="20" t="str">
        <f t="shared" si="7"/>
        <v>U</v>
      </c>
    </row>
    <row r="23" spans="1:37" ht="13.5" customHeight="1" x14ac:dyDescent="0.15">
      <c r="A23" s="3" t="s">
        <v>211</v>
      </c>
      <c r="B23" s="4"/>
      <c r="C23" s="2" t="str">
        <f t="shared" si="9"/>
        <v/>
      </c>
      <c r="D23" s="2" t="str">
        <f>IF(C23="",D22,IF(D22&lt;&gt;"",CONCATENATE(D22,"、",C23),C23))</f>
        <v>科学技術・イノベーション</v>
      </c>
      <c r="F23" s="7" t="s">
        <v>120</v>
      </c>
      <c r="G23" s="6"/>
      <c r="H23" s="2" t="str">
        <f t="shared" si="1"/>
        <v/>
      </c>
      <c r="I23" s="2" t="str">
        <f t="shared" si="5"/>
        <v>一般会計</v>
      </c>
      <c r="K23" s="2"/>
      <c r="L23" s="2"/>
      <c r="O23" s="2"/>
      <c r="P23" s="2"/>
      <c r="Q23" s="8"/>
      <c r="T23" s="2"/>
      <c r="U23" s="17" t="s">
        <v>546</v>
      </c>
      <c r="W23" s="17" t="s">
        <v>561</v>
      </c>
      <c r="Y23" s="17" t="s">
        <v>301</v>
      </c>
      <c r="Z23" s="17" t="s">
        <v>430</v>
      </c>
      <c r="AA23" s="31" t="s">
        <v>395</v>
      </c>
      <c r="AB23" s="31" t="s">
        <v>524</v>
      </c>
      <c r="AC23" s="16"/>
      <c r="AD23" s="16"/>
      <c r="AE23" s="16"/>
      <c r="AF23" s="15"/>
      <c r="AK23" s="20" t="str">
        <f t="shared" si="7"/>
        <v>V</v>
      </c>
    </row>
    <row r="24" spans="1:37" ht="13.5" customHeight="1" x14ac:dyDescent="0.15">
      <c r="A24" s="28" t="s">
        <v>270</v>
      </c>
      <c r="B24" s="4"/>
      <c r="C24" s="2" t="str">
        <f t="shared" si="9"/>
        <v/>
      </c>
      <c r="D24" s="2" t="str">
        <f>IF(C24="",D23,IF(D23&lt;&gt;"",CONCATENATE(D23,"、",C24),C24))</f>
        <v>科学技術・イノベーション</v>
      </c>
      <c r="F24" s="7" t="s">
        <v>273</v>
      </c>
      <c r="G24" s="6"/>
      <c r="H24" s="2" t="str">
        <f t="shared" si="1"/>
        <v/>
      </c>
      <c r="I24" s="2" t="str">
        <f t="shared" si="5"/>
        <v>一般会計</v>
      </c>
      <c r="K24" s="2"/>
      <c r="L24" s="2"/>
      <c r="O24" s="2"/>
      <c r="P24" s="2"/>
      <c r="Q24" s="8"/>
      <c r="T24" s="2"/>
      <c r="U24" s="17" t="s">
        <v>547</v>
      </c>
      <c r="Y24" s="17" t="s">
        <v>302</v>
      </c>
      <c r="Z24" s="17" t="s">
        <v>431</v>
      </c>
      <c r="AA24" s="31" t="s">
        <v>396</v>
      </c>
      <c r="AB24" s="31" t="s">
        <v>525</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548</v>
      </c>
      <c r="Y25" s="17" t="s">
        <v>303</v>
      </c>
      <c r="Z25" s="17" t="s">
        <v>432</v>
      </c>
      <c r="AA25" s="31" t="s">
        <v>397</v>
      </c>
      <c r="AB25" s="31" t="s">
        <v>526</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549</v>
      </c>
      <c r="Y26" s="17" t="s">
        <v>304</v>
      </c>
      <c r="Z26" s="17" t="s">
        <v>433</v>
      </c>
      <c r="AA26" s="31" t="s">
        <v>398</v>
      </c>
      <c r="AB26" s="31" t="s">
        <v>527</v>
      </c>
      <c r="AC26" s="16"/>
      <c r="AD26" s="16"/>
      <c r="AE26" s="16"/>
      <c r="AF26" s="15"/>
      <c r="AK26" s="20" t="str">
        <f t="shared" si="7"/>
        <v>Y</v>
      </c>
    </row>
    <row r="27" spans="1:37" ht="13.5" customHeight="1" x14ac:dyDescent="0.15">
      <c r="A27" s="2" t="str">
        <f>IF(D24="", "-", D24)</f>
        <v>科学技術・イノベーション</v>
      </c>
      <c r="B27" s="2"/>
      <c r="F27" s="7" t="s">
        <v>123</v>
      </c>
      <c r="G27" s="6"/>
      <c r="H27" s="2" t="str">
        <f t="shared" si="1"/>
        <v/>
      </c>
      <c r="I27" s="2" t="str">
        <f t="shared" si="5"/>
        <v>一般会計</v>
      </c>
      <c r="K27" s="2"/>
      <c r="L27" s="2"/>
      <c r="O27" s="2"/>
      <c r="P27" s="2"/>
      <c r="Q27" s="8"/>
      <c r="T27" s="2"/>
      <c r="U27" s="17" t="s">
        <v>550</v>
      </c>
      <c r="Y27" s="17" t="s">
        <v>305</v>
      </c>
      <c r="Z27" s="17" t="s">
        <v>434</v>
      </c>
      <c r="AA27" s="31" t="s">
        <v>399</v>
      </c>
      <c r="AB27" s="31" t="s">
        <v>528</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551</v>
      </c>
      <c r="Y28" s="17" t="s">
        <v>306</v>
      </c>
      <c r="Z28" s="17" t="s">
        <v>435</v>
      </c>
      <c r="AA28" s="31" t="s">
        <v>400</v>
      </c>
      <c r="AB28" s="31" t="s">
        <v>529</v>
      </c>
      <c r="AC28" s="16"/>
      <c r="AD28" s="16"/>
      <c r="AE28" s="16"/>
      <c r="AF28" s="15"/>
      <c r="AK28" s="20" t="s">
        <v>190</v>
      </c>
    </row>
    <row r="29" spans="1:37" ht="13.5" customHeight="1" x14ac:dyDescent="0.15">
      <c r="A29" s="2"/>
      <c r="B29" s="2"/>
      <c r="F29" s="7" t="s">
        <v>199</v>
      </c>
      <c r="G29" s="6"/>
      <c r="H29" s="2" t="str">
        <f t="shared" si="1"/>
        <v/>
      </c>
      <c r="I29" s="2" t="str">
        <f t="shared" si="5"/>
        <v>一般会計</v>
      </c>
      <c r="K29" s="2"/>
      <c r="L29" s="2"/>
      <c r="O29" s="2"/>
      <c r="P29" s="2"/>
      <c r="Q29" s="8"/>
      <c r="T29" s="2"/>
      <c r="U29" s="17" t="s">
        <v>552</v>
      </c>
      <c r="Y29" s="17" t="s">
        <v>307</v>
      </c>
      <c r="Z29" s="17" t="s">
        <v>436</v>
      </c>
      <c r="AA29" s="31" t="s">
        <v>401</v>
      </c>
      <c r="AB29" s="31" t="s">
        <v>530</v>
      </c>
      <c r="AC29" s="16"/>
      <c r="AD29" s="16"/>
      <c r="AE29" s="16"/>
      <c r="AF29" s="15"/>
      <c r="AK29" s="20" t="str">
        <f t="shared" si="7"/>
        <v>b</v>
      </c>
    </row>
    <row r="30" spans="1:37" ht="13.5" customHeight="1" x14ac:dyDescent="0.15">
      <c r="A30" s="2"/>
      <c r="B30" s="2"/>
      <c r="F30" s="7" t="s">
        <v>200</v>
      </c>
      <c r="G30" s="6"/>
      <c r="H30" s="2" t="str">
        <f t="shared" si="1"/>
        <v/>
      </c>
      <c r="I30" s="2" t="str">
        <f t="shared" si="5"/>
        <v>一般会計</v>
      </c>
      <c r="K30" s="2"/>
      <c r="L30" s="2"/>
      <c r="O30" s="2"/>
      <c r="P30" s="2"/>
      <c r="Q30" s="8"/>
      <c r="T30" s="2"/>
      <c r="U30" s="17" t="s">
        <v>553</v>
      </c>
      <c r="Y30" s="17" t="s">
        <v>308</v>
      </c>
      <c r="Z30" s="17" t="s">
        <v>437</v>
      </c>
      <c r="AA30" s="31" t="s">
        <v>402</v>
      </c>
      <c r="AB30" s="31" t="s">
        <v>531</v>
      </c>
      <c r="AC30" s="16"/>
      <c r="AD30" s="16"/>
      <c r="AE30" s="16"/>
      <c r="AF30" s="15"/>
      <c r="AK30" s="20" t="str">
        <f t="shared" si="7"/>
        <v>c</v>
      </c>
    </row>
    <row r="31" spans="1:37" ht="13.5" customHeight="1" x14ac:dyDescent="0.15">
      <c r="A31" s="2"/>
      <c r="B31" s="2"/>
      <c r="F31" s="7" t="s">
        <v>201</v>
      </c>
      <c r="G31" s="6"/>
      <c r="H31" s="2" t="str">
        <f t="shared" si="1"/>
        <v/>
      </c>
      <c r="I31" s="2" t="str">
        <f t="shared" si="5"/>
        <v>一般会計</v>
      </c>
      <c r="K31" s="2"/>
      <c r="L31" s="2"/>
      <c r="O31" s="2"/>
      <c r="P31" s="2"/>
      <c r="Q31" s="8"/>
      <c r="T31" s="2"/>
      <c r="U31" s="17" t="s">
        <v>554</v>
      </c>
      <c r="Y31" s="17" t="s">
        <v>309</v>
      </c>
      <c r="Z31" s="17" t="s">
        <v>438</v>
      </c>
      <c r="AA31" s="31" t="s">
        <v>403</v>
      </c>
      <c r="AB31" s="31" t="s">
        <v>532</v>
      </c>
      <c r="AC31" s="16"/>
      <c r="AD31" s="16"/>
      <c r="AE31" s="16"/>
      <c r="AF31" s="15"/>
      <c r="AK31" s="20" t="str">
        <f t="shared" si="7"/>
        <v>d</v>
      </c>
    </row>
    <row r="32" spans="1:37" ht="13.5" customHeight="1" x14ac:dyDescent="0.15">
      <c r="A32" s="2"/>
      <c r="B32" s="2"/>
      <c r="F32" s="7" t="s">
        <v>202</v>
      </c>
      <c r="G32" s="6"/>
      <c r="H32" s="2" t="str">
        <f t="shared" si="1"/>
        <v/>
      </c>
      <c r="I32" s="2" t="str">
        <f t="shared" si="5"/>
        <v>一般会計</v>
      </c>
      <c r="K32" s="2"/>
      <c r="L32" s="2"/>
      <c r="O32" s="2"/>
      <c r="P32" s="2"/>
      <c r="Q32" s="8"/>
      <c r="T32" s="2"/>
      <c r="U32" s="17" t="s">
        <v>555</v>
      </c>
      <c r="Y32" s="17" t="s">
        <v>310</v>
      </c>
      <c r="Z32" s="17" t="s">
        <v>439</v>
      </c>
      <c r="AA32" s="31" t="s">
        <v>61</v>
      </c>
      <c r="AB32" s="31" t="s">
        <v>61</v>
      </c>
      <c r="AC32" s="16"/>
      <c r="AD32" s="16"/>
      <c r="AE32" s="16"/>
      <c r="AF32" s="15"/>
      <c r="AK32" s="20" t="str">
        <f t="shared" si="7"/>
        <v>e</v>
      </c>
    </row>
    <row r="33" spans="1:37" ht="13.5" customHeight="1" x14ac:dyDescent="0.15">
      <c r="A33" s="2"/>
      <c r="B33" s="2"/>
      <c r="F33" s="7" t="s">
        <v>203</v>
      </c>
      <c r="G33" s="6"/>
      <c r="H33" s="2" t="str">
        <f t="shared" si="1"/>
        <v/>
      </c>
      <c r="I33" s="2" t="str">
        <f t="shared" si="5"/>
        <v>一般会計</v>
      </c>
      <c r="K33" s="2"/>
      <c r="L33" s="2"/>
      <c r="O33" s="2"/>
      <c r="P33" s="2"/>
      <c r="Q33" s="8"/>
      <c r="T33" s="2"/>
      <c r="U33" s="17" t="s">
        <v>556</v>
      </c>
      <c r="Y33" s="17" t="s">
        <v>311</v>
      </c>
      <c r="Z33" s="17" t="s">
        <v>440</v>
      </c>
      <c r="AA33" s="22"/>
      <c r="AB33" s="16"/>
      <c r="AC33" s="16"/>
      <c r="AD33" s="16"/>
      <c r="AE33" s="16"/>
      <c r="AF33" s="15"/>
      <c r="AK33" s="20" t="str">
        <f t="shared" si="7"/>
        <v>f</v>
      </c>
    </row>
    <row r="34" spans="1:37" ht="13.5" customHeight="1" x14ac:dyDescent="0.15">
      <c r="A34" s="2"/>
      <c r="B34" s="2"/>
      <c r="F34" s="7" t="s">
        <v>204</v>
      </c>
      <c r="G34" s="6"/>
      <c r="H34" s="2" t="str">
        <f t="shared" si="1"/>
        <v/>
      </c>
      <c r="I34" s="2" t="str">
        <f t="shared" si="5"/>
        <v>一般会計</v>
      </c>
      <c r="K34" s="2"/>
      <c r="L34" s="2"/>
      <c r="O34" s="2"/>
      <c r="P34" s="2"/>
      <c r="Q34" s="8"/>
      <c r="T34" s="2"/>
      <c r="U34" s="17" t="s">
        <v>557</v>
      </c>
      <c r="Y34" s="17" t="s">
        <v>312</v>
      </c>
      <c r="Z34" s="17" t="s">
        <v>441</v>
      </c>
      <c r="AB34" s="16"/>
      <c r="AC34" s="16"/>
      <c r="AD34" s="16"/>
      <c r="AE34" s="16"/>
      <c r="AF34" s="15"/>
      <c r="AK34" s="20" t="str">
        <f t="shared" si="7"/>
        <v>g</v>
      </c>
    </row>
    <row r="35" spans="1:37" ht="13.5" customHeight="1" x14ac:dyDescent="0.15">
      <c r="A35" s="2"/>
      <c r="B35" s="2"/>
      <c r="F35" s="7" t="s">
        <v>205</v>
      </c>
      <c r="G35" s="6"/>
      <c r="H35" s="2" t="str">
        <f t="shared" si="1"/>
        <v/>
      </c>
      <c r="I35" s="2" t="str">
        <f t="shared" si="5"/>
        <v>一般会計</v>
      </c>
      <c r="K35" s="2"/>
      <c r="L35" s="2"/>
      <c r="O35" s="2"/>
      <c r="P35" s="2"/>
      <c r="Q35" s="8"/>
      <c r="T35" s="2"/>
      <c r="Y35" s="17" t="s">
        <v>313</v>
      </c>
      <c r="Z35" s="17" t="s">
        <v>442</v>
      </c>
      <c r="AC35" s="16"/>
      <c r="AF35" s="15"/>
      <c r="AK35" s="20" t="str">
        <f t="shared" si="7"/>
        <v>h</v>
      </c>
    </row>
    <row r="36" spans="1:37" ht="13.5" customHeight="1" x14ac:dyDescent="0.15">
      <c r="A36" s="2"/>
      <c r="B36" s="2"/>
      <c r="F36" s="7" t="s">
        <v>206</v>
      </c>
      <c r="G36" s="6"/>
      <c r="H36" s="2" t="str">
        <f t="shared" si="1"/>
        <v/>
      </c>
      <c r="I36" s="2" t="str">
        <f t="shared" si="5"/>
        <v>一般会計</v>
      </c>
      <c r="K36" s="2"/>
      <c r="L36" s="2"/>
      <c r="O36" s="2"/>
      <c r="P36" s="2"/>
      <c r="Q36" s="8"/>
      <c r="T36" s="2"/>
      <c r="U36" s="17" t="s">
        <v>558</v>
      </c>
      <c r="Y36" s="17" t="s">
        <v>314</v>
      </c>
      <c r="Z36" s="17" t="s">
        <v>443</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315</v>
      </c>
      <c r="Z37" s="17" t="s">
        <v>444</v>
      </c>
      <c r="AF37" s="15"/>
      <c r="AK37" s="20" t="str">
        <f t="shared" si="7"/>
        <v>j</v>
      </c>
    </row>
    <row r="38" spans="1:37" x14ac:dyDescent="0.15">
      <c r="A38" s="2"/>
      <c r="B38" s="2"/>
      <c r="F38" s="2"/>
      <c r="G38" s="8"/>
      <c r="K38" s="2"/>
      <c r="L38" s="2"/>
      <c r="O38" s="2"/>
      <c r="P38" s="2"/>
      <c r="Q38" s="8"/>
      <c r="T38" s="2"/>
      <c r="U38" s="17" t="s">
        <v>257</v>
      </c>
      <c r="Y38" s="17" t="s">
        <v>316</v>
      </c>
      <c r="Z38" s="17" t="s">
        <v>445</v>
      </c>
      <c r="AF38" s="15"/>
      <c r="AK38" s="20" t="str">
        <f t="shared" si="7"/>
        <v>k</v>
      </c>
    </row>
    <row r="39" spans="1:37" x14ac:dyDescent="0.15">
      <c r="A39" s="2"/>
      <c r="B39" s="2"/>
      <c r="F39" s="2" t="str">
        <f>I37</f>
        <v>一般会計</v>
      </c>
      <c r="G39" s="8"/>
      <c r="K39" s="2"/>
      <c r="L39" s="2"/>
      <c r="O39" s="2"/>
      <c r="P39" s="2"/>
      <c r="Q39" s="8"/>
      <c r="T39" s="2"/>
      <c r="U39" s="17" t="s">
        <v>267</v>
      </c>
      <c r="Y39" s="17" t="s">
        <v>317</v>
      </c>
      <c r="Z39" s="17" t="s">
        <v>446</v>
      </c>
      <c r="AF39" s="15"/>
      <c r="AK39" s="20" t="str">
        <f t="shared" si="7"/>
        <v>l</v>
      </c>
    </row>
    <row r="40" spans="1:37" x14ac:dyDescent="0.15">
      <c r="A40" s="2"/>
      <c r="B40" s="2"/>
      <c r="F40" s="2"/>
      <c r="G40" s="8"/>
      <c r="K40" s="2"/>
      <c r="L40" s="2"/>
      <c r="O40" s="2"/>
      <c r="P40" s="2"/>
      <c r="Q40" s="8"/>
      <c r="T40" s="2"/>
      <c r="Y40" s="17" t="s">
        <v>318</v>
      </c>
      <c r="Z40" s="17" t="s">
        <v>447</v>
      </c>
      <c r="AF40" s="15"/>
      <c r="AK40" s="20" t="str">
        <f t="shared" si="7"/>
        <v>m</v>
      </c>
    </row>
    <row r="41" spans="1:37" x14ac:dyDescent="0.15">
      <c r="A41" s="2"/>
      <c r="B41" s="2"/>
      <c r="F41" s="2"/>
      <c r="G41" s="8"/>
      <c r="K41" s="2"/>
      <c r="L41" s="2"/>
      <c r="O41" s="2"/>
      <c r="P41" s="2"/>
      <c r="Q41" s="8"/>
      <c r="T41" s="2"/>
      <c r="Y41" s="17" t="s">
        <v>319</v>
      </c>
      <c r="Z41" s="17" t="s">
        <v>448</v>
      </c>
      <c r="AF41" s="15"/>
      <c r="AK41" s="20" t="str">
        <f t="shared" si="7"/>
        <v>n</v>
      </c>
    </row>
    <row r="42" spans="1:37" x14ac:dyDescent="0.15">
      <c r="A42" s="2"/>
      <c r="B42" s="2"/>
      <c r="F42" s="2"/>
      <c r="G42" s="8"/>
      <c r="K42" s="2"/>
      <c r="L42" s="2"/>
      <c r="O42" s="2"/>
      <c r="P42" s="2"/>
      <c r="Q42" s="8"/>
      <c r="T42" s="2"/>
      <c r="Y42" s="17" t="s">
        <v>320</v>
      </c>
      <c r="Z42" s="17" t="s">
        <v>449</v>
      </c>
      <c r="AF42" s="15"/>
      <c r="AK42" s="20" t="str">
        <f t="shared" si="7"/>
        <v>o</v>
      </c>
    </row>
    <row r="43" spans="1:37" x14ac:dyDescent="0.15">
      <c r="A43" s="2"/>
      <c r="B43" s="2"/>
      <c r="F43" s="2"/>
      <c r="G43" s="8"/>
      <c r="K43" s="2"/>
      <c r="L43" s="2"/>
      <c r="O43" s="2"/>
      <c r="P43" s="2"/>
      <c r="Q43" s="8"/>
      <c r="T43" s="2"/>
      <c r="Y43" s="17" t="s">
        <v>321</v>
      </c>
      <c r="Z43" s="17" t="s">
        <v>450</v>
      </c>
      <c r="AF43" s="15"/>
      <c r="AK43" s="20" t="str">
        <f t="shared" si="7"/>
        <v>p</v>
      </c>
    </row>
    <row r="44" spans="1:37" x14ac:dyDescent="0.15">
      <c r="A44" s="2"/>
      <c r="B44" s="2"/>
      <c r="F44" s="2"/>
      <c r="G44" s="8"/>
      <c r="K44" s="2"/>
      <c r="L44" s="2"/>
      <c r="O44" s="2"/>
      <c r="P44" s="2"/>
      <c r="Q44" s="8"/>
      <c r="T44" s="2"/>
      <c r="Y44" s="17" t="s">
        <v>322</v>
      </c>
      <c r="Z44" s="17" t="s">
        <v>451</v>
      </c>
      <c r="AF44" s="15"/>
      <c r="AK44" s="20" t="str">
        <f t="shared" si="7"/>
        <v>q</v>
      </c>
    </row>
    <row r="45" spans="1:37" x14ac:dyDescent="0.15">
      <c r="A45" s="2"/>
      <c r="B45" s="2"/>
      <c r="F45" s="2"/>
      <c r="G45" s="8"/>
      <c r="K45" s="2"/>
      <c r="L45" s="2"/>
      <c r="O45" s="2"/>
      <c r="P45" s="2"/>
      <c r="Q45" s="8"/>
      <c r="T45" s="2"/>
      <c r="Y45" s="17" t="s">
        <v>323</v>
      </c>
      <c r="Z45" s="17" t="s">
        <v>452</v>
      </c>
      <c r="AF45" s="15"/>
      <c r="AK45" s="20" t="str">
        <f t="shared" si="7"/>
        <v>r</v>
      </c>
    </row>
    <row r="46" spans="1:37" x14ac:dyDescent="0.15">
      <c r="A46" s="2"/>
      <c r="B46" s="2"/>
      <c r="F46" s="2"/>
      <c r="G46" s="8"/>
      <c r="K46" s="2"/>
      <c r="L46" s="2"/>
      <c r="O46" s="2"/>
      <c r="P46" s="2"/>
      <c r="Q46" s="8"/>
      <c r="T46" s="2"/>
      <c r="Y46" s="17" t="s">
        <v>324</v>
      </c>
      <c r="Z46" s="17" t="s">
        <v>453</v>
      </c>
      <c r="AF46" s="15"/>
      <c r="AK46" s="20" t="str">
        <f t="shared" si="7"/>
        <v>s</v>
      </c>
    </row>
    <row r="47" spans="1:37" x14ac:dyDescent="0.15">
      <c r="A47" s="2"/>
      <c r="B47" s="2"/>
      <c r="F47" s="2"/>
      <c r="G47" s="8"/>
      <c r="K47" s="2"/>
      <c r="L47" s="2"/>
      <c r="O47" s="2"/>
      <c r="P47" s="2"/>
      <c r="Q47" s="8"/>
      <c r="T47" s="2"/>
      <c r="Y47" s="17" t="s">
        <v>325</v>
      </c>
      <c r="Z47" s="17" t="s">
        <v>454</v>
      </c>
      <c r="AF47" s="15"/>
      <c r="AK47" s="20" t="str">
        <f t="shared" si="7"/>
        <v>t</v>
      </c>
    </row>
    <row r="48" spans="1:37" x14ac:dyDescent="0.15">
      <c r="A48" s="2"/>
      <c r="B48" s="2"/>
      <c r="F48" s="2"/>
      <c r="G48" s="8"/>
      <c r="K48" s="2"/>
      <c r="L48" s="2"/>
      <c r="O48" s="2"/>
      <c r="P48" s="2"/>
      <c r="Q48" s="8"/>
      <c r="T48" s="2"/>
      <c r="Y48" s="17" t="s">
        <v>326</v>
      </c>
      <c r="Z48" s="17" t="s">
        <v>455</v>
      </c>
      <c r="AF48" s="15"/>
      <c r="AK48" s="20" t="str">
        <f t="shared" si="7"/>
        <v>u</v>
      </c>
    </row>
    <row r="49" spans="1:37" x14ac:dyDescent="0.15">
      <c r="A49" s="2"/>
      <c r="B49" s="2"/>
      <c r="F49" s="2"/>
      <c r="G49" s="8"/>
      <c r="K49" s="2"/>
      <c r="L49" s="2"/>
      <c r="O49" s="2"/>
      <c r="P49" s="2"/>
      <c r="Q49" s="8"/>
      <c r="T49" s="2"/>
      <c r="Y49" s="17" t="s">
        <v>327</v>
      </c>
      <c r="Z49" s="17" t="s">
        <v>456</v>
      </c>
      <c r="AF49" s="15"/>
      <c r="AK49" s="20" t="str">
        <f t="shared" si="7"/>
        <v>v</v>
      </c>
    </row>
    <row r="50" spans="1:37" x14ac:dyDescent="0.15">
      <c r="A50" s="2"/>
      <c r="B50" s="2"/>
      <c r="F50" s="2"/>
      <c r="G50" s="8"/>
      <c r="K50" s="2"/>
      <c r="L50" s="2"/>
      <c r="O50" s="2"/>
      <c r="P50" s="2"/>
      <c r="Q50" s="8"/>
      <c r="T50" s="2"/>
      <c r="Y50" s="17" t="s">
        <v>328</v>
      </c>
      <c r="Z50" s="17" t="s">
        <v>457</v>
      </c>
      <c r="AF50" s="15"/>
    </row>
    <row r="51" spans="1:37" x14ac:dyDescent="0.15">
      <c r="A51" s="2"/>
      <c r="B51" s="2"/>
      <c r="F51" s="2"/>
      <c r="G51" s="8"/>
      <c r="K51" s="2"/>
      <c r="L51" s="2"/>
      <c r="O51" s="2"/>
      <c r="P51" s="2"/>
      <c r="Q51" s="8"/>
      <c r="T51" s="2"/>
      <c r="Y51" s="17" t="s">
        <v>329</v>
      </c>
      <c r="Z51" s="17" t="s">
        <v>458</v>
      </c>
      <c r="AF51" s="15"/>
    </row>
    <row r="52" spans="1:37" x14ac:dyDescent="0.15">
      <c r="A52" s="2"/>
      <c r="B52" s="2"/>
      <c r="F52" s="2"/>
      <c r="G52" s="8"/>
      <c r="K52" s="2"/>
      <c r="L52" s="2"/>
      <c r="O52" s="2"/>
      <c r="P52" s="2"/>
      <c r="Q52" s="8"/>
      <c r="T52" s="2"/>
      <c r="Y52" s="17" t="s">
        <v>330</v>
      </c>
      <c r="Z52" s="17" t="s">
        <v>459</v>
      </c>
      <c r="AF52" s="15"/>
    </row>
    <row r="53" spans="1:37" x14ac:dyDescent="0.15">
      <c r="A53" s="2"/>
      <c r="B53" s="2"/>
      <c r="F53" s="2"/>
      <c r="G53" s="8"/>
      <c r="K53" s="2"/>
      <c r="L53" s="2"/>
      <c r="O53" s="2"/>
      <c r="P53" s="2"/>
      <c r="Q53" s="8"/>
      <c r="T53" s="2"/>
      <c r="Y53" s="17" t="s">
        <v>331</v>
      </c>
      <c r="Z53" s="17" t="s">
        <v>460</v>
      </c>
      <c r="AF53" s="15"/>
    </row>
    <row r="54" spans="1:37" x14ac:dyDescent="0.15">
      <c r="A54" s="2"/>
      <c r="B54" s="2"/>
      <c r="F54" s="2"/>
      <c r="G54" s="8"/>
      <c r="K54" s="2"/>
      <c r="L54" s="2"/>
      <c r="O54" s="2"/>
      <c r="P54" s="9"/>
      <c r="Q54" s="8"/>
      <c r="T54" s="2"/>
      <c r="Y54" s="17" t="s">
        <v>332</v>
      </c>
      <c r="Z54" s="17" t="s">
        <v>461</v>
      </c>
      <c r="AF54" s="15"/>
    </row>
    <row r="55" spans="1:37" x14ac:dyDescent="0.15">
      <c r="A55" s="2"/>
      <c r="B55" s="2"/>
      <c r="F55" s="2"/>
      <c r="G55" s="8"/>
      <c r="K55" s="2"/>
      <c r="L55" s="2"/>
      <c r="O55" s="2"/>
      <c r="P55" s="2"/>
      <c r="Q55" s="8"/>
      <c r="T55" s="2"/>
      <c r="Y55" s="17" t="s">
        <v>333</v>
      </c>
      <c r="Z55" s="17" t="s">
        <v>462</v>
      </c>
      <c r="AF55" s="15"/>
    </row>
    <row r="56" spans="1:37" x14ac:dyDescent="0.15">
      <c r="A56" s="2"/>
      <c r="B56" s="2"/>
      <c r="F56" s="2"/>
      <c r="G56" s="8"/>
      <c r="K56" s="2"/>
      <c r="L56" s="2"/>
      <c r="O56" s="2"/>
      <c r="P56" s="2"/>
      <c r="Q56" s="8"/>
      <c r="T56" s="2"/>
      <c r="Y56" s="17" t="s">
        <v>334</v>
      </c>
      <c r="Z56" s="17" t="s">
        <v>463</v>
      </c>
      <c r="AF56" s="15"/>
    </row>
    <row r="57" spans="1:37" x14ac:dyDescent="0.15">
      <c r="A57" s="2"/>
      <c r="B57" s="2"/>
      <c r="F57" s="2"/>
      <c r="G57" s="8"/>
      <c r="K57" s="2"/>
      <c r="L57" s="2"/>
      <c r="O57" s="2"/>
      <c r="P57" s="2"/>
      <c r="Q57" s="8"/>
      <c r="T57" s="2"/>
      <c r="Y57" s="17" t="s">
        <v>335</v>
      </c>
      <c r="Z57" s="17" t="s">
        <v>464</v>
      </c>
      <c r="AF57" s="15"/>
    </row>
    <row r="58" spans="1:37" x14ac:dyDescent="0.15">
      <c r="A58" s="2"/>
      <c r="B58" s="2"/>
      <c r="F58" s="2"/>
      <c r="G58" s="8"/>
      <c r="K58" s="2"/>
      <c r="L58" s="2"/>
      <c r="O58" s="2"/>
      <c r="P58" s="2"/>
      <c r="Q58" s="8"/>
      <c r="T58" s="2"/>
      <c r="Y58" s="17" t="s">
        <v>336</v>
      </c>
      <c r="Z58" s="17" t="s">
        <v>465</v>
      </c>
      <c r="AF58" s="15"/>
    </row>
    <row r="59" spans="1:37" x14ac:dyDescent="0.15">
      <c r="A59" s="2"/>
      <c r="B59" s="2"/>
      <c r="F59" s="2"/>
      <c r="G59" s="8"/>
      <c r="K59" s="2"/>
      <c r="L59" s="2"/>
      <c r="O59" s="2"/>
      <c r="P59" s="2"/>
      <c r="Q59" s="8"/>
      <c r="T59" s="2"/>
      <c r="Y59" s="17" t="s">
        <v>337</v>
      </c>
      <c r="Z59" s="17" t="s">
        <v>466</v>
      </c>
      <c r="AF59" s="15"/>
    </row>
    <row r="60" spans="1:37" x14ac:dyDescent="0.15">
      <c r="A60" s="2"/>
      <c r="B60" s="2"/>
      <c r="F60" s="2"/>
      <c r="G60" s="8"/>
      <c r="K60" s="2"/>
      <c r="L60" s="2"/>
      <c r="O60" s="2"/>
      <c r="P60" s="2"/>
      <c r="Q60" s="8"/>
      <c r="T60" s="2"/>
      <c r="Y60" s="17" t="s">
        <v>338</v>
      </c>
      <c r="Z60" s="17" t="s">
        <v>467</v>
      </c>
      <c r="AF60" s="15"/>
    </row>
    <row r="61" spans="1:37" x14ac:dyDescent="0.15">
      <c r="A61" s="2"/>
      <c r="B61" s="2"/>
      <c r="F61" s="2"/>
      <c r="G61" s="8"/>
      <c r="K61" s="2"/>
      <c r="L61" s="2"/>
      <c r="O61" s="2"/>
      <c r="P61" s="2"/>
      <c r="Q61" s="8"/>
      <c r="T61" s="2"/>
      <c r="Y61" s="17" t="s">
        <v>339</v>
      </c>
      <c r="Z61" s="17" t="s">
        <v>468</v>
      </c>
      <c r="AF61" s="15"/>
    </row>
    <row r="62" spans="1:37" x14ac:dyDescent="0.15">
      <c r="A62" s="2"/>
      <c r="B62" s="2"/>
      <c r="F62" s="2"/>
      <c r="G62" s="8"/>
      <c r="K62" s="2"/>
      <c r="L62" s="2"/>
      <c r="O62" s="2"/>
      <c r="P62" s="2"/>
      <c r="Q62" s="8"/>
      <c r="T62" s="2"/>
      <c r="Y62" s="17" t="s">
        <v>340</v>
      </c>
      <c r="Z62" s="17" t="s">
        <v>469</v>
      </c>
      <c r="AF62" s="15"/>
    </row>
    <row r="63" spans="1:37" x14ac:dyDescent="0.15">
      <c r="A63" s="2"/>
      <c r="B63" s="2"/>
      <c r="F63" s="2"/>
      <c r="G63" s="8"/>
      <c r="K63" s="2"/>
      <c r="L63" s="2"/>
      <c r="O63" s="2"/>
      <c r="P63" s="2"/>
      <c r="Q63" s="8"/>
      <c r="T63" s="2"/>
      <c r="Y63" s="17" t="s">
        <v>341</v>
      </c>
      <c r="Z63" s="17" t="s">
        <v>470</v>
      </c>
      <c r="AF63" s="15"/>
    </row>
    <row r="64" spans="1:37" x14ac:dyDescent="0.15">
      <c r="A64" s="2"/>
      <c r="B64" s="2"/>
      <c r="F64" s="2"/>
      <c r="G64" s="8"/>
      <c r="K64" s="2"/>
      <c r="L64" s="2"/>
      <c r="O64" s="2"/>
      <c r="P64" s="2"/>
      <c r="Q64" s="8"/>
      <c r="T64" s="2"/>
      <c r="Y64" s="17" t="s">
        <v>342</v>
      </c>
      <c r="Z64" s="17" t="s">
        <v>471</v>
      </c>
      <c r="AF64" s="15"/>
    </row>
    <row r="65" spans="1:32" x14ac:dyDescent="0.15">
      <c r="A65" s="2"/>
      <c r="B65" s="2"/>
      <c r="F65" s="2"/>
      <c r="G65" s="8"/>
      <c r="K65" s="2"/>
      <c r="L65" s="2"/>
      <c r="O65" s="2"/>
      <c r="P65" s="2"/>
      <c r="Q65" s="8"/>
      <c r="T65" s="2"/>
      <c r="Y65" s="17" t="s">
        <v>343</v>
      </c>
      <c r="Z65" s="17" t="s">
        <v>472</v>
      </c>
      <c r="AF65" s="15"/>
    </row>
    <row r="66" spans="1:32" x14ac:dyDescent="0.15">
      <c r="A66" s="2"/>
      <c r="B66" s="2"/>
      <c r="F66" s="2"/>
      <c r="G66" s="8"/>
      <c r="K66" s="2"/>
      <c r="L66" s="2"/>
      <c r="O66" s="2"/>
      <c r="P66" s="2"/>
      <c r="Q66" s="8"/>
      <c r="T66" s="2"/>
      <c r="Y66" s="17" t="s">
        <v>62</v>
      </c>
      <c r="Z66" s="17" t="s">
        <v>473</v>
      </c>
      <c r="AF66" s="15"/>
    </row>
    <row r="67" spans="1:32" x14ac:dyDescent="0.15">
      <c r="A67" s="2"/>
      <c r="B67" s="2"/>
      <c r="F67" s="2"/>
      <c r="G67" s="8"/>
      <c r="K67" s="2"/>
      <c r="L67" s="2"/>
      <c r="O67" s="2"/>
      <c r="P67" s="2"/>
      <c r="Q67" s="8"/>
      <c r="T67" s="2"/>
      <c r="Y67" s="17" t="s">
        <v>344</v>
      </c>
      <c r="Z67" s="17" t="s">
        <v>474</v>
      </c>
      <c r="AF67" s="15"/>
    </row>
    <row r="68" spans="1:32" x14ac:dyDescent="0.15">
      <c r="A68" s="2"/>
      <c r="B68" s="2"/>
      <c r="F68" s="2"/>
      <c r="G68" s="8"/>
      <c r="K68" s="2"/>
      <c r="L68" s="2"/>
      <c r="O68" s="2"/>
      <c r="P68" s="2"/>
      <c r="Q68" s="8"/>
      <c r="T68" s="2"/>
      <c r="Y68" s="17" t="s">
        <v>345</v>
      </c>
      <c r="Z68" s="17" t="s">
        <v>475</v>
      </c>
      <c r="AF68" s="15"/>
    </row>
    <row r="69" spans="1:32" x14ac:dyDescent="0.15">
      <c r="A69" s="2"/>
      <c r="B69" s="2"/>
      <c r="F69" s="2"/>
      <c r="G69" s="8"/>
      <c r="K69" s="2"/>
      <c r="L69" s="2"/>
      <c r="O69" s="2"/>
      <c r="P69" s="2"/>
      <c r="Q69" s="8"/>
      <c r="T69" s="2"/>
      <c r="Y69" s="17" t="s">
        <v>346</v>
      </c>
      <c r="Z69" s="17" t="s">
        <v>476</v>
      </c>
      <c r="AF69" s="15"/>
    </row>
    <row r="70" spans="1:32" x14ac:dyDescent="0.15">
      <c r="A70" s="2"/>
      <c r="B70" s="2"/>
      <c r="Y70" s="17" t="s">
        <v>347</v>
      </c>
      <c r="Z70" s="17" t="s">
        <v>477</v>
      </c>
    </row>
    <row r="71" spans="1:32" x14ac:dyDescent="0.15">
      <c r="Y71" s="17" t="s">
        <v>348</v>
      </c>
      <c r="Z71" s="17" t="s">
        <v>478</v>
      </c>
    </row>
    <row r="72" spans="1:32" x14ac:dyDescent="0.15">
      <c r="Y72" s="17" t="s">
        <v>349</v>
      </c>
      <c r="Z72" s="17" t="s">
        <v>479</v>
      </c>
    </row>
    <row r="73" spans="1:32" x14ac:dyDescent="0.15">
      <c r="Y73" s="17" t="s">
        <v>350</v>
      </c>
      <c r="Z73" s="17" t="s">
        <v>480</v>
      </c>
    </row>
    <row r="74" spans="1:32" x14ac:dyDescent="0.15">
      <c r="Y74" s="17" t="s">
        <v>351</v>
      </c>
      <c r="Z74" s="17" t="s">
        <v>481</v>
      </c>
    </row>
    <row r="75" spans="1:32" x14ac:dyDescent="0.15">
      <c r="Y75" s="17" t="s">
        <v>352</v>
      </c>
      <c r="Z75" s="17" t="s">
        <v>482</v>
      </c>
    </row>
    <row r="76" spans="1:32" x14ac:dyDescent="0.15">
      <c r="Y76" s="17" t="s">
        <v>353</v>
      </c>
      <c r="Z76" s="17" t="s">
        <v>483</v>
      </c>
    </row>
    <row r="77" spans="1:32" x14ac:dyDescent="0.15">
      <c r="Y77" s="17" t="s">
        <v>354</v>
      </c>
      <c r="Z77" s="17" t="s">
        <v>484</v>
      </c>
    </row>
    <row r="78" spans="1:32" x14ac:dyDescent="0.15">
      <c r="Y78" s="17" t="s">
        <v>355</v>
      </c>
      <c r="Z78" s="17" t="s">
        <v>485</v>
      </c>
    </row>
    <row r="79" spans="1:32" x14ac:dyDescent="0.15">
      <c r="Y79" s="17" t="s">
        <v>356</v>
      </c>
      <c r="Z79" s="17" t="s">
        <v>486</v>
      </c>
    </row>
    <row r="80" spans="1:32" x14ac:dyDescent="0.15">
      <c r="Y80" s="17" t="s">
        <v>357</v>
      </c>
      <c r="Z80" s="17" t="s">
        <v>487</v>
      </c>
    </row>
    <row r="81" spans="25:26" x14ac:dyDescent="0.15">
      <c r="Y81" s="17" t="s">
        <v>358</v>
      </c>
      <c r="Z81" s="17" t="s">
        <v>488</v>
      </c>
    </row>
    <row r="82" spans="25:26" x14ac:dyDescent="0.15">
      <c r="Y82" s="17" t="s">
        <v>359</v>
      </c>
      <c r="Z82" s="17" t="s">
        <v>489</v>
      </c>
    </row>
    <row r="83" spans="25:26" x14ac:dyDescent="0.15">
      <c r="Y83" s="17" t="s">
        <v>360</v>
      </c>
      <c r="Z83" s="17" t="s">
        <v>490</v>
      </c>
    </row>
    <row r="84" spans="25:26" x14ac:dyDescent="0.15">
      <c r="Y84" s="17" t="s">
        <v>361</v>
      </c>
      <c r="Z84" s="17" t="s">
        <v>491</v>
      </c>
    </row>
    <row r="85" spans="25:26" x14ac:dyDescent="0.15">
      <c r="Y85" s="17" t="s">
        <v>362</v>
      </c>
      <c r="Z85" s="17" t="s">
        <v>492</v>
      </c>
    </row>
    <row r="86" spans="25:26" x14ac:dyDescent="0.15">
      <c r="Y86" s="17" t="s">
        <v>363</v>
      </c>
      <c r="Z86" s="17" t="s">
        <v>493</v>
      </c>
    </row>
    <row r="87" spans="25:26" x14ac:dyDescent="0.15">
      <c r="Y87" s="17" t="s">
        <v>364</v>
      </c>
      <c r="Z87" s="17" t="s">
        <v>494</v>
      </c>
    </row>
    <row r="88" spans="25:26" x14ac:dyDescent="0.15">
      <c r="Y88" s="17" t="s">
        <v>365</v>
      </c>
      <c r="Z88" s="17" t="s">
        <v>495</v>
      </c>
    </row>
    <row r="89" spans="25:26" x14ac:dyDescent="0.15">
      <c r="Y89" s="17" t="s">
        <v>366</v>
      </c>
      <c r="Z89" s="17" t="s">
        <v>496</v>
      </c>
    </row>
    <row r="90" spans="25:26" x14ac:dyDescent="0.15">
      <c r="Y90" s="17" t="s">
        <v>367</v>
      </c>
      <c r="Z90" s="17" t="s">
        <v>497</v>
      </c>
    </row>
    <row r="91" spans="25:26" x14ac:dyDescent="0.15">
      <c r="Y91" s="17" t="s">
        <v>368</v>
      </c>
      <c r="Z91" s="17" t="s">
        <v>498</v>
      </c>
    </row>
    <row r="92" spans="25:26" x14ac:dyDescent="0.15">
      <c r="Y92" s="17" t="s">
        <v>369</v>
      </c>
      <c r="Z92" s="17" t="s">
        <v>499</v>
      </c>
    </row>
    <row r="93" spans="25:26" x14ac:dyDescent="0.15">
      <c r="Y93" s="17" t="s">
        <v>370</v>
      </c>
      <c r="Z93" s="17" t="s">
        <v>500</v>
      </c>
    </row>
    <row r="94" spans="25:26" x14ac:dyDescent="0.15">
      <c r="Y94" s="17" t="s">
        <v>371</v>
      </c>
      <c r="Z94" s="17" t="s">
        <v>501</v>
      </c>
    </row>
    <row r="95" spans="25:26" x14ac:dyDescent="0.15">
      <c r="Y95" s="17" t="s">
        <v>372</v>
      </c>
      <c r="Z95" s="17" t="s">
        <v>502</v>
      </c>
    </row>
    <row r="96" spans="25:26" x14ac:dyDescent="0.15">
      <c r="Y96" s="17" t="s">
        <v>274</v>
      </c>
      <c r="Z96" s="17" t="s">
        <v>503</v>
      </c>
    </row>
    <row r="97" spans="25:26" x14ac:dyDescent="0.15">
      <c r="Y97" s="17" t="s">
        <v>373</v>
      </c>
      <c r="Z97" s="17" t="s">
        <v>504</v>
      </c>
    </row>
    <row r="98" spans="25:26" x14ac:dyDescent="0.15">
      <c r="Y98" s="17" t="s">
        <v>374</v>
      </c>
      <c r="Z98" s="17" t="s">
        <v>505</v>
      </c>
    </row>
    <row r="99" spans="25:26" x14ac:dyDescent="0.15">
      <c r="Y99" s="17" t="s">
        <v>404</v>
      </c>
      <c r="Z99" s="17" t="s">
        <v>506</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36"/>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35" customWidth="1"/>
    <col min="34" max="37" width="3.5" style="35" customWidth="1"/>
    <col min="38" max="41" width="2.625" style="35" customWidth="1"/>
    <col min="42" max="50" width="3.25" style="36"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x14ac:dyDescent="0.15">
      <c r="P1" s="36"/>
      <c r="Q1" s="36"/>
      <c r="R1" s="36"/>
      <c r="S1" s="36"/>
      <c r="T1" s="36"/>
      <c r="U1" s="36"/>
      <c r="V1" s="36"/>
      <c r="W1" s="36"/>
      <c r="X1" s="36"/>
      <c r="Y1" s="37"/>
      <c r="Z1" s="37"/>
      <c r="AA1" s="37"/>
      <c r="AB1" s="37"/>
      <c r="AC1" s="37"/>
      <c r="AD1" s="37"/>
      <c r="AE1" s="37"/>
      <c r="AF1" s="37"/>
      <c r="AG1" s="37"/>
      <c r="AH1" s="37"/>
      <c r="AI1" s="37"/>
      <c r="AJ1" s="37"/>
      <c r="AK1" s="37"/>
      <c r="AL1" s="37"/>
      <c r="AM1" s="37"/>
      <c r="AN1" s="37"/>
      <c r="AO1" s="37"/>
      <c r="AP1" s="38"/>
      <c r="AQ1" s="38"/>
      <c r="AR1" s="38"/>
      <c r="AS1" s="38"/>
      <c r="AT1" s="38"/>
      <c r="AU1" s="38"/>
      <c r="AV1" s="38"/>
      <c r="AW1" s="39"/>
    </row>
    <row r="2" spans="1:51" x14ac:dyDescent="0.15">
      <c r="A2" s="40"/>
      <c r="B2" s="41" t="s">
        <v>214</v>
      </c>
      <c r="C2" s="42"/>
      <c r="D2" s="42"/>
      <c r="E2" s="42"/>
      <c r="F2" s="42"/>
      <c r="G2" s="42"/>
      <c r="H2" s="42"/>
      <c r="I2" s="42"/>
      <c r="J2" s="42"/>
      <c r="K2" s="42"/>
      <c r="L2" s="42"/>
      <c r="M2" s="42"/>
      <c r="N2" s="42"/>
      <c r="O2" s="42"/>
      <c r="P2" s="43"/>
      <c r="Q2" s="43"/>
      <c r="R2" s="43"/>
      <c r="S2" s="43"/>
      <c r="T2" s="43"/>
      <c r="U2" s="43"/>
      <c r="V2" s="43"/>
      <c r="W2" s="43"/>
      <c r="X2" s="43"/>
      <c r="Y2" s="44"/>
      <c r="Z2" s="44"/>
      <c r="AA2" s="44"/>
      <c r="AB2" s="44"/>
      <c r="AC2" s="44"/>
      <c r="AD2" s="44"/>
      <c r="AE2" s="44"/>
      <c r="AF2" s="44"/>
      <c r="AG2" s="44"/>
      <c r="AH2" s="44"/>
      <c r="AI2" s="44"/>
      <c r="AJ2" s="44"/>
      <c r="AK2" s="44"/>
      <c r="AL2" s="44"/>
      <c r="AM2" s="44"/>
      <c r="AN2" s="44"/>
      <c r="AO2" s="44"/>
      <c r="AP2" s="43"/>
      <c r="AQ2" s="43"/>
      <c r="AR2" s="43"/>
      <c r="AS2" s="43"/>
      <c r="AT2" s="43"/>
      <c r="AU2" s="43"/>
      <c r="AV2" s="43"/>
      <c r="AW2" s="43"/>
      <c r="AX2" s="43"/>
      <c r="AY2" s="40">
        <f>COUNTA($C$4)</f>
        <v>1</v>
      </c>
    </row>
    <row r="3" spans="1:51" s="40" customFormat="1" ht="59.25" customHeight="1" x14ac:dyDescent="0.15">
      <c r="A3" s="142"/>
      <c r="B3" s="142"/>
      <c r="C3" s="142" t="s">
        <v>22</v>
      </c>
      <c r="D3" s="142"/>
      <c r="E3" s="142"/>
      <c r="F3" s="142"/>
      <c r="G3" s="142"/>
      <c r="H3" s="142"/>
      <c r="I3" s="142"/>
      <c r="J3" s="143" t="s">
        <v>195</v>
      </c>
      <c r="K3" s="144"/>
      <c r="L3" s="144"/>
      <c r="M3" s="144"/>
      <c r="N3" s="144"/>
      <c r="O3" s="144"/>
      <c r="P3" s="142" t="s">
        <v>23</v>
      </c>
      <c r="Q3" s="142"/>
      <c r="R3" s="142"/>
      <c r="S3" s="142"/>
      <c r="T3" s="142"/>
      <c r="U3" s="142"/>
      <c r="V3" s="142"/>
      <c r="W3" s="142"/>
      <c r="X3" s="142"/>
      <c r="Y3" s="145" t="s">
        <v>235</v>
      </c>
      <c r="Z3" s="145"/>
      <c r="AA3" s="145"/>
      <c r="AB3" s="145"/>
      <c r="AC3" s="143" t="s">
        <v>225</v>
      </c>
      <c r="AD3" s="143"/>
      <c r="AE3" s="143"/>
      <c r="AF3" s="143"/>
      <c r="AG3" s="143"/>
      <c r="AH3" s="145" t="s">
        <v>187</v>
      </c>
      <c r="AI3" s="142"/>
      <c r="AJ3" s="142"/>
      <c r="AK3" s="142"/>
      <c r="AL3" s="142" t="s">
        <v>20</v>
      </c>
      <c r="AM3" s="142"/>
      <c r="AN3" s="142"/>
      <c r="AO3" s="146"/>
      <c r="AP3" s="143" t="s">
        <v>196</v>
      </c>
      <c r="AQ3" s="143"/>
      <c r="AR3" s="143"/>
      <c r="AS3" s="143"/>
      <c r="AT3" s="143"/>
      <c r="AU3" s="143"/>
      <c r="AV3" s="143"/>
      <c r="AW3" s="143"/>
      <c r="AX3" s="143"/>
      <c r="AY3" s="40">
        <f>$AY$2</f>
        <v>1</v>
      </c>
    </row>
    <row r="4" spans="1:51" ht="26.25" customHeight="1" x14ac:dyDescent="0.15">
      <c r="A4" s="692">
        <v>1</v>
      </c>
      <c r="B4" s="692">
        <v>1</v>
      </c>
      <c r="C4" s="693" t="s">
        <v>661</v>
      </c>
      <c r="D4" s="694"/>
      <c r="E4" s="694"/>
      <c r="F4" s="694"/>
      <c r="G4" s="694"/>
      <c r="H4" s="694"/>
      <c r="I4" s="695"/>
      <c r="J4" s="148">
        <v>5011201005393</v>
      </c>
      <c r="K4" s="148"/>
      <c r="L4" s="148"/>
      <c r="M4" s="148"/>
      <c r="N4" s="148"/>
      <c r="O4" s="148"/>
      <c r="P4" s="149" t="s">
        <v>668</v>
      </c>
      <c r="Q4" s="149"/>
      <c r="R4" s="149"/>
      <c r="S4" s="149"/>
      <c r="T4" s="149"/>
      <c r="U4" s="149"/>
      <c r="V4" s="149"/>
      <c r="W4" s="149"/>
      <c r="X4" s="149"/>
      <c r="Y4" s="150">
        <v>0.193</v>
      </c>
      <c r="Z4" s="151"/>
      <c r="AA4" s="151"/>
      <c r="AB4" s="152"/>
      <c r="AC4" s="161" t="s">
        <v>250</v>
      </c>
      <c r="AD4" s="162"/>
      <c r="AE4" s="162"/>
      <c r="AF4" s="162"/>
      <c r="AG4" s="163"/>
      <c r="AH4" s="164" t="s">
        <v>272</v>
      </c>
      <c r="AI4" s="164"/>
      <c r="AJ4" s="164"/>
      <c r="AK4" s="164"/>
      <c r="AL4" s="164" t="s">
        <v>272</v>
      </c>
      <c r="AM4" s="164"/>
      <c r="AN4" s="164"/>
      <c r="AO4" s="164"/>
      <c r="AP4" s="159" t="s">
        <v>272</v>
      </c>
      <c r="AQ4" s="159"/>
      <c r="AR4" s="159"/>
      <c r="AS4" s="159"/>
      <c r="AT4" s="159"/>
      <c r="AU4" s="159"/>
      <c r="AV4" s="159"/>
      <c r="AW4" s="159"/>
      <c r="AX4" s="159"/>
      <c r="AY4" s="40">
        <f>$AY$2</f>
        <v>1</v>
      </c>
    </row>
    <row r="5" spans="1:51" ht="26.25" customHeight="1" x14ac:dyDescent="0.15">
      <c r="A5" s="692">
        <v>2</v>
      </c>
      <c r="B5" s="692">
        <v>1</v>
      </c>
      <c r="C5" s="147" t="s">
        <v>660</v>
      </c>
      <c r="D5" s="147"/>
      <c r="E5" s="147"/>
      <c r="F5" s="147"/>
      <c r="G5" s="147"/>
      <c r="H5" s="147"/>
      <c r="I5" s="147"/>
      <c r="J5" s="148" t="s">
        <v>694</v>
      </c>
      <c r="K5" s="148"/>
      <c r="L5" s="148"/>
      <c r="M5" s="148"/>
      <c r="N5" s="148"/>
      <c r="O5" s="148"/>
      <c r="P5" s="160" t="s">
        <v>666</v>
      </c>
      <c r="Q5" s="160"/>
      <c r="R5" s="160"/>
      <c r="S5" s="160"/>
      <c r="T5" s="160"/>
      <c r="U5" s="160"/>
      <c r="V5" s="160"/>
      <c r="W5" s="160"/>
      <c r="X5" s="160"/>
      <c r="Y5" s="150">
        <v>0.17199999999999999</v>
      </c>
      <c r="Z5" s="151"/>
      <c r="AA5" s="151"/>
      <c r="AB5" s="152"/>
      <c r="AC5" s="161" t="s">
        <v>250</v>
      </c>
      <c r="AD5" s="162"/>
      <c r="AE5" s="162"/>
      <c r="AF5" s="162"/>
      <c r="AG5" s="163"/>
      <c r="AH5" s="164" t="s">
        <v>272</v>
      </c>
      <c r="AI5" s="164"/>
      <c r="AJ5" s="164"/>
      <c r="AK5" s="164"/>
      <c r="AL5" s="164" t="s">
        <v>272</v>
      </c>
      <c r="AM5" s="164"/>
      <c r="AN5" s="164"/>
      <c r="AO5" s="164"/>
      <c r="AP5" s="159" t="s">
        <v>272</v>
      </c>
      <c r="AQ5" s="159"/>
      <c r="AR5" s="159"/>
      <c r="AS5" s="159"/>
      <c r="AT5" s="159"/>
      <c r="AU5" s="159"/>
      <c r="AV5" s="159"/>
      <c r="AW5" s="159"/>
      <c r="AX5" s="159"/>
      <c r="AY5" s="40">
        <f>COUNTA($C$5)</f>
        <v>1</v>
      </c>
    </row>
    <row r="6" spans="1:51" ht="26.25" customHeight="1" x14ac:dyDescent="0.15">
      <c r="A6" s="692">
        <v>3</v>
      </c>
      <c r="B6" s="692">
        <v>1</v>
      </c>
      <c r="C6" s="147" t="s">
        <v>662</v>
      </c>
      <c r="D6" s="147"/>
      <c r="E6" s="147"/>
      <c r="F6" s="147"/>
      <c r="G6" s="147"/>
      <c r="H6" s="147"/>
      <c r="I6" s="147"/>
      <c r="J6" s="148">
        <v>8010001036398</v>
      </c>
      <c r="K6" s="148"/>
      <c r="L6" s="148"/>
      <c r="M6" s="148"/>
      <c r="N6" s="148"/>
      <c r="O6" s="148"/>
      <c r="P6" s="160" t="s">
        <v>669</v>
      </c>
      <c r="Q6" s="160"/>
      <c r="R6" s="160"/>
      <c r="S6" s="160"/>
      <c r="T6" s="160"/>
      <c r="U6" s="160"/>
      <c r="V6" s="160"/>
      <c r="W6" s="160"/>
      <c r="X6" s="160"/>
      <c r="Y6" s="150">
        <v>0.159</v>
      </c>
      <c r="Z6" s="151"/>
      <c r="AA6" s="151"/>
      <c r="AB6" s="152"/>
      <c r="AC6" s="161" t="s">
        <v>250</v>
      </c>
      <c r="AD6" s="162"/>
      <c r="AE6" s="162"/>
      <c r="AF6" s="162"/>
      <c r="AG6" s="163"/>
      <c r="AH6" s="164" t="s">
        <v>272</v>
      </c>
      <c r="AI6" s="164"/>
      <c r="AJ6" s="164"/>
      <c r="AK6" s="164"/>
      <c r="AL6" s="164" t="s">
        <v>272</v>
      </c>
      <c r="AM6" s="164"/>
      <c r="AN6" s="164"/>
      <c r="AO6" s="164"/>
      <c r="AP6" s="159" t="s">
        <v>272</v>
      </c>
      <c r="AQ6" s="159"/>
      <c r="AR6" s="159"/>
      <c r="AS6" s="159"/>
      <c r="AT6" s="159"/>
      <c r="AU6" s="159"/>
      <c r="AV6" s="159"/>
      <c r="AW6" s="159"/>
      <c r="AX6" s="159"/>
      <c r="AY6" s="40">
        <f>COUNTA($C$6)</f>
        <v>1</v>
      </c>
    </row>
    <row r="7" spans="1:51" ht="26.25" customHeight="1" x14ac:dyDescent="0.15">
      <c r="A7" s="692">
        <v>4</v>
      </c>
      <c r="B7" s="692">
        <v>1</v>
      </c>
      <c r="C7" s="693" t="s">
        <v>663</v>
      </c>
      <c r="D7" s="694"/>
      <c r="E7" s="694"/>
      <c r="F7" s="694"/>
      <c r="G7" s="694"/>
      <c r="H7" s="694"/>
      <c r="I7" s="695"/>
      <c r="J7" s="148" t="s">
        <v>693</v>
      </c>
      <c r="K7" s="148"/>
      <c r="L7" s="148"/>
      <c r="M7" s="148"/>
      <c r="N7" s="148"/>
      <c r="O7" s="148"/>
      <c r="P7" s="160" t="s">
        <v>667</v>
      </c>
      <c r="Q7" s="160"/>
      <c r="R7" s="160"/>
      <c r="S7" s="160"/>
      <c r="T7" s="160"/>
      <c r="U7" s="160"/>
      <c r="V7" s="160"/>
      <c r="W7" s="160"/>
      <c r="X7" s="160"/>
      <c r="Y7" s="150">
        <v>4.8000000000000001E-2</v>
      </c>
      <c r="Z7" s="151"/>
      <c r="AA7" s="151"/>
      <c r="AB7" s="152"/>
      <c r="AC7" s="161" t="s">
        <v>250</v>
      </c>
      <c r="AD7" s="162"/>
      <c r="AE7" s="162"/>
      <c r="AF7" s="162"/>
      <c r="AG7" s="163"/>
      <c r="AH7" s="164" t="s">
        <v>272</v>
      </c>
      <c r="AI7" s="164"/>
      <c r="AJ7" s="164"/>
      <c r="AK7" s="164"/>
      <c r="AL7" s="164" t="s">
        <v>272</v>
      </c>
      <c r="AM7" s="164"/>
      <c r="AN7" s="164"/>
      <c r="AO7" s="164"/>
      <c r="AP7" s="159" t="s">
        <v>272</v>
      </c>
      <c r="AQ7" s="159"/>
      <c r="AR7" s="159"/>
      <c r="AS7" s="159"/>
      <c r="AT7" s="159"/>
      <c r="AU7" s="159"/>
      <c r="AV7" s="159"/>
      <c r="AW7" s="159"/>
      <c r="AX7" s="159"/>
      <c r="AY7" s="40">
        <f>COUNTA($C$7)</f>
        <v>1</v>
      </c>
    </row>
    <row r="8" spans="1:51" ht="26.25" customHeight="1" x14ac:dyDescent="0.15">
      <c r="A8" s="692">
        <v>5</v>
      </c>
      <c r="B8" s="692">
        <v>1</v>
      </c>
      <c r="C8" s="147" t="s">
        <v>659</v>
      </c>
      <c r="D8" s="147"/>
      <c r="E8" s="147"/>
      <c r="F8" s="147"/>
      <c r="G8" s="147"/>
      <c r="H8" s="147"/>
      <c r="I8" s="147"/>
      <c r="J8" s="148">
        <v>5010001040048</v>
      </c>
      <c r="K8" s="148"/>
      <c r="L8" s="148"/>
      <c r="M8" s="148"/>
      <c r="N8" s="148"/>
      <c r="O8" s="148"/>
      <c r="P8" s="160" t="s">
        <v>669</v>
      </c>
      <c r="Q8" s="160"/>
      <c r="R8" s="160"/>
      <c r="S8" s="160"/>
      <c r="T8" s="160"/>
      <c r="U8" s="160"/>
      <c r="V8" s="160"/>
      <c r="W8" s="160"/>
      <c r="X8" s="160"/>
      <c r="Y8" s="150">
        <v>0.02</v>
      </c>
      <c r="Z8" s="151"/>
      <c r="AA8" s="151"/>
      <c r="AB8" s="152"/>
      <c r="AC8" s="161" t="s">
        <v>250</v>
      </c>
      <c r="AD8" s="162"/>
      <c r="AE8" s="162"/>
      <c r="AF8" s="162"/>
      <c r="AG8" s="163"/>
      <c r="AH8" s="164" t="s">
        <v>272</v>
      </c>
      <c r="AI8" s="164"/>
      <c r="AJ8" s="164"/>
      <c r="AK8" s="164"/>
      <c r="AL8" s="164" t="s">
        <v>272</v>
      </c>
      <c r="AM8" s="164"/>
      <c r="AN8" s="164"/>
      <c r="AO8" s="164"/>
      <c r="AP8" s="159" t="s">
        <v>272</v>
      </c>
      <c r="AQ8" s="159"/>
      <c r="AR8" s="159"/>
      <c r="AS8" s="159"/>
      <c r="AT8" s="159"/>
      <c r="AU8" s="159"/>
      <c r="AV8" s="159"/>
      <c r="AW8" s="159"/>
      <c r="AX8" s="159"/>
      <c r="AY8" s="40">
        <f>COUNTA($C$8)</f>
        <v>1</v>
      </c>
    </row>
    <row r="9" spans="1:51" ht="26.25" customHeight="1" x14ac:dyDescent="0.15">
      <c r="A9" s="692">
        <v>6</v>
      </c>
      <c r="B9" s="692">
        <v>1</v>
      </c>
      <c r="C9" s="693" t="s">
        <v>664</v>
      </c>
      <c r="D9" s="694"/>
      <c r="E9" s="694"/>
      <c r="F9" s="694"/>
      <c r="G9" s="694"/>
      <c r="H9" s="694"/>
      <c r="I9" s="695"/>
      <c r="J9" s="579">
        <v>1010405009411</v>
      </c>
      <c r="K9" s="580"/>
      <c r="L9" s="580"/>
      <c r="M9" s="580"/>
      <c r="N9" s="580"/>
      <c r="O9" s="581"/>
      <c r="P9" s="160" t="s">
        <v>666</v>
      </c>
      <c r="Q9" s="160"/>
      <c r="R9" s="160"/>
      <c r="S9" s="160"/>
      <c r="T9" s="160"/>
      <c r="U9" s="160"/>
      <c r="V9" s="160"/>
      <c r="W9" s="160"/>
      <c r="X9" s="160"/>
      <c r="Y9" s="150">
        <v>7.0000000000000001E-3</v>
      </c>
      <c r="Z9" s="151"/>
      <c r="AA9" s="151"/>
      <c r="AB9" s="152"/>
      <c r="AC9" s="161" t="s">
        <v>250</v>
      </c>
      <c r="AD9" s="162"/>
      <c r="AE9" s="162"/>
      <c r="AF9" s="162"/>
      <c r="AG9" s="163"/>
      <c r="AH9" s="164" t="s">
        <v>272</v>
      </c>
      <c r="AI9" s="164"/>
      <c r="AJ9" s="164"/>
      <c r="AK9" s="164"/>
      <c r="AL9" s="164" t="s">
        <v>272</v>
      </c>
      <c r="AM9" s="164"/>
      <c r="AN9" s="164"/>
      <c r="AO9" s="164"/>
      <c r="AP9" s="159" t="s">
        <v>272</v>
      </c>
      <c r="AQ9" s="159"/>
      <c r="AR9" s="159"/>
      <c r="AS9" s="159"/>
      <c r="AT9" s="159"/>
      <c r="AU9" s="159"/>
      <c r="AV9" s="159"/>
      <c r="AW9" s="159"/>
      <c r="AX9" s="159"/>
      <c r="AY9" s="40">
        <f>COUNTA($C$9)</f>
        <v>1</v>
      </c>
    </row>
    <row r="10" spans="1:51" ht="26.25" customHeight="1" x14ac:dyDescent="0.15">
      <c r="A10" s="692">
        <v>7</v>
      </c>
      <c r="B10" s="692">
        <v>1</v>
      </c>
      <c r="C10" s="693" t="s">
        <v>665</v>
      </c>
      <c r="D10" s="694"/>
      <c r="E10" s="694"/>
      <c r="F10" s="694"/>
      <c r="G10" s="694"/>
      <c r="H10" s="694"/>
      <c r="I10" s="695"/>
      <c r="J10" s="148">
        <v>7010505002418</v>
      </c>
      <c r="K10" s="148"/>
      <c r="L10" s="148"/>
      <c r="M10" s="148"/>
      <c r="N10" s="148"/>
      <c r="O10" s="148"/>
      <c r="P10" s="160" t="s">
        <v>666</v>
      </c>
      <c r="Q10" s="160"/>
      <c r="R10" s="160"/>
      <c r="S10" s="160"/>
      <c r="T10" s="160"/>
      <c r="U10" s="160"/>
      <c r="V10" s="160"/>
      <c r="W10" s="160"/>
      <c r="X10" s="160"/>
      <c r="Y10" s="150">
        <v>3.0000000000000001E-3</v>
      </c>
      <c r="Z10" s="151"/>
      <c r="AA10" s="151"/>
      <c r="AB10" s="152"/>
      <c r="AC10" s="161" t="s">
        <v>250</v>
      </c>
      <c r="AD10" s="162"/>
      <c r="AE10" s="162"/>
      <c r="AF10" s="162"/>
      <c r="AG10" s="163"/>
      <c r="AH10" s="164" t="s">
        <v>272</v>
      </c>
      <c r="AI10" s="164"/>
      <c r="AJ10" s="164"/>
      <c r="AK10" s="164"/>
      <c r="AL10" s="164" t="s">
        <v>272</v>
      </c>
      <c r="AM10" s="164"/>
      <c r="AN10" s="164"/>
      <c r="AO10" s="164"/>
      <c r="AP10" s="159" t="s">
        <v>272</v>
      </c>
      <c r="AQ10" s="159"/>
      <c r="AR10" s="159"/>
      <c r="AS10" s="159"/>
      <c r="AT10" s="159"/>
      <c r="AU10" s="159"/>
      <c r="AV10" s="159"/>
      <c r="AW10" s="159"/>
      <c r="AX10" s="159"/>
      <c r="AY10" s="40">
        <f>COUNTA($C$10)</f>
        <v>1</v>
      </c>
    </row>
    <row r="11" spans="1:51" x14ac:dyDescent="0.15">
      <c r="P11" s="36"/>
      <c r="Q11" s="36"/>
      <c r="R11" s="36"/>
      <c r="S11" s="36"/>
      <c r="T11" s="36"/>
      <c r="U11" s="36"/>
      <c r="V11" s="36"/>
      <c r="W11" s="36"/>
      <c r="X11" s="36"/>
      <c r="Y11" s="37"/>
      <c r="Z11" s="37"/>
      <c r="AA11" s="37"/>
      <c r="AB11" s="37"/>
      <c r="AC11" s="37"/>
      <c r="AD11" s="37"/>
      <c r="AE11" s="37"/>
      <c r="AF11" s="37"/>
      <c r="AG11" s="37"/>
      <c r="AH11" s="37"/>
      <c r="AI11" s="37"/>
      <c r="AJ11" s="37"/>
      <c r="AK11" s="37"/>
      <c r="AL11" s="37"/>
      <c r="AM11" s="37"/>
      <c r="AN11" s="37"/>
      <c r="AO11" s="37"/>
      <c r="AY11" s="40">
        <f>COUNTA($C$14)</f>
        <v>1</v>
      </c>
    </row>
    <row r="12" spans="1:51" x14ac:dyDescent="0.15">
      <c r="A12" s="40"/>
      <c r="B12" s="41" t="s">
        <v>215</v>
      </c>
      <c r="C12" s="42"/>
      <c r="D12" s="42"/>
      <c r="E12" s="42"/>
      <c r="F12" s="42"/>
      <c r="G12" s="42"/>
      <c r="H12" s="42"/>
      <c r="I12" s="42"/>
      <c r="J12" s="42"/>
      <c r="K12" s="42"/>
      <c r="L12" s="42"/>
      <c r="M12" s="42"/>
      <c r="N12" s="42"/>
      <c r="O12" s="42"/>
      <c r="P12" s="43"/>
      <c r="Q12" s="43"/>
      <c r="R12" s="43"/>
      <c r="S12" s="43"/>
      <c r="T12" s="43"/>
      <c r="U12" s="43"/>
      <c r="V12" s="43"/>
      <c r="W12" s="43"/>
      <c r="X12" s="43"/>
      <c r="Y12" s="44"/>
      <c r="Z12" s="44"/>
      <c r="AA12" s="44"/>
      <c r="AB12" s="44"/>
      <c r="AC12" s="44"/>
      <c r="AD12" s="44"/>
      <c r="AE12" s="44"/>
      <c r="AF12" s="44"/>
      <c r="AG12" s="44"/>
      <c r="AH12" s="44"/>
      <c r="AI12" s="44"/>
      <c r="AJ12" s="44"/>
      <c r="AK12" s="44"/>
      <c r="AL12" s="44"/>
      <c r="AM12" s="44"/>
      <c r="AN12" s="44"/>
      <c r="AO12" s="44"/>
      <c r="AP12" s="43"/>
      <c r="AQ12" s="43"/>
      <c r="AR12" s="43"/>
      <c r="AS12" s="43"/>
      <c r="AT12" s="43"/>
      <c r="AU12" s="43"/>
      <c r="AV12" s="43"/>
      <c r="AW12" s="43"/>
      <c r="AX12" s="43"/>
      <c r="AY12" s="40">
        <f>$AY$11</f>
        <v>1</v>
      </c>
    </row>
    <row r="13" spans="1:51" s="40" customFormat="1" ht="59.25" customHeight="1" x14ac:dyDescent="0.15">
      <c r="A13" s="142"/>
      <c r="B13" s="142"/>
      <c r="C13" s="142" t="s">
        <v>22</v>
      </c>
      <c r="D13" s="142"/>
      <c r="E13" s="142"/>
      <c r="F13" s="142"/>
      <c r="G13" s="142"/>
      <c r="H13" s="142"/>
      <c r="I13" s="142"/>
      <c r="J13" s="143" t="s">
        <v>195</v>
      </c>
      <c r="K13" s="144"/>
      <c r="L13" s="144"/>
      <c r="M13" s="144"/>
      <c r="N13" s="144"/>
      <c r="O13" s="144"/>
      <c r="P13" s="142" t="s">
        <v>23</v>
      </c>
      <c r="Q13" s="142"/>
      <c r="R13" s="142"/>
      <c r="S13" s="142"/>
      <c r="T13" s="142"/>
      <c r="U13" s="142"/>
      <c r="V13" s="142"/>
      <c r="W13" s="142"/>
      <c r="X13" s="142"/>
      <c r="Y13" s="145" t="s">
        <v>235</v>
      </c>
      <c r="Z13" s="145"/>
      <c r="AA13" s="145"/>
      <c r="AB13" s="145"/>
      <c r="AC13" s="143" t="s">
        <v>225</v>
      </c>
      <c r="AD13" s="143"/>
      <c r="AE13" s="143"/>
      <c r="AF13" s="143"/>
      <c r="AG13" s="143"/>
      <c r="AH13" s="145" t="s">
        <v>187</v>
      </c>
      <c r="AI13" s="142"/>
      <c r="AJ13" s="142"/>
      <c r="AK13" s="142"/>
      <c r="AL13" s="142" t="s">
        <v>20</v>
      </c>
      <c r="AM13" s="142"/>
      <c r="AN13" s="142"/>
      <c r="AO13" s="146"/>
      <c r="AP13" s="143" t="s">
        <v>196</v>
      </c>
      <c r="AQ13" s="143"/>
      <c r="AR13" s="143"/>
      <c r="AS13" s="143"/>
      <c r="AT13" s="143"/>
      <c r="AU13" s="143"/>
      <c r="AV13" s="143"/>
      <c r="AW13" s="143"/>
      <c r="AX13" s="143"/>
      <c r="AY13" s="40">
        <f>$AY$11</f>
        <v>1</v>
      </c>
    </row>
    <row r="14" spans="1:51" ht="26.25" customHeight="1" x14ac:dyDescent="0.15">
      <c r="A14" s="692">
        <v>1</v>
      </c>
      <c r="B14" s="692">
        <v>1</v>
      </c>
      <c r="C14" s="147" t="s">
        <v>670</v>
      </c>
      <c r="D14" s="147"/>
      <c r="E14" s="147"/>
      <c r="F14" s="147"/>
      <c r="G14" s="147"/>
      <c r="H14" s="147"/>
      <c r="I14" s="147"/>
      <c r="J14" s="148">
        <v>4013301005010</v>
      </c>
      <c r="K14" s="148"/>
      <c r="L14" s="148"/>
      <c r="M14" s="148"/>
      <c r="N14" s="148"/>
      <c r="O14" s="148"/>
      <c r="P14" s="160" t="s">
        <v>673</v>
      </c>
      <c r="Q14" s="160"/>
      <c r="R14" s="160"/>
      <c r="S14" s="160"/>
      <c r="T14" s="160"/>
      <c r="U14" s="160"/>
      <c r="V14" s="160"/>
      <c r="W14" s="160"/>
      <c r="X14" s="160"/>
      <c r="Y14" s="150">
        <v>0.16500000000000001</v>
      </c>
      <c r="Z14" s="151"/>
      <c r="AA14" s="151"/>
      <c r="AB14" s="152"/>
      <c r="AC14" s="161" t="s">
        <v>250</v>
      </c>
      <c r="AD14" s="162"/>
      <c r="AE14" s="162"/>
      <c r="AF14" s="162"/>
      <c r="AG14" s="163"/>
      <c r="AH14" s="164" t="s">
        <v>272</v>
      </c>
      <c r="AI14" s="164"/>
      <c r="AJ14" s="164"/>
      <c r="AK14" s="164"/>
      <c r="AL14" s="164" t="s">
        <v>272</v>
      </c>
      <c r="AM14" s="164"/>
      <c r="AN14" s="164"/>
      <c r="AO14" s="164"/>
      <c r="AP14" s="159" t="s">
        <v>272</v>
      </c>
      <c r="AQ14" s="159"/>
      <c r="AR14" s="159"/>
      <c r="AS14" s="159"/>
      <c r="AT14" s="159"/>
      <c r="AU14" s="159"/>
      <c r="AV14" s="159"/>
      <c r="AW14" s="159"/>
      <c r="AX14" s="159"/>
      <c r="AY14" s="40">
        <f>$AY$11</f>
        <v>1</v>
      </c>
    </row>
    <row r="15" spans="1:51" ht="26.25" customHeight="1" x14ac:dyDescent="0.15">
      <c r="A15" s="692">
        <v>2</v>
      </c>
      <c r="B15" s="692">
        <v>1</v>
      </c>
      <c r="C15" s="147" t="s">
        <v>671</v>
      </c>
      <c r="D15" s="147"/>
      <c r="E15" s="147"/>
      <c r="F15" s="147"/>
      <c r="G15" s="147"/>
      <c r="H15" s="147"/>
      <c r="I15" s="147"/>
      <c r="J15" s="148">
        <v>6010405003434</v>
      </c>
      <c r="K15" s="148"/>
      <c r="L15" s="148"/>
      <c r="M15" s="148"/>
      <c r="N15" s="148"/>
      <c r="O15" s="148"/>
      <c r="P15" s="160" t="s">
        <v>673</v>
      </c>
      <c r="Q15" s="160"/>
      <c r="R15" s="160"/>
      <c r="S15" s="160"/>
      <c r="T15" s="160"/>
      <c r="U15" s="160"/>
      <c r="V15" s="160"/>
      <c r="W15" s="160"/>
      <c r="X15" s="160"/>
      <c r="Y15" s="150">
        <v>0.1</v>
      </c>
      <c r="Z15" s="151"/>
      <c r="AA15" s="151"/>
      <c r="AB15" s="152"/>
      <c r="AC15" s="161" t="s">
        <v>71</v>
      </c>
      <c r="AD15" s="162"/>
      <c r="AE15" s="162"/>
      <c r="AF15" s="162"/>
      <c r="AG15" s="163"/>
      <c r="AH15" s="164" t="s">
        <v>272</v>
      </c>
      <c r="AI15" s="164"/>
      <c r="AJ15" s="164"/>
      <c r="AK15" s="164"/>
      <c r="AL15" s="164" t="s">
        <v>272</v>
      </c>
      <c r="AM15" s="164"/>
      <c r="AN15" s="164"/>
      <c r="AO15" s="164"/>
      <c r="AP15" s="159" t="s">
        <v>272</v>
      </c>
      <c r="AQ15" s="159"/>
      <c r="AR15" s="159"/>
      <c r="AS15" s="159"/>
      <c r="AT15" s="159"/>
      <c r="AU15" s="159"/>
      <c r="AV15" s="159"/>
      <c r="AW15" s="159"/>
      <c r="AX15" s="159"/>
      <c r="AY15" s="40">
        <f>COUNTA($C$15)</f>
        <v>1</v>
      </c>
    </row>
    <row r="16" spans="1:51" ht="26.25" customHeight="1" x14ac:dyDescent="0.15">
      <c r="A16" s="692">
        <v>3</v>
      </c>
      <c r="B16" s="692">
        <v>1</v>
      </c>
      <c r="C16" s="147" t="s">
        <v>653</v>
      </c>
      <c r="D16" s="147"/>
      <c r="E16" s="147"/>
      <c r="F16" s="147"/>
      <c r="G16" s="147"/>
      <c r="H16" s="147"/>
      <c r="I16" s="147"/>
      <c r="J16" s="148">
        <v>6010001109206</v>
      </c>
      <c r="K16" s="148"/>
      <c r="L16" s="148"/>
      <c r="M16" s="148"/>
      <c r="N16" s="148"/>
      <c r="O16" s="148"/>
      <c r="P16" s="160" t="s">
        <v>672</v>
      </c>
      <c r="Q16" s="160"/>
      <c r="R16" s="160"/>
      <c r="S16" s="160"/>
      <c r="T16" s="160"/>
      <c r="U16" s="160"/>
      <c r="V16" s="160"/>
      <c r="W16" s="160"/>
      <c r="X16" s="160"/>
      <c r="Y16" s="150">
        <v>4.5999999999999999E-2</v>
      </c>
      <c r="Z16" s="151"/>
      <c r="AA16" s="151"/>
      <c r="AB16" s="152"/>
      <c r="AC16" s="161" t="s">
        <v>250</v>
      </c>
      <c r="AD16" s="162"/>
      <c r="AE16" s="162"/>
      <c r="AF16" s="162"/>
      <c r="AG16" s="163"/>
      <c r="AH16" s="164" t="s">
        <v>272</v>
      </c>
      <c r="AI16" s="164"/>
      <c r="AJ16" s="164"/>
      <c r="AK16" s="164"/>
      <c r="AL16" s="164" t="s">
        <v>272</v>
      </c>
      <c r="AM16" s="164"/>
      <c r="AN16" s="164"/>
      <c r="AO16" s="164"/>
      <c r="AP16" s="159" t="s">
        <v>272</v>
      </c>
      <c r="AQ16" s="159"/>
      <c r="AR16" s="159"/>
      <c r="AS16" s="159"/>
      <c r="AT16" s="159"/>
      <c r="AU16" s="159"/>
      <c r="AV16" s="159"/>
      <c r="AW16" s="159"/>
      <c r="AX16" s="159"/>
      <c r="AY16" s="40">
        <f>COUNTA($C$16)</f>
        <v>1</v>
      </c>
    </row>
    <row r="17" spans="1:51" x14ac:dyDescent="0.15">
      <c r="P17" s="36"/>
      <c r="Q17" s="36"/>
      <c r="R17" s="36"/>
      <c r="S17" s="36"/>
      <c r="T17" s="36"/>
      <c r="U17" s="36"/>
      <c r="V17" s="36"/>
      <c r="W17" s="36"/>
      <c r="X17" s="36"/>
      <c r="Y17" s="37"/>
      <c r="Z17" s="37"/>
      <c r="AA17" s="37"/>
      <c r="AB17" s="37"/>
      <c r="AC17" s="37"/>
      <c r="AD17" s="37"/>
      <c r="AE17" s="37"/>
      <c r="AF17" s="37"/>
      <c r="AG17" s="37"/>
      <c r="AH17" s="37"/>
      <c r="AI17" s="37"/>
      <c r="AJ17" s="37"/>
      <c r="AK17" s="37"/>
      <c r="AL17" s="37"/>
      <c r="AM17" s="37"/>
      <c r="AN17" s="37"/>
      <c r="AO17" s="37"/>
      <c r="AY17" s="40">
        <f>COUNTA($C$20)</f>
        <v>1</v>
      </c>
    </row>
    <row r="18" spans="1:51" x14ac:dyDescent="0.15">
      <c r="A18" s="40"/>
      <c r="B18" s="41" t="s">
        <v>170</v>
      </c>
      <c r="C18" s="42"/>
      <c r="D18" s="42"/>
      <c r="E18" s="42"/>
      <c r="F18" s="42"/>
      <c r="G18" s="42"/>
      <c r="H18" s="42"/>
      <c r="I18" s="42"/>
      <c r="J18" s="42"/>
      <c r="K18" s="42"/>
      <c r="L18" s="42"/>
      <c r="M18" s="42"/>
      <c r="N18" s="42"/>
      <c r="O18" s="42"/>
      <c r="P18" s="43"/>
      <c r="Q18" s="43"/>
      <c r="R18" s="43"/>
      <c r="S18" s="43"/>
      <c r="T18" s="43"/>
      <c r="U18" s="43"/>
      <c r="V18" s="43"/>
      <c r="W18" s="43"/>
      <c r="X18" s="43"/>
      <c r="Y18" s="44"/>
      <c r="Z18" s="44"/>
      <c r="AA18" s="44"/>
      <c r="AB18" s="44"/>
      <c r="AC18" s="44"/>
      <c r="AD18" s="44"/>
      <c r="AE18" s="44"/>
      <c r="AF18" s="44"/>
      <c r="AG18" s="44"/>
      <c r="AH18" s="44"/>
      <c r="AI18" s="44"/>
      <c r="AJ18" s="44"/>
      <c r="AK18" s="44"/>
      <c r="AL18" s="44"/>
      <c r="AM18" s="44"/>
      <c r="AN18" s="44"/>
      <c r="AO18" s="44"/>
      <c r="AP18" s="43"/>
      <c r="AQ18" s="43"/>
      <c r="AR18" s="43"/>
      <c r="AS18" s="43"/>
      <c r="AT18" s="43"/>
      <c r="AU18" s="43"/>
      <c r="AV18" s="43"/>
      <c r="AW18" s="43"/>
      <c r="AX18" s="43"/>
      <c r="AY18" s="34">
        <f>$AY$17</f>
        <v>1</v>
      </c>
    </row>
    <row r="19" spans="1:51" s="40" customFormat="1" ht="59.25" customHeight="1" x14ac:dyDescent="0.15">
      <c r="A19" s="142"/>
      <c r="B19" s="142"/>
      <c r="C19" s="142" t="s">
        <v>22</v>
      </c>
      <c r="D19" s="142"/>
      <c r="E19" s="142"/>
      <c r="F19" s="142"/>
      <c r="G19" s="142"/>
      <c r="H19" s="142"/>
      <c r="I19" s="142"/>
      <c r="J19" s="143" t="s">
        <v>195</v>
      </c>
      <c r="K19" s="144"/>
      <c r="L19" s="144"/>
      <c r="M19" s="144"/>
      <c r="N19" s="144"/>
      <c r="O19" s="144"/>
      <c r="P19" s="142" t="s">
        <v>23</v>
      </c>
      <c r="Q19" s="142"/>
      <c r="R19" s="142"/>
      <c r="S19" s="142"/>
      <c r="T19" s="142"/>
      <c r="U19" s="142"/>
      <c r="V19" s="142"/>
      <c r="W19" s="142"/>
      <c r="X19" s="142"/>
      <c r="Y19" s="145" t="s">
        <v>235</v>
      </c>
      <c r="Z19" s="145"/>
      <c r="AA19" s="145"/>
      <c r="AB19" s="145"/>
      <c r="AC19" s="143" t="s">
        <v>225</v>
      </c>
      <c r="AD19" s="143"/>
      <c r="AE19" s="143"/>
      <c r="AF19" s="143"/>
      <c r="AG19" s="143"/>
      <c r="AH19" s="145" t="s">
        <v>187</v>
      </c>
      <c r="AI19" s="142"/>
      <c r="AJ19" s="142"/>
      <c r="AK19" s="142"/>
      <c r="AL19" s="142" t="s">
        <v>20</v>
      </c>
      <c r="AM19" s="142"/>
      <c r="AN19" s="142"/>
      <c r="AO19" s="146"/>
      <c r="AP19" s="143" t="s">
        <v>196</v>
      </c>
      <c r="AQ19" s="143"/>
      <c r="AR19" s="143"/>
      <c r="AS19" s="143"/>
      <c r="AT19" s="143"/>
      <c r="AU19" s="143"/>
      <c r="AV19" s="143"/>
      <c r="AW19" s="143"/>
      <c r="AX19" s="143"/>
      <c r="AY19" s="34">
        <f t="shared" ref="AY19:AY20" si="0">$AY$17</f>
        <v>1</v>
      </c>
    </row>
    <row r="20" spans="1:51" ht="26.25" customHeight="1" x14ac:dyDescent="0.15">
      <c r="A20" s="692">
        <v>1</v>
      </c>
      <c r="B20" s="692">
        <v>1</v>
      </c>
      <c r="C20" s="147" t="s">
        <v>674</v>
      </c>
      <c r="D20" s="147"/>
      <c r="E20" s="147"/>
      <c r="F20" s="147"/>
      <c r="G20" s="147"/>
      <c r="H20" s="147"/>
      <c r="I20" s="147"/>
      <c r="J20" s="148">
        <v>1050002007046</v>
      </c>
      <c r="K20" s="148"/>
      <c r="L20" s="148"/>
      <c r="M20" s="148"/>
      <c r="N20" s="148"/>
      <c r="O20" s="148"/>
      <c r="P20" s="160" t="s">
        <v>675</v>
      </c>
      <c r="Q20" s="160"/>
      <c r="R20" s="160"/>
      <c r="S20" s="160"/>
      <c r="T20" s="160"/>
      <c r="U20" s="160"/>
      <c r="V20" s="160"/>
      <c r="W20" s="160"/>
      <c r="X20" s="160"/>
      <c r="Y20" s="150">
        <v>3.9E-2</v>
      </c>
      <c r="Z20" s="151"/>
      <c r="AA20" s="151"/>
      <c r="AB20" s="152"/>
      <c r="AC20" s="161" t="s">
        <v>250</v>
      </c>
      <c r="AD20" s="162"/>
      <c r="AE20" s="162"/>
      <c r="AF20" s="162"/>
      <c r="AG20" s="163"/>
      <c r="AH20" s="164" t="s">
        <v>272</v>
      </c>
      <c r="AI20" s="164"/>
      <c r="AJ20" s="164"/>
      <c r="AK20" s="164"/>
      <c r="AL20" s="164" t="s">
        <v>272</v>
      </c>
      <c r="AM20" s="164"/>
      <c r="AN20" s="164"/>
      <c r="AO20" s="164"/>
      <c r="AP20" s="159" t="s">
        <v>272</v>
      </c>
      <c r="AQ20" s="159"/>
      <c r="AR20" s="159"/>
      <c r="AS20" s="159"/>
      <c r="AT20" s="159"/>
      <c r="AU20" s="159"/>
      <c r="AV20" s="159"/>
      <c r="AW20" s="159"/>
      <c r="AX20" s="159"/>
      <c r="AY20" s="34">
        <f t="shared" si="0"/>
        <v>1</v>
      </c>
    </row>
    <row r="21" spans="1:51" ht="26.25" customHeight="1" x14ac:dyDescent="0.15">
      <c r="A21" s="692">
        <v>2</v>
      </c>
      <c r="B21" s="692">
        <v>1</v>
      </c>
      <c r="C21" s="693" t="s">
        <v>697</v>
      </c>
      <c r="D21" s="694"/>
      <c r="E21" s="694"/>
      <c r="F21" s="694"/>
      <c r="G21" s="694"/>
      <c r="H21" s="694"/>
      <c r="I21" s="695"/>
      <c r="J21" s="148">
        <v>6120001110689</v>
      </c>
      <c r="K21" s="148"/>
      <c r="L21" s="148"/>
      <c r="M21" s="148"/>
      <c r="N21" s="148"/>
      <c r="O21" s="148"/>
      <c r="P21" s="160" t="s">
        <v>676</v>
      </c>
      <c r="Q21" s="160"/>
      <c r="R21" s="160"/>
      <c r="S21" s="160"/>
      <c r="T21" s="160"/>
      <c r="U21" s="160"/>
      <c r="V21" s="160"/>
      <c r="W21" s="160"/>
      <c r="X21" s="160"/>
      <c r="Y21" s="150">
        <v>3.5000000000000003E-2</v>
      </c>
      <c r="Z21" s="151"/>
      <c r="AA21" s="151"/>
      <c r="AB21" s="152"/>
      <c r="AC21" s="161" t="s">
        <v>250</v>
      </c>
      <c r="AD21" s="162"/>
      <c r="AE21" s="162"/>
      <c r="AF21" s="162"/>
      <c r="AG21" s="163"/>
      <c r="AH21" s="164" t="s">
        <v>272</v>
      </c>
      <c r="AI21" s="164"/>
      <c r="AJ21" s="164"/>
      <c r="AK21" s="164"/>
      <c r="AL21" s="164" t="s">
        <v>272</v>
      </c>
      <c r="AM21" s="164"/>
      <c r="AN21" s="164"/>
      <c r="AO21" s="164"/>
      <c r="AP21" s="159" t="s">
        <v>272</v>
      </c>
      <c r="AQ21" s="159"/>
      <c r="AR21" s="159"/>
      <c r="AS21" s="159"/>
      <c r="AT21" s="159"/>
      <c r="AU21" s="159"/>
      <c r="AV21" s="159"/>
      <c r="AW21" s="159"/>
      <c r="AX21" s="159"/>
      <c r="AY21" s="40">
        <f>COUNTA($C$21)</f>
        <v>1</v>
      </c>
    </row>
    <row r="22" spans="1:51" ht="26.25" customHeight="1" x14ac:dyDescent="0.15">
      <c r="A22" s="692">
        <v>3</v>
      </c>
      <c r="B22" s="692">
        <v>1</v>
      </c>
      <c r="C22" s="693" t="s">
        <v>696</v>
      </c>
      <c r="D22" s="694"/>
      <c r="E22" s="694"/>
      <c r="F22" s="694"/>
      <c r="G22" s="694"/>
      <c r="H22" s="694"/>
      <c r="I22" s="695"/>
      <c r="J22" s="148">
        <v>8010001069555</v>
      </c>
      <c r="K22" s="148"/>
      <c r="L22" s="148"/>
      <c r="M22" s="148"/>
      <c r="N22" s="148"/>
      <c r="O22" s="148"/>
      <c r="P22" s="160" t="s">
        <v>677</v>
      </c>
      <c r="Q22" s="160"/>
      <c r="R22" s="160"/>
      <c r="S22" s="160"/>
      <c r="T22" s="160"/>
      <c r="U22" s="160"/>
      <c r="V22" s="160"/>
      <c r="W22" s="160"/>
      <c r="X22" s="160"/>
      <c r="Y22" s="150">
        <v>6.0000000000000001E-3</v>
      </c>
      <c r="Z22" s="151"/>
      <c r="AA22" s="151"/>
      <c r="AB22" s="152"/>
      <c r="AC22" s="161" t="s">
        <v>250</v>
      </c>
      <c r="AD22" s="162"/>
      <c r="AE22" s="162"/>
      <c r="AF22" s="162"/>
      <c r="AG22" s="163"/>
      <c r="AH22" s="164" t="s">
        <v>272</v>
      </c>
      <c r="AI22" s="164"/>
      <c r="AJ22" s="164"/>
      <c r="AK22" s="164"/>
      <c r="AL22" s="164" t="s">
        <v>272</v>
      </c>
      <c r="AM22" s="164"/>
      <c r="AN22" s="164"/>
      <c r="AO22" s="164"/>
      <c r="AP22" s="159" t="s">
        <v>272</v>
      </c>
      <c r="AQ22" s="159"/>
      <c r="AR22" s="159"/>
      <c r="AS22" s="159"/>
      <c r="AT22" s="159"/>
      <c r="AU22" s="159"/>
      <c r="AV22" s="159"/>
      <c r="AW22" s="159"/>
      <c r="AX22" s="159"/>
      <c r="AY22" s="40">
        <f>COUNTA($C$22)</f>
        <v>1</v>
      </c>
    </row>
    <row r="23" spans="1:51" ht="26.25" customHeight="1" x14ac:dyDescent="0.15">
      <c r="A23" s="692">
        <v>4</v>
      </c>
      <c r="B23" s="692">
        <v>1</v>
      </c>
      <c r="C23" s="693" t="s">
        <v>695</v>
      </c>
      <c r="D23" s="694"/>
      <c r="E23" s="694"/>
      <c r="F23" s="694"/>
      <c r="G23" s="694"/>
      <c r="H23" s="694"/>
      <c r="I23" s="695"/>
      <c r="J23" s="148">
        <v>7010001105955</v>
      </c>
      <c r="K23" s="148"/>
      <c r="L23" s="148"/>
      <c r="M23" s="148"/>
      <c r="N23" s="148"/>
      <c r="O23" s="148"/>
      <c r="P23" s="160" t="s">
        <v>678</v>
      </c>
      <c r="Q23" s="160"/>
      <c r="R23" s="160"/>
      <c r="S23" s="160"/>
      <c r="T23" s="160"/>
      <c r="U23" s="160"/>
      <c r="V23" s="160"/>
      <c r="W23" s="160"/>
      <c r="X23" s="160"/>
      <c r="Y23" s="150">
        <v>3.0000000000000001E-3</v>
      </c>
      <c r="Z23" s="151"/>
      <c r="AA23" s="151"/>
      <c r="AB23" s="152"/>
      <c r="AC23" s="161" t="s">
        <v>250</v>
      </c>
      <c r="AD23" s="162"/>
      <c r="AE23" s="162"/>
      <c r="AF23" s="162"/>
      <c r="AG23" s="163"/>
      <c r="AH23" s="164" t="s">
        <v>272</v>
      </c>
      <c r="AI23" s="164"/>
      <c r="AJ23" s="164"/>
      <c r="AK23" s="164"/>
      <c r="AL23" s="164" t="s">
        <v>272</v>
      </c>
      <c r="AM23" s="164"/>
      <c r="AN23" s="164"/>
      <c r="AO23" s="164"/>
      <c r="AP23" s="159" t="s">
        <v>272</v>
      </c>
      <c r="AQ23" s="159"/>
      <c r="AR23" s="159"/>
      <c r="AS23" s="159"/>
      <c r="AT23" s="159"/>
      <c r="AU23" s="159"/>
      <c r="AV23" s="159"/>
      <c r="AW23" s="159"/>
      <c r="AX23" s="159"/>
      <c r="AY23" s="40">
        <f>COUNTA($C$23)</f>
        <v>1</v>
      </c>
    </row>
    <row r="24" spans="1:51" x14ac:dyDescent="0.15">
      <c r="P24" s="36"/>
      <c r="Q24" s="36"/>
      <c r="R24" s="36"/>
      <c r="S24" s="36"/>
      <c r="T24" s="36"/>
      <c r="U24" s="36"/>
      <c r="V24" s="36"/>
      <c r="W24" s="36"/>
      <c r="X24" s="36"/>
      <c r="Y24" s="37"/>
      <c r="Z24" s="37"/>
      <c r="AA24" s="37"/>
      <c r="AB24" s="37"/>
      <c r="AC24" s="37"/>
      <c r="AD24" s="37"/>
      <c r="AE24" s="37"/>
      <c r="AF24" s="37"/>
      <c r="AG24" s="37"/>
      <c r="AH24" s="37"/>
      <c r="AI24" s="37"/>
      <c r="AJ24" s="37"/>
      <c r="AK24" s="37"/>
      <c r="AL24" s="37"/>
      <c r="AM24" s="37"/>
      <c r="AN24" s="37"/>
      <c r="AO24" s="37"/>
      <c r="AY24" s="40">
        <f>COUNTA($C$27)</f>
        <v>1</v>
      </c>
    </row>
    <row r="25" spans="1:51" x14ac:dyDescent="0.15">
      <c r="A25" s="40"/>
      <c r="B25" s="41" t="s">
        <v>171</v>
      </c>
      <c r="C25" s="42"/>
      <c r="D25" s="42"/>
      <c r="E25" s="42"/>
      <c r="F25" s="42"/>
      <c r="G25" s="42"/>
      <c r="H25" s="42"/>
      <c r="I25" s="42"/>
      <c r="J25" s="42"/>
      <c r="K25" s="42"/>
      <c r="L25" s="42"/>
      <c r="M25" s="42"/>
      <c r="N25" s="42"/>
      <c r="O25" s="42"/>
      <c r="P25" s="43"/>
      <c r="Q25" s="43"/>
      <c r="R25" s="43"/>
      <c r="S25" s="43"/>
      <c r="T25" s="43"/>
      <c r="U25" s="43"/>
      <c r="V25" s="43"/>
      <c r="W25" s="43"/>
      <c r="X25" s="43"/>
      <c r="Y25" s="44"/>
      <c r="Z25" s="44"/>
      <c r="AA25" s="44"/>
      <c r="AB25" s="44"/>
      <c r="AC25" s="44"/>
      <c r="AD25" s="44"/>
      <c r="AE25" s="44"/>
      <c r="AF25" s="44"/>
      <c r="AG25" s="44"/>
      <c r="AH25" s="44"/>
      <c r="AI25" s="44"/>
      <c r="AJ25" s="44"/>
      <c r="AK25" s="44"/>
      <c r="AL25" s="44"/>
      <c r="AM25" s="44"/>
      <c r="AN25" s="44"/>
      <c r="AO25" s="44"/>
      <c r="AP25" s="43"/>
      <c r="AQ25" s="43"/>
      <c r="AR25" s="43"/>
      <c r="AS25" s="43"/>
      <c r="AT25" s="43"/>
      <c r="AU25" s="43"/>
      <c r="AV25" s="43"/>
      <c r="AW25" s="43"/>
      <c r="AX25" s="43"/>
      <c r="AY25" s="34">
        <f>$AY$24</f>
        <v>1</v>
      </c>
    </row>
    <row r="26" spans="1:51" s="40" customFormat="1" ht="59.25" customHeight="1" x14ac:dyDescent="0.15">
      <c r="A26" s="142"/>
      <c r="B26" s="142"/>
      <c r="C26" s="142" t="s">
        <v>22</v>
      </c>
      <c r="D26" s="142"/>
      <c r="E26" s="142"/>
      <c r="F26" s="142"/>
      <c r="G26" s="142"/>
      <c r="H26" s="142"/>
      <c r="I26" s="142"/>
      <c r="J26" s="143" t="s">
        <v>195</v>
      </c>
      <c r="K26" s="144"/>
      <c r="L26" s="144"/>
      <c r="M26" s="144"/>
      <c r="N26" s="144"/>
      <c r="O26" s="144"/>
      <c r="P26" s="142" t="s">
        <v>23</v>
      </c>
      <c r="Q26" s="142"/>
      <c r="R26" s="142"/>
      <c r="S26" s="142"/>
      <c r="T26" s="142"/>
      <c r="U26" s="142"/>
      <c r="V26" s="142"/>
      <c r="W26" s="142"/>
      <c r="X26" s="142"/>
      <c r="Y26" s="145" t="s">
        <v>235</v>
      </c>
      <c r="Z26" s="145"/>
      <c r="AA26" s="145"/>
      <c r="AB26" s="145"/>
      <c r="AC26" s="143" t="s">
        <v>225</v>
      </c>
      <c r="AD26" s="143"/>
      <c r="AE26" s="143"/>
      <c r="AF26" s="143"/>
      <c r="AG26" s="143"/>
      <c r="AH26" s="145" t="s">
        <v>187</v>
      </c>
      <c r="AI26" s="142"/>
      <c r="AJ26" s="142"/>
      <c r="AK26" s="142"/>
      <c r="AL26" s="142" t="s">
        <v>20</v>
      </c>
      <c r="AM26" s="142"/>
      <c r="AN26" s="142"/>
      <c r="AO26" s="146"/>
      <c r="AP26" s="143" t="s">
        <v>196</v>
      </c>
      <c r="AQ26" s="143"/>
      <c r="AR26" s="143"/>
      <c r="AS26" s="143"/>
      <c r="AT26" s="143"/>
      <c r="AU26" s="143"/>
      <c r="AV26" s="143"/>
      <c r="AW26" s="143"/>
      <c r="AX26" s="143"/>
      <c r="AY26" s="34">
        <f t="shared" ref="AY26:AY27" si="1">$AY$24</f>
        <v>1</v>
      </c>
    </row>
    <row r="27" spans="1:51" ht="26.25" customHeight="1" x14ac:dyDescent="0.15">
      <c r="A27" s="692">
        <v>1</v>
      </c>
      <c r="B27" s="692">
        <v>1</v>
      </c>
      <c r="C27" s="693" t="s">
        <v>723</v>
      </c>
      <c r="D27" s="694"/>
      <c r="E27" s="694"/>
      <c r="F27" s="694"/>
      <c r="G27" s="694"/>
      <c r="H27" s="694"/>
      <c r="I27" s="695"/>
      <c r="J27" s="579" t="s">
        <v>687</v>
      </c>
      <c r="K27" s="580"/>
      <c r="L27" s="580"/>
      <c r="M27" s="580"/>
      <c r="N27" s="580"/>
      <c r="O27" s="581"/>
      <c r="P27" s="160" t="s">
        <v>688</v>
      </c>
      <c r="Q27" s="160"/>
      <c r="R27" s="160"/>
      <c r="S27" s="160"/>
      <c r="T27" s="160"/>
      <c r="U27" s="160"/>
      <c r="V27" s="160"/>
      <c r="W27" s="160"/>
      <c r="X27" s="160"/>
      <c r="Y27" s="150">
        <v>7.9000000000000001E-2</v>
      </c>
      <c r="Z27" s="151"/>
      <c r="AA27" s="151"/>
      <c r="AB27" s="152"/>
      <c r="AC27" s="696" t="s">
        <v>71</v>
      </c>
      <c r="AD27" s="696"/>
      <c r="AE27" s="696"/>
      <c r="AF27" s="696"/>
      <c r="AG27" s="696"/>
      <c r="AH27" s="697" t="s">
        <v>272</v>
      </c>
      <c r="AI27" s="698"/>
      <c r="AJ27" s="698"/>
      <c r="AK27" s="699"/>
      <c r="AL27" s="156" t="s">
        <v>272</v>
      </c>
      <c r="AM27" s="157"/>
      <c r="AN27" s="157"/>
      <c r="AO27" s="158"/>
      <c r="AP27" s="159" t="s">
        <v>272</v>
      </c>
      <c r="AQ27" s="159"/>
      <c r="AR27" s="159"/>
      <c r="AS27" s="159"/>
      <c r="AT27" s="159"/>
      <c r="AU27" s="159"/>
      <c r="AV27" s="159"/>
      <c r="AW27" s="159"/>
      <c r="AX27" s="159"/>
      <c r="AY27" s="34">
        <f t="shared" si="1"/>
        <v>1</v>
      </c>
    </row>
    <row r="28" spans="1:51" ht="26.25" customHeight="1" x14ac:dyDescent="0.15">
      <c r="A28" s="692">
        <v>2</v>
      </c>
      <c r="B28" s="692">
        <v>1</v>
      </c>
      <c r="C28" s="693" t="s">
        <v>724</v>
      </c>
      <c r="D28" s="694"/>
      <c r="E28" s="694"/>
      <c r="F28" s="694"/>
      <c r="G28" s="694"/>
      <c r="H28" s="694"/>
      <c r="I28" s="695"/>
      <c r="J28" s="579" t="s">
        <v>687</v>
      </c>
      <c r="K28" s="580"/>
      <c r="L28" s="580"/>
      <c r="M28" s="580"/>
      <c r="N28" s="580"/>
      <c r="O28" s="581"/>
      <c r="P28" s="160" t="s">
        <v>688</v>
      </c>
      <c r="Q28" s="160"/>
      <c r="R28" s="160"/>
      <c r="S28" s="160"/>
      <c r="T28" s="160"/>
      <c r="U28" s="160"/>
      <c r="V28" s="160"/>
      <c r="W28" s="160"/>
      <c r="X28" s="160"/>
      <c r="Y28" s="150">
        <v>5.8000000000000003E-2</v>
      </c>
      <c r="Z28" s="151"/>
      <c r="AA28" s="151"/>
      <c r="AB28" s="152"/>
      <c r="AC28" s="696" t="s">
        <v>71</v>
      </c>
      <c r="AD28" s="696"/>
      <c r="AE28" s="696"/>
      <c r="AF28" s="696"/>
      <c r="AG28" s="696"/>
      <c r="AH28" s="697" t="s">
        <v>272</v>
      </c>
      <c r="AI28" s="698"/>
      <c r="AJ28" s="698"/>
      <c r="AK28" s="699"/>
      <c r="AL28" s="156" t="s">
        <v>272</v>
      </c>
      <c r="AM28" s="157"/>
      <c r="AN28" s="157"/>
      <c r="AO28" s="158"/>
      <c r="AP28" s="159" t="s">
        <v>272</v>
      </c>
      <c r="AQ28" s="159"/>
      <c r="AR28" s="159"/>
      <c r="AS28" s="159"/>
      <c r="AT28" s="159"/>
      <c r="AU28" s="159"/>
      <c r="AV28" s="159"/>
      <c r="AW28" s="159"/>
      <c r="AX28" s="159"/>
      <c r="AY28" s="40">
        <f>COUNTA($C$28)</f>
        <v>1</v>
      </c>
    </row>
    <row r="29" spans="1:51" ht="26.25" customHeight="1" x14ac:dyDescent="0.15">
      <c r="A29" s="692">
        <v>3</v>
      </c>
      <c r="B29" s="692">
        <v>1</v>
      </c>
      <c r="C29" s="693" t="s">
        <v>679</v>
      </c>
      <c r="D29" s="694"/>
      <c r="E29" s="694"/>
      <c r="F29" s="694"/>
      <c r="G29" s="694"/>
      <c r="H29" s="694"/>
      <c r="I29" s="695"/>
      <c r="J29" s="579" t="s">
        <v>687</v>
      </c>
      <c r="K29" s="580"/>
      <c r="L29" s="580"/>
      <c r="M29" s="580"/>
      <c r="N29" s="580"/>
      <c r="O29" s="581"/>
      <c r="P29" s="160" t="s">
        <v>689</v>
      </c>
      <c r="Q29" s="160"/>
      <c r="R29" s="160"/>
      <c r="S29" s="160"/>
      <c r="T29" s="160"/>
      <c r="U29" s="160"/>
      <c r="V29" s="160"/>
      <c r="W29" s="160"/>
      <c r="X29" s="160"/>
      <c r="Y29" s="150">
        <v>5.7000000000000002E-2</v>
      </c>
      <c r="Z29" s="151"/>
      <c r="AA29" s="151"/>
      <c r="AB29" s="152"/>
      <c r="AC29" s="696" t="s">
        <v>71</v>
      </c>
      <c r="AD29" s="696"/>
      <c r="AE29" s="696"/>
      <c r="AF29" s="696"/>
      <c r="AG29" s="696"/>
      <c r="AH29" s="697" t="s">
        <v>272</v>
      </c>
      <c r="AI29" s="698"/>
      <c r="AJ29" s="698"/>
      <c r="AK29" s="699"/>
      <c r="AL29" s="156" t="s">
        <v>272</v>
      </c>
      <c r="AM29" s="157"/>
      <c r="AN29" s="157"/>
      <c r="AO29" s="158"/>
      <c r="AP29" s="159" t="s">
        <v>272</v>
      </c>
      <c r="AQ29" s="159"/>
      <c r="AR29" s="159"/>
      <c r="AS29" s="159"/>
      <c r="AT29" s="159"/>
      <c r="AU29" s="159"/>
      <c r="AV29" s="159"/>
      <c r="AW29" s="159"/>
      <c r="AX29" s="159"/>
      <c r="AY29" s="40">
        <f>COUNTA($C$29)</f>
        <v>1</v>
      </c>
    </row>
    <row r="30" spans="1:51" ht="26.25" customHeight="1" x14ac:dyDescent="0.15">
      <c r="A30" s="692">
        <v>4</v>
      </c>
      <c r="B30" s="692">
        <v>1</v>
      </c>
      <c r="C30" s="693" t="s">
        <v>680</v>
      </c>
      <c r="D30" s="694"/>
      <c r="E30" s="694"/>
      <c r="F30" s="694"/>
      <c r="G30" s="694"/>
      <c r="H30" s="694"/>
      <c r="I30" s="695"/>
      <c r="J30" s="579" t="s">
        <v>687</v>
      </c>
      <c r="K30" s="580"/>
      <c r="L30" s="580"/>
      <c r="M30" s="580"/>
      <c r="N30" s="580"/>
      <c r="O30" s="581"/>
      <c r="P30" s="160" t="s">
        <v>689</v>
      </c>
      <c r="Q30" s="160"/>
      <c r="R30" s="160"/>
      <c r="S30" s="160"/>
      <c r="T30" s="160"/>
      <c r="U30" s="160"/>
      <c r="V30" s="160"/>
      <c r="W30" s="160"/>
      <c r="X30" s="160"/>
      <c r="Y30" s="150">
        <v>4.2000000000000003E-2</v>
      </c>
      <c r="Z30" s="151"/>
      <c r="AA30" s="151"/>
      <c r="AB30" s="152"/>
      <c r="AC30" s="696" t="s">
        <v>71</v>
      </c>
      <c r="AD30" s="696"/>
      <c r="AE30" s="696"/>
      <c r="AF30" s="696"/>
      <c r="AG30" s="696"/>
      <c r="AH30" s="697" t="s">
        <v>272</v>
      </c>
      <c r="AI30" s="698"/>
      <c r="AJ30" s="698"/>
      <c r="AK30" s="699"/>
      <c r="AL30" s="156" t="s">
        <v>272</v>
      </c>
      <c r="AM30" s="157"/>
      <c r="AN30" s="157"/>
      <c r="AO30" s="158"/>
      <c r="AP30" s="159" t="s">
        <v>272</v>
      </c>
      <c r="AQ30" s="159"/>
      <c r="AR30" s="159"/>
      <c r="AS30" s="159"/>
      <c r="AT30" s="159"/>
      <c r="AU30" s="159"/>
      <c r="AV30" s="159"/>
      <c r="AW30" s="159"/>
      <c r="AX30" s="159"/>
      <c r="AY30" s="40">
        <f>COUNTA($C$30)</f>
        <v>1</v>
      </c>
    </row>
    <row r="31" spans="1:51" ht="26.25" customHeight="1" x14ac:dyDescent="0.15">
      <c r="A31" s="692">
        <v>5</v>
      </c>
      <c r="B31" s="692">
        <v>1</v>
      </c>
      <c r="C31" s="693" t="s">
        <v>681</v>
      </c>
      <c r="D31" s="694"/>
      <c r="E31" s="694"/>
      <c r="F31" s="694"/>
      <c r="G31" s="694"/>
      <c r="H31" s="694"/>
      <c r="I31" s="695"/>
      <c r="J31" s="579" t="s">
        <v>687</v>
      </c>
      <c r="K31" s="580"/>
      <c r="L31" s="580"/>
      <c r="M31" s="580"/>
      <c r="N31" s="580"/>
      <c r="O31" s="581"/>
      <c r="P31" s="160" t="s">
        <v>689</v>
      </c>
      <c r="Q31" s="160"/>
      <c r="R31" s="160"/>
      <c r="S31" s="160"/>
      <c r="T31" s="160"/>
      <c r="U31" s="160"/>
      <c r="V31" s="160"/>
      <c r="W31" s="160"/>
      <c r="X31" s="160"/>
      <c r="Y31" s="150">
        <v>3.4000000000000002E-2</v>
      </c>
      <c r="Z31" s="151"/>
      <c r="AA31" s="151"/>
      <c r="AB31" s="152"/>
      <c r="AC31" s="696" t="s">
        <v>71</v>
      </c>
      <c r="AD31" s="696"/>
      <c r="AE31" s="696"/>
      <c r="AF31" s="696"/>
      <c r="AG31" s="696"/>
      <c r="AH31" s="697" t="s">
        <v>272</v>
      </c>
      <c r="AI31" s="698"/>
      <c r="AJ31" s="698"/>
      <c r="AK31" s="699"/>
      <c r="AL31" s="156" t="s">
        <v>272</v>
      </c>
      <c r="AM31" s="157"/>
      <c r="AN31" s="157"/>
      <c r="AO31" s="158"/>
      <c r="AP31" s="159" t="s">
        <v>272</v>
      </c>
      <c r="AQ31" s="159"/>
      <c r="AR31" s="159"/>
      <c r="AS31" s="159"/>
      <c r="AT31" s="159"/>
      <c r="AU31" s="159"/>
      <c r="AV31" s="159"/>
      <c r="AW31" s="159"/>
      <c r="AX31" s="159"/>
      <c r="AY31" s="40">
        <f>COUNTA($C$31)</f>
        <v>1</v>
      </c>
    </row>
    <row r="32" spans="1:51" ht="26.25" customHeight="1" x14ac:dyDescent="0.15">
      <c r="A32" s="692">
        <v>6</v>
      </c>
      <c r="B32" s="692">
        <v>1</v>
      </c>
      <c r="C32" s="693" t="s">
        <v>682</v>
      </c>
      <c r="D32" s="694"/>
      <c r="E32" s="694"/>
      <c r="F32" s="694"/>
      <c r="G32" s="694"/>
      <c r="H32" s="694"/>
      <c r="I32" s="695"/>
      <c r="J32" s="579" t="s">
        <v>687</v>
      </c>
      <c r="K32" s="580"/>
      <c r="L32" s="580"/>
      <c r="M32" s="580"/>
      <c r="N32" s="580"/>
      <c r="O32" s="581"/>
      <c r="P32" s="160" t="s">
        <v>691</v>
      </c>
      <c r="Q32" s="160"/>
      <c r="R32" s="160"/>
      <c r="S32" s="160"/>
      <c r="T32" s="160"/>
      <c r="U32" s="160"/>
      <c r="V32" s="160"/>
      <c r="W32" s="160"/>
      <c r="X32" s="160"/>
      <c r="Y32" s="150">
        <v>3.2000000000000001E-2</v>
      </c>
      <c r="Z32" s="151"/>
      <c r="AA32" s="151"/>
      <c r="AB32" s="152"/>
      <c r="AC32" s="696" t="s">
        <v>71</v>
      </c>
      <c r="AD32" s="696"/>
      <c r="AE32" s="696"/>
      <c r="AF32" s="696"/>
      <c r="AG32" s="696"/>
      <c r="AH32" s="697" t="s">
        <v>272</v>
      </c>
      <c r="AI32" s="698"/>
      <c r="AJ32" s="698"/>
      <c r="AK32" s="699"/>
      <c r="AL32" s="156" t="s">
        <v>272</v>
      </c>
      <c r="AM32" s="157"/>
      <c r="AN32" s="157"/>
      <c r="AO32" s="158"/>
      <c r="AP32" s="159" t="s">
        <v>272</v>
      </c>
      <c r="AQ32" s="159"/>
      <c r="AR32" s="159"/>
      <c r="AS32" s="159"/>
      <c r="AT32" s="159"/>
      <c r="AU32" s="159"/>
      <c r="AV32" s="159"/>
      <c r="AW32" s="159"/>
      <c r="AX32" s="159"/>
      <c r="AY32" s="40">
        <f>COUNTA($C$32)</f>
        <v>1</v>
      </c>
    </row>
    <row r="33" spans="1:51" ht="26.25" customHeight="1" x14ac:dyDescent="0.15">
      <c r="A33" s="692">
        <v>7</v>
      </c>
      <c r="B33" s="692">
        <v>1</v>
      </c>
      <c r="C33" s="693" t="s">
        <v>683</v>
      </c>
      <c r="D33" s="694"/>
      <c r="E33" s="694"/>
      <c r="F33" s="694"/>
      <c r="G33" s="694"/>
      <c r="H33" s="694"/>
      <c r="I33" s="695"/>
      <c r="J33" s="579" t="s">
        <v>687</v>
      </c>
      <c r="K33" s="580"/>
      <c r="L33" s="580"/>
      <c r="M33" s="580"/>
      <c r="N33" s="580"/>
      <c r="O33" s="581"/>
      <c r="P33" s="160" t="s">
        <v>689</v>
      </c>
      <c r="Q33" s="160"/>
      <c r="R33" s="160"/>
      <c r="S33" s="160"/>
      <c r="T33" s="160"/>
      <c r="U33" s="160"/>
      <c r="V33" s="160"/>
      <c r="W33" s="160"/>
      <c r="X33" s="160"/>
      <c r="Y33" s="150">
        <v>3.2000000000000001E-2</v>
      </c>
      <c r="Z33" s="151"/>
      <c r="AA33" s="151"/>
      <c r="AB33" s="152"/>
      <c r="AC33" s="696" t="s">
        <v>71</v>
      </c>
      <c r="AD33" s="696"/>
      <c r="AE33" s="696"/>
      <c r="AF33" s="696"/>
      <c r="AG33" s="696"/>
      <c r="AH33" s="697" t="s">
        <v>272</v>
      </c>
      <c r="AI33" s="698"/>
      <c r="AJ33" s="698"/>
      <c r="AK33" s="699"/>
      <c r="AL33" s="156" t="s">
        <v>272</v>
      </c>
      <c r="AM33" s="157"/>
      <c r="AN33" s="157"/>
      <c r="AO33" s="158"/>
      <c r="AP33" s="159" t="s">
        <v>272</v>
      </c>
      <c r="AQ33" s="159"/>
      <c r="AR33" s="159"/>
      <c r="AS33" s="159"/>
      <c r="AT33" s="159"/>
      <c r="AU33" s="159"/>
      <c r="AV33" s="159"/>
      <c r="AW33" s="159"/>
      <c r="AX33" s="159"/>
      <c r="AY33" s="40">
        <f>COUNTA($C$33)</f>
        <v>1</v>
      </c>
    </row>
    <row r="34" spans="1:51" ht="26.25" customHeight="1" x14ac:dyDescent="0.15">
      <c r="A34" s="692">
        <v>8</v>
      </c>
      <c r="B34" s="692">
        <v>1</v>
      </c>
      <c r="C34" s="693" t="s">
        <v>684</v>
      </c>
      <c r="D34" s="694"/>
      <c r="E34" s="694"/>
      <c r="F34" s="694"/>
      <c r="G34" s="694"/>
      <c r="H34" s="694"/>
      <c r="I34" s="695"/>
      <c r="J34" s="579" t="s">
        <v>687</v>
      </c>
      <c r="K34" s="580"/>
      <c r="L34" s="580"/>
      <c r="M34" s="580"/>
      <c r="N34" s="580"/>
      <c r="O34" s="581"/>
      <c r="P34" s="160" t="s">
        <v>689</v>
      </c>
      <c r="Q34" s="160"/>
      <c r="R34" s="160"/>
      <c r="S34" s="160"/>
      <c r="T34" s="160"/>
      <c r="U34" s="160"/>
      <c r="V34" s="160"/>
      <c r="W34" s="160"/>
      <c r="X34" s="160"/>
      <c r="Y34" s="150">
        <v>3.1E-2</v>
      </c>
      <c r="Z34" s="151"/>
      <c r="AA34" s="151"/>
      <c r="AB34" s="152"/>
      <c r="AC34" s="696" t="s">
        <v>71</v>
      </c>
      <c r="AD34" s="696"/>
      <c r="AE34" s="696"/>
      <c r="AF34" s="696"/>
      <c r="AG34" s="696"/>
      <c r="AH34" s="697" t="s">
        <v>272</v>
      </c>
      <c r="AI34" s="698"/>
      <c r="AJ34" s="698"/>
      <c r="AK34" s="699"/>
      <c r="AL34" s="156" t="s">
        <v>272</v>
      </c>
      <c r="AM34" s="157"/>
      <c r="AN34" s="157"/>
      <c r="AO34" s="158"/>
      <c r="AP34" s="159" t="s">
        <v>272</v>
      </c>
      <c r="AQ34" s="159"/>
      <c r="AR34" s="159"/>
      <c r="AS34" s="159"/>
      <c r="AT34" s="159"/>
      <c r="AU34" s="159"/>
      <c r="AV34" s="159"/>
      <c r="AW34" s="159"/>
      <c r="AX34" s="159"/>
      <c r="AY34" s="40">
        <f>COUNTA($C$34)</f>
        <v>1</v>
      </c>
    </row>
    <row r="35" spans="1:51" ht="26.25" customHeight="1" x14ac:dyDescent="0.15">
      <c r="A35" s="692">
        <v>9</v>
      </c>
      <c r="B35" s="692">
        <v>1</v>
      </c>
      <c r="C35" s="693" t="s">
        <v>685</v>
      </c>
      <c r="D35" s="694"/>
      <c r="E35" s="694"/>
      <c r="F35" s="694"/>
      <c r="G35" s="694"/>
      <c r="H35" s="694"/>
      <c r="I35" s="695"/>
      <c r="J35" s="579" t="s">
        <v>687</v>
      </c>
      <c r="K35" s="580"/>
      <c r="L35" s="580"/>
      <c r="M35" s="580"/>
      <c r="N35" s="580"/>
      <c r="O35" s="581"/>
      <c r="P35" s="160" t="s">
        <v>690</v>
      </c>
      <c r="Q35" s="160"/>
      <c r="R35" s="160"/>
      <c r="S35" s="160"/>
      <c r="T35" s="160"/>
      <c r="U35" s="160"/>
      <c r="V35" s="160"/>
      <c r="W35" s="160"/>
      <c r="X35" s="160"/>
      <c r="Y35" s="150">
        <v>0.01</v>
      </c>
      <c r="Z35" s="151"/>
      <c r="AA35" s="151"/>
      <c r="AB35" s="152"/>
      <c r="AC35" s="696" t="s">
        <v>71</v>
      </c>
      <c r="AD35" s="696"/>
      <c r="AE35" s="696"/>
      <c r="AF35" s="696"/>
      <c r="AG35" s="696"/>
      <c r="AH35" s="697" t="s">
        <v>272</v>
      </c>
      <c r="AI35" s="698"/>
      <c r="AJ35" s="698"/>
      <c r="AK35" s="699"/>
      <c r="AL35" s="156" t="s">
        <v>272</v>
      </c>
      <c r="AM35" s="157"/>
      <c r="AN35" s="157"/>
      <c r="AO35" s="158"/>
      <c r="AP35" s="159" t="s">
        <v>272</v>
      </c>
      <c r="AQ35" s="159"/>
      <c r="AR35" s="159"/>
      <c r="AS35" s="159"/>
      <c r="AT35" s="159"/>
      <c r="AU35" s="159"/>
      <c r="AV35" s="159"/>
      <c r="AW35" s="159"/>
      <c r="AX35" s="159"/>
      <c r="AY35" s="40">
        <f>COUNTA($C$35)</f>
        <v>1</v>
      </c>
    </row>
    <row r="36" spans="1:51" ht="26.25" customHeight="1" x14ac:dyDescent="0.15">
      <c r="A36" s="692">
        <v>10</v>
      </c>
      <c r="B36" s="692">
        <v>1</v>
      </c>
      <c r="C36" s="693" t="s">
        <v>686</v>
      </c>
      <c r="D36" s="694"/>
      <c r="E36" s="694"/>
      <c r="F36" s="694"/>
      <c r="G36" s="694"/>
      <c r="H36" s="694"/>
      <c r="I36" s="695"/>
      <c r="J36" s="579" t="s">
        <v>687</v>
      </c>
      <c r="K36" s="580"/>
      <c r="L36" s="580"/>
      <c r="M36" s="580"/>
      <c r="N36" s="580"/>
      <c r="O36" s="581"/>
      <c r="P36" s="160" t="s">
        <v>692</v>
      </c>
      <c r="Q36" s="160"/>
      <c r="R36" s="160"/>
      <c r="S36" s="160"/>
      <c r="T36" s="160"/>
      <c r="U36" s="160"/>
      <c r="V36" s="160"/>
      <c r="W36" s="160"/>
      <c r="X36" s="160"/>
      <c r="Y36" s="150">
        <v>7.0000000000000001E-3</v>
      </c>
      <c r="Z36" s="151"/>
      <c r="AA36" s="151"/>
      <c r="AB36" s="152"/>
      <c r="AC36" s="696" t="s">
        <v>71</v>
      </c>
      <c r="AD36" s="696"/>
      <c r="AE36" s="696"/>
      <c r="AF36" s="696"/>
      <c r="AG36" s="696"/>
      <c r="AH36" s="697" t="s">
        <v>272</v>
      </c>
      <c r="AI36" s="698"/>
      <c r="AJ36" s="698"/>
      <c r="AK36" s="699"/>
      <c r="AL36" s="156" t="s">
        <v>272</v>
      </c>
      <c r="AM36" s="157"/>
      <c r="AN36" s="157"/>
      <c r="AO36" s="158"/>
      <c r="AP36" s="159" t="s">
        <v>272</v>
      </c>
      <c r="AQ36" s="159"/>
      <c r="AR36" s="159"/>
      <c r="AS36" s="159"/>
      <c r="AT36" s="159"/>
      <c r="AU36" s="159"/>
      <c r="AV36" s="159"/>
      <c r="AW36" s="159"/>
      <c r="AX36" s="159"/>
      <c r="AY36" s="40">
        <f>COUNTA($C$36)</f>
        <v>1</v>
      </c>
    </row>
  </sheetData>
  <sheetProtection formatRows="0"/>
  <mergeCells count="252">
    <mergeCell ref="AL34:AO34"/>
    <mergeCell ref="AP34:AX34"/>
    <mergeCell ref="AL28:AO28"/>
    <mergeCell ref="AP28:AX28"/>
    <mergeCell ref="C29:I29"/>
    <mergeCell ref="J29:O29"/>
    <mergeCell ref="P29:X29"/>
    <mergeCell ref="Y29:AB29"/>
    <mergeCell ref="AC29:AG29"/>
    <mergeCell ref="AH29:AK29"/>
    <mergeCell ref="AL29:AO29"/>
    <mergeCell ref="AP29:AX29"/>
    <mergeCell ref="C30:I30"/>
    <mergeCell ref="J30:O30"/>
    <mergeCell ref="P30:X30"/>
    <mergeCell ref="Y30:AB30"/>
    <mergeCell ref="AC30:AG30"/>
    <mergeCell ref="AH30:AK30"/>
    <mergeCell ref="AL30:AO30"/>
    <mergeCell ref="AP30:AX30"/>
    <mergeCell ref="AL22:AO22"/>
    <mergeCell ref="AP22:AX22"/>
    <mergeCell ref="AL32:AO32"/>
    <mergeCell ref="AP32:AX32"/>
    <mergeCell ref="C33:I33"/>
    <mergeCell ref="J33:O33"/>
    <mergeCell ref="P33:X33"/>
    <mergeCell ref="Y33:AB33"/>
    <mergeCell ref="AC33:AG33"/>
    <mergeCell ref="AH33:AK33"/>
    <mergeCell ref="AL33:AO33"/>
    <mergeCell ref="AP33:AX33"/>
    <mergeCell ref="AP16:AX16"/>
    <mergeCell ref="AL20:AO20"/>
    <mergeCell ref="AP20:AX20"/>
    <mergeCell ref="C21:I21"/>
    <mergeCell ref="J21:O21"/>
    <mergeCell ref="P21:X21"/>
    <mergeCell ref="Y21:AB21"/>
    <mergeCell ref="AC21:AG21"/>
    <mergeCell ref="AH21:AK21"/>
    <mergeCell ref="AL21:AO21"/>
    <mergeCell ref="AP21:AX21"/>
    <mergeCell ref="AP6:AX6"/>
    <mergeCell ref="A3:B3"/>
    <mergeCell ref="A6:B6"/>
    <mergeCell ref="A5:B5"/>
    <mergeCell ref="A4:B4"/>
    <mergeCell ref="C3:I3"/>
    <mergeCell ref="J3:O3"/>
    <mergeCell ref="P3:X3"/>
    <mergeCell ref="Y3:AB3"/>
    <mergeCell ref="AC3:AG3"/>
    <mergeCell ref="AH3:AK3"/>
    <mergeCell ref="AL3:AO3"/>
    <mergeCell ref="AP3:AX3"/>
    <mergeCell ref="AP10:AX10"/>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C6:I6"/>
    <mergeCell ref="J6:O6"/>
    <mergeCell ref="P6:X6"/>
    <mergeCell ref="Y6:AB6"/>
    <mergeCell ref="AC6:AG6"/>
    <mergeCell ref="AH6:AK6"/>
    <mergeCell ref="AL6:AO6"/>
    <mergeCell ref="AP7:AX7"/>
    <mergeCell ref="C8:I8"/>
    <mergeCell ref="J8:O8"/>
    <mergeCell ref="P8:X8"/>
    <mergeCell ref="Y8:AB8"/>
    <mergeCell ref="AC8:AG8"/>
    <mergeCell ref="AH8:AK8"/>
    <mergeCell ref="A10:B10"/>
    <mergeCell ref="AL8:AO8"/>
    <mergeCell ref="AP8:AX8"/>
    <mergeCell ref="C9:I9"/>
    <mergeCell ref="J9:O9"/>
    <mergeCell ref="P9:X9"/>
    <mergeCell ref="Y9:AB9"/>
    <mergeCell ref="AC9:AG9"/>
    <mergeCell ref="AH9:AK9"/>
    <mergeCell ref="AL9:AO9"/>
    <mergeCell ref="AP9:AX9"/>
    <mergeCell ref="C10:I10"/>
    <mergeCell ref="J10:O10"/>
    <mergeCell ref="P10:X10"/>
    <mergeCell ref="Y10:AB10"/>
    <mergeCell ref="AC10:AG10"/>
    <mergeCell ref="AH10:AK10"/>
    <mergeCell ref="AH16:AK16"/>
    <mergeCell ref="AL16:AO16"/>
    <mergeCell ref="A9:B9"/>
    <mergeCell ref="A8:B8"/>
    <mergeCell ref="A7:B7"/>
    <mergeCell ref="C7:I7"/>
    <mergeCell ref="J7:O7"/>
    <mergeCell ref="P7:X7"/>
    <mergeCell ref="Y7:AB7"/>
    <mergeCell ref="AC7:AG7"/>
    <mergeCell ref="AH7:AK7"/>
    <mergeCell ref="AL7:AO7"/>
    <mergeCell ref="AL10:AO10"/>
    <mergeCell ref="AL13:AO13"/>
    <mergeCell ref="AP13:AX13"/>
    <mergeCell ref="C14:I14"/>
    <mergeCell ref="J14:O14"/>
    <mergeCell ref="P14:X14"/>
    <mergeCell ref="Y14:AB14"/>
    <mergeCell ref="AC14:AG14"/>
    <mergeCell ref="AH14:AK14"/>
    <mergeCell ref="A16:B16"/>
    <mergeCell ref="AL14:AO14"/>
    <mergeCell ref="AP14:AX14"/>
    <mergeCell ref="C15:I15"/>
    <mergeCell ref="J15:O15"/>
    <mergeCell ref="P15:X15"/>
    <mergeCell ref="Y15:AB15"/>
    <mergeCell ref="AC15:AG15"/>
    <mergeCell ref="AH15:AK15"/>
    <mergeCell ref="AL15:AO15"/>
    <mergeCell ref="AP15:AX15"/>
    <mergeCell ref="C16:I16"/>
    <mergeCell ref="J16:O16"/>
    <mergeCell ref="P16:X16"/>
    <mergeCell ref="Y16:AB16"/>
    <mergeCell ref="AC16:AG16"/>
    <mergeCell ref="A15:B15"/>
    <mergeCell ref="A14:B14"/>
    <mergeCell ref="A13:B13"/>
    <mergeCell ref="C13:I13"/>
    <mergeCell ref="J13:O13"/>
    <mergeCell ref="P13:X13"/>
    <mergeCell ref="Y13:AB13"/>
    <mergeCell ref="AC13:AG13"/>
    <mergeCell ref="AH13:AK13"/>
    <mergeCell ref="AL23:AO23"/>
    <mergeCell ref="AP23:AX23"/>
    <mergeCell ref="A20:B20"/>
    <mergeCell ref="A19:B19"/>
    <mergeCell ref="C19:I19"/>
    <mergeCell ref="J19:O19"/>
    <mergeCell ref="P19:X19"/>
    <mergeCell ref="Y19:AB19"/>
    <mergeCell ref="AC19:AG19"/>
    <mergeCell ref="AH19:AK19"/>
    <mergeCell ref="AL19:AO19"/>
    <mergeCell ref="AP19:AX19"/>
    <mergeCell ref="C20:I20"/>
    <mergeCell ref="J20:O20"/>
    <mergeCell ref="P20:X20"/>
    <mergeCell ref="Y20:AB20"/>
    <mergeCell ref="AC20:AG20"/>
    <mergeCell ref="AH20:AK20"/>
    <mergeCell ref="C22:I22"/>
    <mergeCell ref="J22:O22"/>
    <mergeCell ref="P22:X22"/>
    <mergeCell ref="Y22:AB22"/>
    <mergeCell ref="AC22:AG22"/>
    <mergeCell ref="AH22:AK22"/>
    <mergeCell ref="AH32:AK32"/>
    <mergeCell ref="A23:B23"/>
    <mergeCell ref="A22:B22"/>
    <mergeCell ref="A21:B21"/>
    <mergeCell ref="C23:I23"/>
    <mergeCell ref="J23:O23"/>
    <mergeCell ref="P23:X23"/>
    <mergeCell ref="Y23:AB23"/>
    <mergeCell ref="AC23:AG23"/>
    <mergeCell ref="AH23:AK23"/>
    <mergeCell ref="AL27:AO27"/>
    <mergeCell ref="AP27:AX27"/>
    <mergeCell ref="C28:I28"/>
    <mergeCell ref="J28:O28"/>
    <mergeCell ref="P28:X28"/>
    <mergeCell ref="Y28:AB28"/>
    <mergeCell ref="AC28:AG28"/>
    <mergeCell ref="AH28:AK28"/>
    <mergeCell ref="A32:B32"/>
    <mergeCell ref="A31:B31"/>
    <mergeCell ref="A30:B30"/>
    <mergeCell ref="C31:I31"/>
    <mergeCell ref="J31:O31"/>
    <mergeCell ref="P31:X31"/>
    <mergeCell ref="Y31:AB31"/>
    <mergeCell ref="AC31:AG31"/>
    <mergeCell ref="AH31:AK31"/>
    <mergeCell ref="AL31:AO31"/>
    <mergeCell ref="AP31:AX31"/>
    <mergeCell ref="C32:I32"/>
    <mergeCell ref="J32:O32"/>
    <mergeCell ref="P32:X32"/>
    <mergeCell ref="Y32:AB32"/>
    <mergeCell ref="AC32:AG32"/>
    <mergeCell ref="A29:B29"/>
    <mergeCell ref="A28:B28"/>
    <mergeCell ref="A27:B27"/>
    <mergeCell ref="C27:I27"/>
    <mergeCell ref="J27:O27"/>
    <mergeCell ref="P27:X27"/>
    <mergeCell ref="Y27:AB27"/>
    <mergeCell ref="AC27:AG27"/>
    <mergeCell ref="AH27:AK27"/>
    <mergeCell ref="A26:B26"/>
    <mergeCell ref="C26:I26"/>
    <mergeCell ref="J26:O26"/>
    <mergeCell ref="P26:X26"/>
    <mergeCell ref="Y26:AB26"/>
    <mergeCell ref="AC26:AG26"/>
    <mergeCell ref="AH26:AK26"/>
    <mergeCell ref="AL26:AO26"/>
    <mergeCell ref="AP26:AX26"/>
    <mergeCell ref="AL35:AO35"/>
    <mergeCell ref="AP35:AX35"/>
    <mergeCell ref="A36:B36"/>
    <mergeCell ref="C36:I36"/>
    <mergeCell ref="J36:O36"/>
    <mergeCell ref="P36:X36"/>
    <mergeCell ref="Y36:AB36"/>
    <mergeCell ref="AC36:AG36"/>
    <mergeCell ref="AH36:AK36"/>
    <mergeCell ref="AL36:AO36"/>
    <mergeCell ref="AP36:AX36"/>
    <mergeCell ref="A35:B35"/>
    <mergeCell ref="A34:B34"/>
    <mergeCell ref="A33:B33"/>
    <mergeCell ref="C35:I35"/>
    <mergeCell ref="J35:O35"/>
    <mergeCell ref="P35:X35"/>
    <mergeCell ref="Y35:AB35"/>
    <mergeCell ref="AC35:AG35"/>
    <mergeCell ref="AH35:AK35"/>
    <mergeCell ref="C34:I34"/>
    <mergeCell ref="J34:O34"/>
    <mergeCell ref="P34:X34"/>
    <mergeCell ref="Y34:AB34"/>
    <mergeCell ref="AC34:AG34"/>
    <mergeCell ref="AH34:AK34"/>
  </mergeCells>
  <phoneticPr fontId="6"/>
  <conditionalFormatting sqref="Y14:Y16">
    <cfRule type="expression" dxfId="25" priority="251">
      <formula>IF(RIGHT(TEXT(Y14,"0.#"),1)=".",FALSE,TRUE)</formula>
    </cfRule>
    <cfRule type="expression" dxfId="24" priority="252">
      <formula>IF(RIGHT(TEXT(Y14,"0.#"),1)=".",TRUE,FALSE)</formula>
    </cfRule>
  </conditionalFormatting>
  <conditionalFormatting sqref="Y20:Y23">
    <cfRule type="expression" dxfId="23" priority="245">
      <formula>IF(RIGHT(TEXT(Y20,"0.#"),1)=".",FALSE,TRUE)</formula>
    </cfRule>
    <cfRule type="expression" dxfId="22" priority="246">
      <formula>IF(RIGHT(TEXT(Y20,"0.#"),1)=".",TRUE,FALSE)</formula>
    </cfRule>
  </conditionalFormatting>
  <conditionalFormatting sqref="Y27:Y32 Y34:Y36">
    <cfRule type="expression" dxfId="21" priority="239">
      <formula>IF(RIGHT(TEXT(Y27,"0.#"),1)=".",FALSE,TRUE)</formula>
    </cfRule>
    <cfRule type="expression" dxfId="20" priority="240">
      <formula>IF(RIGHT(TEXT(Y27,"0.#"),1)=".",TRUE,FALSE)</formula>
    </cfRule>
  </conditionalFormatting>
  <conditionalFormatting sqref="Y4">
    <cfRule type="expression" dxfId="19" priority="19">
      <formula>IF(RIGHT(TEXT(Y4,"0.#"),1)=".",FALSE,TRUE)</formula>
    </cfRule>
    <cfRule type="expression" dxfId="18" priority="20">
      <formula>IF(RIGHT(TEXT(Y4,"0.#"),1)=".",TRUE,FALSE)</formula>
    </cfRule>
  </conditionalFormatting>
  <conditionalFormatting sqref="Y5">
    <cfRule type="expression" dxfId="17" priority="17">
      <formula>IF(RIGHT(TEXT(Y5,"0.#"),1)=".",FALSE,TRUE)</formula>
    </cfRule>
    <cfRule type="expression" dxfId="16" priority="18">
      <formula>IF(RIGHT(TEXT(Y5,"0.#"),1)=".",TRUE,FALSE)</formula>
    </cfRule>
  </conditionalFormatting>
  <conditionalFormatting sqref="Y6">
    <cfRule type="expression" dxfId="15" priority="15">
      <formula>IF(RIGHT(TEXT(Y6,"0.#"),1)=".",FALSE,TRUE)</formula>
    </cfRule>
    <cfRule type="expression" dxfId="14" priority="16">
      <formula>IF(RIGHT(TEXT(Y6,"0.#"),1)=".",TRUE,FALSE)</formula>
    </cfRule>
  </conditionalFormatting>
  <conditionalFormatting sqref="Y7">
    <cfRule type="expression" dxfId="13" priority="13">
      <formula>IF(RIGHT(TEXT(Y7,"0.#"),1)=".",FALSE,TRUE)</formula>
    </cfRule>
    <cfRule type="expression" dxfId="12" priority="14">
      <formula>IF(RIGHT(TEXT(Y7,"0.#"),1)=".",TRUE,FALSE)</formula>
    </cfRule>
  </conditionalFormatting>
  <conditionalFormatting sqref="Y8">
    <cfRule type="expression" dxfId="11" priority="11">
      <formula>IF(RIGHT(TEXT(Y8,"0.#"),1)=".",FALSE,TRUE)</formula>
    </cfRule>
    <cfRule type="expression" dxfId="10" priority="12">
      <formula>IF(RIGHT(TEXT(Y8,"0.#"),1)=".",TRUE,FALSE)</formula>
    </cfRule>
  </conditionalFormatting>
  <conditionalFormatting sqref="Y9">
    <cfRule type="expression" dxfId="9" priority="9">
      <formula>IF(RIGHT(TEXT(Y9,"0.#"),1)=".",FALSE,TRUE)</formula>
    </cfRule>
    <cfRule type="expression" dxfId="8" priority="10">
      <formula>IF(RIGHT(TEXT(Y9,"0.#"),1)=".",TRUE,FALSE)</formula>
    </cfRule>
  </conditionalFormatting>
  <conditionalFormatting sqref="Y10">
    <cfRule type="expression" dxfId="7" priority="7">
      <formula>IF(RIGHT(TEXT(Y10,"0.#"),1)=".",FALSE,TRUE)</formula>
    </cfRule>
    <cfRule type="expression" dxfId="6" priority="8">
      <formula>IF(RIGHT(TEXT(Y10,"0.#"),1)=".",TRUE,FALSE)</formula>
    </cfRule>
  </conditionalFormatting>
  <conditionalFormatting sqref="AL27:AO36">
    <cfRule type="expression" dxfId="5" priority="3">
      <formula>IF(AND(AL27&gt;=0, RIGHT(TEXT(AL27,"0.#"),1)&lt;&gt;"."),TRUE,FALSE)</formula>
    </cfRule>
    <cfRule type="expression" dxfId="4" priority="4">
      <formula>IF(AND(AL27&gt;=0, RIGHT(TEXT(AL27,"0.#"),1)="."),TRUE,FALSE)</formula>
    </cfRule>
    <cfRule type="expression" dxfId="3" priority="5">
      <formula>IF(AND(AL27&lt;0, RIGHT(TEXT(AL27,"0.#"),1)&lt;&gt;"."),TRUE,FALSE)</formula>
    </cfRule>
    <cfRule type="expression" dxfId="2" priority="6">
      <formula>IF(AND(AL27&lt;0, RIGHT(TEXT(AL27,"0.#"),1)="."),TRUE,FALSE)</formula>
    </cfRule>
  </conditionalFormatting>
  <conditionalFormatting sqref="Y33">
    <cfRule type="expression" dxfId="1" priority="1">
      <formula>IF(RIGHT(TEXT(Y33,"0.#"),1)=".",FALSE,TRUE)</formula>
    </cfRule>
    <cfRule type="expression" dxfId="0" priority="2">
      <formula>IF(RIGHT(TEXT(Y33,"0.#"),1)=".",TRUE,FALSE)</formula>
    </cfRule>
  </conditionalFormatting>
  <dataValidations count="3">
    <dataValidation type="custom" imeMode="disabled" allowBlank="1" showInputMessage="1" showErrorMessage="1" sqref="AL14:AL16 AL20:AL23 AL27:AL36 AL4:AL10 Y4:AB10 Y14:AB16 Y20:AB23 Y27:AB36">
      <formula1>OR(ISNUMBER(Y4), Y4="-")</formula1>
    </dataValidation>
    <dataValidation type="custom" imeMode="off" allowBlank="1" showInputMessage="1" showErrorMessage="1" sqref="J4:O10 J14:O16 J20:O23 J27:O36">
      <formula1>OR(ISNUMBER(J4), J4="-")</formula1>
    </dataValidation>
    <dataValidation type="custom" imeMode="disabled" allowBlank="1" showInputMessage="1" showErrorMessage="1" sqref="AH4:AK10 AH14:AK16 AH20:AK23 AH27:AK36">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AC4:AG10 AC14:AG16 AC20:AG23 AC27:AG36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別紙3</vt:lpstr>
      <vt:lpstr>行政事業レビューシート!Print_Area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2021-08-27T16:53:40Z</dcterms:created>
  <dcterms:modified xsi:type="dcterms:W3CDTF">2021-08-27T17:09:36Z</dcterms:modified>
</cp:coreProperties>
</file>