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6" yWindow="-120" windowWidth="27996" windowHeight="16440"/>
  </bookViews>
  <sheets>
    <sheet name="行政事業レビューシート" sheetId="3" r:id="rId1"/>
    <sheet name="入力規則等" sheetId="4" r:id="rId2"/>
    <sheet name="別紙2" sheetId="6" r:id="rId3"/>
    <sheet name="別紙3" sheetId="7" r:id="rId4"/>
  </sheets>
  <definedNames>
    <definedName name="_xlnm.Print_Area" localSheetId="0">行政事業レビューシート!$A$1:$AY$244</definedName>
    <definedName name="_xlnm.Print_Area" localSheetId="2">別紙2!$A$1:$AX$6</definedName>
    <definedName name="_xlnm.Print_Area" localSheetId="3">別紙3!$A$1:$AX$14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44" i="3" l="1"/>
  <c r="AY240" i="3"/>
  <c r="AY242" i="3" s="1"/>
  <c r="AY236" i="3"/>
  <c r="AY237" i="3" s="1"/>
  <c r="AY235" i="3"/>
  <c r="AY234" i="3"/>
  <c r="AY233" i="3"/>
  <c r="AY232" i="3"/>
  <c r="AY231" i="3"/>
  <c r="AY230" i="3"/>
  <c r="AY226" i="3"/>
  <c r="AY227" i="3" s="1"/>
  <c r="AY225" i="3"/>
  <c r="AY224" i="3"/>
  <c r="AY223" i="3"/>
  <c r="AY222" i="3"/>
  <c r="AY221" i="3"/>
  <c r="AY220" i="3"/>
  <c r="AY219" i="3"/>
  <c r="AY218" i="3"/>
  <c r="AY214" i="3"/>
  <c r="AY215" i="3" s="1"/>
  <c r="AY210" i="3"/>
  <c r="AY213" i="3" s="1"/>
  <c r="AY206" i="3"/>
  <c r="AY207" i="3" s="1"/>
  <c r="AY202" i="3"/>
  <c r="AY203" i="3" s="1"/>
  <c r="AY201" i="3"/>
  <c r="AY200" i="3"/>
  <c r="AY199" i="3"/>
  <c r="AY198" i="3"/>
  <c r="AY197" i="3"/>
  <c r="AY196" i="3"/>
  <c r="AY195" i="3"/>
  <c r="AY194" i="3"/>
  <c r="AY193" i="3"/>
  <c r="AY192" i="3"/>
  <c r="AY185" i="3"/>
  <c r="AY181" i="3"/>
  <c r="AY177" i="3"/>
  <c r="AY180" i="3" s="1"/>
  <c r="AY173" i="3"/>
  <c r="AY85" i="3"/>
  <c r="AY86" i="3" s="1"/>
  <c r="AY87" i="3" s="1"/>
  <c r="AY80" i="3"/>
  <c r="AY83" i="3" s="1"/>
  <c r="AY75" i="3"/>
  <c r="AY76" i="3" s="1"/>
  <c r="AY70" i="3"/>
  <c r="AY71" i="3" s="1"/>
  <c r="AY65" i="3"/>
  <c r="AY68" i="3" s="1"/>
  <c r="AY64" i="3"/>
  <c r="AY61" i="3"/>
  <c r="AY62" i="3" s="1"/>
  <c r="AY57" i="3"/>
  <c r="AY60" i="3" s="1"/>
  <c r="AY53" i="3"/>
  <c r="AY56" i="3" s="1"/>
  <c r="AY51" i="3"/>
  <c r="AY52" i="3" s="1"/>
  <c r="AY44" i="3"/>
  <c r="AY37" i="3"/>
  <c r="AY39" i="3" s="1"/>
  <c r="AY55" i="3" l="1"/>
  <c r="AY78" i="3"/>
  <c r="AY241" i="3"/>
  <c r="AY67" i="3"/>
  <c r="AY82" i="3"/>
  <c r="AY69" i="3"/>
  <c r="AY205" i="3"/>
  <c r="AY216" i="3"/>
  <c r="AY66" i="3"/>
  <c r="AY77" i="3"/>
  <c r="AY81" i="3"/>
  <c r="AY79" i="3"/>
  <c r="AY204" i="3"/>
  <c r="AY208" i="3"/>
  <c r="AY229" i="3"/>
  <c r="AY54" i="3"/>
  <c r="AY84" i="3"/>
  <c r="AY212" i="3"/>
  <c r="AY217" i="3"/>
  <c r="AY42" i="3"/>
  <c r="AY43" i="3"/>
  <c r="AY73" i="3"/>
  <c r="AY178" i="3"/>
  <c r="AY74" i="3"/>
  <c r="AY179" i="3"/>
  <c r="AY38" i="3"/>
  <c r="AY58" i="3"/>
  <c r="AY63" i="3"/>
  <c r="AY175" i="3"/>
  <c r="AY183" i="3"/>
  <c r="AY40" i="3"/>
  <c r="AY59" i="3"/>
  <c r="AY41" i="3"/>
  <c r="AY72" i="3"/>
  <c r="AY174" i="3"/>
  <c r="AY176" i="3"/>
  <c r="AY182" i="3"/>
  <c r="AY184" i="3"/>
  <c r="AY209" i="3"/>
  <c r="AY211" i="3"/>
  <c r="AY228" i="3"/>
  <c r="AY243" i="3"/>
  <c r="AY238" i="3"/>
  <c r="AY239" i="3"/>
  <c r="AW129" i="3"/>
  <c r="AT129" i="3"/>
  <c r="AQ129" i="3"/>
  <c r="AL129" i="3"/>
  <c r="AI129" i="3"/>
  <c r="AF129" i="3"/>
  <c r="Z129" i="3"/>
  <c r="W129" i="3"/>
  <c r="T129" i="3"/>
  <c r="N129" i="3"/>
  <c r="K129" i="3"/>
  <c r="H129" i="3"/>
  <c r="AW128" i="3"/>
  <c r="AT128" i="3"/>
  <c r="AQ128" i="3"/>
  <c r="AL128" i="3"/>
  <c r="AI128" i="3"/>
  <c r="AF128" i="3"/>
  <c r="Z128" i="3"/>
  <c r="W128" i="3"/>
  <c r="T128" i="3"/>
  <c r="N128" i="3"/>
  <c r="K128" i="3"/>
  <c r="H128" i="3"/>
  <c r="AV2" i="3" l="1"/>
  <c r="AY5" i="7" l="1"/>
  <c r="AY13" i="7" l="1"/>
  <c r="AY12" i="7"/>
  <c r="AY11" i="7"/>
  <c r="AY10" i="7"/>
  <c r="AY9" i="7"/>
  <c r="AY8" i="7"/>
  <c r="AY7" i="7"/>
  <c r="AY6" i="7"/>
  <c r="AY14" i="7" l="1"/>
  <c r="AY2" i="7"/>
  <c r="AY4" i="7" s="1"/>
  <c r="AY2" i="6"/>
  <c r="AY3" i="7" l="1"/>
  <c r="AY4" i="6"/>
  <c r="AY3" i="6"/>
  <c r="AY5" i="6"/>
  <c r="C12" i="4" l="1"/>
  <c r="W29" i="3" l="1"/>
  <c r="C23" i="4" l="1"/>
  <c r="C24" i="4"/>
  <c r="W21" i="3" l="1"/>
  <c r="AD21" i="3"/>
  <c r="P21" i="3"/>
  <c r="P28" i="3" l="1"/>
  <c r="P18" i="3" l="1"/>
  <c r="P20" i="3" s="1"/>
  <c r="W18" i="3"/>
  <c r="W20" i="3" s="1"/>
  <c r="Y5" i="6"/>
  <c r="Y184" i="3"/>
  <c r="AU184" i="3"/>
  <c r="Y180" i="3"/>
  <c r="AU180" i="3"/>
  <c r="Y176" i="3"/>
  <c r="AU176" i="3"/>
  <c r="AU172" i="3"/>
  <c r="Y17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<sst xmlns="http://schemas.openxmlformats.org/spreadsheetml/2006/main" count="1294" uniqueCount="713">
  <si>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</si>
  <si>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</si>
  <si>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</si>
  <si>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</si>
  <si>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</si>
  <si>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</si>
  <si>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</si>
  <si>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</si>
  <si>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</si>
  <si>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</si>
  <si>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</si>
  <si>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</si>
  <si>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</si>
  <si>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</si>
  <si>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</si>
  <si>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</si>
  <si>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</si>
  <si>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</si>
  <si>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</si>
  <si>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</si>
  <si>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</si>
  <si>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</si>
  <si>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</si>
  <si>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</si>
  <si>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</si>
  <si>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</si>
  <si>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</si>
  <si>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</si>
  <si>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</si>
  <si>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</si>
  <si>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</si>
  <si>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</si>
  <si>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</si>
  <si>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</si>
  <si>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</si>
  <si>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</si>
  <si>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</si>
  <si>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</si>
  <si>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</si>
  <si>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</si>
  <si>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</si>
  <si>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</si>
  <si>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</si>
  <si>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</si>
  <si>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</si>
  <si>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</si>
  <si>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</si>
  <si>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</si>
  <si>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</si>
  <si>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</si>
  <si>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</si>
  <si>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</si>
  <si>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</si>
  <si>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</si>
  <si>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</si>
  <si>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</si>
  <si>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</si>
  <si>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</si>
  <si>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</si>
  <si>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</si>
  <si>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</si>
  <si>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</si>
  <si>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</si>
  <si>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</si>
  <si>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</si>
  <si>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</si>
  <si>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</si>
  <si>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</si>
  <si>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</si>
  <si>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</si>
  <si>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</si>
  <si>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</si>
  <si>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</si>
  <si>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</si>
  <si>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</si>
  <si>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</si>
  <si>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</si>
  <si>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</si>
  <si>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</si>
  <si>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</si>
  <si>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</si>
  <si>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</si>
  <si>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</si>
  <si>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</si>
  <si>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</si>
  <si>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</si>
  <si>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</si>
  <si>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</si>
  <si>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</si>
  <si>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</si>
  <si>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</si>
  <si>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</si>
  <si>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</si>
  <si>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</si>
  <si>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</si>
  <si>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</si>
  <si>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</si>
  <si>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</si>
  <si>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</si>
  <si>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</si>
  <si>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</si>
  <si>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</si>
  <si>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</si>
  <si>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</si>
  <si>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</si>
  <si>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</si>
  <si>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</si>
  <si>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</si>
  <si>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</si>
  <si>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</si>
  <si>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</si>
  <si>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</si>
  <si>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</si>
  <si>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</si>
  <si>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</si>
  <si>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</si>
  <si>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</si>
  <si>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</si>
  <si>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</si>
  <si>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</si>
  <si>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</si>
  <si>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</si>
  <si>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</si>
  <si>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</si>
  <si>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</si>
  <si>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</si>
  <si>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</si>
  <si>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</si>
  <si>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</si>
  <si>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</si>
  <si>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</si>
  <si>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</si>
  <si>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</si>
  <si>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</si>
  <si>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</si>
  <si>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</si>
  <si>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</si>
  <si>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</si>
  <si>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</si>
  <si>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</si>
  <si>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</si>
  <si>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</si>
  <si>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</si>
  <si>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</si>
  <si>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</si>
  <si>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</si>
  <si>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</si>
  <si>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</si>
  <si>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</si>
  <si>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</si>
  <si>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</si>
  <si>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</si>
  <si>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</si>
  <si>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</si>
  <si>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</si>
  <si>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</si>
  <si>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</si>
  <si>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</si>
  <si>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</si>
  <si>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</si>
  <si>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</si>
  <si>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</si>
  <si>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</si>
  <si>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</si>
  <si>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</si>
  <si>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</si>
  <si>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</si>
  <si>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</si>
  <si>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</si>
  <si>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</si>
  <si>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</si>
  <si>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</si>
  <si>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</si>
  <si>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</si>
  <si>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</si>
  <si>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</si>
  <si>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</si>
  <si>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</si>
  <si>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</si>
  <si>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</si>
  <si>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</si>
  <si>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</si>
  <si>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</si>
  <si>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</si>
  <si>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</si>
  <si>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</si>
  <si>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</si>
  <si>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</si>
  <si>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</si>
  <si>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</si>
  <si>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</si>
  <si>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</si>
  <si>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</si>
  <si>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</si>
  <si>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</si>
  <si>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</si>
  <si>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</si>
  <si>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</si>
  <si>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</si>
  <si>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</si>
  <si>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</si>
  <si>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</si>
  <si>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</si>
  <si>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</si>
  <si>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</si>
  <si>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</si>
  <si>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</si>
  <si>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</si>
  <si>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</si>
  <si>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</si>
  <si>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</si>
  <si>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</si>
  <si>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</si>
  <si>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</si>
  <si>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</si>
  <si>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</si>
  <si>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</si>
  <si>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</si>
  <si>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</si>
  <si>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</si>
  <si>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</si>
  <si>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</si>
  <si>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</si>
  <si>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</si>
  <si>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</si>
  <si>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</si>
  <si>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</si>
  <si>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</si>
  <si>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</si>
  <si>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</si>
  <si>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</si>
  <si>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</si>
  <si>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</si>
  <si>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</si>
  <si>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</si>
  <si>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</si>
  <si>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</si>
  <si>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</si>
  <si>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</si>
  <si>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</si>
  <si>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</si>
  <si>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</si>
  <si>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</si>
  <si>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</si>
  <si>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</si>
  <si>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</si>
  <si>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</si>
  <si>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</si>
  <si>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</si>
  <si>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</si>
  <si>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</si>
  <si>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</si>
  <si>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</si>
  <si>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</si>
  <si>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</si>
  <si>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</si>
  <si>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</si>
  <si>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</si>
  <si>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</si>
  <si>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</si>
  <si>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</si>
  <si>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</si>
  <si>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</si>
  <si>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</si>
  <si>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</si>
  <si>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</si>
  <si>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</si>
  <si>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</si>
  <si>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</si>
  <si>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</si>
  <si>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</si>
  <si>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</si>
  <si>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</si>
  <si>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</si>
  <si>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</si>
  <si>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</si>
  <si>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</si>
  <si>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</si>
  <si>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</si>
  <si>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</si>
  <si>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</si>
  <si>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</si>
  <si>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</si>
  <si>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</si>
  <si>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</si>
  <si>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</si>
  <si>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</si>
  <si>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</si>
  <si>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</si>
  <si>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</si>
  <si>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</si>
  <si>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</si>
  <si>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</si>
  <si>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</si>
  <si>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</si>
  <si>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</si>
  <si>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</si>
  <si>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</si>
  <si>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</si>
  <si>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</si>
  <si>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</si>
  <si>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</si>
  <si>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</si>
  <si>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</si>
  <si>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</si>
  <si>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</si>
  <si>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</si>
  <si>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</si>
  <si>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</si>
  <si>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</si>
  <si>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</si>
  <si>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</si>
  <si>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</si>
  <si>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</si>
  <si>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</si>
  <si>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</si>
  <si>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</si>
  <si>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</si>
  <si>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</si>
  <si>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</si>
  <si>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</si>
  <si>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</si>
  <si>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</si>
  <si>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</si>
  <si>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</si>
  <si>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</si>
  <si>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</si>
  <si>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</si>
  <si>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</si>
  <si>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</si>
  <si>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</si>
  <si>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</si>
  <si>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</si>
  <si>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</si>
  <si>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</si>
  <si>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</si>
  <si>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</si>
  <si>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</si>
  <si>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</si>
  <si>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</si>
  <si>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</si>
  <si>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</si>
  <si>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</si>
  <si>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</si>
  <si>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</si>
  <si>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</si>
  <si>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</si>
  <si>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</si>
  <si>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</si>
  <si>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</si>
  <si>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</si>
  <si>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</si>
  <si>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</si>
  <si>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</si>
  <si>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</si>
  <si>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</si>
  <si>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</si>
  <si>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</si>
  <si>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</si>
  <si>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</si>
  <si>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</si>
  <si>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</si>
  <si>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</si>
  <si>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</si>
  <si>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</si>
  <si>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</si>
  <si>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</si>
  <si>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</si>
  <si>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</si>
  <si>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</si>
  <si>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</si>
  <si>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</si>
  <si>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</si>
  <si>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</si>
  <si>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</si>
  <si>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</si>
  <si>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</si>
  <si>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</si>
  <si>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</si>
  <si>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</si>
  <si>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</si>
  <si>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</si>
  <si>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</si>
  <si>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</si>
  <si>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</si>
  <si>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</si>
  <si>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</si>
  <si>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</si>
  <si>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</si>
  <si>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</si>
  <si>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</si>
  <si>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</si>
  <si>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</si>
  <si>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</si>
  <si>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</si>
  <si>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</si>
  <si>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</si>
  <si>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</si>
  <si>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</si>
  <si>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</si>
  <si>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</si>
  <si>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</si>
  <si>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</si>
  <si>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</si>
  <si>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</si>
  <si>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</si>
  <si>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</si>
  <si>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</si>
  <si>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</si>
  <si>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</si>
  <si>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</si>
  <si>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</si>
  <si>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</si>
  <si>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</si>
  <si>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</si>
  <si>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</si>
  <si>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</si>
  <si>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</si>
  <si>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</si>
  <si>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</si>
  <si>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</si>
  <si>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</si>
  <si>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</si>
  <si>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</si>
  <si>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</si>
  <si>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</si>
  <si>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</si>
  <si>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</si>
  <si>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</si>
  <si>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</si>
  <si>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</si>
  <si>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</si>
  <si>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</si>
  <si>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</si>
  <si>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</si>
  <si>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</si>
  <si>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</si>
  <si>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</si>
  <si>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</si>
  <si>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</si>
  <si>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</si>
  <si>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</si>
  <si>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</si>
  <si>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</si>
  <si>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</si>
  <si>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</si>
  <si>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</si>
  <si>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</si>
  <si>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</si>
  <si>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</si>
  <si>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</si>
  <si>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</si>
  <si>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</si>
  <si>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</si>
  <si>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</si>
  <si>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</si>
  <si>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</si>
  <si>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</si>
  <si>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</si>
  <si>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</si>
  <si>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</si>
  <si>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</si>
  <si>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</si>
  <si>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</si>
  <si>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</si>
  <si>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</si>
  <si>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</si>
  <si>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</si>
  <si>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</si>
  <si>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</si>
  <si>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</si>
  <si>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</si>
  <si>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</si>
  <si>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</si>
  <si>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</si>
  <si>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</si>
  <si>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</si>
  <si>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</si>
  <si>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</si>
  <si>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</si>
  <si>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</si>
  <si>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</si>
  <si>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</si>
  <si>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</si>
  <si>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</si>
  <si>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</si>
  <si>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</si>
  <si>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</si>
  <si>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</si>
  <si>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</si>
  <si>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</si>
  <si>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</si>
  <si>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</si>
  <si>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</si>
  <si>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</si>
  <si>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</si>
  <si>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</si>
  <si>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</si>
  <si>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</si>
  <si>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</si>
  <si>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</si>
  <si>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</si>
  <si>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</si>
  <si>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</si>
  <si>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</si>
  <si>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</si>
  <si>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</si>
  <si>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</si>
  <si>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</si>
  <si>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</si>
  <si>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</si>
  <si>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</si>
  <si>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</si>
  <si>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</si>
  <si>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</si>
  <si>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</si>
  <si>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</si>
  <si>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</si>
  <si>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</si>
  <si>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</si>
  <si>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</si>
  <si>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</si>
  <si>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</si>
  <si>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</si>
  <si>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</si>
  <si>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</si>
  <si>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</si>
  <si>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</si>
  <si>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</si>
  <si>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</si>
  <si>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</si>
  <si>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</si>
  <si>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</si>
  <si>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</si>
  <si>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</si>
  <si>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</si>
  <si>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</si>
  <si>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</si>
  <si>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</si>
  <si>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</si>
  <si>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</si>
  <si>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</si>
  <si>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</si>
  <si>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</si>
  <si>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</si>
  <si>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</si>
  <si>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</si>
  <si>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</si>
  <si>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</si>
  <si>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</si>
  <si>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</si>
  <si>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</si>
  <si>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</si>
  <si>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</si>
  <si>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</si>
  <si>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</si>
  <si>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</si>
  <si>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</si>
  <si>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</si>
  <si>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</si>
  <si>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</si>
  <si>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</si>
  <si>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</si>
  <si>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</si>
  <si>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</si>
  <si>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</si>
  <si>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</si>
  <si>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</si>
  <si>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</si>
  <si>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</si>
  <si>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</si>
  <si>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</si>
  <si>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</si>
  <si>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</si>
  <si>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</si>
  <si>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</si>
  <si>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</si>
  <si>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</si>
  <si>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</si>
  <si>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</si>
  <si>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</si>
  <si>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</si>
  <si>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</si>
  <si>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</si>
  <si>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</si>
  <si>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</si>
  <si>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</si>
  <si>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</si>
  <si>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地方創生推進交付金</t>
  </si>
  <si>
    <t>地方創生推進事務局</t>
  </si>
  <si>
    <t>平成28年度</t>
  </si>
  <si>
    <t>終了予定なし</t>
  </si>
  <si>
    <t>地域再生法第５条４項１号・第１３条
地域における大学の振興及び若者の雇用機会の創出による若者の修学及び就業の促進に関する法律第１１条</t>
  </si>
  <si>
    <t>まち・ひと・しごと創生法(平成26年法律第136号)第9条第1項の規定に基づき策定した都道府県まち・ひと・しごと創生総合戦略又は第10条第1項の規定に基づき策定した市町村まち・ひと・しごと創生総合戦略に位置づけられた先導的な取組を支援することにより、地方創生の更なる深化を促す。</t>
  </si>
  <si>
    <t>-</t>
  </si>
  <si>
    <t>地方創生整備推進交付金</t>
  </si>
  <si>
    <t>情報処理業務庁費</t>
  </si>
  <si>
    <t>職員旅費</t>
  </si>
  <si>
    <t>諸謝金</t>
  </si>
  <si>
    <t>交付金対象事業について、地方公共団体においてＫＰＩを設定する。</t>
  </si>
  <si>
    <t>ＫＰＩを設定した事業数／交付金対象事業数</t>
  </si>
  <si>
    <t>本交付金の支援対象事業の実施計画書に基づいて内閣府地方創生推進事務局が調査</t>
  </si>
  <si>
    <t>交付対象事業を効果的に実施してＫＰＩを達成することにより、地方版総合戦略に基づいた地方創生の取組の更なる深化を目指す。</t>
  </si>
  <si>
    <t>事前に設定したKPIを達成した事業数／交付金対象事業数</t>
  </si>
  <si>
    <t>国から地方公共団体へ交付金を支出した数</t>
  </si>
  <si>
    <t>団体</t>
  </si>
  <si>
    <t>執行額（Ｘ）／
国から地方公共団体へ交付金を支出した数（Ｙ）</t>
    <phoneticPr fontId="5"/>
  </si>
  <si>
    <t>百万円</t>
  </si>
  <si>
    <t>百万円/団体</t>
    <phoneticPr fontId="5"/>
  </si>
  <si>
    <t>91,813/1,322</t>
  </si>
  <si>
    <t>93,367/1,227</t>
  </si>
  <si>
    <t>KPIを設定した事業数／交付金対象事業数</t>
  </si>
  <si>
    <t>地方行財政改革</t>
  </si>
  <si>
    <t>地方創生推進交付金対象事業について、地方公共団体におけるＫＰＩの設定
（ＫＰＩを設定した事業数／交付金対象事業数）</t>
  </si>
  <si>
    <t>地方公共団体のＫＰＩ達成に貢献する可能性が高い取組である「適切なＫＰＩ設定」、「安定した人材の確保」、「地域主体の参加促進」、「事業改善方針の明確化」の実施率</t>
  </si>
  <si>
    <t>地方創生推進交付金対象事業について、地方公共団体において設定したＫＰＩの達成
（事前に設定したＫＰＩを達成した事業数／交付金対象事業数）</t>
  </si>
  <si>
    <t>地方創生推進交付金事業全体の効果
（経済波及効果等）</t>
  </si>
  <si>
    <t>倍</t>
  </si>
  <si>
    <t>新28-0001</t>
  </si>
  <si>
    <t>0030</t>
  </si>
  <si>
    <t>○</t>
  </si>
  <si>
    <t>参事官：田中　昇治
参事官：福島  秀生
参事官：沓掛　誠</t>
    <phoneticPr fontId="5"/>
  </si>
  <si>
    <t>少子高齢化に歯止めをかけ、地域の人口減少と地域経済の縮小を克服し、将来にわたって成長力を確保することを目的とした地方創生に貢献するためのものであり、国民や社会のニーズを的確に反映している。</t>
    <rPh sb="0" eb="2">
      <t>ショウシ</t>
    </rPh>
    <rPh sb="2" eb="5">
      <t>コウレイカ</t>
    </rPh>
    <rPh sb="6" eb="8">
      <t>ハド</t>
    </rPh>
    <rPh sb="13" eb="15">
      <t>チイキ</t>
    </rPh>
    <rPh sb="16" eb="18">
      <t>ジンコウ</t>
    </rPh>
    <rPh sb="18" eb="20">
      <t>ゲンショウ</t>
    </rPh>
    <rPh sb="21" eb="23">
      <t>チイキ</t>
    </rPh>
    <rPh sb="23" eb="25">
      <t>ケイザイ</t>
    </rPh>
    <rPh sb="26" eb="28">
      <t>シュクショウ</t>
    </rPh>
    <rPh sb="29" eb="31">
      <t>コクフク</t>
    </rPh>
    <rPh sb="33" eb="35">
      <t>ショウライ</t>
    </rPh>
    <rPh sb="40" eb="43">
      <t>セイチョウリョク</t>
    </rPh>
    <rPh sb="44" eb="46">
      <t>カクホ</t>
    </rPh>
    <rPh sb="51" eb="53">
      <t>モクテキ</t>
    </rPh>
    <rPh sb="56" eb="58">
      <t>チホウ</t>
    </rPh>
    <rPh sb="58" eb="60">
      <t>ソウセイ</t>
    </rPh>
    <rPh sb="61" eb="63">
      <t>コウケン</t>
    </rPh>
    <phoneticPr fontId="3"/>
  </si>
  <si>
    <t>本交付金は、各地方公共団体の総合戦略に位置付けられた事業のうち先導的なものを安定的かつ継続的に支援することで、地方創生の更なる深化を目指すものであり、国が実施すべきものである。</t>
    <rPh sb="31" eb="34">
      <t>センドウテキ</t>
    </rPh>
    <rPh sb="38" eb="41">
      <t>アンテイテキ</t>
    </rPh>
    <rPh sb="43" eb="46">
      <t>ケイゾクテキ</t>
    </rPh>
    <rPh sb="47" eb="49">
      <t>シエン</t>
    </rPh>
    <rPh sb="60" eb="61">
      <t>サラ</t>
    </rPh>
    <rPh sb="63" eb="65">
      <t>シンカ</t>
    </rPh>
    <rPh sb="66" eb="68">
      <t>メザ</t>
    </rPh>
    <phoneticPr fontId="3"/>
  </si>
  <si>
    <t>本交付金は、各地方公共団体の総合戦略に位置付けられた事業のうち先導性の高いものであり、国が実施すべき必要な事業で優先度の高いものである。</t>
    <rPh sb="31" eb="34">
      <t>センドウセイ</t>
    </rPh>
    <rPh sb="35" eb="36">
      <t>タカ</t>
    </rPh>
    <phoneticPr fontId="3"/>
  </si>
  <si>
    <t>地方公共団体に対して交付を行っているものであり、妥当である。</t>
    <rPh sb="0" eb="2">
      <t>チホウ</t>
    </rPh>
    <rPh sb="2" eb="4">
      <t>コウキョウ</t>
    </rPh>
    <rPh sb="4" eb="6">
      <t>ダンタイ</t>
    </rPh>
    <rPh sb="7" eb="8">
      <t>タイ</t>
    </rPh>
    <rPh sb="10" eb="12">
      <t>コウフ</t>
    </rPh>
    <rPh sb="13" eb="14">
      <t>オコナ</t>
    </rPh>
    <rPh sb="24" eb="26">
      <t>ダトウ</t>
    </rPh>
    <phoneticPr fontId="5"/>
  </si>
  <si>
    <t>無</t>
  </si>
  <si>
    <t>事業の自走化に向けた仕組みが組み込まれているかを審査項目に盛り込んでおり、本交付金の採択事業の選定に向けた審査を通じて受益者との負担関係の妥当性を確保している。</t>
    <rPh sb="0" eb="2">
      <t>ジギョウ</t>
    </rPh>
    <rPh sb="3" eb="5">
      <t>ジソウ</t>
    </rPh>
    <rPh sb="5" eb="6">
      <t>カ</t>
    </rPh>
    <rPh sb="7" eb="8">
      <t>ム</t>
    </rPh>
    <rPh sb="10" eb="12">
      <t>シク</t>
    </rPh>
    <rPh sb="14" eb="15">
      <t>ク</t>
    </rPh>
    <rPh sb="16" eb="17">
      <t>コ</t>
    </rPh>
    <rPh sb="24" eb="26">
      <t>シンサ</t>
    </rPh>
    <rPh sb="26" eb="28">
      <t>コウモク</t>
    </rPh>
    <rPh sb="29" eb="30">
      <t>モ</t>
    </rPh>
    <rPh sb="31" eb="32">
      <t>コ</t>
    </rPh>
    <rPh sb="37" eb="38">
      <t>ホン</t>
    </rPh>
    <rPh sb="38" eb="41">
      <t>コウフキン</t>
    </rPh>
    <rPh sb="42" eb="44">
      <t>サイタク</t>
    </rPh>
    <rPh sb="44" eb="46">
      <t>ジギョウ</t>
    </rPh>
    <rPh sb="47" eb="49">
      <t>センテイ</t>
    </rPh>
    <rPh sb="50" eb="51">
      <t>ム</t>
    </rPh>
    <rPh sb="53" eb="55">
      <t>シンサ</t>
    </rPh>
    <rPh sb="56" eb="57">
      <t>ツウ</t>
    </rPh>
    <rPh sb="59" eb="62">
      <t>ジュエキシャ</t>
    </rPh>
    <rPh sb="64" eb="66">
      <t>フタン</t>
    </rPh>
    <rPh sb="66" eb="68">
      <t>カンケイ</t>
    </rPh>
    <rPh sb="69" eb="72">
      <t>ダトウセイ</t>
    </rPh>
    <rPh sb="73" eb="75">
      <t>カクホ</t>
    </rPh>
    <phoneticPr fontId="3"/>
  </si>
  <si>
    <t>KPIに基づく単位当たりコストを審査項目に盛り込んでおり、本交付金の支援対象事業の選定に当たり、単位当たりコストの水準についても審査することとしている。</t>
    <rPh sb="4" eb="5">
      <t>モト</t>
    </rPh>
    <rPh sb="7" eb="9">
      <t>タンイ</t>
    </rPh>
    <rPh sb="9" eb="10">
      <t>ア</t>
    </rPh>
    <rPh sb="16" eb="18">
      <t>シンサ</t>
    </rPh>
    <rPh sb="18" eb="20">
      <t>コウモク</t>
    </rPh>
    <rPh sb="21" eb="22">
      <t>モ</t>
    </rPh>
    <rPh sb="23" eb="24">
      <t>コ</t>
    </rPh>
    <rPh sb="29" eb="30">
      <t>ホン</t>
    </rPh>
    <rPh sb="30" eb="33">
      <t>コウフキン</t>
    </rPh>
    <rPh sb="34" eb="36">
      <t>シエン</t>
    </rPh>
    <rPh sb="36" eb="38">
      <t>タイショウ</t>
    </rPh>
    <rPh sb="38" eb="40">
      <t>ジギョウ</t>
    </rPh>
    <rPh sb="41" eb="43">
      <t>センテイ</t>
    </rPh>
    <rPh sb="44" eb="45">
      <t>ア</t>
    </rPh>
    <rPh sb="48" eb="50">
      <t>タンイ</t>
    </rPh>
    <rPh sb="50" eb="51">
      <t>ア</t>
    </rPh>
    <rPh sb="57" eb="59">
      <t>スイジュン</t>
    </rPh>
    <rPh sb="64" eb="66">
      <t>シンサ</t>
    </rPh>
    <phoneticPr fontId="3"/>
  </si>
  <si>
    <t>本交付金の支援対象事業の選定に当たり、事業スキームの合理性・妥当性についても審査することとしている。</t>
    <rPh sb="0" eb="1">
      <t>ホン</t>
    </rPh>
    <rPh sb="1" eb="4">
      <t>コウフキン</t>
    </rPh>
    <rPh sb="5" eb="7">
      <t>シエン</t>
    </rPh>
    <rPh sb="7" eb="9">
      <t>タイショウ</t>
    </rPh>
    <rPh sb="9" eb="11">
      <t>ジギョウ</t>
    </rPh>
    <rPh sb="12" eb="14">
      <t>センテイ</t>
    </rPh>
    <rPh sb="15" eb="16">
      <t>ア</t>
    </rPh>
    <rPh sb="19" eb="21">
      <t>ジギョウ</t>
    </rPh>
    <rPh sb="26" eb="29">
      <t>ゴウリセイ</t>
    </rPh>
    <rPh sb="30" eb="33">
      <t>ダトウセイ</t>
    </rPh>
    <rPh sb="38" eb="40">
      <t>シンサ</t>
    </rPh>
    <phoneticPr fontId="3"/>
  </si>
  <si>
    <t>本交付金では、事業目的に直接関係のない経費（例：施設や設備の整備、備品購入自体を主目的とする事業に要する経費）を対象外経費として、審査の際に支援対象事業から除外することとしている。</t>
    <rPh sb="0" eb="1">
      <t>ホン</t>
    </rPh>
    <rPh sb="1" eb="4">
      <t>コウフキン</t>
    </rPh>
    <rPh sb="7" eb="9">
      <t>ジギョウ</t>
    </rPh>
    <rPh sb="9" eb="11">
      <t>モクテキ</t>
    </rPh>
    <rPh sb="12" eb="14">
      <t>チョクセツ</t>
    </rPh>
    <rPh sb="14" eb="16">
      <t>カンケイ</t>
    </rPh>
    <rPh sb="19" eb="21">
      <t>ケイヒ</t>
    </rPh>
    <rPh sb="22" eb="23">
      <t>レイ</t>
    </rPh>
    <rPh sb="46" eb="48">
      <t>ジギョウ</t>
    </rPh>
    <rPh sb="49" eb="50">
      <t>ヨウ</t>
    </rPh>
    <rPh sb="52" eb="54">
      <t>ケイヒ</t>
    </rPh>
    <rPh sb="56" eb="59">
      <t>タイショウガイ</t>
    </rPh>
    <rPh sb="59" eb="61">
      <t>ケイヒ</t>
    </rPh>
    <rPh sb="65" eb="67">
      <t>シンサ</t>
    </rPh>
    <rPh sb="68" eb="69">
      <t>サイ</t>
    </rPh>
    <rPh sb="70" eb="72">
      <t>シエン</t>
    </rPh>
    <rPh sb="72" eb="74">
      <t>タイショウ</t>
    </rPh>
    <rPh sb="74" eb="76">
      <t>ジギョウ</t>
    </rPh>
    <rPh sb="78" eb="80">
      <t>ジョガイ</t>
    </rPh>
    <phoneticPr fontId="3"/>
  </si>
  <si>
    <t>‐</t>
  </si>
  <si>
    <t>地方公共団体による事業計画の策定にあたり、官民協働や地域間連携等の観点に基づく計画策定に不測の日数を要したため。</t>
    <rPh sb="0" eb="2">
      <t>チホウ</t>
    </rPh>
    <rPh sb="2" eb="4">
      <t>コウキョウ</t>
    </rPh>
    <rPh sb="4" eb="6">
      <t>ダンタイ</t>
    </rPh>
    <rPh sb="9" eb="11">
      <t>ジギョウ</t>
    </rPh>
    <rPh sb="11" eb="13">
      <t>ケイカク</t>
    </rPh>
    <rPh sb="14" eb="16">
      <t>サクテイ</t>
    </rPh>
    <rPh sb="21" eb="23">
      <t>カンミン</t>
    </rPh>
    <rPh sb="23" eb="25">
      <t>キョウドウ</t>
    </rPh>
    <rPh sb="26" eb="28">
      <t>チイキ</t>
    </rPh>
    <rPh sb="28" eb="29">
      <t>カン</t>
    </rPh>
    <rPh sb="29" eb="31">
      <t>レンケイ</t>
    </rPh>
    <rPh sb="31" eb="32">
      <t>トウ</t>
    </rPh>
    <rPh sb="33" eb="35">
      <t>カンテン</t>
    </rPh>
    <rPh sb="36" eb="37">
      <t>モト</t>
    </rPh>
    <rPh sb="39" eb="41">
      <t>ケイカク</t>
    </rPh>
    <rPh sb="41" eb="43">
      <t>サクテイ</t>
    </rPh>
    <rPh sb="44" eb="46">
      <t>フソク</t>
    </rPh>
    <rPh sb="47" eb="49">
      <t>ニッスウ</t>
    </rPh>
    <rPh sb="50" eb="51">
      <t>ヨウ</t>
    </rPh>
    <phoneticPr fontId="5"/>
  </si>
  <si>
    <t>本交付金の支援対象事業の選定に向けた審査において、コスト削減や効率化に向けた工夫について評価することとしている。</t>
    <rPh sb="15" eb="16">
      <t>ム</t>
    </rPh>
    <rPh sb="18" eb="20">
      <t>シンサ</t>
    </rPh>
    <rPh sb="28" eb="30">
      <t>サクゲン</t>
    </rPh>
    <rPh sb="31" eb="34">
      <t>コウリツカ</t>
    </rPh>
    <rPh sb="35" eb="36">
      <t>ム</t>
    </rPh>
    <rPh sb="38" eb="40">
      <t>クフウ</t>
    </rPh>
    <rPh sb="44" eb="46">
      <t>ヒョウカ</t>
    </rPh>
    <phoneticPr fontId="3"/>
  </si>
  <si>
    <t>本交付金を活用した事業については、全て成果目標型のKPIを実施団体が設定していることに加え、KPIの妥当性についても、支援対象事業の選定に係る審査において確認しており、成果目標に見合った実績を実現できている。</t>
    <rPh sb="0" eb="1">
      <t>ホン</t>
    </rPh>
    <rPh sb="1" eb="4">
      <t>コウフキン</t>
    </rPh>
    <rPh sb="5" eb="7">
      <t>カツヨウ</t>
    </rPh>
    <rPh sb="9" eb="11">
      <t>ジギョウ</t>
    </rPh>
    <rPh sb="17" eb="18">
      <t>スベ</t>
    </rPh>
    <rPh sb="19" eb="21">
      <t>セイカ</t>
    </rPh>
    <rPh sb="21" eb="24">
      <t>モクヒョウガタ</t>
    </rPh>
    <rPh sb="29" eb="31">
      <t>ジッシ</t>
    </rPh>
    <rPh sb="31" eb="33">
      <t>ダンタイ</t>
    </rPh>
    <rPh sb="34" eb="36">
      <t>セッテイ</t>
    </rPh>
    <rPh sb="43" eb="44">
      <t>クワ</t>
    </rPh>
    <rPh sb="50" eb="53">
      <t>ダトウセイ</t>
    </rPh>
    <rPh sb="59" eb="61">
      <t>シエン</t>
    </rPh>
    <rPh sb="61" eb="63">
      <t>タイショウ</t>
    </rPh>
    <rPh sb="63" eb="65">
      <t>ジギョウ</t>
    </rPh>
    <rPh sb="66" eb="68">
      <t>センテイ</t>
    </rPh>
    <rPh sb="69" eb="70">
      <t>カカ</t>
    </rPh>
    <rPh sb="71" eb="73">
      <t>シンサ</t>
    </rPh>
    <rPh sb="77" eb="79">
      <t>カクニン</t>
    </rPh>
    <rPh sb="84" eb="86">
      <t>セイカ</t>
    </rPh>
    <rPh sb="86" eb="88">
      <t>モクヒョウ</t>
    </rPh>
    <rPh sb="89" eb="91">
      <t>ミア</t>
    </rPh>
    <rPh sb="93" eb="95">
      <t>ジッセキ</t>
    </rPh>
    <rPh sb="96" eb="98">
      <t>ジツゲン</t>
    </rPh>
    <phoneticPr fontId="3"/>
  </si>
  <si>
    <t>本交付金の支援対象事業の選定に当たり、支援対象事業において他の手段・方法等の活用が可能かあるいは効果的かという観点からも審査することとしている。</t>
    <rPh sb="19" eb="21">
      <t>シエン</t>
    </rPh>
    <rPh sb="21" eb="23">
      <t>タイショウ</t>
    </rPh>
    <rPh sb="23" eb="25">
      <t>ジギョウ</t>
    </rPh>
    <rPh sb="29" eb="30">
      <t>ホカ</t>
    </rPh>
    <rPh sb="31" eb="33">
      <t>シュダン</t>
    </rPh>
    <rPh sb="34" eb="36">
      <t>ホウホウ</t>
    </rPh>
    <rPh sb="36" eb="37">
      <t>ナド</t>
    </rPh>
    <rPh sb="38" eb="40">
      <t>カツヨウ</t>
    </rPh>
    <rPh sb="41" eb="43">
      <t>カノウ</t>
    </rPh>
    <rPh sb="48" eb="51">
      <t>コウカテキ</t>
    </rPh>
    <rPh sb="55" eb="57">
      <t>カンテン</t>
    </rPh>
    <rPh sb="60" eb="62">
      <t>シンサ</t>
    </rPh>
    <phoneticPr fontId="3"/>
  </si>
  <si>
    <t>△</t>
  </si>
  <si>
    <t>引き続き、未申請団体等における事業構築に向けたアウトリーチ支援は実施してまいりたい。</t>
    <phoneticPr fontId="3"/>
  </si>
  <si>
    <t>本交付金の支援対象事業の選定に当たり、ハード事業については、整備された施設や設備が本体のソフト事業と密接に関係しないものは対象外経費として交付対象から除外されることになっており、活用が見込まれない施設等が対象にならないように配慮している。</t>
    <rPh sb="0" eb="1">
      <t>ホン</t>
    </rPh>
    <rPh sb="1" eb="4">
      <t>コウフキン</t>
    </rPh>
    <rPh sb="5" eb="7">
      <t>シエン</t>
    </rPh>
    <rPh sb="7" eb="9">
      <t>タイショウ</t>
    </rPh>
    <rPh sb="9" eb="11">
      <t>ジギョウ</t>
    </rPh>
    <rPh sb="12" eb="14">
      <t>センテイ</t>
    </rPh>
    <rPh sb="15" eb="16">
      <t>ア</t>
    </rPh>
    <rPh sb="22" eb="24">
      <t>ジギョウ</t>
    </rPh>
    <rPh sb="30" eb="32">
      <t>セイビ</t>
    </rPh>
    <rPh sb="35" eb="37">
      <t>シセツ</t>
    </rPh>
    <rPh sb="38" eb="40">
      <t>セツビ</t>
    </rPh>
    <rPh sb="41" eb="43">
      <t>ホンタイ</t>
    </rPh>
    <rPh sb="47" eb="49">
      <t>ジギョウ</t>
    </rPh>
    <rPh sb="50" eb="52">
      <t>ミッセツ</t>
    </rPh>
    <rPh sb="53" eb="55">
      <t>カンケイ</t>
    </rPh>
    <rPh sb="61" eb="64">
      <t>タイショウガイ</t>
    </rPh>
    <rPh sb="64" eb="66">
      <t>ケイヒ</t>
    </rPh>
    <rPh sb="69" eb="71">
      <t>コウフ</t>
    </rPh>
    <rPh sb="71" eb="73">
      <t>タイショウ</t>
    </rPh>
    <rPh sb="75" eb="77">
      <t>ジョガイ</t>
    </rPh>
    <rPh sb="89" eb="91">
      <t>カツヨウ</t>
    </rPh>
    <rPh sb="92" eb="94">
      <t>ミコ</t>
    </rPh>
    <rPh sb="98" eb="100">
      <t>シセツ</t>
    </rPh>
    <rPh sb="100" eb="101">
      <t>ナド</t>
    </rPh>
    <rPh sb="102" eb="104">
      <t>タイショウ</t>
    </rPh>
    <rPh sb="112" eb="114">
      <t>ハイリョ</t>
    </rPh>
    <phoneticPr fontId="3"/>
  </si>
  <si>
    <t>・地方版総合戦略に基づく各地方公共団体の取組のうち先導性の高いものについて、安定的かつ継続的に支援することにより地方創生の更なる深化を図ることとしており、引き続き地方公共団体へ支援を行っていく。
・本交付金の支援対象事業の選定に当たっては、知見を有する外部有識者や関係各府省の参画を得ることにおり、内閣府の事務局において複数・複層による審査を行っており、他の国庫補助制度との重複が発生しないよう個別にチェックしている。</t>
    <rPh sb="25" eb="28">
      <t>センドウセイ</t>
    </rPh>
    <rPh sb="29" eb="30">
      <t>タカ</t>
    </rPh>
    <rPh sb="38" eb="41">
      <t>アンテイテキ</t>
    </rPh>
    <rPh sb="43" eb="46">
      <t>ケイゾクテキ</t>
    </rPh>
    <rPh sb="47" eb="49">
      <t>シエン</t>
    </rPh>
    <rPh sb="56" eb="58">
      <t>チホウ</t>
    </rPh>
    <rPh sb="58" eb="60">
      <t>ソウセイ</t>
    </rPh>
    <rPh sb="61" eb="62">
      <t>サラ</t>
    </rPh>
    <rPh sb="64" eb="66">
      <t>シンカ</t>
    </rPh>
    <rPh sb="99" eb="100">
      <t>ホン</t>
    </rPh>
    <rPh sb="100" eb="103">
      <t>コウフキン</t>
    </rPh>
    <rPh sb="104" eb="106">
      <t>シエン</t>
    </rPh>
    <rPh sb="106" eb="108">
      <t>タイショウ</t>
    </rPh>
    <rPh sb="108" eb="110">
      <t>ジギョウ</t>
    </rPh>
    <rPh sb="111" eb="113">
      <t>センテイ</t>
    </rPh>
    <rPh sb="114" eb="115">
      <t>ア</t>
    </rPh>
    <rPh sb="171" eb="172">
      <t>オコナ</t>
    </rPh>
    <rPh sb="177" eb="178">
      <t>ホカ</t>
    </rPh>
    <rPh sb="179" eb="181">
      <t>コッコ</t>
    </rPh>
    <rPh sb="181" eb="183">
      <t>ホジョ</t>
    </rPh>
    <rPh sb="183" eb="185">
      <t>セイド</t>
    </rPh>
    <rPh sb="187" eb="189">
      <t>チョウフク</t>
    </rPh>
    <rPh sb="190" eb="192">
      <t>ハッセイ</t>
    </rPh>
    <rPh sb="197" eb="199">
      <t>コベツ</t>
    </rPh>
    <phoneticPr fontId="3"/>
  </si>
  <si>
    <t>・事業終了後に各地方公共団体において実施される効果検証が適切に実施されるよう、国において、地方公共団体による効果検証結果をとりまとめ、内容を分析して公表する。併せて、取りまとめた効果検証結果について、本交付金に係る地方公共団体からの個別相談や全国説明会等の際に活用し、優良事例の横展開等を推進する。
・本交付金の利用実績のない地方公共団体や、そうした地方公共団体の多い地域において積極的にアウトリーチ支援を行うことにより、本交付金の利用促進を図り、地方創生の裾野の拡大を目指す。</t>
    <rPh sb="1" eb="3">
      <t>ジギョウ</t>
    </rPh>
    <rPh sb="3" eb="6">
      <t>シュウリョウゴ</t>
    </rPh>
    <rPh sb="7" eb="10">
      <t>カクチホウ</t>
    </rPh>
    <rPh sb="10" eb="12">
      <t>コウキョウ</t>
    </rPh>
    <rPh sb="12" eb="14">
      <t>ダンタイ</t>
    </rPh>
    <rPh sb="18" eb="20">
      <t>ジッシ</t>
    </rPh>
    <rPh sb="23" eb="25">
      <t>コウカ</t>
    </rPh>
    <rPh sb="25" eb="27">
      <t>ケンショウ</t>
    </rPh>
    <rPh sb="28" eb="30">
      <t>テキセツ</t>
    </rPh>
    <rPh sb="31" eb="33">
      <t>ジッシ</t>
    </rPh>
    <rPh sb="39" eb="40">
      <t>クニ</t>
    </rPh>
    <rPh sb="45" eb="47">
      <t>チホウ</t>
    </rPh>
    <rPh sb="47" eb="49">
      <t>コウキョウ</t>
    </rPh>
    <rPh sb="49" eb="51">
      <t>ダンタイ</t>
    </rPh>
    <rPh sb="54" eb="56">
      <t>コウカ</t>
    </rPh>
    <rPh sb="56" eb="58">
      <t>ケンショウ</t>
    </rPh>
    <rPh sb="58" eb="60">
      <t>ケッカ</t>
    </rPh>
    <rPh sb="67" eb="69">
      <t>ナイヨウ</t>
    </rPh>
    <rPh sb="70" eb="72">
      <t>ブンセキ</t>
    </rPh>
    <rPh sb="74" eb="76">
      <t>コウヒョウ</t>
    </rPh>
    <rPh sb="79" eb="80">
      <t>アワ</t>
    </rPh>
    <rPh sb="83" eb="84">
      <t>ト</t>
    </rPh>
    <rPh sb="89" eb="91">
      <t>コウカ</t>
    </rPh>
    <rPh sb="91" eb="93">
      <t>ケンショウ</t>
    </rPh>
    <rPh sb="93" eb="95">
      <t>ケッカ</t>
    </rPh>
    <rPh sb="100" eb="101">
      <t>ホン</t>
    </rPh>
    <rPh sb="101" eb="104">
      <t>コウフキン</t>
    </rPh>
    <rPh sb="105" eb="106">
      <t>カカ</t>
    </rPh>
    <rPh sb="107" eb="109">
      <t>チホウ</t>
    </rPh>
    <rPh sb="109" eb="111">
      <t>コウキョウ</t>
    </rPh>
    <rPh sb="111" eb="113">
      <t>ダンタイ</t>
    </rPh>
    <rPh sb="116" eb="118">
      <t>コベツ</t>
    </rPh>
    <rPh sb="118" eb="120">
      <t>ソウダン</t>
    </rPh>
    <rPh sb="121" eb="123">
      <t>ゼンコク</t>
    </rPh>
    <rPh sb="123" eb="126">
      <t>セツメイカイ</t>
    </rPh>
    <rPh sb="126" eb="127">
      <t>ナド</t>
    </rPh>
    <rPh sb="128" eb="129">
      <t>サイ</t>
    </rPh>
    <rPh sb="130" eb="132">
      <t>カツヨウ</t>
    </rPh>
    <rPh sb="134" eb="136">
      <t>ユウリョウ</t>
    </rPh>
    <rPh sb="136" eb="138">
      <t>ジレイ</t>
    </rPh>
    <rPh sb="139" eb="140">
      <t>ヨコ</t>
    </rPh>
    <rPh sb="140" eb="142">
      <t>テンカイ</t>
    </rPh>
    <rPh sb="142" eb="143">
      <t>ナド</t>
    </rPh>
    <rPh sb="144" eb="146">
      <t>スイシン</t>
    </rPh>
    <rPh sb="151" eb="152">
      <t>ホン</t>
    </rPh>
    <rPh sb="152" eb="155">
      <t>コウフキン</t>
    </rPh>
    <rPh sb="156" eb="158">
      <t>リヨウ</t>
    </rPh>
    <rPh sb="158" eb="160">
      <t>ジッセキ</t>
    </rPh>
    <rPh sb="163" eb="165">
      <t>チホウ</t>
    </rPh>
    <rPh sb="165" eb="167">
      <t>コウキョウ</t>
    </rPh>
    <rPh sb="167" eb="169">
      <t>ダンタイ</t>
    </rPh>
    <rPh sb="175" eb="177">
      <t>チホウ</t>
    </rPh>
    <rPh sb="177" eb="179">
      <t>コウキョウ</t>
    </rPh>
    <rPh sb="179" eb="181">
      <t>ダンタイ</t>
    </rPh>
    <rPh sb="182" eb="183">
      <t>オオ</t>
    </rPh>
    <rPh sb="184" eb="186">
      <t>チイキ</t>
    </rPh>
    <rPh sb="190" eb="193">
      <t>セッキョクテキ</t>
    </rPh>
    <rPh sb="200" eb="202">
      <t>シエン</t>
    </rPh>
    <rPh sb="203" eb="204">
      <t>オコナ</t>
    </rPh>
    <rPh sb="211" eb="212">
      <t>ホン</t>
    </rPh>
    <rPh sb="212" eb="215">
      <t>コウフキン</t>
    </rPh>
    <rPh sb="216" eb="218">
      <t>リヨウ</t>
    </rPh>
    <rPh sb="218" eb="220">
      <t>ソクシン</t>
    </rPh>
    <rPh sb="221" eb="222">
      <t>ハカ</t>
    </rPh>
    <rPh sb="224" eb="226">
      <t>チホウ</t>
    </rPh>
    <rPh sb="226" eb="228">
      <t>ソウセイ</t>
    </rPh>
    <rPh sb="229" eb="231">
      <t>スソノ</t>
    </rPh>
    <rPh sb="232" eb="234">
      <t>カクダイ</t>
    </rPh>
    <rPh sb="235" eb="237">
      <t>メザ</t>
    </rPh>
    <phoneticPr fontId="3"/>
  </si>
  <si>
    <t>●　平成29年度行政事業レビュー公開プロセス　（0030）地方創生推進交付金
　　　　　　　　　　　　　　　　　　　　　　　　　　　（0031）地方創生拠点整備交付金
　　　　　　　　　　　　　　　　　　　　　　　　　　　（0136）交付金効果検証事業に必要な経費
【評価結果】
　事業全体の抜本的な改善
【取りまとめコメント】
　地方公共団体が行うKPIの設定や効果検証の方法について、国が明確に示すことが、事業を適切に推進する上で必要である。
　 国は、これまでの経験を踏まえ、PDCAサイクルを有効に機能させる観点から、地方公共団体の対応能力を勘案しつつ、本事業の執行の仕組みについて、抜本的な見直しを急ぐべきである。
【対応】
　これまでの経験及び効果検証事業の結果を踏まえ、ＰＤＣＡサイクルを有効に機能させる観点から、地方公共団体の対応能力を勘案しつつ、交付金事業の執行を行うこととしたい。
●　令和元年度行政事業レビュー秋の年次検証　（0030）地方創生推進交付金
【取りまとめコメント】
　地方創生推進交付金については、地域再生のための重要なツールである。事業の採択・執行にあたっては、施策の目的に沿って効果的、かつ交付期間終了後の自走・自立を見据えるべきである。そのため、単年度の短期的な検証ではなく、複数年度にわたる中長期的アウトカムの厳格な検証等を行うとともに、KPI 設定の優良事例の紹介など、事業の評価の適正性を検証する必要がある。また、第一次総合戦略の仕組み自体の総括や交付金事業自体の効果測定も更に厳格に行っていく必要がある。
【対応】
　効果的な事業の採択については、予算執行調査の指摘を踏まえた運用の厳格化により対応。
　中長期的な検証については、事業期間終了後の交付金活用事業のフォローアップの手法を効果検証委員会において検討。この際、地方の負担にも配慮した、効果的かつ効率的な手法を追及。ガイドラインにおけるKPI設定の章について、事業類型ごとの代表的なKPI設定の例示等、記載を拡充させる方向で、効果検証委員会において検討。
　当該内容に基づき、交付金の審査担当者間の審査や事前相談対応時の企画立案支援に係るスキルの向上を図る。交付金事業の効果測定については、現状、産業連関表による分析にとどまっている経済波及効果の算出方法の改善方策を、効果検証委員会において検討。</t>
    <rPh sb="417" eb="418">
      <t>アキ</t>
    </rPh>
    <rPh sb="419" eb="421">
      <t>ネンジ</t>
    </rPh>
    <rPh sb="421" eb="423">
      <t>ケンショウ</t>
    </rPh>
    <phoneticPr fontId="5"/>
  </si>
  <si>
    <t>交付金</t>
    <rPh sb="0" eb="3">
      <t>コウフキン</t>
    </rPh>
    <phoneticPr fontId="5"/>
  </si>
  <si>
    <t>地方創生推進交付金事業</t>
    <rPh sb="0" eb="2">
      <t>チホウ</t>
    </rPh>
    <rPh sb="2" eb="4">
      <t>ソウセイ</t>
    </rPh>
    <rPh sb="4" eb="6">
      <t>スイシン</t>
    </rPh>
    <rPh sb="6" eb="9">
      <t>コウフキン</t>
    </rPh>
    <rPh sb="9" eb="11">
      <t>ジギョウ</t>
    </rPh>
    <phoneticPr fontId="5"/>
  </si>
  <si>
    <t>B.国土交通省</t>
    <rPh sb="2" eb="4">
      <t>コクド</t>
    </rPh>
    <rPh sb="4" eb="7">
      <t>コウツウショウ</t>
    </rPh>
    <phoneticPr fontId="5"/>
  </si>
  <si>
    <t>地方創生整備推進交付金事業</t>
    <rPh sb="0" eb="2">
      <t>チホウ</t>
    </rPh>
    <rPh sb="2" eb="4">
      <t>ソウセイ</t>
    </rPh>
    <rPh sb="4" eb="6">
      <t>セイビ</t>
    </rPh>
    <rPh sb="6" eb="8">
      <t>スイシン</t>
    </rPh>
    <rPh sb="8" eb="11">
      <t>コウフキン</t>
    </rPh>
    <rPh sb="11" eb="13">
      <t>ジギョウ</t>
    </rPh>
    <phoneticPr fontId="5"/>
  </si>
  <si>
    <t>C.農林水産省</t>
    <rPh sb="2" eb="4">
      <t>ノウリン</t>
    </rPh>
    <rPh sb="4" eb="7">
      <t>スイサンショウ</t>
    </rPh>
    <phoneticPr fontId="5"/>
  </si>
  <si>
    <t>D.環境省</t>
    <rPh sb="2" eb="5">
      <t>カンキョウショウ</t>
    </rPh>
    <phoneticPr fontId="5"/>
  </si>
  <si>
    <t>E.九州地方整備局</t>
    <rPh sb="2" eb="4">
      <t>キュウシュウ</t>
    </rPh>
    <rPh sb="4" eb="6">
      <t>チホウ</t>
    </rPh>
    <rPh sb="6" eb="8">
      <t>セイビ</t>
    </rPh>
    <rPh sb="8" eb="9">
      <t>キョク</t>
    </rPh>
    <phoneticPr fontId="5"/>
  </si>
  <si>
    <t>F. 中国四国農政局</t>
    <rPh sb="3" eb="5">
      <t>チュウゴク</t>
    </rPh>
    <rPh sb="5" eb="7">
      <t>シコク</t>
    </rPh>
    <rPh sb="7" eb="10">
      <t>ノウセイキョク</t>
    </rPh>
    <phoneticPr fontId="5"/>
  </si>
  <si>
    <t>G.林野庁</t>
    <rPh sb="2" eb="5">
      <t>リンヤチョウ</t>
    </rPh>
    <phoneticPr fontId="5"/>
  </si>
  <si>
    <t>H.水産庁</t>
    <rPh sb="2" eb="5">
      <t>スイサンチョウ</t>
    </rPh>
    <phoneticPr fontId="5"/>
  </si>
  <si>
    <t>地方創生推進交付金</t>
    <rPh sb="0" eb="2">
      <t>チホウ</t>
    </rPh>
    <rPh sb="2" eb="4">
      <t>ソウセイ</t>
    </rPh>
    <rPh sb="4" eb="6">
      <t>スイシン</t>
    </rPh>
    <rPh sb="6" eb="9">
      <t>コウフキン</t>
    </rPh>
    <phoneticPr fontId="5"/>
  </si>
  <si>
    <t>補助金等交付</t>
  </si>
  <si>
    <t>福岡県</t>
    <rPh sb="0" eb="3">
      <t>フクオカケン</t>
    </rPh>
    <phoneticPr fontId="5"/>
  </si>
  <si>
    <t>京都府</t>
    <rPh sb="0" eb="3">
      <t>キョウトフ</t>
    </rPh>
    <phoneticPr fontId="5"/>
  </si>
  <si>
    <t>兵庫県</t>
    <rPh sb="0" eb="3">
      <t>ヒョウゴケン</t>
    </rPh>
    <phoneticPr fontId="5"/>
  </si>
  <si>
    <t>長崎県</t>
    <rPh sb="0" eb="3">
      <t>ナガサキケン</t>
    </rPh>
    <phoneticPr fontId="5"/>
  </si>
  <si>
    <t>福島県</t>
    <rPh sb="0" eb="3">
      <t>フクシマケン</t>
    </rPh>
    <phoneticPr fontId="5"/>
  </si>
  <si>
    <t>地方創生整備推進交付金</t>
    <phoneticPr fontId="5"/>
  </si>
  <si>
    <t>九州地方整備局</t>
    <rPh sb="0" eb="2">
      <t>キュウシュウ</t>
    </rPh>
    <phoneticPr fontId="5"/>
  </si>
  <si>
    <t>関東地方整備局</t>
    <rPh sb="0" eb="2">
      <t>カントウ</t>
    </rPh>
    <phoneticPr fontId="5"/>
  </si>
  <si>
    <t>中部地方整備局</t>
  </si>
  <si>
    <t>中国地方整備局</t>
  </si>
  <si>
    <t>北陸地方整備局</t>
  </si>
  <si>
    <t>近畿地方整備局</t>
    <rPh sb="0" eb="2">
      <t>キンキ</t>
    </rPh>
    <rPh sb="2" eb="4">
      <t>チホウ</t>
    </rPh>
    <phoneticPr fontId="5"/>
  </si>
  <si>
    <t>四国地方整備局</t>
    <rPh sb="0" eb="2">
      <t>シコク</t>
    </rPh>
    <phoneticPr fontId="5"/>
  </si>
  <si>
    <t>東北地方整備局</t>
  </si>
  <si>
    <t>北海道開発局</t>
  </si>
  <si>
    <t>中国四国農政局</t>
    <rPh sb="0" eb="2">
      <t>チュウゴク</t>
    </rPh>
    <rPh sb="2" eb="4">
      <t>シコク</t>
    </rPh>
    <phoneticPr fontId="5"/>
  </si>
  <si>
    <t>関東農政局</t>
    <rPh sb="0" eb="2">
      <t>カントウ</t>
    </rPh>
    <rPh sb="2" eb="5">
      <t>ノウセイキョク</t>
    </rPh>
    <phoneticPr fontId="5"/>
  </si>
  <si>
    <t>九州農政局</t>
    <rPh sb="0" eb="2">
      <t>キュウシュウ</t>
    </rPh>
    <phoneticPr fontId="5"/>
  </si>
  <si>
    <t>近畿農政局</t>
    <rPh sb="0" eb="2">
      <t>キンキ</t>
    </rPh>
    <rPh sb="2" eb="5">
      <t>ノウセイキョク</t>
    </rPh>
    <phoneticPr fontId="5"/>
  </si>
  <si>
    <t>東北農政局</t>
    <rPh sb="0" eb="2">
      <t>トウホク</t>
    </rPh>
    <rPh sb="2" eb="5">
      <t>ノウセイキョク</t>
    </rPh>
    <phoneticPr fontId="5"/>
  </si>
  <si>
    <t>東海農政局</t>
    <rPh sb="0" eb="2">
      <t>トウカイ</t>
    </rPh>
    <rPh sb="2" eb="5">
      <t>ノウセイキョク</t>
    </rPh>
    <phoneticPr fontId="5"/>
  </si>
  <si>
    <t>北陸農政局</t>
    <rPh sb="0" eb="2">
      <t>ホクリク</t>
    </rPh>
    <rPh sb="2" eb="5">
      <t>ノウセイキョク</t>
    </rPh>
    <phoneticPr fontId="5"/>
  </si>
  <si>
    <t>林野庁</t>
    <phoneticPr fontId="5"/>
  </si>
  <si>
    <t>水産庁</t>
    <phoneticPr fontId="5"/>
  </si>
  <si>
    <t>北海道</t>
    <phoneticPr fontId="5"/>
  </si>
  <si>
    <t>山口県</t>
    <rPh sb="0" eb="2">
      <t>ヤマグチ</t>
    </rPh>
    <rPh sb="2" eb="3">
      <t>ケン</t>
    </rPh>
    <phoneticPr fontId="5"/>
  </si>
  <si>
    <t>静岡県</t>
    <rPh sb="0" eb="3">
      <t>シズオカケン</t>
    </rPh>
    <phoneticPr fontId="5"/>
  </si>
  <si>
    <t>長野県</t>
    <rPh sb="0" eb="3">
      <t>ナガノケン</t>
    </rPh>
    <phoneticPr fontId="5"/>
  </si>
  <si>
    <t>山形県</t>
    <rPh sb="0" eb="3">
      <t>ヤマガタケン</t>
    </rPh>
    <phoneticPr fontId="5"/>
  </si>
  <si>
    <t>-</t>
    <phoneticPr fontId="5"/>
  </si>
  <si>
    <t>-</t>
    <phoneticPr fontId="5"/>
  </si>
  <si>
    <t>140,796百万円/1,790団体</t>
    <rPh sb="7" eb="10">
      <t>ヒャクマンエン</t>
    </rPh>
    <rPh sb="16" eb="18">
      <t>ダンタイ</t>
    </rPh>
    <phoneticPr fontId="5"/>
  </si>
  <si>
    <t>府</t>
  </si>
  <si>
    <t>・地方創生を推進するには、各地方公共団体において策定された地方版総合戦略に基づいて、地方公共団体が自主的・主体的に地方創生に向けた事業を効果的に取り組む必要がある。
・このため、地方創生関係交付金は、KPIを設定の上、PDCAサイクルを回すこととしており、個別事業毎の成果については、地方公共団体が、外部有識者や議会の関与等を得る形で検証の上、KPIの達成状況等を国に報告する仕組みとなっている。
・その上で、内閣府においては、毎年、前年度分の交付金を活用した事業を対象として、有識者による検討委員会を設置の上、地方公共団体からの事業実施報告に基づき、交付金事業全体の効果検証を実施してきており、上記測定指標は、この効果検証事業の中で把握しているもの。</t>
    <phoneticPr fontId="5"/>
  </si>
  <si>
    <t>まち・ひと・しごと創生基本方針2020
第２期まち・ひと・しごと創生総合戦略（2020改訂版）
国民の命と暮らしを守る安心と希望のための総合経済対策</t>
    <rPh sb="43" eb="46">
      <t>カイテイバン</t>
    </rPh>
    <phoneticPr fontId="5"/>
  </si>
  <si>
    <t>徳島県</t>
    <phoneticPr fontId="5"/>
  </si>
  <si>
    <t>広島県</t>
    <rPh sb="0" eb="3">
      <t>ヒロシマケン</t>
    </rPh>
    <phoneticPr fontId="5"/>
  </si>
  <si>
    <t>佐賀県</t>
    <rPh sb="0" eb="3">
      <t>サガケン</t>
    </rPh>
    <phoneticPr fontId="5"/>
  </si>
  <si>
    <t>鹿児島県</t>
    <rPh sb="0" eb="4">
      <t>カゴシマケン</t>
    </rPh>
    <phoneticPr fontId="5"/>
  </si>
  <si>
    <t>愛知県</t>
    <rPh sb="0" eb="3">
      <t>アイチケン</t>
    </rPh>
    <phoneticPr fontId="5"/>
  </si>
  <si>
    <t>栃木県</t>
    <rPh sb="0" eb="3">
      <t>トチギケン</t>
    </rPh>
    <phoneticPr fontId="5"/>
  </si>
  <si>
    <t>長崎県</t>
    <rPh sb="0" eb="2">
      <t>ナガサキ</t>
    </rPh>
    <rPh sb="2" eb="3">
      <t>ケン</t>
    </rPh>
    <phoneticPr fontId="5"/>
  </si>
  <si>
    <t>岡山県</t>
    <rPh sb="0" eb="3">
      <t>オカヤマケン</t>
    </rPh>
    <phoneticPr fontId="5"/>
  </si>
  <si>
    <t>石川県</t>
    <rPh sb="0" eb="3">
      <t>イシカワケン</t>
    </rPh>
    <phoneticPr fontId="5"/>
  </si>
  <si>
    <t>宮崎県</t>
    <rPh sb="0" eb="3">
      <t>ミヤザキケン</t>
    </rPh>
    <phoneticPr fontId="5"/>
  </si>
  <si>
    <t>90,984/1,139</t>
    <phoneticPr fontId="5"/>
  </si>
  <si>
    <t>A.北海道</t>
    <rPh sb="2" eb="5">
      <t>ホッカイドウ</t>
    </rPh>
    <phoneticPr fontId="5"/>
  </si>
  <si>
    <t>☑</t>
  </si>
  <si>
    <t>I.徳島県</t>
    <rPh sb="2" eb="4">
      <t>トクシマ</t>
    </rPh>
    <rPh sb="4" eb="5">
      <t>ケン</t>
    </rPh>
    <phoneticPr fontId="5"/>
  </si>
  <si>
    <t>地方創生推進交付金</t>
    <phoneticPr fontId="5"/>
  </si>
  <si>
    <t>５．地方創生</t>
  </si>
  <si>
    <t>５．地方創生に関する施策の推進</t>
  </si>
  <si>
    <t>-</t>
    <phoneticPr fontId="5"/>
  </si>
  <si>
    <t>点検対象外</t>
    <rPh sb="0" eb="2">
      <t>テンケン</t>
    </rPh>
    <rPh sb="2" eb="4">
      <t>タイショウ</t>
    </rPh>
    <rPh sb="4" eb="5">
      <t>ガイ</t>
    </rPh>
    <phoneticPr fontId="5"/>
  </si>
  <si>
    <t>引き続き交付金事業の効果測定や検証、適切な交付金活用のためのフォローアップを行い、予算の効率的執行に努め、執行実績を概算要求へ適切に反映させるべき。</t>
    <rPh sb="0" eb="1">
      <t>ヒ</t>
    </rPh>
    <rPh sb="2" eb="3">
      <t>ツヅ</t>
    </rPh>
    <rPh sb="4" eb="7">
      <t>コウフキン</t>
    </rPh>
    <rPh sb="7" eb="9">
      <t>ジギョウ</t>
    </rPh>
    <rPh sb="10" eb="12">
      <t>コウカ</t>
    </rPh>
    <rPh sb="12" eb="14">
      <t>ソクテイ</t>
    </rPh>
    <rPh sb="15" eb="17">
      <t>ケンショウ</t>
    </rPh>
    <rPh sb="18" eb="20">
      <t>テキセツ</t>
    </rPh>
    <rPh sb="21" eb="24">
      <t>コウフキン</t>
    </rPh>
    <rPh sb="24" eb="26">
      <t>カツヨウ</t>
    </rPh>
    <rPh sb="38" eb="39">
      <t>オコナ</t>
    </rPh>
    <rPh sb="41" eb="43">
      <t>ヨサン</t>
    </rPh>
    <rPh sb="44" eb="47">
      <t>コウリツテキ</t>
    </rPh>
    <rPh sb="47" eb="49">
      <t>シッコウ</t>
    </rPh>
    <rPh sb="50" eb="51">
      <t>ツト</t>
    </rPh>
    <rPh sb="53" eb="55">
      <t>シッコウ</t>
    </rPh>
    <rPh sb="55" eb="57">
      <t>ジッセキ</t>
    </rPh>
    <rPh sb="58" eb="62">
      <t>ガイサンヨウキュウ</t>
    </rPh>
    <rPh sb="63" eb="65">
      <t>テキセツ</t>
    </rPh>
    <rPh sb="66" eb="68">
      <t>ハンエイ</t>
    </rPh>
    <phoneticPr fontId="5"/>
  </si>
  <si>
    <t>交付金事業の効果測定や検証、適切な交付金活用のためのフォローアップを行い、予算の効率的執行に努めてまいりたい。</t>
    <rPh sb="0" eb="3">
      <t>コウフキン</t>
    </rPh>
    <rPh sb="3" eb="5">
      <t>ジギョウ</t>
    </rPh>
    <rPh sb="6" eb="8">
      <t>コウカ</t>
    </rPh>
    <rPh sb="8" eb="10">
      <t>ソクテイ</t>
    </rPh>
    <rPh sb="11" eb="13">
      <t>ケンショウ</t>
    </rPh>
    <rPh sb="14" eb="16">
      <t>テキセツ</t>
    </rPh>
    <rPh sb="17" eb="20">
      <t>コウフキン</t>
    </rPh>
    <rPh sb="20" eb="22">
      <t>カツヨウ</t>
    </rPh>
    <rPh sb="34" eb="35">
      <t>オコナ</t>
    </rPh>
    <rPh sb="37" eb="39">
      <t>ヨサン</t>
    </rPh>
    <rPh sb="40" eb="42">
      <t>コウリツ</t>
    </rPh>
    <rPh sb="42" eb="43">
      <t>テキ</t>
    </rPh>
    <rPh sb="43" eb="45">
      <t>シッコウ</t>
    </rPh>
    <rPh sb="46" eb="47">
      <t>ツト</t>
    </rPh>
    <phoneticPr fontId="5"/>
  </si>
  <si>
    <t xml:space="preserve">地方公共団体が作成し、認定を受けた地域再生法第５条４項１号イもしくはロに係る地域再生計画に記載された事業について、地方公共団体が当該事業を実施するために必要な経費に充てるため、交付金を交付する。
※地方創生推進交付金のうち一部については、地域における大学の振興及び若者の雇用機会の創出による若者の修学及び就業の促進に関する法律第11条の交付金として、地方大学・地域産業創生交付金と一体的に執行する。　　　　　　　　　　　　　　　　　　　　　　　　　　　　　　　　　　　　　　　　　　　　　　　　　　　　　　　　　　　　　　　　　　　　　　　　　　　　　　　　　　　　　　　　　　　　　　　　　　　　　　　　　　　　　　　　　　　　　　　　　　　　　　　　　　　　　　　　　　　　　　　　　　　　　　　　　　　　　　　　　　　　　　　　　　　　　　　　　　　　　　　　　　「地方創生交付金申請支援システムの経費については、令和４年度概算要求からデジタル庁にて予算計上」
</t>
    <rPh sb="387" eb="389">
      <t>チホウ</t>
    </rPh>
    <rPh sb="389" eb="391">
      <t>ソウセイ</t>
    </rPh>
    <rPh sb="391" eb="394">
      <t>コウフキン</t>
    </rPh>
    <rPh sb="394" eb="396">
      <t>シンセイ</t>
    </rPh>
    <rPh sb="396" eb="398">
      <t>シエン</t>
    </rPh>
    <rPh sb="403" eb="405">
      <t>ケイヒ</t>
    </rPh>
    <rPh sb="411" eb="413">
      <t>レイワ</t>
    </rPh>
    <rPh sb="414" eb="416">
      <t>ネンド</t>
    </rPh>
    <rPh sb="416" eb="418">
      <t>ガイサン</t>
    </rPh>
    <rPh sb="418" eb="420">
      <t>ヨウキュウ</t>
    </rPh>
    <rPh sb="426" eb="427">
      <t>チョウ</t>
    </rPh>
    <rPh sb="429" eb="431">
      <t>ヨサン</t>
    </rPh>
    <rPh sb="431" eb="433">
      <t>ケイジョウ</t>
    </rPh>
    <phoneticPr fontId="5"/>
  </si>
  <si>
    <t>-</t>
    <phoneticPr fontId="5"/>
  </si>
  <si>
    <t>新たな成長推進枠：27,500
令和4年度に必要な計画に係る事業費を計上したことによる交付金の増</t>
    <rPh sb="0" eb="1">
      <t>アラ</t>
    </rPh>
    <rPh sb="3" eb="5">
      <t>セイチョウ</t>
    </rPh>
    <rPh sb="16" eb="18">
      <t>レイワ</t>
    </rPh>
    <rPh sb="19" eb="21">
      <t>ネンド</t>
    </rPh>
    <rPh sb="22" eb="24">
      <t>ヒツヨウ</t>
    </rPh>
    <rPh sb="25" eb="27">
      <t>ケイカク</t>
    </rPh>
    <rPh sb="28" eb="29">
      <t>カカ</t>
    </rPh>
    <rPh sb="30" eb="33">
      <t>ジギョウヒ</t>
    </rPh>
    <rPh sb="34" eb="36">
      <t>ケイジョウ</t>
    </rPh>
    <rPh sb="43" eb="46">
      <t>コウフキン</t>
    </rPh>
    <rPh sb="47" eb="48">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</si>
</sst>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1"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28" fillId="6" borderId="133" xfId="0" applyFont="1" applyFill="1" applyBorder="1" applyAlignment="1">
      <alignment horizontal="left"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5" fillId="3" borderId="139" xfId="0" applyFont="1" applyFill="1" applyBorder="1" applyAlignment="1">
      <alignment horizontal="center" vertical="center" textRotation="255" wrapText="1"/>
    </xf>
    <xf numFmtId="0" fontId="15" fillId="3" borderId="13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34"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0"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99"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11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4" xfId="0" applyFont="1" applyFill="1" applyBorder="1" applyAlignment="1">
      <alignment horizontal="center" vertical="center"/>
    </xf>
    <xf numFmtId="0" fontId="0" fillId="6" borderId="14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5" xfId="0" applyFont="1" applyFill="1" applyBorder="1" applyAlignment="1">
      <alignment vertical="center" wrapText="1"/>
    </xf>
    <xf numFmtId="0" fontId="0" fillId="5" borderId="105" xfId="0" applyFont="1" applyFill="1" applyBorder="1" applyAlignment="1">
      <alignment vertical="center" wrapText="1"/>
    </xf>
    <xf numFmtId="0" fontId="0" fillId="5" borderId="12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8"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6" borderId="1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0" fontId="0" fillId="0" borderId="96" xfId="0" applyFont="1" applyBorder="1" applyAlignment="1">
      <alignment horizontal="center" vertical="center"/>
    </xf>
    <xf numFmtId="0" fontId="0" fillId="0" borderId="76"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0" fillId="2" borderId="145" xfId="0" applyFont="1" applyFill="1" applyBorder="1" applyAlignment="1">
      <alignment horizontal="center" vertical="center"/>
    </xf>
    <xf numFmtId="0" fontId="0" fillId="2" borderId="123" xfId="0" applyFont="1" applyFill="1" applyBorder="1" applyAlignment="1">
      <alignment horizontal="center" vertical="center"/>
    </xf>
    <xf numFmtId="0" fontId="0" fillId="6" borderId="14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4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2"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5" fillId="3" borderId="42" xfId="0" applyFont="1" applyFill="1" applyBorder="1" applyAlignment="1">
      <alignment horizontal="center" vertical="center" textRotation="255" wrapText="1"/>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3" fillId="2" borderId="81" xfId="4" applyFont="1" applyFill="1" applyBorder="1" applyAlignment="1">
      <alignment horizontal="center" vertical="top" wrapText="1"/>
    </xf>
    <xf numFmtId="0" fontId="13" fillId="2" borderId="82" xfId="4" applyFont="1" applyFill="1" applyBorder="1" applyAlignment="1">
      <alignment horizontal="center" vertical="top" wrapText="1"/>
    </xf>
    <xf numFmtId="0" fontId="13" fillId="2" borderId="83" xfId="4" applyFont="1" applyFill="1" applyBorder="1" applyAlignment="1">
      <alignment horizontal="center" vertical="top" wrapText="1"/>
    </xf>
    <xf numFmtId="0" fontId="13" fillId="2" borderId="3" xfId="4" applyFont="1" applyFill="1" applyBorder="1" applyAlignment="1">
      <alignment horizontal="center" vertical="top" wrapText="1"/>
    </xf>
    <xf numFmtId="0" fontId="13" fillId="2" borderId="0" xfId="4" applyFont="1" applyFill="1" applyBorder="1" applyAlignment="1">
      <alignment horizontal="center" vertical="top" wrapText="1"/>
    </xf>
    <xf numFmtId="0" fontId="13" fillId="2" borderId="46" xfId="4" applyFont="1" applyFill="1" applyBorder="1" applyAlignment="1">
      <alignment horizontal="center" vertical="top"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146397</xdr:colOff>
      <xdr:row>131</xdr:row>
      <xdr:rowOff>252530</xdr:rowOff>
    </xdr:from>
    <xdr:to>
      <xdr:col>29</xdr:col>
      <xdr:colOff>171210</xdr:colOff>
      <xdr:row>134</xdr:row>
      <xdr:rowOff>149597</xdr:rowOff>
    </xdr:to>
    <xdr:sp macro="" textlink="">
      <xdr:nvSpPr>
        <xdr:cNvPr id="2" name="正方形/長方形 1"/>
        <xdr:cNvSpPr/>
      </xdr:nvSpPr>
      <xdr:spPr>
        <a:xfrm>
          <a:off x="3146772" y="52230455"/>
          <a:ext cx="3025188" cy="95434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内閣府</a:t>
          </a:r>
          <a:endParaRPr kumimoji="1" lang="en-US" altLang="ja-JP" sz="1400"/>
        </a:p>
        <a:p>
          <a:pPr algn="ctr"/>
          <a:r>
            <a:rPr kumimoji="1" lang="en-US" altLang="ja-JP" sz="1400">
              <a:latin typeface="+mj-ea"/>
              <a:ea typeface="+mj-ea"/>
            </a:rPr>
            <a:t>49,594</a:t>
          </a:r>
          <a:r>
            <a:rPr kumimoji="1" lang="ja-JP" altLang="en-US" sz="1400"/>
            <a:t>百万円</a:t>
          </a:r>
        </a:p>
      </xdr:txBody>
    </xdr:sp>
    <xdr:clientData/>
  </xdr:twoCellAnchor>
  <xdr:twoCellAnchor>
    <xdr:from>
      <xdr:col>14</xdr:col>
      <xdr:colOff>154241</xdr:colOff>
      <xdr:row>142</xdr:row>
      <xdr:rowOff>254612</xdr:rowOff>
    </xdr:from>
    <xdr:to>
      <xdr:col>29</xdr:col>
      <xdr:colOff>135191</xdr:colOff>
      <xdr:row>146</xdr:row>
      <xdr:rowOff>717</xdr:rowOff>
    </xdr:to>
    <xdr:sp macro="" textlink="">
      <xdr:nvSpPr>
        <xdr:cNvPr id="3" name="正方形/長方形 2"/>
        <xdr:cNvSpPr/>
      </xdr:nvSpPr>
      <xdr:spPr>
        <a:xfrm>
          <a:off x="3154616" y="56109212"/>
          <a:ext cx="2981325" cy="115580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 </a:t>
          </a:r>
          <a:r>
            <a:rPr kumimoji="1" lang="ja-JP" altLang="en-US" sz="1400"/>
            <a:t>Ａ．地方公共団体</a:t>
          </a:r>
          <a:endParaRPr kumimoji="1" lang="en-US" altLang="ja-JP" sz="1400"/>
        </a:p>
        <a:p>
          <a:pPr algn="ctr"/>
          <a:r>
            <a:rPr kumimoji="1" lang="en-US" altLang="ja-JP" sz="1400">
              <a:latin typeface="+mj-ea"/>
              <a:ea typeface="+mj-ea"/>
            </a:rPr>
            <a:t>49,594</a:t>
          </a:r>
          <a:r>
            <a:rPr kumimoji="1" lang="ja-JP" altLang="en-US" sz="1400">
              <a:latin typeface="+mj-ea"/>
              <a:ea typeface="+mj-ea"/>
            </a:rPr>
            <a:t>百万円</a:t>
          </a:r>
        </a:p>
      </xdr:txBody>
    </xdr:sp>
    <xdr:clientData/>
  </xdr:twoCellAnchor>
  <xdr:twoCellAnchor>
    <xdr:from>
      <xdr:col>22</xdr:col>
      <xdr:colOff>46263</xdr:colOff>
      <xdr:row>136</xdr:row>
      <xdr:rowOff>299115</xdr:rowOff>
    </xdr:from>
    <xdr:to>
      <xdr:col>22</xdr:col>
      <xdr:colOff>46263</xdr:colOff>
      <xdr:row>142</xdr:row>
      <xdr:rowOff>82361</xdr:rowOff>
    </xdr:to>
    <xdr:cxnSp macro="">
      <xdr:nvCxnSpPr>
        <xdr:cNvPr id="4" name="直線矢印コネクタ 3"/>
        <xdr:cNvCxnSpPr/>
      </xdr:nvCxnSpPr>
      <xdr:spPr>
        <a:xfrm>
          <a:off x="4646838" y="54039165"/>
          <a:ext cx="0" cy="1897796"/>
        </a:xfrm>
        <a:prstGeom prst="straightConnector1">
          <a:avLst/>
        </a:prstGeom>
        <a:ln w="12700">
          <a:headEnd type="none"/>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168809</xdr:colOff>
      <xdr:row>134</xdr:row>
      <xdr:rowOff>250450</xdr:rowOff>
    </xdr:from>
    <xdr:to>
      <xdr:col>29</xdr:col>
      <xdr:colOff>171210</xdr:colOff>
      <xdr:row>136</xdr:row>
      <xdr:rowOff>162404</xdr:rowOff>
    </xdr:to>
    <xdr:sp macro="" textlink="">
      <xdr:nvSpPr>
        <xdr:cNvPr id="5" name="大かっこ 4"/>
        <xdr:cNvSpPr/>
      </xdr:nvSpPr>
      <xdr:spPr>
        <a:xfrm>
          <a:off x="3169184" y="53285650"/>
          <a:ext cx="3002776" cy="616804"/>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予算一括計上、実施計画審査、移替配分計画作成</a:t>
          </a:r>
        </a:p>
      </xdr:txBody>
    </xdr:sp>
    <xdr:clientData/>
  </xdr:twoCellAnchor>
  <xdr:twoCellAnchor>
    <xdr:from>
      <xdr:col>15</xdr:col>
      <xdr:colOff>63473</xdr:colOff>
      <xdr:row>146</xdr:row>
      <xdr:rowOff>74681</xdr:rowOff>
    </xdr:from>
    <xdr:to>
      <xdr:col>29</xdr:col>
      <xdr:colOff>34339</xdr:colOff>
      <xdr:row>147</xdr:row>
      <xdr:rowOff>5045</xdr:rowOff>
    </xdr:to>
    <xdr:sp macro="" textlink="">
      <xdr:nvSpPr>
        <xdr:cNvPr id="6" name="大かっこ 5"/>
        <xdr:cNvSpPr/>
      </xdr:nvSpPr>
      <xdr:spPr>
        <a:xfrm>
          <a:off x="3263873" y="57338981"/>
          <a:ext cx="2771216" cy="597114"/>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実施計画作成、実施計画に基づき事業実施</a:t>
          </a:r>
        </a:p>
      </xdr:txBody>
    </xdr:sp>
    <xdr:clientData/>
  </xdr:twoCellAnchor>
  <xdr:oneCellAnchor>
    <xdr:from>
      <xdr:col>8</xdr:col>
      <xdr:colOff>11206</xdr:colOff>
      <xdr:row>130</xdr:row>
      <xdr:rowOff>302559</xdr:rowOff>
    </xdr:from>
    <xdr:ext cx="3217612" cy="233397"/>
    <xdr:sp macro="" textlink="">
      <xdr:nvSpPr>
        <xdr:cNvPr id="7" name="テキスト ボックス 6"/>
        <xdr:cNvSpPr txBox="1"/>
      </xdr:nvSpPr>
      <xdr:spPr>
        <a:xfrm>
          <a:off x="1811431" y="51928059"/>
          <a:ext cx="3217612"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地方創生推進交付金（その他事項経費）</a:t>
          </a:r>
          <a:r>
            <a:rPr kumimoji="1" lang="en-US" altLang="ja-JP" sz="1400"/>
            <a:t>】</a:t>
          </a:r>
          <a:endParaRPr kumimoji="1" lang="ja-JP" altLang="en-US" sz="1400"/>
        </a:p>
      </xdr:txBody>
    </xdr:sp>
    <xdr:clientData/>
  </xdr:oneCellAnchor>
  <xdr:oneCellAnchor>
    <xdr:from>
      <xdr:col>22</xdr:col>
      <xdr:colOff>186336</xdr:colOff>
      <xdr:row>139</xdr:row>
      <xdr:rowOff>61470</xdr:rowOff>
    </xdr:from>
    <xdr:ext cx="538609" cy="233397"/>
    <xdr:sp macro="" textlink="">
      <xdr:nvSpPr>
        <xdr:cNvPr id="8" name="テキスト ボックス 7"/>
        <xdr:cNvSpPr txBox="1"/>
      </xdr:nvSpPr>
      <xdr:spPr>
        <a:xfrm>
          <a:off x="4786911" y="54858795"/>
          <a:ext cx="538609"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交付</a:t>
          </a:r>
          <a:r>
            <a:rPr kumimoji="1" lang="en-US" altLang="ja-JP" sz="1400"/>
            <a:t>】</a:t>
          </a:r>
          <a:endParaRPr kumimoji="1" lang="ja-JP" altLang="en-US" sz="1400"/>
        </a:p>
      </xdr:txBody>
    </xdr:sp>
    <xdr:clientData/>
  </xdr:oneCellAnchor>
  <xdr:twoCellAnchor>
    <xdr:from>
      <xdr:col>24</xdr:col>
      <xdr:colOff>162481</xdr:colOff>
      <xdr:row>148</xdr:row>
      <xdr:rowOff>280147</xdr:rowOff>
    </xdr:from>
    <xdr:to>
      <xdr:col>31</xdr:col>
      <xdr:colOff>162481</xdr:colOff>
      <xdr:row>150</xdr:row>
      <xdr:rowOff>23210</xdr:rowOff>
    </xdr:to>
    <xdr:sp macro="" textlink="">
      <xdr:nvSpPr>
        <xdr:cNvPr id="9" name="正方形/長方形 8"/>
        <xdr:cNvSpPr/>
      </xdr:nvSpPr>
      <xdr:spPr>
        <a:xfrm>
          <a:off x="5163106" y="58877947"/>
          <a:ext cx="1400175" cy="781288"/>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en-US" altLang="ja-JP" sz="1100">
              <a:solidFill>
                <a:sysClr val="windowText" lastClr="000000"/>
              </a:solidFill>
            </a:rPr>
            <a:t>41,379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15207</xdr:colOff>
      <xdr:row>150</xdr:row>
      <xdr:rowOff>69635</xdr:rowOff>
    </xdr:from>
    <xdr:to>
      <xdr:col>35</xdr:col>
      <xdr:colOff>164088</xdr:colOff>
      <xdr:row>151</xdr:row>
      <xdr:rowOff>63234</xdr:rowOff>
    </xdr:to>
    <xdr:sp macro="" textlink="">
      <xdr:nvSpPr>
        <xdr:cNvPr id="10" name="大かっこ 9"/>
        <xdr:cNvSpPr/>
      </xdr:nvSpPr>
      <xdr:spPr>
        <a:xfrm>
          <a:off x="4415757" y="59705660"/>
          <a:ext cx="2949231" cy="2221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t>地域再生計画の認定、配分計画の作成</a:t>
          </a:r>
          <a:endParaRPr kumimoji="1" lang="en-US" altLang="ja-JP" sz="1100"/>
        </a:p>
      </xdr:txBody>
    </xdr:sp>
    <xdr:clientData/>
  </xdr:twoCellAnchor>
  <xdr:twoCellAnchor>
    <xdr:from>
      <xdr:col>28</xdr:col>
      <xdr:colOff>67237</xdr:colOff>
      <xdr:row>151</xdr:row>
      <xdr:rowOff>145677</xdr:rowOff>
    </xdr:from>
    <xdr:to>
      <xdr:col>28</xdr:col>
      <xdr:colOff>67237</xdr:colOff>
      <xdr:row>152</xdr:row>
      <xdr:rowOff>78773</xdr:rowOff>
    </xdr:to>
    <xdr:cxnSp macro="">
      <xdr:nvCxnSpPr>
        <xdr:cNvPr id="11" name="直線矢印コネクタ 10"/>
        <xdr:cNvCxnSpPr/>
      </xdr:nvCxnSpPr>
      <xdr:spPr>
        <a:xfrm>
          <a:off x="5867962" y="60010302"/>
          <a:ext cx="0" cy="38077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56027</xdr:colOff>
      <xdr:row>152</xdr:row>
      <xdr:rowOff>78443</xdr:rowOff>
    </xdr:from>
    <xdr:to>
      <xdr:col>44</xdr:col>
      <xdr:colOff>176090</xdr:colOff>
      <xdr:row>152</xdr:row>
      <xdr:rowOff>78443</xdr:rowOff>
    </xdr:to>
    <xdr:cxnSp macro="">
      <xdr:nvCxnSpPr>
        <xdr:cNvPr id="12" name="直線コネクタ 11"/>
        <xdr:cNvCxnSpPr/>
      </xdr:nvCxnSpPr>
      <xdr:spPr>
        <a:xfrm>
          <a:off x="2456327" y="60390743"/>
          <a:ext cx="672088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56027</xdr:colOff>
      <xdr:row>152</xdr:row>
      <xdr:rowOff>64831</xdr:rowOff>
    </xdr:from>
    <xdr:to>
      <xdr:col>11</xdr:col>
      <xdr:colOff>60280</xdr:colOff>
      <xdr:row>153</xdr:row>
      <xdr:rowOff>69326</xdr:rowOff>
    </xdr:to>
    <xdr:cxnSp macro="">
      <xdr:nvCxnSpPr>
        <xdr:cNvPr id="13" name="直線矢印コネクタ 12"/>
        <xdr:cNvCxnSpPr/>
      </xdr:nvCxnSpPr>
      <xdr:spPr>
        <a:xfrm flipH="1">
          <a:off x="2456327" y="60377131"/>
          <a:ext cx="4253" cy="3854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67234</xdr:colOff>
      <xdr:row>152</xdr:row>
      <xdr:rowOff>78444</xdr:rowOff>
    </xdr:from>
    <xdr:to>
      <xdr:col>19</xdr:col>
      <xdr:colOff>71487</xdr:colOff>
      <xdr:row>153</xdr:row>
      <xdr:rowOff>82939</xdr:rowOff>
    </xdr:to>
    <xdr:cxnSp macro="">
      <xdr:nvCxnSpPr>
        <xdr:cNvPr id="14" name="直線矢印コネクタ 13"/>
        <xdr:cNvCxnSpPr/>
      </xdr:nvCxnSpPr>
      <xdr:spPr>
        <a:xfrm flipH="1">
          <a:off x="4067734" y="60390744"/>
          <a:ext cx="4253" cy="3854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176089</xdr:colOff>
      <xdr:row>152</xdr:row>
      <xdr:rowOff>64836</xdr:rowOff>
    </xdr:from>
    <xdr:to>
      <xdr:col>44</xdr:col>
      <xdr:colOff>180342</xdr:colOff>
      <xdr:row>153</xdr:row>
      <xdr:rowOff>69331</xdr:rowOff>
    </xdr:to>
    <xdr:cxnSp macro="">
      <xdr:nvCxnSpPr>
        <xdr:cNvPr id="15" name="直線矢印コネクタ 14"/>
        <xdr:cNvCxnSpPr/>
      </xdr:nvCxnSpPr>
      <xdr:spPr>
        <a:xfrm flipH="1">
          <a:off x="9177214" y="60377136"/>
          <a:ext cx="4253" cy="3854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56027</xdr:colOff>
      <xdr:row>155</xdr:row>
      <xdr:rowOff>39222</xdr:rowOff>
    </xdr:from>
    <xdr:to>
      <xdr:col>11</xdr:col>
      <xdr:colOff>60280</xdr:colOff>
      <xdr:row>156</xdr:row>
      <xdr:rowOff>109351</xdr:rowOff>
    </xdr:to>
    <xdr:cxnSp macro="">
      <xdr:nvCxnSpPr>
        <xdr:cNvPr id="16" name="直線矢印コネクタ 15"/>
        <xdr:cNvCxnSpPr/>
      </xdr:nvCxnSpPr>
      <xdr:spPr>
        <a:xfrm flipH="1">
          <a:off x="2456327" y="61361172"/>
          <a:ext cx="4253" cy="3844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67236</xdr:colOff>
      <xdr:row>153</xdr:row>
      <xdr:rowOff>80042</xdr:rowOff>
    </xdr:from>
    <xdr:to>
      <xdr:col>14</xdr:col>
      <xdr:colOff>90449</xdr:colOff>
      <xdr:row>155</xdr:row>
      <xdr:rowOff>24014</xdr:rowOff>
    </xdr:to>
    <xdr:sp macro="" textlink="">
      <xdr:nvSpPr>
        <xdr:cNvPr id="17" name="正方形/長方形 16"/>
        <xdr:cNvSpPr/>
      </xdr:nvSpPr>
      <xdr:spPr>
        <a:xfrm>
          <a:off x="1867461" y="60773342"/>
          <a:ext cx="1223363" cy="572622"/>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Ｂ．国土交通省</a:t>
          </a:r>
          <a:endParaRPr kumimoji="1" lang="en-US" altLang="ja-JP" sz="1100">
            <a:solidFill>
              <a:sysClr val="windowText" lastClr="000000"/>
            </a:solidFill>
          </a:endParaRPr>
        </a:p>
        <a:p>
          <a:pPr algn="ctr"/>
          <a:r>
            <a:rPr kumimoji="1" lang="en-US" altLang="ja-JP" sz="1100">
              <a:solidFill>
                <a:sysClr val="windowText" lastClr="000000"/>
              </a:solidFill>
            </a:rPr>
            <a:t>22,758</a:t>
          </a:r>
          <a:r>
            <a:rPr kumimoji="1" lang="ja-JP" altLang="en-US" sz="1100">
              <a:solidFill>
                <a:sysClr val="windowText" lastClr="000000"/>
              </a:solidFill>
            </a:rPr>
            <a:t>百万円</a:t>
          </a:r>
        </a:p>
      </xdr:txBody>
    </xdr:sp>
    <xdr:clientData/>
  </xdr:twoCellAnchor>
  <xdr:twoCellAnchor>
    <xdr:from>
      <xdr:col>16</xdr:col>
      <xdr:colOff>56033</xdr:colOff>
      <xdr:row>153</xdr:row>
      <xdr:rowOff>93647</xdr:rowOff>
    </xdr:from>
    <xdr:to>
      <xdr:col>22</xdr:col>
      <xdr:colOff>94448</xdr:colOff>
      <xdr:row>155</xdr:row>
      <xdr:rowOff>48825</xdr:rowOff>
    </xdr:to>
    <xdr:sp macro="" textlink="">
      <xdr:nvSpPr>
        <xdr:cNvPr id="18" name="正方形/長方形 17"/>
        <xdr:cNvSpPr/>
      </xdr:nvSpPr>
      <xdr:spPr>
        <a:xfrm>
          <a:off x="3456458" y="60786947"/>
          <a:ext cx="1238565" cy="583828"/>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Ｃ．農林水産省</a:t>
          </a:r>
          <a:endParaRPr kumimoji="1" lang="en-US" altLang="ja-JP" sz="1100">
            <a:solidFill>
              <a:sysClr val="windowText" lastClr="000000"/>
            </a:solidFill>
          </a:endParaRPr>
        </a:p>
        <a:p>
          <a:pPr algn="ctr"/>
          <a:r>
            <a:rPr kumimoji="1" lang="en-US" altLang="ja-JP" sz="1100">
              <a:solidFill>
                <a:sysClr val="windowText" lastClr="000000"/>
              </a:solidFill>
            </a:rPr>
            <a:t>17,839</a:t>
          </a:r>
          <a:r>
            <a:rPr kumimoji="1" lang="ja-JP" altLang="en-US" sz="1100">
              <a:solidFill>
                <a:sysClr val="windowText" lastClr="000000"/>
              </a:solidFill>
            </a:rPr>
            <a:t>百万円</a:t>
          </a:r>
        </a:p>
      </xdr:txBody>
    </xdr:sp>
    <xdr:clientData/>
  </xdr:twoCellAnchor>
  <xdr:twoCellAnchor>
    <xdr:from>
      <xdr:col>42</xdr:col>
      <xdr:colOff>15205</xdr:colOff>
      <xdr:row>153</xdr:row>
      <xdr:rowOff>80041</xdr:rowOff>
    </xdr:from>
    <xdr:to>
      <xdr:col>47</xdr:col>
      <xdr:colOff>185694</xdr:colOff>
      <xdr:row>155</xdr:row>
      <xdr:rowOff>46425</xdr:rowOff>
    </xdr:to>
    <xdr:sp macro="" textlink="">
      <xdr:nvSpPr>
        <xdr:cNvPr id="19" name="正方形/長方形 18"/>
        <xdr:cNvSpPr/>
      </xdr:nvSpPr>
      <xdr:spPr>
        <a:xfrm>
          <a:off x="8616280" y="60773341"/>
          <a:ext cx="1170614" cy="595034"/>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latin typeface="+mn-ea"/>
              <a:ea typeface="+mn-ea"/>
            </a:rPr>
            <a:t>Ｄ．環境省</a:t>
          </a:r>
          <a:endParaRPr kumimoji="1" lang="en-US" altLang="ja-JP" sz="1100">
            <a:solidFill>
              <a:sysClr val="windowText" lastClr="000000"/>
            </a:solidFill>
          </a:endParaRPr>
        </a:p>
        <a:p>
          <a:pPr algn="ctr"/>
          <a:r>
            <a:rPr kumimoji="1" lang="en-US" altLang="ja-JP" sz="1100">
              <a:solidFill>
                <a:sysClr val="windowText" lastClr="000000"/>
              </a:solidFill>
            </a:rPr>
            <a:t>782</a:t>
          </a:r>
          <a:r>
            <a:rPr kumimoji="1" lang="ja-JP" altLang="en-US" sz="1100">
              <a:solidFill>
                <a:sysClr val="windowText" lastClr="000000"/>
              </a:solidFill>
            </a:rPr>
            <a:t>百万円</a:t>
          </a:r>
        </a:p>
      </xdr:txBody>
    </xdr:sp>
    <xdr:clientData/>
  </xdr:twoCellAnchor>
  <xdr:twoCellAnchor>
    <xdr:from>
      <xdr:col>40</xdr:col>
      <xdr:colOff>189698</xdr:colOff>
      <xdr:row>155</xdr:row>
      <xdr:rowOff>107255</xdr:rowOff>
    </xdr:from>
    <xdr:to>
      <xdr:col>48</xdr:col>
      <xdr:colOff>192099</xdr:colOff>
      <xdr:row>157</xdr:row>
      <xdr:rowOff>66435</xdr:rowOff>
    </xdr:to>
    <xdr:sp macro="" textlink="">
      <xdr:nvSpPr>
        <xdr:cNvPr id="20" name="大かっこ 19"/>
        <xdr:cNvSpPr/>
      </xdr:nvSpPr>
      <xdr:spPr>
        <a:xfrm>
          <a:off x="8390723" y="61429205"/>
          <a:ext cx="1602601" cy="587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地方公共団体に対する交付金交付事務</a:t>
          </a:r>
          <a:endParaRPr kumimoji="1" lang="en-US" altLang="ja-JP" sz="1100"/>
        </a:p>
      </xdr:txBody>
    </xdr:sp>
    <xdr:clientData/>
  </xdr:twoCellAnchor>
  <xdr:twoCellAnchor>
    <xdr:from>
      <xdr:col>8</xdr:col>
      <xdr:colOff>69631</xdr:colOff>
      <xdr:row>156</xdr:row>
      <xdr:rowOff>133669</xdr:rowOff>
    </xdr:from>
    <xdr:to>
      <xdr:col>14</xdr:col>
      <xdr:colOff>80840</xdr:colOff>
      <xdr:row>158</xdr:row>
      <xdr:rowOff>88845</xdr:rowOff>
    </xdr:to>
    <xdr:sp macro="" textlink="">
      <xdr:nvSpPr>
        <xdr:cNvPr id="21" name="正方形/長方形 20"/>
        <xdr:cNvSpPr/>
      </xdr:nvSpPr>
      <xdr:spPr>
        <a:xfrm>
          <a:off x="1869856" y="61769944"/>
          <a:ext cx="1211359" cy="58382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Ｅ．地方整備局</a:t>
          </a:r>
          <a:endParaRPr kumimoji="1" lang="en-US" altLang="ja-JP" sz="1100">
            <a:solidFill>
              <a:sysClr val="windowText" lastClr="000000"/>
            </a:solidFill>
          </a:endParaRPr>
        </a:p>
        <a:p>
          <a:pPr algn="ctr"/>
          <a:r>
            <a:rPr kumimoji="1" lang="en-US" altLang="ja-JP" sz="1100">
              <a:solidFill>
                <a:sysClr val="windowText" lastClr="000000"/>
              </a:solidFill>
            </a:rPr>
            <a:t>22,758</a:t>
          </a:r>
          <a:r>
            <a:rPr kumimoji="1" lang="ja-JP" altLang="en-US" sz="1100">
              <a:solidFill>
                <a:sysClr val="windowText" lastClr="000000"/>
              </a:solidFill>
            </a:rPr>
            <a:t>百万円</a:t>
          </a:r>
        </a:p>
      </xdr:txBody>
    </xdr:sp>
    <xdr:clientData/>
  </xdr:twoCellAnchor>
  <xdr:twoCellAnchor>
    <xdr:from>
      <xdr:col>16</xdr:col>
      <xdr:colOff>94448</xdr:colOff>
      <xdr:row>156</xdr:row>
      <xdr:rowOff>147278</xdr:rowOff>
    </xdr:from>
    <xdr:to>
      <xdr:col>22</xdr:col>
      <xdr:colOff>72038</xdr:colOff>
      <xdr:row>158</xdr:row>
      <xdr:rowOff>102454</xdr:rowOff>
    </xdr:to>
    <xdr:sp macro="" textlink="">
      <xdr:nvSpPr>
        <xdr:cNvPr id="22" name="正方形/長方形 21"/>
        <xdr:cNvSpPr/>
      </xdr:nvSpPr>
      <xdr:spPr>
        <a:xfrm>
          <a:off x="3494873" y="61783553"/>
          <a:ext cx="1177740" cy="58382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Ｆ．地方農政局</a:t>
          </a:r>
          <a:endParaRPr kumimoji="1" lang="en-US" altLang="ja-JP" sz="1100">
            <a:solidFill>
              <a:sysClr val="windowText" lastClr="000000"/>
            </a:solidFill>
          </a:endParaRPr>
        </a:p>
        <a:p>
          <a:pPr algn="ctr"/>
          <a:r>
            <a:rPr kumimoji="1" lang="en-US" altLang="ja-JP" sz="1100">
              <a:solidFill>
                <a:sysClr val="windowText" lastClr="000000"/>
              </a:solidFill>
            </a:rPr>
            <a:t>7,209</a:t>
          </a:r>
          <a:r>
            <a:rPr kumimoji="1" lang="ja-JP" altLang="en-US" sz="1100">
              <a:solidFill>
                <a:sysClr val="windowText" lastClr="000000"/>
              </a:solidFill>
            </a:rPr>
            <a:t>百万円</a:t>
          </a:r>
        </a:p>
      </xdr:txBody>
    </xdr:sp>
    <xdr:clientData/>
  </xdr:twoCellAnchor>
  <xdr:twoCellAnchor>
    <xdr:from>
      <xdr:col>24</xdr:col>
      <xdr:colOff>108057</xdr:colOff>
      <xdr:row>156</xdr:row>
      <xdr:rowOff>174492</xdr:rowOff>
    </xdr:from>
    <xdr:to>
      <xdr:col>30</xdr:col>
      <xdr:colOff>85646</xdr:colOff>
      <xdr:row>158</xdr:row>
      <xdr:rowOff>129668</xdr:rowOff>
    </xdr:to>
    <xdr:sp macro="" textlink="">
      <xdr:nvSpPr>
        <xdr:cNvPr id="23" name="正方形/長方形 22"/>
        <xdr:cNvSpPr/>
      </xdr:nvSpPr>
      <xdr:spPr>
        <a:xfrm>
          <a:off x="5108682" y="61810767"/>
          <a:ext cx="1177739" cy="58382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Ｇ．林野庁</a:t>
          </a:r>
          <a:endParaRPr kumimoji="1" lang="en-US" altLang="ja-JP" sz="1100">
            <a:solidFill>
              <a:sysClr val="windowText" lastClr="000000"/>
            </a:solidFill>
          </a:endParaRPr>
        </a:p>
        <a:p>
          <a:pPr algn="ctr"/>
          <a:r>
            <a:rPr kumimoji="1" lang="en-US" altLang="ja-JP" sz="1100">
              <a:solidFill>
                <a:sysClr val="windowText" lastClr="000000"/>
              </a:solidFill>
            </a:rPr>
            <a:t>9,397</a:t>
          </a:r>
          <a:r>
            <a:rPr kumimoji="1" lang="ja-JP" altLang="en-US" sz="1100">
              <a:solidFill>
                <a:sysClr val="windowText" lastClr="000000"/>
              </a:solidFill>
            </a:rPr>
            <a:t>百万円</a:t>
          </a:r>
        </a:p>
      </xdr:txBody>
    </xdr:sp>
    <xdr:clientData/>
  </xdr:twoCellAnchor>
  <xdr:twoCellAnchor>
    <xdr:from>
      <xdr:col>32</xdr:col>
      <xdr:colOff>56028</xdr:colOff>
      <xdr:row>156</xdr:row>
      <xdr:rowOff>174492</xdr:rowOff>
    </xdr:from>
    <xdr:to>
      <xdr:col>38</xdr:col>
      <xdr:colOff>33617</xdr:colOff>
      <xdr:row>158</xdr:row>
      <xdr:rowOff>129668</xdr:rowOff>
    </xdr:to>
    <xdr:sp macro="" textlink="">
      <xdr:nvSpPr>
        <xdr:cNvPr id="24" name="正方形/長方形 23"/>
        <xdr:cNvSpPr/>
      </xdr:nvSpPr>
      <xdr:spPr>
        <a:xfrm>
          <a:off x="6656853" y="61810767"/>
          <a:ext cx="1177739" cy="58382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Ｈ．水産庁</a:t>
          </a:r>
          <a:endParaRPr kumimoji="1" lang="en-US" altLang="ja-JP" sz="1100">
            <a:solidFill>
              <a:sysClr val="windowText" lastClr="000000"/>
            </a:solidFill>
          </a:endParaRPr>
        </a:p>
        <a:p>
          <a:pPr algn="ctr"/>
          <a:r>
            <a:rPr kumimoji="1" lang="en-US" altLang="ja-JP" sz="1100">
              <a:solidFill>
                <a:sysClr val="windowText" lastClr="000000"/>
              </a:solidFill>
            </a:rPr>
            <a:t>1,233</a:t>
          </a:r>
          <a:r>
            <a:rPr kumimoji="1" lang="ja-JP" altLang="en-US" sz="1100">
              <a:solidFill>
                <a:sysClr val="windowText" lastClr="000000"/>
              </a:solidFill>
            </a:rPr>
            <a:t>百万円</a:t>
          </a:r>
        </a:p>
      </xdr:txBody>
    </xdr:sp>
    <xdr:clientData/>
  </xdr:twoCellAnchor>
  <xdr:twoCellAnchor>
    <xdr:from>
      <xdr:col>22</xdr:col>
      <xdr:colOff>1599</xdr:colOff>
      <xdr:row>162</xdr:row>
      <xdr:rowOff>228919</xdr:rowOff>
    </xdr:from>
    <xdr:to>
      <xdr:col>31</xdr:col>
      <xdr:colOff>121663</xdr:colOff>
      <xdr:row>164</xdr:row>
      <xdr:rowOff>147276</xdr:rowOff>
    </xdr:to>
    <xdr:sp macro="" textlink="">
      <xdr:nvSpPr>
        <xdr:cNvPr id="25" name="正方形/長方形 24"/>
        <xdr:cNvSpPr/>
      </xdr:nvSpPr>
      <xdr:spPr>
        <a:xfrm>
          <a:off x="4602174" y="63751144"/>
          <a:ext cx="1920289" cy="54700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Ｉ．地方公共団体</a:t>
          </a:r>
          <a:endParaRPr kumimoji="1" lang="en-US" altLang="ja-JP" sz="1100">
            <a:solidFill>
              <a:sysClr val="windowText" lastClr="000000"/>
            </a:solidFill>
          </a:endParaRPr>
        </a:p>
        <a:p>
          <a:pPr algn="ctr"/>
          <a:r>
            <a:rPr kumimoji="1" lang="en-US" altLang="ja-JP" sz="1100">
              <a:solidFill>
                <a:sysClr val="windowText" lastClr="000000"/>
              </a:solidFill>
            </a:rPr>
            <a:t>41,379</a:t>
          </a:r>
          <a:r>
            <a:rPr kumimoji="1" lang="ja-JP" altLang="en-US" sz="1100">
              <a:solidFill>
                <a:sysClr val="windowText" lastClr="000000"/>
              </a:solidFill>
            </a:rPr>
            <a:t>百万円</a:t>
          </a:r>
        </a:p>
      </xdr:txBody>
    </xdr:sp>
    <xdr:clientData/>
  </xdr:twoCellAnchor>
  <xdr:twoCellAnchor>
    <xdr:from>
      <xdr:col>18</xdr:col>
      <xdr:colOff>135269</xdr:colOff>
      <xdr:row>164</xdr:row>
      <xdr:rowOff>92852</xdr:rowOff>
    </xdr:from>
    <xdr:to>
      <xdr:col>35</xdr:col>
      <xdr:colOff>162484</xdr:colOff>
      <xdr:row>166</xdr:row>
      <xdr:rowOff>158485</xdr:rowOff>
    </xdr:to>
    <xdr:sp macro="" textlink="">
      <xdr:nvSpPr>
        <xdr:cNvPr id="26" name="大かっこ 25"/>
        <xdr:cNvSpPr/>
      </xdr:nvSpPr>
      <xdr:spPr>
        <a:xfrm>
          <a:off x="3935744" y="64243727"/>
          <a:ext cx="3427640" cy="6942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市町村道、広域農道、林道、下水道、農業集落排水、漁業集落排水、浄化槽、港</a:t>
          </a:r>
          <a:r>
            <a:rPr kumimoji="1" lang="ja-JP" altLang="en-US" sz="1100">
              <a:solidFill>
                <a:schemeClr val="tx1"/>
              </a:solidFill>
            </a:rPr>
            <a:t>湾</a:t>
          </a:r>
          <a:r>
            <a:rPr kumimoji="1" lang="ja-JP" altLang="en-US" sz="1100"/>
            <a:t>、漁港の整備</a:t>
          </a:r>
          <a:endParaRPr kumimoji="1" lang="en-US" altLang="ja-JP" sz="1100"/>
        </a:p>
      </xdr:txBody>
    </xdr:sp>
    <xdr:clientData/>
  </xdr:twoCellAnchor>
  <xdr:twoCellAnchor>
    <xdr:from>
      <xdr:col>7</xdr:col>
      <xdr:colOff>28814</xdr:colOff>
      <xdr:row>160</xdr:row>
      <xdr:rowOff>242530</xdr:rowOff>
    </xdr:from>
    <xdr:to>
      <xdr:col>46</xdr:col>
      <xdr:colOff>28814</xdr:colOff>
      <xdr:row>161</xdr:row>
      <xdr:rowOff>205227</xdr:rowOff>
    </xdr:to>
    <xdr:sp macro="" textlink="">
      <xdr:nvSpPr>
        <xdr:cNvPr id="27" name="右中かっこ 26"/>
        <xdr:cNvSpPr/>
      </xdr:nvSpPr>
      <xdr:spPr>
        <a:xfrm rot="5400000">
          <a:off x="5390991" y="59374128"/>
          <a:ext cx="277022" cy="78009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69633</xdr:colOff>
      <xdr:row>155</xdr:row>
      <xdr:rowOff>66435</xdr:rowOff>
    </xdr:from>
    <xdr:to>
      <xdr:col>19</xdr:col>
      <xdr:colOff>71485</xdr:colOff>
      <xdr:row>156</xdr:row>
      <xdr:rowOff>136564</xdr:rowOff>
    </xdr:to>
    <xdr:cxnSp macro="">
      <xdr:nvCxnSpPr>
        <xdr:cNvPr id="28" name="直線矢印コネクタ 27"/>
        <xdr:cNvCxnSpPr/>
      </xdr:nvCxnSpPr>
      <xdr:spPr>
        <a:xfrm flipH="1">
          <a:off x="4070133" y="61388385"/>
          <a:ext cx="1852" cy="3844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69634</xdr:colOff>
      <xdr:row>155</xdr:row>
      <xdr:rowOff>229722</xdr:rowOff>
    </xdr:from>
    <xdr:to>
      <xdr:col>35</xdr:col>
      <xdr:colOff>15206</xdr:colOff>
      <xdr:row>155</xdr:row>
      <xdr:rowOff>229722</xdr:rowOff>
    </xdr:to>
    <xdr:cxnSp macro="">
      <xdr:nvCxnSpPr>
        <xdr:cNvPr id="29" name="直線コネクタ 28"/>
        <xdr:cNvCxnSpPr/>
      </xdr:nvCxnSpPr>
      <xdr:spPr>
        <a:xfrm>
          <a:off x="4070134" y="61551672"/>
          <a:ext cx="314597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56024</xdr:colOff>
      <xdr:row>155</xdr:row>
      <xdr:rowOff>243329</xdr:rowOff>
    </xdr:from>
    <xdr:to>
      <xdr:col>27</xdr:col>
      <xdr:colOff>65377</xdr:colOff>
      <xdr:row>156</xdr:row>
      <xdr:rowOff>160885</xdr:rowOff>
    </xdr:to>
    <xdr:cxnSp macro="">
      <xdr:nvCxnSpPr>
        <xdr:cNvPr id="30" name="直線矢印コネクタ 29"/>
        <xdr:cNvCxnSpPr/>
      </xdr:nvCxnSpPr>
      <xdr:spPr>
        <a:xfrm>
          <a:off x="5656724" y="61565279"/>
          <a:ext cx="9353" cy="2318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15208</xdr:colOff>
      <xdr:row>155</xdr:row>
      <xdr:rowOff>229723</xdr:rowOff>
    </xdr:from>
    <xdr:to>
      <xdr:col>35</xdr:col>
      <xdr:colOff>24561</xdr:colOff>
      <xdr:row>156</xdr:row>
      <xdr:rowOff>147279</xdr:rowOff>
    </xdr:to>
    <xdr:cxnSp macro="">
      <xdr:nvCxnSpPr>
        <xdr:cNvPr id="31" name="直線矢印コネクタ 30"/>
        <xdr:cNvCxnSpPr/>
      </xdr:nvCxnSpPr>
      <xdr:spPr>
        <a:xfrm>
          <a:off x="7216108" y="61551673"/>
          <a:ext cx="9353" cy="2318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112059</xdr:colOff>
      <xdr:row>158</xdr:row>
      <xdr:rowOff>160886</xdr:rowOff>
    </xdr:from>
    <xdr:to>
      <xdr:col>14</xdr:col>
      <xdr:colOff>162484</xdr:colOff>
      <xdr:row>160</xdr:row>
      <xdr:rowOff>120066</xdr:rowOff>
    </xdr:to>
    <xdr:sp macro="" textlink="">
      <xdr:nvSpPr>
        <xdr:cNvPr id="32" name="大かっこ 31"/>
        <xdr:cNvSpPr/>
      </xdr:nvSpPr>
      <xdr:spPr>
        <a:xfrm>
          <a:off x="1512234" y="62425811"/>
          <a:ext cx="1650625" cy="587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地方公共団体に対する交付金交付事務</a:t>
          </a:r>
          <a:endParaRPr kumimoji="1" lang="en-US" altLang="ja-JP" sz="1100"/>
        </a:p>
      </xdr:txBody>
    </xdr:sp>
    <xdr:clientData/>
  </xdr:twoCellAnchor>
  <xdr:twoCellAnchor>
    <xdr:from>
      <xdr:col>15</xdr:col>
      <xdr:colOff>22410</xdr:colOff>
      <xdr:row>158</xdr:row>
      <xdr:rowOff>174492</xdr:rowOff>
    </xdr:from>
    <xdr:to>
      <xdr:col>23</xdr:col>
      <xdr:colOff>42424</xdr:colOff>
      <xdr:row>160</xdr:row>
      <xdr:rowOff>133672</xdr:rowOff>
    </xdr:to>
    <xdr:sp macro="" textlink="">
      <xdr:nvSpPr>
        <xdr:cNvPr id="33" name="大かっこ 32"/>
        <xdr:cNvSpPr/>
      </xdr:nvSpPr>
      <xdr:spPr>
        <a:xfrm>
          <a:off x="3222810" y="62439417"/>
          <a:ext cx="1620214" cy="587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地方公共団体に対する交付金交付事務</a:t>
          </a:r>
          <a:endParaRPr kumimoji="1" lang="en-US" altLang="ja-JP" sz="1100"/>
        </a:p>
      </xdr:txBody>
    </xdr:sp>
    <xdr:clientData/>
  </xdr:twoCellAnchor>
  <xdr:twoCellAnchor>
    <xdr:from>
      <xdr:col>23</xdr:col>
      <xdr:colOff>89647</xdr:colOff>
      <xdr:row>158</xdr:row>
      <xdr:rowOff>188100</xdr:rowOff>
    </xdr:from>
    <xdr:to>
      <xdr:col>31</xdr:col>
      <xdr:colOff>108054</xdr:colOff>
      <xdr:row>160</xdr:row>
      <xdr:rowOff>147280</xdr:rowOff>
    </xdr:to>
    <xdr:sp macro="" textlink="">
      <xdr:nvSpPr>
        <xdr:cNvPr id="34" name="大かっこ 33"/>
        <xdr:cNvSpPr/>
      </xdr:nvSpPr>
      <xdr:spPr>
        <a:xfrm>
          <a:off x="4890247" y="62453025"/>
          <a:ext cx="1618607" cy="587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地方公共団体に対する交付金交付事務</a:t>
          </a:r>
          <a:endParaRPr kumimoji="1" lang="en-US" altLang="ja-JP" sz="1100"/>
        </a:p>
      </xdr:txBody>
    </xdr:sp>
    <xdr:clientData/>
  </xdr:twoCellAnchor>
  <xdr:twoCellAnchor>
    <xdr:from>
      <xdr:col>31</xdr:col>
      <xdr:colOff>176094</xdr:colOff>
      <xdr:row>158</xdr:row>
      <xdr:rowOff>174492</xdr:rowOff>
    </xdr:from>
    <xdr:to>
      <xdr:col>40</xdr:col>
      <xdr:colOff>78440</xdr:colOff>
      <xdr:row>160</xdr:row>
      <xdr:rowOff>133672</xdr:rowOff>
    </xdr:to>
    <xdr:sp macro="" textlink="">
      <xdr:nvSpPr>
        <xdr:cNvPr id="35" name="大かっこ 34"/>
        <xdr:cNvSpPr/>
      </xdr:nvSpPr>
      <xdr:spPr>
        <a:xfrm>
          <a:off x="6576894" y="62439417"/>
          <a:ext cx="1702571" cy="587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地方公共団体に対する交付金交付事務</a:t>
          </a:r>
          <a:endParaRPr kumimoji="1" lang="en-US" altLang="ja-JP" sz="1100"/>
        </a:p>
      </xdr:txBody>
    </xdr:sp>
    <xdr:clientData/>
  </xdr:twoCellAnchor>
  <xdr:oneCellAnchor>
    <xdr:from>
      <xdr:col>8</xdr:col>
      <xdr:colOff>11204</xdr:colOff>
      <xdr:row>148</xdr:row>
      <xdr:rowOff>100853</xdr:rowOff>
    </xdr:from>
    <xdr:ext cx="3052118" cy="233397"/>
    <xdr:sp macro="" textlink="">
      <xdr:nvSpPr>
        <xdr:cNvPr id="36" name="テキスト ボックス 35"/>
        <xdr:cNvSpPr txBox="1"/>
      </xdr:nvSpPr>
      <xdr:spPr>
        <a:xfrm>
          <a:off x="1811429" y="58698653"/>
          <a:ext cx="3052118"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地方創生整備推進交付金（公共事業）</a:t>
          </a:r>
          <a:r>
            <a:rPr kumimoji="1" lang="en-US" altLang="ja-JP" sz="1400"/>
            <a:t>】</a:t>
          </a:r>
          <a:endParaRPr kumimoji="1" lang="ja-JP" altLang="en-US" sz="1400"/>
        </a:p>
      </xdr:txBody>
    </xdr:sp>
    <xdr:clientData/>
  </xdr:oneCellAnchor>
  <xdr:twoCellAnchor>
    <xdr:from>
      <xdr:col>24</xdr:col>
      <xdr:colOff>112059</xdr:colOff>
      <xdr:row>161</xdr:row>
      <xdr:rowOff>224117</xdr:rowOff>
    </xdr:from>
    <xdr:to>
      <xdr:col>28</xdr:col>
      <xdr:colOff>156882</xdr:colOff>
      <xdr:row>162</xdr:row>
      <xdr:rowOff>168087</xdr:rowOff>
    </xdr:to>
    <xdr:sp macro="" textlink="">
      <xdr:nvSpPr>
        <xdr:cNvPr id="37" name="テキスト ボックス 36"/>
        <xdr:cNvSpPr txBox="1"/>
      </xdr:nvSpPr>
      <xdr:spPr>
        <a:xfrm>
          <a:off x="5112684" y="63432017"/>
          <a:ext cx="844923" cy="258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33</xdr:col>
      <xdr:colOff>175632</xdr:colOff>
      <xdr:row>131</xdr:row>
      <xdr:rowOff>268121</xdr:rowOff>
    </xdr:from>
    <xdr:to>
      <xdr:col>45</xdr:col>
      <xdr:colOff>9747</xdr:colOff>
      <xdr:row>133</xdr:row>
      <xdr:rowOff>183679</xdr:rowOff>
    </xdr:to>
    <xdr:sp macro="" textlink="">
      <xdr:nvSpPr>
        <xdr:cNvPr id="39" name="正方形/長方形 38"/>
        <xdr:cNvSpPr/>
      </xdr:nvSpPr>
      <xdr:spPr>
        <a:xfrm>
          <a:off x="6735458" y="59853208"/>
          <a:ext cx="2219506" cy="62786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事務費</a:t>
          </a:r>
          <a:endParaRPr kumimoji="1" lang="en-US" altLang="ja-JP" sz="1400"/>
        </a:p>
        <a:p>
          <a:pPr algn="ctr"/>
          <a:r>
            <a:rPr kumimoji="1" lang="en-US" altLang="ja-JP" sz="1400">
              <a:latin typeface="+mj-ea"/>
              <a:ea typeface="+mj-ea"/>
            </a:rPr>
            <a:t>11</a:t>
          </a:r>
          <a:r>
            <a:rPr kumimoji="1" lang="ja-JP" altLang="en-US" sz="1400"/>
            <a:t>百万円</a:t>
          </a:r>
        </a:p>
      </xdr:txBody>
    </xdr:sp>
    <xdr:clientData/>
  </xdr:twoCellAnchor>
  <xdr:twoCellAnchor>
    <xdr:from>
      <xdr:col>33</xdr:col>
      <xdr:colOff>175631</xdr:colOff>
      <xdr:row>133</xdr:row>
      <xdr:rowOff>266040</xdr:rowOff>
    </xdr:from>
    <xdr:to>
      <xdr:col>44</xdr:col>
      <xdr:colOff>163704</xdr:colOff>
      <xdr:row>134</xdr:row>
      <xdr:rowOff>318151</xdr:rowOff>
    </xdr:to>
    <xdr:sp macro="" textlink="">
      <xdr:nvSpPr>
        <xdr:cNvPr id="40" name="大かっこ 39"/>
        <xdr:cNvSpPr/>
      </xdr:nvSpPr>
      <xdr:spPr>
        <a:xfrm>
          <a:off x="6735457" y="60563431"/>
          <a:ext cx="2174682" cy="408263"/>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諸謝金等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44"/>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1" max="61" width="27.88671875" customWidth="1"/>
    <col min="62" max="62" width="12.21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0" t="s">
        <v>0</v>
      </c>
      <c r="Y2" s="70"/>
      <c r="Z2" s="47"/>
      <c r="AA2" s="47"/>
      <c r="AB2" s="47"/>
      <c r="AC2" s="47"/>
      <c r="AD2" s="675">
        <v>2021</v>
      </c>
      <c r="AE2" s="675"/>
      <c r="AF2" s="675"/>
      <c r="AG2" s="675"/>
      <c r="AH2" s="675"/>
      <c r="AI2" s="82" t="s">
        <v>285</v>
      </c>
      <c r="AJ2" s="675" t="s">
        <v>686</v>
      </c>
      <c r="AK2" s="675"/>
      <c r="AL2" s="675"/>
      <c r="AM2" s="675"/>
      <c r="AN2" s="82" t="s">
        <v>285</v>
      </c>
      <c r="AO2" s="675">
        <v>20</v>
      </c>
      <c r="AP2" s="675"/>
      <c r="AQ2" s="675"/>
      <c r="AR2" s="83" t="s">
        <v>586</v>
      </c>
      <c r="AS2" s="676">
        <v>40</v>
      </c>
      <c r="AT2" s="676"/>
      <c r="AU2" s="676"/>
      <c r="AV2" s="82" t="str">
        <f>IF(AW2="","","-")</f>
        <v/>
      </c>
      <c r="AW2" s="698"/>
      <c r="AX2" s="698"/>
    </row>
    <row r="3" spans="1:50" ht="21" customHeight="1" thickBot="1" x14ac:dyDescent="0.25">
      <c r="A3" s="699" t="s">
        <v>579</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23" t="s">
        <v>61</v>
      </c>
      <c r="AJ3" s="701" t="s">
        <v>587</v>
      </c>
      <c r="AK3" s="701"/>
      <c r="AL3" s="701"/>
      <c r="AM3" s="701"/>
      <c r="AN3" s="701"/>
      <c r="AO3" s="701"/>
      <c r="AP3" s="701"/>
      <c r="AQ3" s="701"/>
      <c r="AR3" s="701"/>
      <c r="AS3" s="701"/>
      <c r="AT3" s="701"/>
      <c r="AU3" s="701"/>
      <c r="AV3" s="701"/>
      <c r="AW3" s="701"/>
      <c r="AX3" s="24" t="s">
        <v>62</v>
      </c>
    </row>
    <row r="4" spans="1:50" ht="24.75" customHeight="1" x14ac:dyDescent="0.2">
      <c r="A4" s="387" t="s">
        <v>25</v>
      </c>
      <c r="B4" s="388"/>
      <c r="C4" s="388"/>
      <c r="D4" s="388"/>
      <c r="E4" s="388"/>
      <c r="F4" s="388"/>
      <c r="G4" s="365" t="s">
        <v>703</v>
      </c>
      <c r="H4" s="366"/>
      <c r="I4" s="366"/>
      <c r="J4" s="366"/>
      <c r="K4" s="366"/>
      <c r="L4" s="366"/>
      <c r="M4" s="366"/>
      <c r="N4" s="366"/>
      <c r="O4" s="366"/>
      <c r="P4" s="366"/>
      <c r="Q4" s="366"/>
      <c r="R4" s="366"/>
      <c r="S4" s="366"/>
      <c r="T4" s="366"/>
      <c r="U4" s="366"/>
      <c r="V4" s="366"/>
      <c r="W4" s="366"/>
      <c r="X4" s="366"/>
      <c r="Y4" s="367" t="s">
        <v>1</v>
      </c>
      <c r="Z4" s="368"/>
      <c r="AA4" s="368"/>
      <c r="AB4" s="368"/>
      <c r="AC4" s="368"/>
      <c r="AD4" s="369"/>
      <c r="AE4" s="370" t="s">
        <v>589</v>
      </c>
      <c r="AF4" s="371"/>
      <c r="AG4" s="371"/>
      <c r="AH4" s="371"/>
      <c r="AI4" s="371"/>
      <c r="AJ4" s="371"/>
      <c r="AK4" s="371"/>
      <c r="AL4" s="371"/>
      <c r="AM4" s="371"/>
      <c r="AN4" s="371"/>
      <c r="AO4" s="371"/>
      <c r="AP4" s="372"/>
      <c r="AQ4" s="373" t="s">
        <v>2</v>
      </c>
      <c r="AR4" s="368"/>
      <c r="AS4" s="368"/>
      <c r="AT4" s="368"/>
      <c r="AU4" s="368"/>
      <c r="AV4" s="368"/>
      <c r="AW4" s="368"/>
      <c r="AX4" s="374"/>
    </row>
    <row r="5" spans="1:50" ht="48" customHeight="1" x14ac:dyDescent="0.2">
      <c r="A5" s="375" t="s">
        <v>64</v>
      </c>
      <c r="B5" s="376"/>
      <c r="C5" s="376"/>
      <c r="D5" s="376"/>
      <c r="E5" s="376"/>
      <c r="F5" s="377"/>
      <c r="G5" s="572" t="s">
        <v>590</v>
      </c>
      <c r="H5" s="573"/>
      <c r="I5" s="573"/>
      <c r="J5" s="573"/>
      <c r="K5" s="573"/>
      <c r="L5" s="573"/>
      <c r="M5" s="574" t="s">
        <v>63</v>
      </c>
      <c r="N5" s="575"/>
      <c r="O5" s="575"/>
      <c r="P5" s="575"/>
      <c r="Q5" s="575"/>
      <c r="R5" s="576"/>
      <c r="S5" s="577" t="s">
        <v>591</v>
      </c>
      <c r="T5" s="573"/>
      <c r="U5" s="573"/>
      <c r="V5" s="573"/>
      <c r="W5" s="573"/>
      <c r="X5" s="578"/>
      <c r="Y5" s="381" t="s">
        <v>3</v>
      </c>
      <c r="Z5" s="278"/>
      <c r="AA5" s="278"/>
      <c r="AB5" s="278"/>
      <c r="AC5" s="278"/>
      <c r="AD5" s="279"/>
      <c r="AE5" s="382" t="s">
        <v>589</v>
      </c>
      <c r="AF5" s="382"/>
      <c r="AG5" s="382"/>
      <c r="AH5" s="382"/>
      <c r="AI5" s="382"/>
      <c r="AJ5" s="382"/>
      <c r="AK5" s="382"/>
      <c r="AL5" s="382"/>
      <c r="AM5" s="382"/>
      <c r="AN5" s="382"/>
      <c r="AO5" s="382"/>
      <c r="AP5" s="383"/>
      <c r="AQ5" s="384" t="s">
        <v>621</v>
      </c>
      <c r="AR5" s="385"/>
      <c r="AS5" s="385"/>
      <c r="AT5" s="385"/>
      <c r="AU5" s="385"/>
      <c r="AV5" s="385"/>
      <c r="AW5" s="385"/>
      <c r="AX5" s="386"/>
    </row>
    <row r="6" spans="1:50" ht="39" customHeight="1" x14ac:dyDescent="0.2">
      <c r="A6" s="389" t="s">
        <v>4</v>
      </c>
      <c r="B6" s="390"/>
      <c r="C6" s="390"/>
      <c r="D6" s="390"/>
      <c r="E6" s="390"/>
      <c r="F6" s="390"/>
      <c r="G6" s="233" t="str">
        <f>入力規則等!F39</f>
        <v>一般会計</v>
      </c>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5"/>
    </row>
    <row r="7" spans="1:50" ht="49.5" customHeight="1" x14ac:dyDescent="0.2">
      <c r="A7" s="201" t="s">
        <v>22</v>
      </c>
      <c r="B7" s="202"/>
      <c r="C7" s="202"/>
      <c r="D7" s="202"/>
      <c r="E7" s="202"/>
      <c r="F7" s="203"/>
      <c r="G7" s="204" t="s">
        <v>592</v>
      </c>
      <c r="H7" s="205"/>
      <c r="I7" s="205"/>
      <c r="J7" s="205"/>
      <c r="K7" s="205"/>
      <c r="L7" s="205"/>
      <c r="M7" s="205"/>
      <c r="N7" s="205"/>
      <c r="O7" s="205"/>
      <c r="P7" s="205"/>
      <c r="Q7" s="205"/>
      <c r="R7" s="205"/>
      <c r="S7" s="205"/>
      <c r="T7" s="205"/>
      <c r="U7" s="205"/>
      <c r="V7" s="205"/>
      <c r="W7" s="205"/>
      <c r="X7" s="206"/>
      <c r="Y7" s="633" t="s">
        <v>270</v>
      </c>
      <c r="Z7" s="250"/>
      <c r="AA7" s="250"/>
      <c r="AB7" s="250"/>
      <c r="AC7" s="250"/>
      <c r="AD7" s="634"/>
      <c r="AE7" s="695" t="s">
        <v>688</v>
      </c>
      <c r="AF7" s="696"/>
      <c r="AG7" s="696"/>
      <c r="AH7" s="696"/>
      <c r="AI7" s="696"/>
      <c r="AJ7" s="696"/>
      <c r="AK7" s="696"/>
      <c r="AL7" s="696"/>
      <c r="AM7" s="696"/>
      <c r="AN7" s="696"/>
      <c r="AO7" s="696"/>
      <c r="AP7" s="696"/>
      <c r="AQ7" s="696"/>
      <c r="AR7" s="696"/>
      <c r="AS7" s="696"/>
      <c r="AT7" s="696"/>
      <c r="AU7" s="696"/>
      <c r="AV7" s="696"/>
      <c r="AW7" s="696"/>
      <c r="AX7" s="697"/>
    </row>
    <row r="8" spans="1:50" ht="53.25" customHeight="1" x14ac:dyDescent="0.2">
      <c r="A8" s="201" t="s">
        <v>196</v>
      </c>
      <c r="B8" s="202"/>
      <c r="C8" s="202"/>
      <c r="D8" s="202"/>
      <c r="E8" s="202"/>
      <c r="F8" s="203"/>
      <c r="G8" s="680" t="str">
        <f>入力規則等!A27</f>
        <v>地方創生</v>
      </c>
      <c r="H8" s="403"/>
      <c r="I8" s="403"/>
      <c r="J8" s="403"/>
      <c r="K8" s="403"/>
      <c r="L8" s="403"/>
      <c r="M8" s="403"/>
      <c r="N8" s="403"/>
      <c r="O8" s="403"/>
      <c r="P8" s="403"/>
      <c r="Q8" s="403"/>
      <c r="R8" s="403"/>
      <c r="S8" s="403"/>
      <c r="T8" s="403"/>
      <c r="U8" s="403"/>
      <c r="V8" s="403"/>
      <c r="W8" s="403"/>
      <c r="X8" s="681"/>
      <c r="Y8" s="579" t="s">
        <v>197</v>
      </c>
      <c r="Z8" s="580"/>
      <c r="AA8" s="580"/>
      <c r="AB8" s="580"/>
      <c r="AC8" s="580"/>
      <c r="AD8" s="581"/>
      <c r="AE8" s="402" t="str">
        <f>入力規則等!K13</f>
        <v>その他の事項経費</v>
      </c>
      <c r="AF8" s="403"/>
      <c r="AG8" s="403"/>
      <c r="AH8" s="403"/>
      <c r="AI8" s="403"/>
      <c r="AJ8" s="403"/>
      <c r="AK8" s="403"/>
      <c r="AL8" s="403"/>
      <c r="AM8" s="403"/>
      <c r="AN8" s="403"/>
      <c r="AO8" s="403"/>
      <c r="AP8" s="403"/>
      <c r="AQ8" s="403"/>
      <c r="AR8" s="403"/>
      <c r="AS8" s="403"/>
      <c r="AT8" s="403"/>
      <c r="AU8" s="403"/>
      <c r="AV8" s="403"/>
      <c r="AW8" s="403"/>
      <c r="AX8" s="404"/>
    </row>
    <row r="9" spans="1:50" ht="58.5" customHeight="1" x14ac:dyDescent="0.2">
      <c r="A9" s="582" t="s">
        <v>23</v>
      </c>
      <c r="B9" s="583"/>
      <c r="C9" s="583"/>
      <c r="D9" s="583"/>
      <c r="E9" s="583"/>
      <c r="F9" s="583"/>
      <c r="G9" s="584" t="s">
        <v>593</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2">
      <c r="A10" s="306" t="s">
        <v>30</v>
      </c>
      <c r="B10" s="307"/>
      <c r="C10" s="307"/>
      <c r="D10" s="307"/>
      <c r="E10" s="307"/>
      <c r="F10" s="307"/>
      <c r="G10" s="639" t="s">
        <v>710</v>
      </c>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0"/>
      <c r="AL10" s="640"/>
      <c r="AM10" s="640"/>
      <c r="AN10" s="640"/>
      <c r="AO10" s="640"/>
      <c r="AP10" s="640"/>
      <c r="AQ10" s="640"/>
      <c r="AR10" s="640"/>
      <c r="AS10" s="640"/>
      <c r="AT10" s="640"/>
      <c r="AU10" s="640"/>
      <c r="AV10" s="640"/>
      <c r="AW10" s="640"/>
      <c r="AX10" s="641"/>
    </row>
    <row r="11" spans="1:50" ht="42" customHeight="1" x14ac:dyDescent="0.2">
      <c r="A11" s="306" t="s">
        <v>5</v>
      </c>
      <c r="B11" s="307"/>
      <c r="C11" s="307"/>
      <c r="D11" s="307"/>
      <c r="E11" s="307"/>
      <c r="F11" s="308"/>
      <c r="G11" s="378" t="str">
        <f>入力規則等!P10</f>
        <v>交付</v>
      </c>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80"/>
    </row>
    <row r="12" spans="1:50" ht="21" customHeight="1" x14ac:dyDescent="0.2">
      <c r="A12" s="715" t="s">
        <v>24</v>
      </c>
      <c r="B12" s="716"/>
      <c r="C12" s="716"/>
      <c r="D12" s="716"/>
      <c r="E12" s="716"/>
      <c r="F12" s="717"/>
      <c r="G12" s="413"/>
      <c r="H12" s="414"/>
      <c r="I12" s="414"/>
      <c r="J12" s="414"/>
      <c r="K12" s="414"/>
      <c r="L12" s="414"/>
      <c r="M12" s="414"/>
      <c r="N12" s="414"/>
      <c r="O12" s="414"/>
      <c r="P12" s="329" t="s">
        <v>271</v>
      </c>
      <c r="Q12" s="252"/>
      <c r="R12" s="252"/>
      <c r="S12" s="252"/>
      <c r="T12" s="252"/>
      <c r="U12" s="252"/>
      <c r="V12" s="253"/>
      <c r="W12" s="329" t="s">
        <v>290</v>
      </c>
      <c r="X12" s="252"/>
      <c r="Y12" s="252"/>
      <c r="Z12" s="252"/>
      <c r="AA12" s="252"/>
      <c r="AB12" s="252"/>
      <c r="AC12" s="253"/>
      <c r="AD12" s="329" t="s">
        <v>577</v>
      </c>
      <c r="AE12" s="252"/>
      <c r="AF12" s="252"/>
      <c r="AG12" s="252"/>
      <c r="AH12" s="252"/>
      <c r="AI12" s="252"/>
      <c r="AJ12" s="253"/>
      <c r="AK12" s="329" t="s">
        <v>580</v>
      </c>
      <c r="AL12" s="252"/>
      <c r="AM12" s="252"/>
      <c r="AN12" s="252"/>
      <c r="AO12" s="252"/>
      <c r="AP12" s="252"/>
      <c r="AQ12" s="253"/>
      <c r="AR12" s="329" t="s">
        <v>581</v>
      </c>
      <c r="AS12" s="252"/>
      <c r="AT12" s="252"/>
      <c r="AU12" s="252"/>
      <c r="AV12" s="252"/>
      <c r="AW12" s="252"/>
      <c r="AX12" s="405"/>
    </row>
    <row r="13" spans="1:50" ht="21" customHeight="1" x14ac:dyDescent="0.2">
      <c r="A13" s="549"/>
      <c r="B13" s="550"/>
      <c r="C13" s="550"/>
      <c r="D13" s="550"/>
      <c r="E13" s="550"/>
      <c r="F13" s="551"/>
      <c r="G13" s="288" t="s">
        <v>6</v>
      </c>
      <c r="H13" s="289"/>
      <c r="I13" s="473" t="s">
        <v>7</v>
      </c>
      <c r="J13" s="474"/>
      <c r="K13" s="474"/>
      <c r="L13" s="474"/>
      <c r="M13" s="474"/>
      <c r="N13" s="474"/>
      <c r="O13" s="475"/>
      <c r="P13" s="294">
        <v>100030</v>
      </c>
      <c r="Q13" s="295"/>
      <c r="R13" s="295"/>
      <c r="S13" s="295"/>
      <c r="T13" s="295"/>
      <c r="U13" s="295"/>
      <c r="V13" s="296"/>
      <c r="W13" s="294">
        <v>100060</v>
      </c>
      <c r="X13" s="295"/>
      <c r="Y13" s="295"/>
      <c r="Z13" s="295"/>
      <c r="AA13" s="295"/>
      <c r="AB13" s="295"/>
      <c r="AC13" s="296"/>
      <c r="AD13" s="294">
        <v>97028</v>
      </c>
      <c r="AE13" s="295"/>
      <c r="AF13" s="295"/>
      <c r="AG13" s="295"/>
      <c r="AH13" s="295"/>
      <c r="AI13" s="295"/>
      <c r="AJ13" s="296"/>
      <c r="AK13" s="294">
        <v>95023</v>
      </c>
      <c r="AL13" s="295"/>
      <c r="AM13" s="295"/>
      <c r="AN13" s="295"/>
      <c r="AO13" s="295"/>
      <c r="AP13" s="295"/>
      <c r="AQ13" s="296"/>
      <c r="AR13" s="630">
        <v>113010</v>
      </c>
      <c r="AS13" s="631"/>
      <c r="AT13" s="631"/>
      <c r="AU13" s="631"/>
      <c r="AV13" s="631"/>
      <c r="AW13" s="631"/>
      <c r="AX13" s="632"/>
    </row>
    <row r="14" spans="1:50" ht="21" customHeight="1" x14ac:dyDescent="0.2">
      <c r="A14" s="549"/>
      <c r="B14" s="550"/>
      <c r="C14" s="550"/>
      <c r="D14" s="550"/>
      <c r="E14" s="550"/>
      <c r="F14" s="551"/>
      <c r="G14" s="290"/>
      <c r="H14" s="291"/>
      <c r="I14" s="394" t="s">
        <v>8</v>
      </c>
      <c r="J14" s="457"/>
      <c r="K14" s="457"/>
      <c r="L14" s="457"/>
      <c r="M14" s="457"/>
      <c r="N14" s="457"/>
      <c r="O14" s="458"/>
      <c r="P14" s="294">
        <v>3000</v>
      </c>
      <c r="Q14" s="295"/>
      <c r="R14" s="295"/>
      <c r="S14" s="295"/>
      <c r="T14" s="295"/>
      <c r="U14" s="295"/>
      <c r="V14" s="296"/>
      <c r="W14" s="294">
        <v>3000</v>
      </c>
      <c r="X14" s="295"/>
      <c r="Y14" s="295"/>
      <c r="Z14" s="295"/>
      <c r="AA14" s="295"/>
      <c r="AB14" s="295"/>
      <c r="AC14" s="296"/>
      <c r="AD14" s="294">
        <v>500</v>
      </c>
      <c r="AE14" s="295"/>
      <c r="AF14" s="295"/>
      <c r="AG14" s="295"/>
      <c r="AH14" s="295"/>
      <c r="AI14" s="295"/>
      <c r="AJ14" s="296"/>
      <c r="AK14" s="294" t="s">
        <v>594</v>
      </c>
      <c r="AL14" s="295"/>
      <c r="AM14" s="295"/>
      <c r="AN14" s="295"/>
      <c r="AO14" s="295"/>
      <c r="AP14" s="295"/>
      <c r="AQ14" s="296"/>
      <c r="AR14" s="511"/>
      <c r="AS14" s="511"/>
      <c r="AT14" s="511"/>
      <c r="AU14" s="511"/>
      <c r="AV14" s="511"/>
      <c r="AW14" s="511"/>
      <c r="AX14" s="512"/>
    </row>
    <row r="15" spans="1:50" ht="21" customHeight="1" x14ac:dyDescent="0.2">
      <c r="A15" s="549"/>
      <c r="B15" s="550"/>
      <c r="C15" s="550"/>
      <c r="D15" s="550"/>
      <c r="E15" s="550"/>
      <c r="F15" s="551"/>
      <c r="G15" s="290"/>
      <c r="H15" s="291"/>
      <c r="I15" s="394" t="s">
        <v>51</v>
      </c>
      <c r="J15" s="395"/>
      <c r="K15" s="395"/>
      <c r="L15" s="395"/>
      <c r="M15" s="395"/>
      <c r="N15" s="395"/>
      <c r="O15" s="396"/>
      <c r="P15" s="294">
        <v>53242</v>
      </c>
      <c r="Q15" s="295"/>
      <c r="R15" s="295"/>
      <c r="S15" s="295"/>
      <c r="T15" s="295"/>
      <c r="U15" s="295"/>
      <c r="V15" s="296"/>
      <c r="W15" s="294">
        <v>54402</v>
      </c>
      <c r="X15" s="295"/>
      <c r="Y15" s="295"/>
      <c r="Z15" s="295"/>
      <c r="AA15" s="295"/>
      <c r="AB15" s="295"/>
      <c r="AC15" s="296"/>
      <c r="AD15" s="294">
        <v>54649</v>
      </c>
      <c r="AE15" s="295"/>
      <c r="AF15" s="295"/>
      <c r="AG15" s="295"/>
      <c r="AH15" s="295"/>
      <c r="AI15" s="295"/>
      <c r="AJ15" s="296"/>
      <c r="AK15" s="294">
        <v>46163</v>
      </c>
      <c r="AL15" s="295"/>
      <c r="AM15" s="295"/>
      <c r="AN15" s="295"/>
      <c r="AO15" s="295"/>
      <c r="AP15" s="295"/>
      <c r="AQ15" s="296"/>
      <c r="AR15" s="294" t="s">
        <v>711</v>
      </c>
      <c r="AS15" s="295"/>
      <c r="AT15" s="295"/>
      <c r="AU15" s="295"/>
      <c r="AV15" s="295"/>
      <c r="AW15" s="295"/>
      <c r="AX15" s="455"/>
    </row>
    <row r="16" spans="1:50" ht="21" customHeight="1" x14ac:dyDescent="0.2">
      <c r="A16" s="549"/>
      <c r="B16" s="550"/>
      <c r="C16" s="550"/>
      <c r="D16" s="550"/>
      <c r="E16" s="550"/>
      <c r="F16" s="551"/>
      <c r="G16" s="290"/>
      <c r="H16" s="291"/>
      <c r="I16" s="394" t="s">
        <v>52</v>
      </c>
      <c r="J16" s="395"/>
      <c r="K16" s="395"/>
      <c r="L16" s="395"/>
      <c r="M16" s="395"/>
      <c r="N16" s="395"/>
      <c r="O16" s="396"/>
      <c r="P16" s="294">
        <v>-54402</v>
      </c>
      <c r="Q16" s="295"/>
      <c r="R16" s="295"/>
      <c r="S16" s="295"/>
      <c r="T16" s="295"/>
      <c r="U16" s="295"/>
      <c r="V16" s="296"/>
      <c r="W16" s="294">
        <v>-54649</v>
      </c>
      <c r="X16" s="295"/>
      <c r="Y16" s="295"/>
      <c r="Z16" s="295"/>
      <c r="AA16" s="295"/>
      <c r="AB16" s="295"/>
      <c r="AC16" s="296"/>
      <c r="AD16" s="294">
        <v>-46163</v>
      </c>
      <c r="AE16" s="295"/>
      <c r="AF16" s="295"/>
      <c r="AG16" s="295"/>
      <c r="AH16" s="295"/>
      <c r="AI16" s="295"/>
      <c r="AJ16" s="296"/>
      <c r="AK16" s="294" t="s">
        <v>594</v>
      </c>
      <c r="AL16" s="295"/>
      <c r="AM16" s="295"/>
      <c r="AN16" s="295"/>
      <c r="AO16" s="295"/>
      <c r="AP16" s="295"/>
      <c r="AQ16" s="296"/>
      <c r="AR16" s="409"/>
      <c r="AS16" s="410"/>
      <c r="AT16" s="410"/>
      <c r="AU16" s="410"/>
      <c r="AV16" s="410"/>
      <c r="AW16" s="410"/>
      <c r="AX16" s="411"/>
    </row>
    <row r="17" spans="1:50" ht="24.75" customHeight="1" x14ac:dyDescent="0.2">
      <c r="A17" s="549"/>
      <c r="B17" s="550"/>
      <c r="C17" s="550"/>
      <c r="D17" s="550"/>
      <c r="E17" s="550"/>
      <c r="F17" s="551"/>
      <c r="G17" s="290"/>
      <c r="H17" s="291"/>
      <c r="I17" s="394" t="s">
        <v>50</v>
      </c>
      <c r="J17" s="457"/>
      <c r="K17" s="457"/>
      <c r="L17" s="457"/>
      <c r="M17" s="457"/>
      <c r="N17" s="457"/>
      <c r="O17" s="458"/>
      <c r="P17" s="294" t="s">
        <v>594</v>
      </c>
      <c r="Q17" s="295"/>
      <c r="R17" s="295"/>
      <c r="S17" s="295"/>
      <c r="T17" s="295"/>
      <c r="U17" s="295"/>
      <c r="V17" s="296"/>
      <c r="W17" s="294" t="s">
        <v>594</v>
      </c>
      <c r="X17" s="295"/>
      <c r="Y17" s="295"/>
      <c r="Z17" s="295"/>
      <c r="AA17" s="295"/>
      <c r="AB17" s="295"/>
      <c r="AC17" s="296"/>
      <c r="AD17" s="294" t="s">
        <v>594</v>
      </c>
      <c r="AE17" s="295"/>
      <c r="AF17" s="295"/>
      <c r="AG17" s="295"/>
      <c r="AH17" s="295"/>
      <c r="AI17" s="295"/>
      <c r="AJ17" s="296"/>
      <c r="AK17" s="294" t="s">
        <v>594</v>
      </c>
      <c r="AL17" s="295"/>
      <c r="AM17" s="295"/>
      <c r="AN17" s="295"/>
      <c r="AO17" s="295"/>
      <c r="AP17" s="295"/>
      <c r="AQ17" s="296"/>
      <c r="AR17" s="628"/>
      <c r="AS17" s="628"/>
      <c r="AT17" s="628"/>
      <c r="AU17" s="628"/>
      <c r="AV17" s="628"/>
      <c r="AW17" s="628"/>
      <c r="AX17" s="629"/>
    </row>
    <row r="18" spans="1:50" ht="24.75" customHeight="1" x14ac:dyDescent="0.2">
      <c r="A18" s="549"/>
      <c r="B18" s="550"/>
      <c r="C18" s="550"/>
      <c r="D18" s="550"/>
      <c r="E18" s="550"/>
      <c r="F18" s="551"/>
      <c r="G18" s="292"/>
      <c r="H18" s="293"/>
      <c r="I18" s="399" t="s">
        <v>20</v>
      </c>
      <c r="J18" s="400"/>
      <c r="K18" s="400"/>
      <c r="L18" s="400"/>
      <c r="M18" s="400"/>
      <c r="N18" s="400"/>
      <c r="O18" s="401"/>
      <c r="P18" s="635">
        <f>SUM(P13:V17)</f>
        <v>101870</v>
      </c>
      <c r="Q18" s="636"/>
      <c r="R18" s="636"/>
      <c r="S18" s="636"/>
      <c r="T18" s="636"/>
      <c r="U18" s="636"/>
      <c r="V18" s="637"/>
      <c r="W18" s="635">
        <f>SUM(W13:AC17)</f>
        <v>102813</v>
      </c>
      <c r="X18" s="636"/>
      <c r="Y18" s="636"/>
      <c r="Z18" s="636"/>
      <c r="AA18" s="636"/>
      <c r="AB18" s="636"/>
      <c r="AC18" s="637"/>
      <c r="AD18" s="635">
        <f>SUM(AD13:AJ17)</f>
        <v>106014</v>
      </c>
      <c r="AE18" s="636"/>
      <c r="AF18" s="636"/>
      <c r="AG18" s="636"/>
      <c r="AH18" s="636"/>
      <c r="AI18" s="636"/>
      <c r="AJ18" s="637"/>
      <c r="AK18" s="635">
        <f>SUM(AK13:AQ17)</f>
        <v>141186</v>
      </c>
      <c r="AL18" s="636"/>
      <c r="AM18" s="636"/>
      <c r="AN18" s="636"/>
      <c r="AO18" s="636"/>
      <c r="AP18" s="636"/>
      <c r="AQ18" s="637"/>
      <c r="AR18" s="635">
        <f>SUM(AR13:AX17)</f>
        <v>113010</v>
      </c>
      <c r="AS18" s="636"/>
      <c r="AT18" s="636"/>
      <c r="AU18" s="636"/>
      <c r="AV18" s="636"/>
      <c r="AW18" s="636"/>
      <c r="AX18" s="638"/>
    </row>
    <row r="19" spans="1:50" ht="24.75" customHeight="1" x14ac:dyDescent="0.2">
      <c r="A19" s="549"/>
      <c r="B19" s="550"/>
      <c r="C19" s="550"/>
      <c r="D19" s="550"/>
      <c r="E19" s="550"/>
      <c r="F19" s="551"/>
      <c r="G19" s="610" t="s">
        <v>9</v>
      </c>
      <c r="H19" s="611"/>
      <c r="I19" s="611"/>
      <c r="J19" s="611"/>
      <c r="K19" s="611"/>
      <c r="L19" s="611"/>
      <c r="M19" s="611"/>
      <c r="N19" s="611"/>
      <c r="O19" s="611"/>
      <c r="P19" s="294">
        <v>91813</v>
      </c>
      <c r="Q19" s="295"/>
      <c r="R19" s="295"/>
      <c r="S19" s="295"/>
      <c r="T19" s="295"/>
      <c r="U19" s="295"/>
      <c r="V19" s="296"/>
      <c r="W19" s="294">
        <v>93367</v>
      </c>
      <c r="X19" s="295"/>
      <c r="Y19" s="295"/>
      <c r="Z19" s="295"/>
      <c r="AA19" s="295"/>
      <c r="AB19" s="295"/>
      <c r="AC19" s="296"/>
      <c r="AD19" s="294">
        <v>90984</v>
      </c>
      <c r="AE19" s="295"/>
      <c r="AF19" s="295"/>
      <c r="AG19" s="295"/>
      <c r="AH19" s="295"/>
      <c r="AI19" s="295"/>
      <c r="AJ19" s="296"/>
      <c r="AK19" s="91"/>
      <c r="AL19" s="91"/>
      <c r="AM19" s="91"/>
      <c r="AN19" s="91"/>
      <c r="AO19" s="91"/>
      <c r="AP19" s="91"/>
      <c r="AQ19" s="91"/>
      <c r="AR19" s="91"/>
      <c r="AS19" s="91"/>
      <c r="AT19" s="91"/>
      <c r="AU19" s="91"/>
      <c r="AV19" s="91"/>
      <c r="AW19" s="91"/>
      <c r="AX19" s="92"/>
    </row>
    <row r="20" spans="1:50" ht="24.75" customHeight="1" x14ac:dyDescent="0.2">
      <c r="A20" s="549"/>
      <c r="B20" s="550"/>
      <c r="C20" s="550"/>
      <c r="D20" s="550"/>
      <c r="E20" s="550"/>
      <c r="F20" s="551"/>
      <c r="G20" s="610" t="s">
        <v>10</v>
      </c>
      <c r="H20" s="611"/>
      <c r="I20" s="611"/>
      <c r="J20" s="611"/>
      <c r="K20" s="611"/>
      <c r="L20" s="611"/>
      <c r="M20" s="611"/>
      <c r="N20" s="611"/>
      <c r="O20" s="611"/>
      <c r="P20" s="113">
        <f>IF(P18=0, "-", SUM(P19)/P18)</f>
        <v>0.90127613625208602</v>
      </c>
      <c r="Q20" s="113"/>
      <c r="R20" s="113"/>
      <c r="S20" s="113"/>
      <c r="T20" s="113"/>
      <c r="U20" s="113"/>
      <c r="V20" s="113"/>
      <c r="W20" s="113">
        <f t="shared" ref="W20" si="0">IF(W18=0, "-", SUM(W19)/W18)</f>
        <v>0.90812445896919647</v>
      </c>
      <c r="X20" s="113"/>
      <c r="Y20" s="113"/>
      <c r="Z20" s="113"/>
      <c r="AA20" s="113"/>
      <c r="AB20" s="113"/>
      <c r="AC20" s="113"/>
      <c r="AD20" s="113">
        <f t="shared" ref="AD20" si="1">IF(AD18=0, "-", SUM(AD19)/AD18)</f>
        <v>0.85822627200181112</v>
      </c>
      <c r="AE20" s="113"/>
      <c r="AF20" s="113"/>
      <c r="AG20" s="113"/>
      <c r="AH20" s="113"/>
      <c r="AI20" s="113"/>
      <c r="AJ20" s="113"/>
      <c r="AK20" s="91"/>
      <c r="AL20" s="91"/>
      <c r="AM20" s="91"/>
      <c r="AN20" s="91"/>
      <c r="AO20" s="91"/>
      <c r="AP20" s="91"/>
      <c r="AQ20" s="90"/>
      <c r="AR20" s="90"/>
      <c r="AS20" s="90"/>
      <c r="AT20" s="90"/>
      <c r="AU20" s="91"/>
      <c r="AV20" s="91"/>
      <c r="AW20" s="91"/>
      <c r="AX20" s="92"/>
    </row>
    <row r="21" spans="1:50" ht="25.5" customHeight="1" x14ac:dyDescent="0.2">
      <c r="A21" s="582"/>
      <c r="B21" s="583"/>
      <c r="C21" s="583"/>
      <c r="D21" s="583"/>
      <c r="E21" s="583"/>
      <c r="F21" s="718"/>
      <c r="G21" s="111" t="s">
        <v>243</v>
      </c>
      <c r="H21" s="112"/>
      <c r="I21" s="112"/>
      <c r="J21" s="112"/>
      <c r="K21" s="112"/>
      <c r="L21" s="112"/>
      <c r="M21" s="112"/>
      <c r="N21" s="112"/>
      <c r="O21" s="112"/>
      <c r="P21" s="113">
        <f>IF(P19=0, "-", SUM(P19)/SUM(P13,P14))</f>
        <v>0.89112879743763951</v>
      </c>
      <c r="Q21" s="113"/>
      <c r="R21" s="113"/>
      <c r="S21" s="113"/>
      <c r="T21" s="113"/>
      <c r="U21" s="113"/>
      <c r="V21" s="113"/>
      <c r="W21" s="113">
        <f t="shared" ref="W21" si="2">IF(W19=0, "-", SUM(W19)/SUM(W13,W14))</f>
        <v>0.90594799146128469</v>
      </c>
      <c r="X21" s="113"/>
      <c r="Y21" s="113"/>
      <c r="Z21" s="113"/>
      <c r="AA21" s="113"/>
      <c r="AB21" s="113"/>
      <c r="AC21" s="113"/>
      <c r="AD21" s="113">
        <f t="shared" ref="AD21" si="3">IF(AD19=0, "-", SUM(AD19)/SUM(AD13,AD14))</f>
        <v>0.93290132064637843</v>
      </c>
      <c r="AE21" s="113"/>
      <c r="AF21" s="113"/>
      <c r="AG21" s="113"/>
      <c r="AH21" s="113"/>
      <c r="AI21" s="113"/>
      <c r="AJ21" s="113"/>
      <c r="AK21" s="91"/>
      <c r="AL21" s="91"/>
      <c r="AM21" s="91"/>
      <c r="AN21" s="91"/>
      <c r="AO21" s="91"/>
      <c r="AP21" s="91"/>
      <c r="AQ21" s="90"/>
      <c r="AR21" s="90"/>
      <c r="AS21" s="90"/>
      <c r="AT21" s="90"/>
      <c r="AU21" s="91"/>
      <c r="AV21" s="91"/>
      <c r="AW21" s="91"/>
      <c r="AX21" s="92"/>
    </row>
    <row r="22" spans="1:50" ht="18.75" customHeight="1" x14ac:dyDescent="0.2">
      <c r="A22" s="723" t="s">
        <v>584</v>
      </c>
      <c r="B22" s="724"/>
      <c r="C22" s="724"/>
      <c r="D22" s="724"/>
      <c r="E22" s="724"/>
      <c r="F22" s="725"/>
      <c r="G22" s="719" t="s">
        <v>232</v>
      </c>
      <c r="H22" s="683"/>
      <c r="I22" s="683"/>
      <c r="J22" s="683"/>
      <c r="K22" s="683"/>
      <c r="L22" s="683"/>
      <c r="M22" s="683"/>
      <c r="N22" s="683"/>
      <c r="O22" s="684"/>
      <c r="P22" s="682" t="s">
        <v>582</v>
      </c>
      <c r="Q22" s="683"/>
      <c r="R22" s="683"/>
      <c r="S22" s="683"/>
      <c r="T22" s="683"/>
      <c r="U22" s="683"/>
      <c r="V22" s="684"/>
      <c r="W22" s="682" t="s">
        <v>583</v>
      </c>
      <c r="X22" s="683"/>
      <c r="Y22" s="683"/>
      <c r="Z22" s="683"/>
      <c r="AA22" s="683"/>
      <c r="AB22" s="683"/>
      <c r="AC22" s="684"/>
      <c r="AD22" s="682" t="s">
        <v>231</v>
      </c>
      <c r="AE22" s="683"/>
      <c r="AF22" s="683"/>
      <c r="AG22" s="683"/>
      <c r="AH22" s="683"/>
      <c r="AI22" s="683"/>
      <c r="AJ22" s="683"/>
      <c r="AK22" s="683"/>
      <c r="AL22" s="683"/>
      <c r="AM22" s="683"/>
      <c r="AN22" s="683"/>
      <c r="AO22" s="683"/>
      <c r="AP22" s="683"/>
      <c r="AQ22" s="683"/>
      <c r="AR22" s="683"/>
      <c r="AS22" s="683"/>
      <c r="AT22" s="683"/>
      <c r="AU22" s="683"/>
      <c r="AV22" s="683"/>
      <c r="AW22" s="683"/>
      <c r="AX22" s="732"/>
    </row>
    <row r="23" spans="1:50" ht="25.5" customHeight="1" x14ac:dyDescent="0.2">
      <c r="A23" s="726"/>
      <c r="B23" s="727"/>
      <c r="C23" s="727"/>
      <c r="D23" s="727"/>
      <c r="E23" s="727"/>
      <c r="F23" s="728"/>
      <c r="G23" s="720" t="s">
        <v>588</v>
      </c>
      <c r="H23" s="721"/>
      <c r="I23" s="721"/>
      <c r="J23" s="721"/>
      <c r="K23" s="721"/>
      <c r="L23" s="721"/>
      <c r="M23" s="721"/>
      <c r="N23" s="721"/>
      <c r="O23" s="722"/>
      <c r="P23" s="630">
        <v>55223</v>
      </c>
      <c r="Q23" s="631"/>
      <c r="R23" s="631"/>
      <c r="S23" s="631"/>
      <c r="T23" s="631"/>
      <c r="U23" s="631"/>
      <c r="V23" s="685"/>
      <c r="W23" s="630">
        <v>65268</v>
      </c>
      <c r="X23" s="631"/>
      <c r="Y23" s="631"/>
      <c r="Z23" s="631"/>
      <c r="AA23" s="631"/>
      <c r="AB23" s="631"/>
      <c r="AC23" s="685"/>
      <c r="AD23" s="733" t="s">
        <v>712</v>
      </c>
      <c r="AE23" s="734"/>
      <c r="AF23" s="734"/>
      <c r="AG23" s="734"/>
      <c r="AH23" s="734"/>
      <c r="AI23" s="734"/>
      <c r="AJ23" s="734"/>
      <c r="AK23" s="734"/>
      <c r="AL23" s="734"/>
      <c r="AM23" s="734"/>
      <c r="AN23" s="734"/>
      <c r="AO23" s="734"/>
      <c r="AP23" s="734"/>
      <c r="AQ23" s="734"/>
      <c r="AR23" s="734"/>
      <c r="AS23" s="734"/>
      <c r="AT23" s="734"/>
      <c r="AU23" s="734"/>
      <c r="AV23" s="734"/>
      <c r="AW23" s="734"/>
      <c r="AX23" s="735"/>
    </row>
    <row r="24" spans="1:50" ht="25.5" customHeight="1" x14ac:dyDescent="0.2">
      <c r="A24" s="726"/>
      <c r="B24" s="727"/>
      <c r="C24" s="727"/>
      <c r="D24" s="727"/>
      <c r="E24" s="727"/>
      <c r="F24" s="728"/>
      <c r="G24" s="686" t="s">
        <v>595</v>
      </c>
      <c r="H24" s="687"/>
      <c r="I24" s="687"/>
      <c r="J24" s="687"/>
      <c r="K24" s="687"/>
      <c r="L24" s="687"/>
      <c r="M24" s="687"/>
      <c r="N24" s="687"/>
      <c r="O24" s="688"/>
      <c r="P24" s="294">
        <v>39777</v>
      </c>
      <c r="Q24" s="295"/>
      <c r="R24" s="295"/>
      <c r="S24" s="295"/>
      <c r="T24" s="295"/>
      <c r="U24" s="295"/>
      <c r="V24" s="296"/>
      <c r="W24" s="294">
        <v>47732</v>
      </c>
      <c r="X24" s="295"/>
      <c r="Y24" s="295"/>
      <c r="Z24" s="295"/>
      <c r="AA24" s="295"/>
      <c r="AB24" s="295"/>
      <c r="AC24" s="296"/>
      <c r="AD24" s="736"/>
      <c r="AE24" s="737"/>
      <c r="AF24" s="737"/>
      <c r="AG24" s="737"/>
      <c r="AH24" s="737"/>
      <c r="AI24" s="737"/>
      <c r="AJ24" s="737"/>
      <c r="AK24" s="737"/>
      <c r="AL24" s="737"/>
      <c r="AM24" s="737"/>
      <c r="AN24" s="737"/>
      <c r="AO24" s="737"/>
      <c r="AP24" s="737"/>
      <c r="AQ24" s="737"/>
      <c r="AR24" s="737"/>
      <c r="AS24" s="737"/>
      <c r="AT24" s="737"/>
      <c r="AU24" s="737"/>
      <c r="AV24" s="737"/>
      <c r="AW24" s="737"/>
      <c r="AX24" s="738"/>
    </row>
    <row r="25" spans="1:50" ht="25.5" customHeight="1" x14ac:dyDescent="0.2">
      <c r="A25" s="726"/>
      <c r="B25" s="727"/>
      <c r="C25" s="727"/>
      <c r="D25" s="727"/>
      <c r="E25" s="727"/>
      <c r="F25" s="728"/>
      <c r="G25" s="686" t="s">
        <v>596</v>
      </c>
      <c r="H25" s="687"/>
      <c r="I25" s="687"/>
      <c r="J25" s="687"/>
      <c r="K25" s="687"/>
      <c r="L25" s="687"/>
      <c r="M25" s="687"/>
      <c r="N25" s="687"/>
      <c r="O25" s="688"/>
      <c r="P25" s="294">
        <v>10</v>
      </c>
      <c r="Q25" s="295"/>
      <c r="R25" s="295"/>
      <c r="S25" s="295"/>
      <c r="T25" s="295"/>
      <c r="U25" s="295"/>
      <c r="V25" s="296"/>
      <c r="W25" s="294">
        <v>0</v>
      </c>
      <c r="X25" s="295"/>
      <c r="Y25" s="295"/>
      <c r="Z25" s="295"/>
      <c r="AA25" s="295"/>
      <c r="AB25" s="295"/>
      <c r="AC25" s="296"/>
      <c r="AD25" s="736"/>
      <c r="AE25" s="737"/>
      <c r="AF25" s="737"/>
      <c r="AG25" s="737"/>
      <c r="AH25" s="737"/>
      <c r="AI25" s="737"/>
      <c r="AJ25" s="737"/>
      <c r="AK25" s="737"/>
      <c r="AL25" s="737"/>
      <c r="AM25" s="737"/>
      <c r="AN25" s="737"/>
      <c r="AO25" s="737"/>
      <c r="AP25" s="737"/>
      <c r="AQ25" s="737"/>
      <c r="AR25" s="737"/>
      <c r="AS25" s="737"/>
      <c r="AT25" s="737"/>
      <c r="AU25" s="737"/>
      <c r="AV25" s="737"/>
      <c r="AW25" s="737"/>
      <c r="AX25" s="738"/>
    </row>
    <row r="26" spans="1:50" ht="25.5" customHeight="1" x14ac:dyDescent="0.2">
      <c r="A26" s="726"/>
      <c r="B26" s="727"/>
      <c r="C26" s="727"/>
      <c r="D26" s="727"/>
      <c r="E26" s="727"/>
      <c r="F26" s="728"/>
      <c r="G26" s="686" t="s">
        <v>597</v>
      </c>
      <c r="H26" s="687"/>
      <c r="I26" s="687"/>
      <c r="J26" s="687"/>
      <c r="K26" s="687"/>
      <c r="L26" s="687"/>
      <c r="M26" s="687"/>
      <c r="N26" s="687"/>
      <c r="O26" s="688"/>
      <c r="P26" s="294">
        <v>7</v>
      </c>
      <c r="Q26" s="295"/>
      <c r="R26" s="295"/>
      <c r="S26" s="295"/>
      <c r="T26" s="295"/>
      <c r="U26" s="295"/>
      <c r="V26" s="296"/>
      <c r="W26" s="294">
        <v>4</v>
      </c>
      <c r="X26" s="295"/>
      <c r="Y26" s="295"/>
      <c r="Z26" s="295"/>
      <c r="AA26" s="295"/>
      <c r="AB26" s="295"/>
      <c r="AC26" s="296"/>
      <c r="AD26" s="736"/>
      <c r="AE26" s="737"/>
      <c r="AF26" s="737"/>
      <c r="AG26" s="737"/>
      <c r="AH26" s="737"/>
      <c r="AI26" s="737"/>
      <c r="AJ26" s="737"/>
      <c r="AK26" s="737"/>
      <c r="AL26" s="737"/>
      <c r="AM26" s="737"/>
      <c r="AN26" s="737"/>
      <c r="AO26" s="737"/>
      <c r="AP26" s="737"/>
      <c r="AQ26" s="737"/>
      <c r="AR26" s="737"/>
      <c r="AS26" s="737"/>
      <c r="AT26" s="737"/>
      <c r="AU26" s="737"/>
      <c r="AV26" s="737"/>
      <c r="AW26" s="737"/>
      <c r="AX26" s="738"/>
    </row>
    <row r="27" spans="1:50" ht="25.5" customHeight="1" x14ac:dyDescent="0.2">
      <c r="A27" s="726"/>
      <c r="B27" s="727"/>
      <c r="C27" s="727"/>
      <c r="D27" s="727"/>
      <c r="E27" s="727"/>
      <c r="F27" s="728"/>
      <c r="G27" s="686" t="s">
        <v>598</v>
      </c>
      <c r="H27" s="687"/>
      <c r="I27" s="687"/>
      <c r="J27" s="687"/>
      <c r="K27" s="687"/>
      <c r="L27" s="687"/>
      <c r="M27" s="687"/>
      <c r="N27" s="687"/>
      <c r="O27" s="688"/>
      <c r="P27" s="294">
        <v>4</v>
      </c>
      <c r="Q27" s="295"/>
      <c r="R27" s="295"/>
      <c r="S27" s="295"/>
      <c r="T27" s="295"/>
      <c r="U27" s="295"/>
      <c r="V27" s="296"/>
      <c r="W27" s="294">
        <v>4</v>
      </c>
      <c r="X27" s="295"/>
      <c r="Y27" s="295"/>
      <c r="Z27" s="295"/>
      <c r="AA27" s="295"/>
      <c r="AB27" s="295"/>
      <c r="AC27" s="296"/>
      <c r="AD27" s="736"/>
      <c r="AE27" s="737"/>
      <c r="AF27" s="737"/>
      <c r="AG27" s="737"/>
      <c r="AH27" s="737"/>
      <c r="AI27" s="737"/>
      <c r="AJ27" s="737"/>
      <c r="AK27" s="737"/>
      <c r="AL27" s="737"/>
      <c r="AM27" s="737"/>
      <c r="AN27" s="737"/>
      <c r="AO27" s="737"/>
      <c r="AP27" s="737"/>
      <c r="AQ27" s="737"/>
      <c r="AR27" s="737"/>
      <c r="AS27" s="737"/>
      <c r="AT27" s="737"/>
      <c r="AU27" s="737"/>
      <c r="AV27" s="737"/>
      <c r="AW27" s="737"/>
      <c r="AX27" s="738"/>
    </row>
    <row r="28" spans="1:50" ht="25.5" customHeight="1" x14ac:dyDescent="0.2">
      <c r="A28" s="726"/>
      <c r="B28" s="727"/>
      <c r="C28" s="727"/>
      <c r="D28" s="727"/>
      <c r="E28" s="727"/>
      <c r="F28" s="728"/>
      <c r="G28" s="689" t="s">
        <v>234</v>
      </c>
      <c r="H28" s="690"/>
      <c r="I28" s="690"/>
      <c r="J28" s="690"/>
      <c r="K28" s="690"/>
      <c r="L28" s="690"/>
      <c r="M28" s="690"/>
      <c r="N28" s="690"/>
      <c r="O28" s="691"/>
      <c r="P28" s="635">
        <f>P29-SUM(P23:P27)</f>
        <v>2</v>
      </c>
      <c r="Q28" s="636"/>
      <c r="R28" s="636"/>
      <c r="S28" s="636"/>
      <c r="T28" s="636"/>
      <c r="U28" s="636"/>
      <c r="V28" s="637"/>
      <c r="W28" s="635">
        <f>W29-SUM(W23:W27)</f>
        <v>2</v>
      </c>
      <c r="X28" s="636"/>
      <c r="Y28" s="636"/>
      <c r="Z28" s="636"/>
      <c r="AA28" s="636"/>
      <c r="AB28" s="636"/>
      <c r="AC28" s="637"/>
      <c r="AD28" s="736"/>
      <c r="AE28" s="737"/>
      <c r="AF28" s="737"/>
      <c r="AG28" s="737"/>
      <c r="AH28" s="737"/>
      <c r="AI28" s="737"/>
      <c r="AJ28" s="737"/>
      <c r="AK28" s="737"/>
      <c r="AL28" s="737"/>
      <c r="AM28" s="737"/>
      <c r="AN28" s="737"/>
      <c r="AO28" s="737"/>
      <c r="AP28" s="737"/>
      <c r="AQ28" s="737"/>
      <c r="AR28" s="737"/>
      <c r="AS28" s="737"/>
      <c r="AT28" s="737"/>
      <c r="AU28" s="737"/>
      <c r="AV28" s="737"/>
      <c r="AW28" s="737"/>
      <c r="AX28" s="738"/>
    </row>
    <row r="29" spans="1:50" ht="25.5" customHeight="1" thickBot="1" x14ac:dyDescent="0.25">
      <c r="A29" s="729"/>
      <c r="B29" s="730"/>
      <c r="C29" s="730"/>
      <c r="D29" s="730"/>
      <c r="E29" s="730"/>
      <c r="F29" s="731"/>
      <c r="G29" s="692" t="s">
        <v>233</v>
      </c>
      <c r="H29" s="693"/>
      <c r="I29" s="693"/>
      <c r="J29" s="693"/>
      <c r="K29" s="693"/>
      <c r="L29" s="693"/>
      <c r="M29" s="693"/>
      <c r="N29" s="693"/>
      <c r="O29" s="694"/>
      <c r="P29" s="294">
        <f>AK13</f>
        <v>95023</v>
      </c>
      <c r="Q29" s="295"/>
      <c r="R29" s="295"/>
      <c r="S29" s="295"/>
      <c r="T29" s="295"/>
      <c r="U29" s="295"/>
      <c r="V29" s="296"/>
      <c r="W29" s="677">
        <f>AR13</f>
        <v>113010</v>
      </c>
      <c r="X29" s="678"/>
      <c r="Y29" s="678"/>
      <c r="Z29" s="678"/>
      <c r="AA29" s="678"/>
      <c r="AB29" s="678"/>
      <c r="AC29" s="679"/>
      <c r="AD29" s="739"/>
      <c r="AE29" s="739"/>
      <c r="AF29" s="739"/>
      <c r="AG29" s="739"/>
      <c r="AH29" s="739"/>
      <c r="AI29" s="739"/>
      <c r="AJ29" s="739"/>
      <c r="AK29" s="739"/>
      <c r="AL29" s="739"/>
      <c r="AM29" s="739"/>
      <c r="AN29" s="739"/>
      <c r="AO29" s="739"/>
      <c r="AP29" s="739"/>
      <c r="AQ29" s="739"/>
      <c r="AR29" s="739"/>
      <c r="AS29" s="739"/>
      <c r="AT29" s="739"/>
      <c r="AU29" s="739"/>
      <c r="AV29" s="739"/>
      <c r="AW29" s="739"/>
      <c r="AX29" s="740"/>
    </row>
    <row r="30" spans="1:50" ht="18.75" customHeight="1" x14ac:dyDescent="0.2">
      <c r="A30" s="601" t="s">
        <v>239</v>
      </c>
      <c r="B30" s="602"/>
      <c r="C30" s="602"/>
      <c r="D30" s="602"/>
      <c r="E30" s="602"/>
      <c r="F30" s="603"/>
      <c r="G30" s="492" t="s">
        <v>141</v>
      </c>
      <c r="H30" s="493"/>
      <c r="I30" s="493"/>
      <c r="J30" s="493"/>
      <c r="K30" s="493"/>
      <c r="L30" s="493"/>
      <c r="M30" s="493"/>
      <c r="N30" s="493"/>
      <c r="O30" s="494"/>
      <c r="P30" s="590" t="s">
        <v>59</v>
      </c>
      <c r="Q30" s="493"/>
      <c r="R30" s="493"/>
      <c r="S30" s="493"/>
      <c r="T30" s="493"/>
      <c r="U30" s="493"/>
      <c r="V30" s="493"/>
      <c r="W30" s="493"/>
      <c r="X30" s="494"/>
      <c r="Y30" s="587"/>
      <c r="Z30" s="588"/>
      <c r="AA30" s="589"/>
      <c r="AB30" s="591" t="s">
        <v>11</v>
      </c>
      <c r="AC30" s="592"/>
      <c r="AD30" s="593"/>
      <c r="AE30" s="591" t="s">
        <v>271</v>
      </c>
      <c r="AF30" s="592"/>
      <c r="AG30" s="592"/>
      <c r="AH30" s="593"/>
      <c r="AI30" s="650" t="s">
        <v>290</v>
      </c>
      <c r="AJ30" s="650"/>
      <c r="AK30" s="650"/>
      <c r="AL30" s="591"/>
      <c r="AM30" s="650" t="s">
        <v>387</v>
      </c>
      <c r="AN30" s="650"/>
      <c r="AO30" s="650"/>
      <c r="AP30" s="591"/>
      <c r="AQ30" s="476" t="s">
        <v>177</v>
      </c>
      <c r="AR30" s="477"/>
      <c r="AS30" s="477"/>
      <c r="AT30" s="478"/>
      <c r="AU30" s="493" t="s">
        <v>131</v>
      </c>
      <c r="AV30" s="493"/>
      <c r="AW30" s="493"/>
      <c r="AX30" s="652"/>
    </row>
    <row r="31" spans="1:50" ht="18.75" customHeight="1" x14ac:dyDescent="0.2">
      <c r="A31" s="482"/>
      <c r="B31" s="483"/>
      <c r="C31" s="483"/>
      <c r="D31" s="483"/>
      <c r="E31" s="483"/>
      <c r="F31" s="484"/>
      <c r="G31" s="324"/>
      <c r="H31" s="325"/>
      <c r="I31" s="325"/>
      <c r="J31" s="325"/>
      <c r="K31" s="325"/>
      <c r="L31" s="325"/>
      <c r="M31" s="325"/>
      <c r="N31" s="325"/>
      <c r="O31" s="326"/>
      <c r="P31" s="460"/>
      <c r="Q31" s="325"/>
      <c r="R31" s="325"/>
      <c r="S31" s="325"/>
      <c r="T31" s="325"/>
      <c r="U31" s="325"/>
      <c r="V31" s="325"/>
      <c r="W31" s="325"/>
      <c r="X31" s="326"/>
      <c r="Y31" s="464"/>
      <c r="Z31" s="465"/>
      <c r="AA31" s="466"/>
      <c r="AB31" s="470"/>
      <c r="AC31" s="471"/>
      <c r="AD31" s="472"/>
      <c r="AE31" s="470"/>
      <c r="AF31" s="471"/>
      <c r="AG31" s="471"/>
      <c r="AH31" s="472"/>
      <c r="AI31" s="651"/>
      <c r="AJ31" s="651"/>
      <c r="AK31" s="651"/>
      <c r="AL31" s="470"/>
      <c r="AM31" s="651"/>
      <c r="AN31" s="651"/>
      <c r="AO31" s="651"/>
      <c r="AP31" s="470"/>
      <c r="AQ31" s="263" t="s">
        <v>594</v>
      </c>
      <c r="AR31" s="264"/>
      <c r="AS31" s="167" t="s">
        <v>178</v>
      </c>
      <c r="AT31" s="168"/>
      <c r="AU31" s="648">
        <v>6</v>
      </c>
      <c r="AV31" s="648"/>
      <c r="AW31" s="325" t="s">
        <v>169</v>
      </c>
      <c r="AX31" s="647"/>
    </row>
    <row r="32" spans="1:50" ht="23.25" customHeight="1" x14ac:dyDescent="0.2">
      <c r="A32" s="485"/>
      <c r="B32" s="483"/>
      <c r="C32" s="483"/>
      <c r="D32" s="483"/>
      <c r="E32" s="483"/>
      <c r="F32" s="484"/>
      <c r="G32" s="297" t="s">
        <v>599</v>
      </c>
      <c r="H32" s="298"/>
      <c r="I32" s="298"/>
      <c r="J32" s="298"/>
      <c r="K32" s="298"/>
      <c r="L32" s="298"/>
      <c r="M32" s="298"/>
      <c r="N32" s="298"/>
      <c r="O32" s="299"/>
      <c r="P32" s="141" t="s">
        <v>600</v>
      </c>
      <c r="Q32" s="141"/>
      <c r="R32" s="141"/>
      <c r="S32" s="141"/>
      <c r="T32" s="141"/>
      <c r="U32" s="141"/>
      <c r="V32" s="141"/>
      <c r="W32" s="141"/>
      <c r="X32" s="274"/>
      <c r="Y32" s="224" t="s">
        <v>12</v>
      </c>
      <c r="Z32" s="570"/>
      <c r="AA32" s="571"/>
      <c r="AB32" s="223" t="s">
        <v>253</v>
      </c>
      <c r="AC32" s="223"/>
      <c r="AD32" s="223"/>
      <c r="AE32" s="119">
        <v>100</v>
      </c>
      <c r="AF32" s="120"/>
      <c r="AG32" s="120"/>
      <c r="AH32" s="120"/>
      <c r="AI32" s="119">
        <v>100</v>
      </c>
      <c r="AJ32" s="120"/>
      <c r="AK32" s="120"/>
      <c r="AL32" s="120"/>
      <c r="AM32" s="119">
        <v>100</v>
      </c>
      <c r="AN32" s="120"/>
      <c r="AO32" s="120"/>
      <c r="AP32" s="120"/>
      <c r="AQ32" s="236" t="s">
        <v>594</v>
      </c>
      <c r="AR32" s="174"/>
      <c r="AS32" s="174"/>
      <c r="AT32" s="237"/>
      <c r="AU32" s="120" t="s">
        <v>594</v>
      </c>
      <c r="AV32" s="120"/>
      <c r="AW32" s="120"/>
      <c r="AX32" s="121"/>
    </row>
    <row r="33" spans="1:51" ht="23.25" customHeight="1" x14ac:dyDescent="0.2">
      <c r="A33" s="486"/>
      <c r="B33" s="487"/>
      <c r="C33" s="487"/>
      <c r="D33" s="487"/>
      <c r="E33" s="487"/>
      <c r="F33" s="488"/>
      <c r="G33" s="300"/>
      <c r="H33" s="301"/>
      <c r="I33" s="301"/>
      <c r="J33" s="301"/>
      <c r="K33" s="301"/>
      <c r="L33" s="301"/>
      <c r="M33" s="301"/>
      <c r="N33" s="301"/>
      <c r="O33" s="302"/>
      <c r="P33" s="144"/>
      <c r="Q33" s="144"/>
      <c r="R33" s="144"/>
      <c r="S33" s="144"/>
      <c r="T33" s="144"/>
      <c r="U33" s="144"/>
      <c r="V33" s="144"/>
      <c r="W33" s="144"/>
      <c r="X33" s="412"/>
      <c r="Y33" s="329" t="s">
        <v>54</v>
      </c>
      <c r="Z33" s="252"/>
      <c r="AA33" s="253"/>
      <c r="AB33" s="415" t="s">
        <v>253</v>
      </c>
      <c r="AC33" s="415"/>
      <c r="AD33" s="415"/>
      <c r="AE33" s="119">
        <v>100</v>
      </c>
      <c r="AF33" s="120"/>
      <c r="AG33" s="120"/>
      <c r="AH33" s="120"/>
      <c r="AI33" s="119">
        <v>100</v>
      </c>
      <c r="AJ33" s="120"/>
      <c r="AK33" s="120"/>
      <c r="AL33" s="120"/>
      <c r="AM33" s="119">
        <v>100</v>
      </c>
      <c r="AN33" s="120"/>
      <c r="AO33" s="120"/>
      <c r="AP33" s="120"/>
      <c r="AQ33" s="236" t="s">
        <v>594</v>
      </c>
      <c r="AR33" s="174"/>
      <c r="AS33" s="174"/>
      <c r="AT33" s="237"/>
      <c r="AU33" s="120">
        <v>100</v>
      </c>
      <c r="AV33" s="120"/>
      <c r="AW33" s="120"/>
      <c r="AX33" s="121"/>
    </row>
    <row r="34" spans="1:51" ht="23.25" customHeight="1" x14ac:dyDescent="0.2">
      <c r="A34" s="485"/>
      <c r="B34" s="483"/>
      <c r="C34" s="483"/>
      <c r="D34" s="483"/>
      <c r="E34" s="483"/>
      <c r="F34" s="484"/>
      <c r="G34" s="303"/>
      <c r="H34" s="304"/>
      <c r="I34" s="304"/>
      <c r="J34" s="304"/>
      <c r="K34" s="304"/>
      <c r="L34" s="304"/>
      <c r="M34" s="304"/>
      <c r="N34" s="304"/>
      <c r="O34" s="305"/>
      <c r="P34" s="275"/>
      <c r="Q34" s="275"/>
      <c r="R34" s="275"/>
      <c r="S34" s="275"/>
      <c r="T34" s="275"/>
      <c r="U34" s="275"/>
      <c r="V34" s="275"/>
      <c r="W34" s="275"/>
      <c r="X34" s="276"/>
      <c r="Y34" s="329" t="s">
        <v>13</v>
      </c>
      <c r="Z34" s="252"/>
      <c r="AA34" s="253"/>
      <c r="AB34" s="330" t="s">
        <v>170</v>
      </c>
      <c r="AC34" s="330"/>
      <c r="AD34" s="330"/>
      <c r="AE34" s="119">
        <v>100</v>
      </c>
      <c r="AF34" s="120"/>
      <c r="AG34" s="120"/>
      <c r="AH34" s="120"/>
      <c r="AI34" s="119">
        <v>100</v>
      </c>
      <c r="AJ34" s="120"/>
      <c r="AK34" s="120"/>
      <c r="AL34" s="120"/>
      <c r="AM34" s="119">
        <v>10</v>
      </c>
      <c r="AN34" s="120"/>
      <c r="AO34" s="120"/>
      <c r="AP34" s="120"/>
      <c r="AQ34" s="236" t="s">
        <v>594</v>
      </c>
      <c r="AR34" s="174"/>
      <c r="AS34" s="174"/>
      <c r="AT34" s="237"/>
      <c r="AU34" s="120" t="s">
        <v>594</v>
      </c>
      <c r="AV34" s="120"/>
      <c r="AW34" s="120"/>
      <c r="AX34" s="121"/>
    </row>
    <row r="35" spans="1:51" ht="23.25" customHeight="1" x14ac:dyDescent="0.2">
      <c r="A35" s="93" t="s">
        <v>262</v>
      </c>
      <c r="B35" s="94"/>
      <c r="C35" s="94"/>
      <c r="D35" s="94"/>
      <c r="E35" s="94"/>
      <c r="F35" s="95"/>
      <c r="G35" s="99" t="s">
        <v>601</v>
      </c>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1"/>
    </row>
    <row r="36" spans="1:51" ht="23.25" customHeight="1" x14ac:dyDescent="0.2">
      <c r="A36" s="96"/>
      <c r="B36" s="97"/>
      <c r="C36" s="97"/>
      <c r="D36" s="97"/>
      <c r="E36" s="97"/>
      <c r="F36" s="98"/>
      <c r="G36" s="102"/>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4"/>
      <c r="AF36" s="104"/>
      <c r="AG36" s="104"/>
      <c r="AH36" s="104"/>
      <c r="AI36" s="104"/>
      <c r="AJ36" s="104"/>
      <c r="AK36" s="104"/>
      <c r="AL36" s="104"/>
      <c r="AM36" s="104"/>
      <c r="AN36" s="104"/>
      <c r="AO36" s="104"/>
      <c r="AP36" s="104"/>
      <c r="AQ36" s="103"/>
      <c r="AR36" s="103"/>
      <c r="AS36" s="103"/>
      <c r="AT36" s="103"/>
      <c r="AU36" s="103"/>
      <c r="AV36" s="103"/>
      <c r="AW36" s="103"/>
      <c r="AX36" s="105"/>
    </row>
    <row r="37" spans="1:51" ht="18.75" customHeight="1" x14ac:dyDescent="0.2">
      <c r="A37" s="479" t="s">
        <v>239</v>
      </c>
      <c r="B37" s="480"/>
      <c r="C37" s="480"/>
      <c r="D37" s="480"/>
      <c r="E37" s="480"/>
      <c r="F37" s="481"/>
      <c r="G37" s="321" t="s">
        <v>141</v>
      </c>
      <c r="H37" s="322"/>
      <c r="I37" s="322"/>
      <c r="J37" s="322"/>
      <c r="K37" s="322"/>
      <c r="L37" s="322"/>
      <c r="M37" s="322"/>
      <c r="N37" s="322"/>
      <c r="O37" s="323"/>
      <c r="P37" s="459" t="s">
        <v>59</v>
      </c>
      <c r="Q37" s="322"/>
      <c r="R37" s="322"/>
      <c r="S37" s="322"/>
      <c r="T37" s="322"/>
      <c r="U37" s="322"/>
      <c r="V37" s="322"/>
      <c r="W37" s="322"/>
      <c r="X37" s="323"/>
      <c r="Y37" s="461"/>
      <c r="Z37" s="462"/>
      <c r="AA37" s="463"/>
      <c r="AB37" s="467" t="s">
        <v>11</v>
      </c>
      <c r="AC37" s="468"/>
      <c r="AD37" s="469"/>
      <c r="AE37" s="186" t="s">
        <v>271</v>
      </c>
      <c r="AF37" s="186"/>
      <c r="AG37" s="186"/>
      <c r="AH37" s="186"/>
      <c r="AI37" s="186" t="s">
        <v>290</v>
      </c>
      <c r="AJ37" s="186"/>
      <c r="AK37" s="186"/>
      <c r="AL37" s="186"/>
      <c r="AM37" s="186" t="s">
        <v>387</v>
      </c>
      <c r="AN37" s="186"/>
      <c r="AO37" s="186"/>
      <c r="AP37" s="186"/>
      <c r="AQ37" s="642" t="s">
        <v>177</v>
      </c>
      <c r="AR37" s="643"/>
      <c r="AS37" s="643"/>
      <c r="AT37" s="644"/>
      <c r="AU37" s="322" t="s">
        <v>131</v>
      </c>
      <c r="AV37" s="322"/>
      <c r="AW37" s="322"/>
      <c r="AX37" s="649"/>
      <c r="AY37">
        <f>COUNTA($G$39)</f>
        <v>1</v>
      </c>
    </row>
    <row r="38" spans="1:51" ht="18.75" customHeight="1" x14ac:dyDescent="0.2">
      <c r="A38" s="482"/>
      <c r="B38" s="483"/>
      <c r="C38" s="483"/>
      <c r="D38" s="483"/>
      <c r="E38" s="483"/>
      <c r="F38" s="484"/>
      <c r="G38" s="324"/>
      <c r="H38" s="325"/>
      <c r="I38" s="325"/>
      <c r="J38" s="325"/>
      <c r="K38" s="325"/>
      <c r="L38" s="325"/>
      <c r="M38" s="325"/>
      <c r="N38" s="325"/>
      <c r="O38" s="326"/>
      <c r="P38" s="460"/>
      <c r="Q38" s="325"/>
      <c r="R38" s="325"/>
      <c r="S38" s="325"/>
      <c r="T38" s="325"/>
      <c r="U38" s="325"/>
      <c r="V38" s="325"/>
      <c r="W38" s="325"/>
      <c r="X38" s="326"/>
      <c r="Y38" s="464"/>
      <c r="Z38" s="465"/>
      <c r="AA38" s="466"/>
      <c r="AB38" s="470"/>
      <c r="AC38" s="471"/>
      <c r="AD38" s="472"/>
      <c r="AE38" s="186"/>
      <c r="AF38" s="186"/>
      <c r="AG38" s="186"/>
      <c r="AH38" s="186"/>
      <c r="AI38" s="186"/>
      <c r="AJ38" s="186"/>
      <c r="AK38" s="186"/>
      <c r="AL38" s="186"/>
      <c r="AM38" s="186"/>
      <c r="AN38" s="186"/>
      <c r="AO38" s="186"/>
      <c r="AP38" s="186"/>
      <c r="AQ38" s="263" t="s">
        <v>594</v>
      </c>
      <c r="AR38" s="264"/>
      <c r="AS38" s="167" t="s">
        <v>178</v>
      </c>
      <c r="AT38" s="168"/>
      <c r="AU38" s="648">
        <v>6</v>
      </c>
      <c r="AV38" s="648"/>
      <c r="AW38" s="325" t="s">
        <v>169</v>
      </c>
      <c r="AX38" s="647"/>
      <c r="AY38">
        <f>$AY$37</f>
        <v>1</v>
      </c>
    </row>
    <row r="39" spans="1:51" ht="23.25" customHeight="1" x14ac:dyDescent="0.2">
      <c r="A39" s="485"/>
      <c r="B39" s="483"/>
      <c r="C39" s="483"/>
      <c r="D39" s="483"/>
      <c r="E39" s="483"/>
      <c r="F39" s="484"/>
      <c r="G39" s="297" t="s">
        <v>602</v>
      </c>
      <c r="H39" s="298"/>
      <c r="I39" s="298"/>
      <c r="J39" s="298"/>
      <c r="K39" s="298"/>
      <c r="L39" s="298"/>
      <c r="M39" s="298"/>
      <c r="N39" s="298"/>
      <c r="O39" s="299"/>
      <c r="P39" s="141" t="s">
        <v>603</v>
      </c>
      <c r="Q39" s="141"/>
      <c r="R39" s="141"/>
      <c r="S39" s="141"/>
      <c r="T39" s="141"/>
      <c r="U39" s="141"/>
      <c r="V39" s="141"/>
      <c r="W39" s="141"/>
      <c r="X39" s="274"/>
      <c r="Y39" s="224" t="s">
        <v>12</v>
      </c>
      <c r="Z39" s="570"/>
      <c r="AA39" s="571"/>
      <c r="AB39" s="223" t="s">
        <v>253</v>
      </c>
      <c r="AC39" s="223"/>
      <c r="AD39" s="223"/>
      <c r="AE39" s="119">
        <v>79.5</v>
      </c>
      <c r="AF39" s="120"/>
      <c r="AG39" s="120"/>
      <c r="AH39" s="120"/>
      <c r="AI39" s="119">
        <v>81</v>
      </c>
      <c r="AJ39" s="120"/>
      <c r="AK39" s="120"/>
      <c r="AL39" s="120"/>
      <c r="AM39" s="236" t="s">
        <v>594</v>
      </c>
      <c r="AN39" s="174"/>
      <c r="AO39" s="174"/>
      <c r="AP39" s="237"/>
      <c r="AQ39" s="236" t="s">
        <v>594</v>
      </c>
      <c r="AR39" s="174"/>
      <c r="AS39" s="174"/>
      <c r="AT39" s="237"/>
      <c r="AU39" s="120" t="s">
        <v>594</v>
      </c>
      <c r="AV39" s="120"/>
      <c r="AW39" s="120"/>
      <c r="AX39" s="121"/>
      <c r="AY39">
        <f t="shared" ref="AY39:AY43" si="4">$AY$37</f>
        <v>1</v>
      </c>
    </row>
    <row r="40" spans="1:51" ht="23.25" customHeight="1" x14ac:dyDescent="0.2">
      <c r="A40" s="486"/>
      <c r="B40" s="487"/>
      <c r="C40" s="487"/>
      <c r="D40" s="487"/>
      <c r="E40" s="487"/>
      <c r="F40" s="488"/>
      <c r="G40" s="300"/>
      <c r="H40" s="301"/>
      <c r="I40" s="301"/>
      <c r="J40" s="301"/>
      <c r="K40" s="301"/>
      <c r="L40" s="301"/>
      <c r="M40" s="301"/>
      <c r="N40" s="301"/>
      <c r="O40" s="302"/>
      <c r="P40" s="144"/>
      <c r="Q40" s="144"/>
      <c r="R40" s="144"/>
      <c r="S40" s="144"/>
      <c r="T40" s="144"/>
      <c r="U40" s="144"/>
      <c r="V40" s="144"/>
      <c r="W40" s="144"/>
      <c r="X40" s="412"/>
      <c r="Y40" s="329" t="s">
        <v>54</v>
      </c>
      <c r="Z40" s="252"/>
      <c r="AA40" s="253"/>
      <c r="AB40" s="415" t="s">
        <v>253</v>
      </c>
      <c r="AC40" s="415"/>
      <c r="AD40" s="415"/>
      <c r="AE40" s="119">
        <v>77</v>
      </c>
      <c r="AF40" s="120"/>
      <c r="AG40" s="120"/>
      <c r="AH40" s="120"/>
      <c r="AI40" s="119">
        <v>77</v>
      </c>
      <c r="AJ40" s="120"/>
      <c r="AK40" s="120"/>
      <c r="AL40" s="120"/>
      <c r="AM40" s="119">
        <v>77</v>
      </c>
      <c r="AN40" s="120"/>
      <c r="AO40" s="120"/>
      <c r="AP40" s="120"/>
      <c r="AQ40" s="236" t="s">
        <v>594</v>
      </c>
      <c r="AR40" s="174"/>
      <c r="AS40" s="174"/>
      <c r="AT40" s="237"/>
      <c r="AU40" s="120">
        <v>77</v>
      </c>
      <c r="AV40" s="120"/>
      <c r="AW40" s="120"/>
      <c r="AX40" s="121"/>
      <c r="AY40">
        <f t="shared" si="4"/>
        <v>1</v>
      </c>
    </row>
    <row r="41" spans="1:51" ht="23.25" customHeight="1" x14ac:dyDescent="0.2">
      <c r="A41" s="489"/>
      <c r="B41" s="490"/>
      <c r="C41" s="490"/>
      <c r="D41" s="490"/>
      <c r="E41" s="490"/>
      <c r="F41" s="491"/>
      <c r="G41" s="303"/>
      <c r="H41" s="304"/>
      <c r="I41" s="304"/>
      <c r="J41" s="304"/>
      <c r="K41" s="304"/>
      <c r="L41" s="304"/>
      <c r="M41" s="304"/>
      <c r="N41" s="304"/>
      <c r="O41" s="305"/>
      <c r="P41" s="275"/>
      <c r="Q41" s="275"/>
      <c r="R41" s="275"/>
      <c r="S41" s="275"/>
      <c r="T41" s="275"/>
      <c r="U41" s="275"/>
      <c r="V41" s="275"/>
      <c r="W41" s="275"/>
      <c r="X41" s="276"/>
      <c r="Y41" s="329" t="s">
        <v>13</v>
      </c>
      <c r="Z41" s="252"/>
      <c r="AA41" s="253"/>
      <c r="AB41" s="330" t="s">
        <v>170</v>
      </c>
      <c r="AC41" s="330"/>
      <c r="AD41" s="330"/>
      <c r="AE41" s="119">
        <v>103.2</v>
      </c>
      <c r="AF41" s="120"/>
      <c r="AG41" s="120"/>
      <c r="AH41" s="120"/>
      <c r="AI41" s="119">
        <v>105.2</v>
      </c>
      <c r="AJ41" s="120"/>
      <c r="AK41" s="120"/>
      <c r="AL41" s="120"/>
      <c r="AM41" s="236" t="s">
        <v>594</v>
      </c>
      <c r="AN41" s="174"/>
      <c r="AO41" s="174"/>
      <c r="AP41" s="237"/>
      <c r="AQ41" s="236" t="s">
        <v>594</v>
      </c>
      <c r="AR41" s="174"/>
      <c r="AS41" s="174"/>
      <c r="AT41" s="237"/>
      <c r="AU41" s="120" t="s">
        <v>594</v>
      </c>
      <c r="AV41" s="120"/>
      <c r="AW41" s="120"/>
      <c r="AX41" s="121"/>
      <c r="AY41">
        <f t="shared" si="4"/>
        <v>1</v>
      </c>
    </row>
    <row r="42" spans="1:51" ht="23.25" customHeight="1" x14ac:dyDescent="0.2">
      <c r="A42" s="93" t="s">
        <v>262</v>
      </c>
      <c r="B42" s="94"/>
      <c r="C42" s="94"/>
      <c r="D42" s="94"/>
      <c r="E42" s="94"/>
      <c r="F42" s="95"/>
      <c r="G42" s="99" t="s">
        <v>601</v>
      </c>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1"/>
      <c r="AY42">
        <f t="shared" si="4"/>
        <v>1</v>
      </c>
    </row>
    <row r="43" spans="1:51" ht="24" customHeight="1" x14ac:dyDescent="0.2">
      <c r="A43" s="96"/>
      <c r="B43" s="97"/>
      <c r="C43" s="97"/>
      <c r="D43" s="97"/>
      <c r="E43" s="97"/>
      <c r="F43" s="98"/>
      <c r="G43" s="102"/>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4"/>
      <c r="AF43" s="104"/>
      <c r="AG43" s="104"/>
      <c r="AH43" s="104"/>
      <c r="AI43" s="104"/>
      <c r="AJ43" s="104"/>
      <c r="AK43" s="104"/>
      <c r="AL43" s="104"/>
      <c r="AM43" s="104"/>
      <c r="AN43" s="104"/>
      <c r="AO43" s="104"/>
      <c r="AP43" s="104"/>
      <c r="AQ43" s="103"/>
      <c r="AR43" s="103"/>
      <c r="AS43" s="103"/>
      <c r="AT43" s="103"/>
      <c r="AU43" s="103"/>
      <c r="AV43" s="103"/>
      <c r="AW43" s="103"/>
      <c r="AX43" s="105"/>
      <c r="AY43">
        <f t="shared" si="4"/>
        <v>1</v>
      </c>
    </row>
    <row r="44" spans="1:51" ht="0.75" customHeight="1" thickBot="1" x14ac:dyDescent="0.25">
      <c r="A44" s="89"/>
      <c r="B44" s="241"/>
      <c r="C44" s="241"/>
      <c r="D44" s="241"/>
      <c r="E44" s="241"/>
      <c r="F44" s="242"/>
      <c r="G44" s="443"/>
      <c r="H44" s="444"/>
      <c r="I44" s="444"/>
      <c r="J44" s="444"/>
      <c r="K44" s="444"/>
      <c r="L44" s="444"/>
      <c r="M44" s="444"/>
      <c r="N44" s="444"/>
      <c r="O44" s="445"/>
      <c r="P44" s="218"/>
      <c r="Q44" s="218"/>
      <c r="R44" s="218"/>
      <c r="S44" s="218"/>
      <c r="T44" s="218"/>
      <c r="U44" s="218"/>
      <c r="V44" s="218"/>
      <c r="W44" s="218"/>
      <c r="X44" s="219"/>
      <c r="Y44" s="598" t="s">
        <v>13</v>
      </c>
      <c r="Z44" s="599"/>
      <c r="AA44" s="600"/>
      <c r="AB44" s="595" t="s">
        <v>14</v>
      </c>
      <c r="AC44" s="596"/>
      <c r="AD44" s="597"/>
      <c r="AE44" s="220"/>
      <c r="AF44" s="221"/>
      <c r="AG44" s="221"/>
      <c r="AH44" s="222"/>
      <c r="AI44" s="220"/>
      <c r="AJ44" s="221"/>
      <c r="AK44" s="221"/>
      <c r="AL44" s="222"/>
      <c r="AM44" s="220"/>
      <c r="AN44" s="221"/>
      <c r="AO44" s="221"/>
      <c r="AP44" s="221"/>
      <c r="AQ44" s="361"/>
      <c r="AR44" s="362"/>
      <c r="AS44" s="362"/>
      <c r="AT44" s="363"/>
      <c r="AU44" s="221"/>
      <c r="AV44" s="221"/>
      <c r="AW44" s="221"/>
      <c r="AX44" s="364"/>
      <c r="AY44" t="e">
        <f>#REF!</f>
        <v>#REF!</v>
      </c>
    </row>
    <row r="45" spans="1:51" ht="31.5" customHeight="1" x14ac:dyDescent="0.2">
      <c r="A45" s="207" t="s">
        <v>240</v>
      </c>
      <c r="B45" s="208"/>
      <c r="C45" s="208"/>
      <c r="D45" s="208"/>
      <c r="E45" s="208"/>
      <c r="F45" s="209"/>
      <c r="G45" s="216" t="s">
        <v>60</v>
      </c>
      <c r="H45" s="216"/>
      <c r="I45" s="216"/>
      <c r="J45" s="216"/>
      <c r="K45" s="216"/>
      <c r="L45" s="216"/>
      <c r="M45" s="216"/>
      <c r="N45" s="216"/>
      <c r="O45" s="216"/>
      <c r="P45" s="216"/>
      <c r="Q45" s="216"/>
      <c r="R45" s="216"/>
      <c r="S45" s="216"/>
      <c r="T45" s="216"/>
      <c r="U45" s="216"/>
      <c r="V45" s="216"/>
      <c r="W45" s="216"/>
      <c r="X45" s="217"/>
      <c r="Y45" s="587"/>
      <c r="Z45" s="588"/>
      <c r="AA45" s="589"/>
      <c r="AB45" s="230" t="s">
        <v>11</v>
      </c>
      <c r="AC45" s="230"/>
      <c r="AD45" s="230"/>
      <c r="AE45" s="198" t="s">
        <v>271</v>
      </c>
      <c r="AF45" s="199"/>
      <c r="AG45" s="199"/>
      <c r="AH45" s="200"/>
      <c r="AI45" s="198" t="s">
        <v>290</v>
      </c>
      <c r="AJ45" s="199"/>
      <c r="AK45" s="199"/>
      <c r="AL45" s="200"/>
      <c r="AM45" s="198" t="s">
        <v>387</v>
      </c>
      <c r="AN45" s="199"/>
      <c r="AO45" s="199"/>
      <c r="AP45" s="200"/>
      <c r="AQ45" s="114" t="s">
        <v>295</v>
      </c>
      <c r="AR45" s="115"/>
      <c r="AS45" s="115"/>
      <c r="AT45" s="116"/>
      <c r="AU45" s="114" t="s">
        <v>419</v>
      </c>
      <c r="AV45" s="115"/>
      <c r="AW45" s="115"/>
      <c r="AX45" s="117"/>
    </row>
    <row r="46" spans="1:51" ht="23.25" customHeight="1" x14ac:dyDescent="0.2">
      <c r="A46" s="210"/>
      <c r="B46" s="211"/>
      <c r="C46" s="211"/>
      <c r="D46" s="211"/>
      <c r="E46" s="211"/>
      <c r="F46" s="212"/>
      <c r="G46" s="141" t="s">
        <v>604</v>
      </c>
      <c r="H46" s="141"/>
      <c r="I46" s="141"/>
      <c r="J46" s="141"/>
      <c r="K46" s="141"/>
      <c r="L46" s="141"/>
      <c r="M46" s="141"/>
      <c r="N46" s="141"/>
      <c r="O46" s="141"/>
      <c r="P46" s="141"/>
      <c r="Q46" s="141"/>
      <c r="R46" s="141"/>
      <c r="S46" s="141"/>
      <c r="T46" s="141"/>
      <c r="U46" s="141"/>
      <c r="V46" s="141"/>
      <c r="W46" s="141"/>
      <c r="X46" s="274"/>
      <c r="Y46" s="277" t="s">
        <v>55</v>
      </c>
      <c r="Z46" s="278"/>
      <c r="AA46" s="279"/>
      <c r="AB46" s="223" t="s">
        <v>605</v>
      </c>
      <c r="AC46" s="223"/>
      <c r="AD46" s="223"/>
      <c r="AE46" s="118">
        <v>1322</v>
      </c>
      <c r="AF46" s="118"/>
      <c r="AG46" s="118"/>
      <c r="AH46" s="118"/>
      <c r="AI46" s="118">
        <v>1227</v>
      </c>
      <c r="AJ46" s="118"/>
      <c r="AK46" s="118"/>
      <c r="AL46" s="118"/>
      <c r="AM46" s="118">
        <v>1139</v>
      </c>
      <c r="AN46" s="118"/>
      <c r="AO46" s="118"/>
      <c r="AP46" s="118"/>
      <c r="AQ46" s="118">
        <v>1790</v>
      </c>
      <c r="AR46" s="118"/>
      <c r="AS46" s="118"/>
      <c r="AT46" s="118"/>
      <c r="AU46" s="119" t="s">
        <v>683</v>
      </c>
      <c r="AV46" s="120"/>
      <c r="AW46" s="120"/>
      <c r="AX46" s="121"/>
    </row>
    <row r="47" spans="1:51" ht="21.75" customHeight="1" x14ac:dyDescent="0.2">
      <c r="A47" s="213"/>
      <c r="B47" s="214"/>
      <c r="C47" s="214"/>
      <c r="D47" s="214"/>
      <c r="E47" s="214"/>
      <c r="F47" s="215"/>
      <c r="G47" s="275"/>
      <c r="H47" s="275"/>
      <c r="I47" s="275"/>
      <c r="J47" s="275"/>
      <c r="K47" s="275"/>
      <c r="L47" s="275"/>
      <c r="M47" s="275"/>
      <c r="N47" s="275"/>
      <c r="O47" s="275"/>
      <c r="P47" s="275"/>
      <c r="Q47" s="275"/>
      <c r="R47" s="275"/>
      <c r="S47" s="275"/>
      <c r="T47" s="275"/>
      <c r="U47" s="275"/>
      <c r="V47" s="275"/>
      <c r="W47" s="275"/>
      <c r="X47" s="276"/>
      <c r="Y47" s="254" t="s">
        <v>56</v>
      </c>
      <c r="Z47" s="225"/>
      <c r="AA47" s="226"/>
      <c r="AB47" s="223" t="s">
        <v>605</v>
      </c>
      <c r="AC47" s="223"/>
      <c r="AD47" s="223"/>
      <c r="AE47" s="118">
        <v>1790</v>
      </c>
      <c r="AF47" s="118"/>
      <c r="AG47" s="118"/>
      <c r="AH47" s="118"/>
      <c r="AI47" s="118">
        <v>1790</v>
      </c>
      <c r="AJ47" s="118"/>
      <c r="AK47" s="118"/>
      <c r="AL47" s="118"/>
      <c r="AM47" s="118">
        <v>1790</v>
      </c>
      <c r="AN47" s="118"/>
      <c r="AO47" s="118"/>
      <c r="AP47" s="118"/>
      <c r="AQ47" s="118">
        <v>1790</v>
      </c>
      <c r="AR47" s="118"/>
      <c r="AS47" s="118"/>
      <c r="AT47" s="118"/>
      <c r="AU47" s="122" t="s">
        <v>683</v>
      </c>
      <c r="AV47" s="123"/>
      <c r="AW47" s="123"/>
      <c r="AX47" s="124"/>
    </row>
    <row r="48" spans="1:51" ht="23.25" customHeight="1" x14ac:dyDescent="0.2">
      <c r="A48" s="243" t="s">
        <v>15</v>
      </c>
      <c r="B48" s="244"/>
      <c r="C48" s="244"/>
      <c r="D48" s="244"/>
      <c r="E48" s="244"/>
      <c r="F48" s="245"/>
      <c r="G48" s="252" t="s">
        <v>16</v>
      </c>
      <c r="H48" s="252"/>
      <c r="I48" s="252"/>
      <c r="J48" s="252"/>
      <c r="K48" s="252"/>
      <c r="L48" s="252"/>
      <c r="M48" s="252"/>
      <c r="N48" s="252"/>
      <c r="O48" s="252"/>
      <c r="P48" s="252"/>
      <c r="Q48" s="252"/>
      <c r="R48" s="252"/>
      <c r="S48" s="252"/>
      <c r="T48" s="252"/>
      <c r="U48" s="252"/>
      <c r="V48" s="252"/>
      <c r="W48" s="252"/>
      <c r="X48" s="253"/>
      <c r="Y48" s="499"/>
      <c r="Z48" s="500"/>
      <c r="AA48" s="501"/>
      <c r="AB48" s="329" t="s">
        <v>11</v>
      </c>
      <c r="AC48" s="252"/>
      <c r="AD48" s="253"/>
      <c r="AE48" s="186" t="s">
        <v>271</v>
      </c>
      <c r="AF48" s="186"/>
      <c r="AG48" s="186"/>
      <c r="AH48" s="186"/>
      <c r="AI48" s="186" t="s">
        <v>290</v>
      </c>
      <c r="AJ48" s="186"/>
      <c r="AK48" s="186"/>
      <c r="AL48" s="186"/>
      <c r="AM48" s="186" t="s">
        <v>387</v>
      </c>
      <c r="AN48" s="186"/>
      <c r="AO48" s="186"/>
      <c r="AP48" s="186"/>
      <c r="AQ48" s="267" t="s">
        <v>420</v>
      </c>
      <c r="AR48" s="268"/>
      <c r="AS48" s="268"/>
      <c r="AT48" s="268"/>
      <c r="AU48" s="268"/>
      <c r="AV48" s="268"/>
      <c r="AW48" s="268"/>
      <c r="AX48" s="269"/>
    </row>
    <row r="49" spans="1:51" ht="23.25" customHeight="1" x14ac:dyDescent="0.2">
      <c r="A49" s="246"/>
      <c r="B49" s="247"/>
      <c r="C49" s="247"/>
      <c r="D49" s="247"/>
      <c r="E49" s="247"/>
      <c r="F49" s="248"/>
      <c r="G49" s="502" t="s">
        <v>606</v>
      </c>
      <c r="H49" s="502"/>
      <c r="I49" s="502"/>
      <c r="J49" s="502"/>
      <c r="K49" s="502"/>
      <c r="L49" s="502"/>
      <c r="M49" s="502"/>
      <c r="N49" s="502"/>
      <c r="O49" s="502"/>
      <c r="P49" s="502"/>
      <c r="Q49" s="502"/>
      <c r="R49" s="502"/>
      <c r="S49" s="502"/>
      <c r="T49" s="502"/>
      <c r="U49" s="502"/>
      <c r="V49" s="502"/>
      <c r="W49" s="502"/>
      <c r="X49" s="502"/>
      <c r="Y49" s="504" t="s">
        <v>15</v>
      </c>
      <c r="Z49" s="505"/>
      <c r="AA49" s="506"/>
      <c r="AB49" s="280" t="s">
        <v>607</v>
      </c>
      <c r="AC49" s="281"/>
      <c r="AD49" s="282"/>
      <c r="AE49" s="118">
        <v>69.5</v>
      </c>
      <c r="AF49" s="118"/>
      <c r="AG49" s="118"/>
      <c r="AH49" s="118"/>
      <c r="AI49" s="118">
        <v>76.099999999999994</v>
      </c>
      <c r="AJ49" s="118"/>
      <c r="AK49" s="118"/>
      <c r="AL49" s="118"/>
      <c r="AM49" s="118">
        <v>79.900000000000006</v>
      </c>
      <c r="AN49" s="118"/>
      <c r="AO49" s="118"/>
      <c r="AP49" s="118"/>
      <c r="AQ49" s="119">
        <v>78.7</v>
      </c>
      <c r="AR49" s="120"/>
      <c r="AS49" s="120"/>
      <c r="AT49" s="120"/>
      <c r="AU49" s="120"/>
      <c r="AV49" s="120"/>
      <c r="AW49" s="120"/>
      <c r="AX49" s="121"/>
    </row>
    <row r="50" spans="1:51" ht="46.5" customHeight="1" thickBot="1" x14ac:dyDescent="0.25">
      <c r="A50" s="249"/>
      <c r="B50" s="250"/>
      <c r="C50" s="250"/>
      <c r="D50" s="250"/>
      <c r="E50" s="250"/>
      <c r="F50" s="251"/>
      <c r="G50" s="503"/>
      <c r="H50" s="503"/>
      <c r="I50" s="503"/>
      <c r="J50" s="503"/>
      <c r="K50" s="503"/>
      <c r="L50" s="503"/>
      <c r="M50" s="503"/>
      <c r="N50" s="503"/>
      <c r="O50" s="503"/>
      <c r="P50" s="503"/>
      <c r="Q50" s="503"/>
      <c r="R50" s="503"/>
      <c r="S50" s="503"/>
      <c r="T50" s="503"/>
      <c r="U50" s="503"/>
      <c r="V50" s="503"/>
      <c r="W50" s="503"/>
      <c r="X50" s="503"/>
      <c r="Y50" s="224" t="s">
        <v>49</v>
      </c>
      <c r="Z50" s="225"/>
      <c r="AA50" s="226"/>
      <c r="AB50" s="227" t="s">
        <v>608</v>
      </c>
      <c r="AC50" s="228"/>
      <c r="AD50" s="229"/>
      <c r="AE50" s="265" t="s">
        <v>609</v>
      </c>
      <c r="AF50" s="265"/>
      <c r="AG50" s="265"/>
      <c r="AH50" s="265"/>
      <c r="AI50" s="265" t="s">
        <v>610</v>
      </c>
      <c r="AJ50" s="265"/>
      <c r="AK50" s="265"/>
      <c r="AL50" s="265"/>
      <c r="AM50" s="265" t="s">
        <v>699</v>
      </c>
      <c r="AN50" s="265"/>
      <c r="AO50" s="265"/>
      <c r="AP50" s="265"/>
      <c r="AQ50" s="265" t="s">
        <v>685</v>
      </c>
      <c r="AR50" s="265"/>
      <c r="AS50" s="265"/>
      <c r="AT50" s="265"/>
      <c r="AU50" s="265"/>
      <c r="AV50" s="265"/>
      <c r="AW50" s="265"/>
      <c r="AX50" s="266"/>
    </row>
    <row r="51" spans="1:51" ht="45" customHeight="1" x14ac:dyDescent="0.2">
      <c r="A51" s="135" t="s">
        <v>284</v>
      </c>
      <c r="B51" s="130"/>
      <c r="C51" s="129" t="s">
        <v>179</v>
      </c>
      <c r="D51" s="130"/>
      <c r="E51" s="667" t="s">
        <v>203</v>
      </c>
      <c r="F51" s="668"/>
      <c r="G51" s="669" t="s">
        <v>704</v>
      </c>
      <c r="H51" s="670"/>
      <c r="I51" s="670"/>
      <c r="J51" s="670"/>
      <c r="K51" s="670"/>
      <c r="L51" s="670"/>
      <c r="M51" s="670"/>
      <c r="N51" s="670"/>
      <c r="O51" s="670"/>
      <c r="P51" s="670"/>
      <c r="Q51" s="670"/>
      <c r="R51" s="670"/>
      <c r="S51" s="670"/>
      <c r="T51" s="670"/>
      <c r="U51" s="670"/>
      <c r="V51" s="670"/>
      <c r="W51" s="670"/>
      <c r="X51" s="670"/>
      <c r="Y51" s="670"/>
      <c r="Z51" s="670"/>
      <c r="AA51" s="670"/>
      <c r="AB51" s="670"/>
      <c r="AC51" s="670"/>
      <c r="AD51" s="670"/>
      <c r="AE51" s="670"/>
      <c r="AF51" s="670"/>
      <c r="AG51" s="670"/>
      <c r="AH51" s="670"/>
      <c r="AI51" s="670"/>
      <c r="AJ51" s="670"/>
      <c r="AK51" s="670"/>
      <c r="AL51" s="670"/>
      <c r="AM51" s="670"/>
      <c r="AN51" s="670"/>
      <c r="AO51" s="670"/>
      <c r="AP51" s="670"/>
      <c r="AQ51" s="670"/>
      <c r="AR51" s="670"/>
      <c r="AS51" s="670"/>
      <c r="AT51" s="670"/>
      <c r="AU51" s="670"/>
      <c r="AV51" s="670"/>
      <c r="AW51" s="670"/>
      <c r="AX51" s="671"/>
      <c r="AY51">
        <f>COUNTA($G$51)</f>
        <v>1</v>
      </c>
    </row>
    <row r="52" spans="1:51" ht="45" customHeight="1" x14ac:dyDescent="0.2">
      <c r="A52" s="136"/>
      <c r="B52" s="132"/>
      <c r="C52" s="131"/>
      <c r="D52" s="132"/>
      <c r="E52" s="446" t="s">
        <v>202</v>
      </c>
      <c r="F52" s="664"/>
      <c r="G52" s="621" t="s">
        <v>705</v>
      </c>
      <c r="H52" s="665"/>
      <c r="I52" s="665"/>
      <c r="J52" s="665"/>
      <c r="K52" s="665"/>
      <c r="L52" s="665"/>
      <c r="M52" s="665"/>
      <c r="N52" s="665"/>
      <c r="O52" s="665"/>
      <c r="P52" s="665"/>
      <c r="Q52" s="665"/>
      <c r="R52" s="665"/>
      <c r="S52" s="665"/>
      <c r="T52" s="665"/>
      <c r="U52" s="665"/>
      <c r="V52" s="665"/>
      <c r="W52" s="665"/>
      <c r="X52" s="665"/>
      <c r="Y52" s="665"/>
      <c r="Z52" s="665"/>
      <c r="AA52" s="665"/>
      <c r="AB52" s="665"/>
      <c r="AC52" s="665"/>
      <c r="AD52" s="665"/>
      <c r="AE52" s="665"/>
      <c r="AF52" s="665"/>
      <c r="AG52" s="665"/>
      <c r="AH52" s="665"/>
      <c r="AI52" s="665"/>
      <c r="AJ52" s="665"/>
      <c r="AK52" s="665"/>
      <c r="AL52" s="665"/>
      <c r="AM52" s="665"/>
      <c r="AN52" s="665"/>
      <c r="AO52" s="665"/>
      <c r="AP52" s="665"/>
      <c r="AQ52" s="665"/>
      <c r="AR52" s="665"/>
      <c r="AS52" s="665"/>
      <c r="AT52" s="665"/>
      <c r="AU52" s="665"/>
      <c r="AV52" s="665"/>
      <c r="AW52" s="665"/>
      <c r="AX52" s="666"/>
      <c r="AY52">
        <f>$AY$51</f>
        <v>1</v>
      </c>
    </row>
    <row r="53" spans="1:51" ht="18.75" customHeight="1" x14ac:dyDescent="0.2">
      <c r="A53" s="136"/>
      <c r="B53" s="132"/>
      <c r="C53" s="131"/>
      <c r="D53" s="132"/>
      <c r="E53" s="672" t="s">
        <v>180</v>
      </c>
      <c r="F53" s="673"/>
      <c r="G53" s="658" t="s">
        <v>189</v>
      </c>
      <c r="H53" s="643"/>
      <c r="I53" s="643"/>
      <c r="J53" s="643"/>
      <c r="K53" s="643"/>
      <c r="L53" s="643"/>
      <c r="M53" s="643"/>
      <c r="N53" s="643"/>
      <c r="O53" s="643"/>
      <c r="P53" s="643"/>
      <c r="Q53" s="643"/>
      <c r="R53" s="643"/>
      <c r="S53" s="643"/>
      <c r="T53" s="643"/>
      <c r="U53" s="643"/>
      <c r="V53" s="643"/>
      <c r="W53" s="643"/>
      <c r="X53" s="644"/>
      <c r="Y53" s="654"/>
      <c r="Z53" s="655"/>
      <c r="AA53" s="656"/>
      <c r="AB53" s="642" t="s">
        <v>11</v>
      </c>
      <c r="AC53" s="643"/>
      <c r="AD53" s="644"/>
      <c r="AE53" s="176" t="s">
        <v>271</v>
      </c>
      <c r="AF53" s="164"/>
      <c r="AG53" s="164"/>
      <c r="AH53" s="165"/>
      <c r="AI53" s="176" t="s">
        <v>290</v>
      </c>
      <c r="AJ53" s="164"/>
      <c r="AK53" s="164"/>
      <c r="AL53" s="165"/>
      <c r="AM53" s="176" t="s">
        <v>577</v>
      </c>
      <c r="AN53" s="164"/>
      <c r="AO53" s="164"/>
      <c r="AP53" s="165"/>
      <c r="AQ53" s="642" t="s">
        <v>177</v>
      </c>
      <c r="AR53" s="643"/>
      <c r="AS53" s="643"/>
      <c r="AT53" s="644"/>
      <c r="AU53" s="645" t="s">
        <v>191</v>
      </c>
      <c r="AV53" s="645"/>
      <c r="AW53" s="645"/>
      <c r="AX53" s="646"/>
      <c r="AY53">
        <f>COUNTA($G$55)</f>
        <v>1</v>
      </c>
    </row>
    <row r="54" spans="1:51" ht="18.75" customHeight="1" x14ac:dyDescent="0.2">
      <c r="A54" s="136"/>
      <c r="B54" s="132"/>
      <c r="C54" s="131"/>
      <c r="D54" s="132"/>
      <c r="E54" s="131"/>
      <c r="F54" s="674"/>
      <c r="G54" s="166"/>
      <c r="H54" s="167"/>
      <c r="I54" s="167"/>
      <c r="J54" s="167"/>
      <c r="K54" s="167"/>
      <c r="L54" s="167"/>
      <c r="M54" s="167"/>
      <c r="N54" s="167"/>
      <c r="O54" s="167"/>
      <c r="P54" s="167"/>
      <c r="Q54" s="167"/>
      <c r="R54" s="167"/>
      <c r="S54" s="167"/>
      <c r="T54" s="167"/>
      <c r="U54" s="167"/>
      <c r="V54" s="167"/>
      <c r="W54" s="167"/>
      <c r="X54" s="168"/>
      <c r="Y54" s="169"/>
      <c r="Z54" s="170"/>
      <c r="AA54" s="171"/>
      <c r="AB54" s="177"/>
      <c r="AC54" s="167"/>
      <c r="AD54" s="168"/>
      <c r="AE54" s="177"/>
      <c r="AF54" s="167"/>
      <c r="AG54" s="167"/>
      <c r="AH54" s="168"/>
      <c r="AI54" s="177"/>
      <c r="AJ54" s="167"/>
      <c r="AK54" s="167"/>
      <c r="AL54" s="168"/>
      <c r="AM54" s="177"/>
      <c r="AN54" s="167"/>
      <c r="AO54" s="167"/>
      <c r="AP54" s="168"/>
      <c r="AQ54" s="657" t="s">
        <v>594</v>
      </c>
      <c r="AR54" s="648"/>
      <c r="AS54" s="167" t="s">
        <v>178</v>
      </c>
      <c r="AT54" s="168"/>
      <c r="AU54" s="264">
        <v>6</v>
      </c>
      <c r="AV54" s="264"/>
      <c r="AW54" s="167" t="s">
        <v>169</v>
      </c>
      <c r="AX54" s="521"/>
      <c r="AY54">
        <f>$AY$53</f>
        <v>1</v>
      </c>
    </row>
    <row r="55" spans="1:51" ht="39.75" customHeight="1" x14ac:dyDescent="0.2">
      <c r="A55" s="136"/>
      <c r="B55" s="132"/>
      <c r="C55" s="131"/>
      <c r="D55" s="132"/>
      <c r="E55" s="131"/>
      <c r="F55" s="674"/>
      <c r="G55" s="619" t="s">
        <v>611</v>
      </c>
      <c r="H55" s="141"/>
      <c r="I55" s="141"/>
      <c r="J55" s="141"/>
      <c r="K55" s="141"/>
      <c r="L55" s="141"/>
      <c r="M55" s="141"/>
      <c r="N55" s="141"/>
      <c r="O55" s="141"/>
      <c r="P55" s="141"/>
      <c r="Q55" s="141"/>
      <c r="R55" s="141"/>
      <c r="S55" s="141"/>
      <c r="T55" s="141"/>
      <c r="U55" s="141"/>
      <c r="V55" s="141"/>
      <c r="W55" s="141"/>
      <c r="X55" s="274"/>
      <c r="Y55" s="423" t="s">
        <v>190</v>
      </c>
      <c r="Z55" s="424"/>
      <c r="AA55" s="425"/>
      <c r="AB55" s="653" t="s">
        <v>253</v>
      </c>
      <c r="AC55" s="456"/>
      <c r="AD55" s="456"/>
      <c r="AE55" s="194">
        <v>100</v>
      </c>
      <c r="AF55" s="174"/>
      <c r="AG55" s="174"/>
      <c r="AH55" s="174"/>
      <c r="AI55" s="194">
        <v>100</v>
      </c>
      <c r="AJ55" s="174"/>
      <c r="AK55" s="174"/>
      <c r="AL55" s="174"/>
      <c r="AM55" s="194">
        <v>100</v>
      </c>
      <c r="AN55" s="174"/>
      <c r="AO55" s="174"/>
      <c r="AP55" s="174"/>
      <c r="AQ55" s="194" t="s">
        <v>594</v>
      </c>
      <c r="AR55" s="174"/>
      <c r="AS55" s="174"/>
      <c r="AT55" s="174"/>
      <c r="AU55" s="194" t="s">
        <v>594</v>
      </c>
      <c r="AV55" s="174"/>
      <c r="AW55" s="174"/>
      <c r="AX55" s="175"/>
      <c r="AY55">
        <f t="shared" ref="AY55:AY56" si="5">$AY$53</f>
        <v>1</v>
      </c>
    </row>
    <row r="56" spans="1:51" ht="39.75" customHeight="1" x14ac:dyDescent="0.2">
      <c r="A56" s="136"/>
      <c r="B56" s="132"/>
      <c r="C56" s="131"/>
      <c r="D56" s="132"/>
      <c r="E56" s="131"/>
      <c r="F56" s="674"/>
      <c r="G56" s="621"/>
      <c r="H56" s="275"/>
      <c r="I56" s="275"/>
      <c r="J56" s="275"/>
      <c r="K56" s="275"/>
      <c r="L56" s="275"/>
      <c r="M56" s="275"/>
      <c r="N56" s="275"/>
      <c r="O56" s="275"/>
      <c r="P56" s="275"/>
      <c r="Q56" s="275"/>
      <c r="R56" s="275"/>
      <c r="S56" s="275"/>
      <c r="T56" s="275"/>
      <c r="U56" s="275"/>
      <c r="V56" s="275"/>
      <c r="W56" s="275"/>
      <c r="X56" s="276"/>
      <c r="Y56" s="238" t="s">
        <v>54</v>
      </c>
      <c r="Z56" s="239"/>
      <c r="AA56" s="240"/>
      <c r="AB56" s="327" t="s">
        <v>253</v>
      </c>
      <c r="AC56" s="328"/>
      <c r="AD56" s="328"/>
      <c r="AE56" s="194">
        <v>100</v>
      </c>
      <c r="AF56" s="174"/>
      <c r="AG56" s="174"/>
      <c r="AH56" s="174"/>
      <c r="AI56" s="194">
        <v>100</v>
      </c>
      <c r="AJ56" s="174"/>
      <c r="AK56" s="174"/>
      <c r="AL56" s="174"/>
      <c r="AM56" s="194">
        <v>100</v>
      </c>
      <c r="AN56" s="174"/>
      <c r="AO56" s="174"/>
      <c r="AP56" s="174"/>
      <c r="AQ56" s="194" t="s">
        <v>594</v>
      </c>
      <c r="AR56" s="174"/>
      <c r="AS56" s="174"/>
      <c r="AT56" s="174"/>
      <c r="AU56" s="194">
        <v>100</v>
      </c>
      <c r="AV56" s="174"/>
      <c r="AW56" s="174"/>
      <c r="AX56" s="175"/>
      <c r="AY56">
        <f t="shared" si="5"/>
        <v>1</v>
      </c>
    </row>
    <row r="57" spans="1:51" ht="18.75" customHeight="1" x14ac:dyDescent="0.2">
      <c r="A57" s="136"/>
      <c r="B57" s="132"/>
      <c r="C57" s="131"/>
      <c r="D57" s="132"/>
      <c r="E57" s="131"/>
      <c r="F57" s="674"/>
      <c r="G57" s="658" t="s">
        <v>189</v>
      </c>
      <c r="H57" s="643"/>
      <c r="I57" s="643"/>
      <c r="J57" s="643"/>
      <c r="K57" s="643"/>
      <c r="L57" s="643"/>
      <c r="M57" s="643"/>
      <c r="N57" s="643"/>
      <c r="O57" s="643"/>
      <c r="P57" s="643"/>
      <c r="Q57" s="643"/>
      <c r="R57" s="643"/>
      <c r="S57" s="643"/>
      <c r="T57" s="643"/>
      <c r="U57" s="643"/>
      <c r="V57" s="643"/>
      <c r="W57" s="643"/>
      <c r="X57" s="644"/>
      <c r="Y57" s="654"/>
      <c r="Z57" s="655"/>
      <c r="AA57" s="656"/>
      <c r="AB57" s="642" t="s">
        <v>11</v>
      </c>
      <c r="AC57" s="643"/>
      <c r="AD57" s="644"/>
      <c r="AE57" s="176" t="s">
        <v>271</v>
      </c>
      <c r="AF57" s="164"/>
      <c r="AG57" s="164"/>
      <c r="AH57" s="165"/>
      <c r="AI57" s="176" t="s">
        <v>290</v>
      </c>
      <c r="AJ57" s="164"/>
      <c r="AK57" s="164"/>
      <c r="AL57" s="165"/>
      <c r="AM57" s="176" t="s">
        <v>577</v>
      </c>
      <c r="AN57" s="164"/>
      <c r="AO57" s="164"/>
      <c r="AP57" s="165"/>
      <c r="AQ57" s="642" t="s">
        <v>177</v>
      </c>
      <c r="AR57" s="643"/>
      <c r="AS57" s="643"/>
      <c r="AT57" s="644"/>
      <c r="AU57" s="645" t="s">
        <v>191</v>
      </c>
      <c r="AV57" s="645"/>
      <c r="AW57" s="645"/>
      <c r="AX57" s="646"/>
      <c r="AY57">
        <f>COUNTA($G$59)</f>
        <v>1</v>
      </c>
    </row>
    <row r="58" spans="1:51" ht="18.75" customHeight="1" x14ac:dyDescent="0.2">
      <c r="A58" s="136"/>
      <c r="B58" s="132"/>
      <c r="C58" s="131"/>
      <c r="D58" s="132"/>
      <c r="E58" s="131"/>
      <c r="F58" s="674"/>
      <c r="G58" s="166"/>
      <c r="H58" s="167"/>
      <c r="I58" s="167"/>
      <c r="J58" s="167"/>
      <c r="K58" s="167"/>
      <c r="L58" s="167"/>
      <c r="M58" s="167"/>
      <c r="N58" s="167"/>
      <c r="O58" s="167"/>
      <c r="P58" s="167"/>
      <c r="Q58" s="167"/>
      <c r="R58" s="167"/>
      <c r="S58" s="167"/>
      <c r="T58" s="167"/>
      <c r="U58" s="167"/>
      <c r="V58" s="167"/>
      <c r="W58" s="167"/>
      <c r="X58" s="168"/>
      <c r="Y58" s="169"/>
      <c r="Z58" s="170"/>
      <c r="AA58" s="171"/>
      <c r="AB58" s="177"/>
      <c r="AC58" s="167"/>
      <c r="AD58" s="168"/>
      <c r="AE58" s="177"/>
      <c r="AF58" s="167"/>
      <c r="AG58" s="167"/>
      <c r="AH58" s="168"/>
      <c r="AI58" s="177"/>
      <c r="AJ58" s="167"/>
      <c r="AK58" s="167"/>
      <c r="AL58" s="168"/>
      <c r="AM58" s="177"/>
      <c r="AN58" s="167"/>
      <c r="AO58" s="167"/>
      <c r="AP58" s="168"/>
      <c r="AQ58" s="657" t="s">
        <v>594</v>
      </c>
      <c r="AR58" s="648"/>
      <c r="AS58" s="167" t="s">
        <v>178</v>
      </c>
      <c r="AT58" s="168"/>
      <c r="AU58" s="264">
        <v>6</v>
      </c>
      <c r="AV58" s="264"/>
      <c r="AW58" s="167" t="s">
        <v>169</v>
      </c>
      <c r="AX58" s="521"/>
      <c r="AY58">
        <f>$AY$57</f>
        <v>1</v>
      </c>
    </row>
    <row r="59" spans="1:51" ht="39.75" customHeight="1" x14ac:dyDescent="0.2">
      <c r="A59" s="136"/>
      <c r="B59" s="132"/>
      <c r="C59" s="131"/>
      <c r="D59" s="132"/>
      <c r="E59" s="131"/>
      <c r="F59" s="674"/>
      <c r="G59" s="619" t="s">
        <v>603</v>
      </c>
      <c r="H59" s="141"/>
      <c r="I59" s="141"/>
      <c r="J59" s="141"/>
      <c r="K59" s="141"/>
      <c r="L59" s="141"/>
      <c r="M59" s="141"/>
      <c r="N59" s="141"/>
      <c r="O59" s="141"/>
      <c r="P59" s="141"/>
      <c r="Q59" s="141"/>
      <c r="R59" s="141"/>
      <c r="S59" s="141"/>
      <c r="T59" s="141"/>
      <c r="U59" s="141"/>
      <c r="V59" s="141"/>
      <c r="W59" s="141"/>
      <c r="X59" s="274"/>
      <c r="Y59" s="423" t="s">
        <v>190</v>
      </c>
      <c r="Z59" s="424"/>
      <c r="AA59" s="425"/>
      <c r="AB59" s="653" t="s">
        <v>253</v>
      </c>
      <c r="AC59" s="456"/>
      <c r="AD59" s="456"/>
      <c r="AE59" s="194">
        <v>79.5</v>
      </c>
      <c r="AF59" s="174"/>
      <c r="AG59" s="174"/>
      <c r="AH59" s="174"/>
      <c r="AI59" s="194">
        <v>81</v>
      </c>
      <c r="AJ59" s="174"/>
      <c r="AK59" s="174"/>
      <c r="AL59" s="174"/>
      <c r="AM59" s="194" t="s">
        <v>684</v>
      </c>
      <c r="AN59" s="174"/>
      <c r="AO59" s="174"/>
      <c r="AP59" s="174"/>
      <c r="AQ59" s="194" t="s">
        <v>594</v>
      </c>
      <c r="AR59" s="174"/>
      <c r="AS59" s="174"/>
      <c r="AT59" s="174"/>
      <c r="AU59" s="194" t="s">
        <v>594</v>
      </c>
      <c r="AV59" s="174"/>
      <c r="AW59" s="174"/>
      <c r="AX59" s="175"/>
      <c r="AY59">
        <f t="shared" ref="AY59:AY60" si="6">$AY$57</f>
        <v>1</v>
      </c>
    </row>
    <row r="60" spans="1:51" ht="25.5" customHeight="1" x14ac:dyDescent="0.2">
      <c r="A60" s="136"/>
      <c r="B60" s="132"/>
      <c r="C60" s="131"/>
      <c r="D60" s="132"/>
      <c r="E60" s="131"/>
      <c r="F60" s="674"/>
      <c r="G60" s="621"/>
      <c r="H60" s="275"/>
      <c r="I60" s="275"/>
      <c r="J60" s="275"/>
      <c r="K60" s="275"/>
      <c r="L60" s="275"/>
      <c r="M60" s="275"/>
      <c r="N60" s="275"/>
      <c r="O60" s="275"/>
      <c r="P60" s="275"/>
      <c r="Q60" s="275"/>
      <c r="R60" s="275"/>
      <c r="S60" s="275"/>
      <c r="T60" s="275"/>
      <c r="U60" s="275"/>
      <c r="V60" s="275"/>
      <c r="W60" s="275"/>
      <c r="X60" s="276"/>
      <c r="Y60" s="238" t="s">
        <v>54</v>
      </c>
      <c r="Z60" s="239"/>
      <c r="AA60" s="240"/>
      <c r="AB60" s="327" t="s">
        <v>253</v>
      </c>
      <c r="AC60" s="328"/>
      <c r="AD60" s="328"/>
      <c r="AE60" s="194">
        <v>77</v>
      </c>
      <c r="AF60" s="174"/>
      <c r="AG60" s="174"/>
      <c r="AH60" s="174"/>
      <c r="AI60" s="194">
        <v>77</v>
      </c>
      <c r="AJ60" s="174"/>
      <c r="AK60" s="174"/>
      <c r="AL60" s="174"/>
      <c r="AM60" s="194">
        <v>77</v>
      </c>
      <c r="AN60" s="174"/>
      <c r="AO60" s="174"/>
      <c r="AP60" s="174"/>
      <c r="AQ60" s="194" t="s">
        <v>594</v>
      </c>
      <c r="AR60" s="174"/>
      <c r="AS60" s="174"/>
      <c r="AT60" s="174"/>
      <c r="AU60" s="194">
        <v>77</v>
      </c>
      <c r="AV60" s="174"/>
      <c r="AW60" s="174"/>
      <c r="AX60" s="175"/>
      <c r="AY60">
        <f t="shared" si="6"/>
        <v>1</v>
      </c>
    </row>
    <row r="61" spans="1:51" ht="36" customHeight="1" x14ac:dyDescent="0.2">
      <c r="A61" s="136"/>
      <c r="B61" s="132"/>
      <c r="C61" s="131"/>
      <c r="D61" s="132"/>
      <c r="E61" s="137" t="s">
        <v>205</v>
      </c>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9"/>
      <c r="AY61">
        <f>COUNTA($E$62)</f>
        <v>1</v>
      </c>
    </row>
    <row r="62" spans="1:51" ht="35.25" customHeight="1" x14ac:dyDescent="0.2">
      <c r="A62" s="136"/>
      <c r="B62" s="132"/>
      <c r="C62" s="131"/>
      <c r="D62" s="132"/>
      <c r="E62" s="140" t="s">
        <v>687</v>
      </c>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42"/>
      <c r="AY62">
        <f>$AY$61</f>
        <v>1</v>
      </c>
    </row>
    <row r="63" spans="1:51" ht="87.75" customHeight="1" x14ac:dyDescent="0.2">
      <c r="A63" s="136"/>
      <c r="B63" s="132"/>
      <c r="C63" s="133"/>
      <c r="D63" s="134"/>
      <c r="E63" s="143"/>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5"/>
      <c r="AY63">
        <f>$AY$61</f>
        <v>1</v>
      </c>
    </row>
    <row r="64" spans="1:51" ht="34.5" customHeight="1" x14ac:dyDescent="0.2">
      <c r="A64" s="136"/>
      <c r="B64" s="132"/>
      <c r="C64" s="672" t="s">
        <v>549</v>
      </c>
      <c r="D64" s="712"/>
      <c r="E64" s="446" t="s">
        <v>280</v>
      </c>
      <c r="F64" s="447"/>
      <c r="G64" s="448" t="s">
        <v>192</v>
      </c>
      <c r="H64" s="138"/>
      <c r="I64" s="138"/>
      <c r="J64" s="449" t="s">
        <v>612</v>
      </c>
      <c r="K64" s="450"/>
      <c r="L64" s="450"/>
      <c r="M64" s="450"/>
      <c r="N64" s="450"/>
      <c r="O64" s="450"/>
      <c r="P64" s="450"/>
      <c r="Q64" s="450"/>
      <c r="R64" s="450"/>
      <c r="S64" s="450"/>
      <c r="T64" s="451"/>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3"/>
      <c r="AY64" s="77" t="str">
        <f>IF(SUBSTITUTE($J$64,"-","")="","0","1")</f>
        <v>1</v>
      </c>
    </row>
    <row r="65" spans="1:51" ht="18.75" customHeight="1" x14ac:dyDescent="0.2">
      <c r="A65" s="136"/>
      <c r="B65" s="132"/>
      <c r="C65" s="131"/>
      <c r="D65" s="132"/>
      <c r="E65" s="286" t="s">
        <v>184</v>
      </c>
      <c r="F65" s="287"/>
      <c r="G65" s="163" t="s">
        <v>181</v>
      </c>
      <c r="H65" s="164"/>
      <c r="I65" s="164"/>
      <c r="J65" s="164"/>
      <c r="K65" s="164"/>
      <c r="L65" s="164"/>
      <c r="M65" s="164"/>
      <c r="N65" s="164"/>
      <c r="O65" s="164"/>
      <c r="P65" s="164"/>
      <c r="Q65" s="164"/>
      <c r="R65" s="164"/>
      <c r="S65" s="164"/>
      <c r="T65" s="164"/>
      <c r="U65" s="164"/>
      <c r="V65" s="164"/>
      <c r="W65" s="164"/>
      <c r="X65" s="165"/>
      <c r="Y65" s="169"/>
      <c r="Z65" s="170"/>
      <c r="AA65" s="171"/>
      <c r="AB65" s="176" t="s">
        <v>11</v>
      </c>
      <c r="AC65" s="164"/>
      <c r="AD65" s="165"/>
      <c r="AE65" s="178" t="s">
        <v>183</v>
      </c>
      <c r="AF65" s="179"/>
      <c r="AG65" s="179"/>
      <c r="AH65" s="180"/>
      <c r="AI65" s="181" t="s">
        <v>421</v>
      </c>
      <c r="AJ65" s="181"/>
      <c r="AK65" s="181"/>
      <c r="AL65" s="176"/>
      <c r="AM65" s="181" t="s">
        <v>422</v>
      </c>
      <c r="AN65" s="181"/>
      <c r="AO65" s="181"/>
      <c r="AP65" s="176"/>
      <c r="AQ65" s="176" t="s">
        <v>177</v>
      </c>
      <c r="AR65" s="164"/>
      <c r="AS65" s="164"/>
      <c r="AT65" s="165"/>
      <c r="AU65" s="261" t="s">
        <v>131</v>
      </c>
      <c r="AV65" s="261"/>
      <c r="AW65" s="261"/>
      <c r="AX65" s="262"/>
      <c r="AY65">
        <f>COUNTA($G$67)</f>
        <v>1</v>
      </c>
    </row>
    <row r="66" spans="1:51" ht="18.75" customHeight="1" x14ac:dyDescent="0.2">
      <c r="A66" s="136"/>
      <c r="B66" s="132"/>
      <c r="C66" s="131"/>
      <c r="D66" s="132"/>
      <c r="E66" s="286"/>
      <c r="F66" s="287"/>
      <c r="G66" s="166"/>
      <c r="H66" s="167"/>
      <c r="I66" s="167"/>
      <c r="J66" s="167"/>
      <c r="K66" s="167"/>
      <c r="L66" s="167"/>
      <c r="M66" s="167"/>
      <c r="N66" s="167"/>
      <c r="O66" s="167"/>
      <c r="P66" s="167"/>
      <c r="Q66" s="167"/>
      <c r="R66" s="167"/>
      <c r="S66" s="167"/>
      <c r="T66" s="167"/>
      <c r="U66" s="167"/>
      <c r="V66" s="167"/>
      <c r="W66" s="167"/>
      <c r="X66" s="168"/>
      <c r="Y66" s="169"/>
      <c r="Z66" s="170"/>
      <c r="AA66" s="171"/>
      <c r="AB66" s="177"/>
      <c r="AC66" s="167"/>
      <c r="AD66" s="168"/>
      <c r="AE66" s="264">
        <v>28</v>
      </c>
      <c r="AF66" s="264"/>
      <c r="AG66" s="167" t="s">
        <v>178</v>
      </c>
      <c r="AH66" s="168"/>
      <c r="AI66" s="182"/>
      <c r="AJ66" s="182"/>
      <c r="AK66" s="182"/>
      <c r="AL66" s="177"/>
      <c r="AM66" s="182"/>
      <c r="AN66" s="182"/>
      <c r="AO66" s="182"/>
      <c r="AP66" s="177"/>
      <c r="AQ66" s="263" t="s">
        <v>594</v>
      </c>
      <c r="AR66" s="264"/>
      <c r="AS66" s="167" t="s">
        <v>178</v>
      </c>
      <c r="AT66" s="168"/>
      <c r="AU66" s="264">
        <v>6</v>
      </c>
      <c r="AV66" s="264"/>
      <c r="AW66" s="167" t="s">
        <v>169</v>
      </c>
      <c r="AX66" s="521"/>
      <c r="AY66">
        <f>$AY$65</f>
        <v>1</v>
      </c>
    </row>
    <row r="67" spans="1:51" ht="23.25" customHeight="1" x14ac:dyDescent="0.2">
      <c r="A67" s="136"/>
      <c r="B67" s="132"/>
      <c r="C67" s="131"/>
      <c r="D67" s="132"/>
      <c r="E67" s="286"/>
      <c r="F67" s="287"/>
      <c r="G67" s="619" t="s">
        <v>613</v>
      </c>
      <c r="H67" s="141"/>
      <c r="I67" s="141"/>
      <c r="J67" s="141"/>
      <c r="K67" s="141"/>
      <c r="L67" s="141"/>
      <c r="M67" s="141"/>
      <c r="N67" s="141"/>
      <c r="O67" s="141"/>
      <c r="P67" s="141"/>
      <c r="Q67" s="141"/>
      <c r="R67" s="141"/>
      <c r="S67" s="141"/>
      <c r="T67" s="141"/>
      <c r="U67" s="141"/>
      <c r="V67" s="141"/>
      <c r="W67" s="141"/>
      <c r="X67" s="274"/>
      <c r="Y67" s="423" t="s">
        <v>12</v>
      </c>
      <c r="Z67" s="424"/>
      <c r="AA67" s="425"/>
      <c r="AB67" s="328" t="s">
        <v>253</v>
      </c>
      <c r="AC67" s="328"/>
      <c r="AD67" s="328"/>
      <c r="AE67" s="236">
        <v>100</v>
      </c>
      <c r="AF67" s="174"/>
      <c r="AG67" s="174"/>
      <c r="AH67" s="174"/>
      <c r="AI67" s="236">
        <v>100</v>
      </c>
      <c r="AJ67" s="174"/>
      <c r="AK67" s="174"/>
      <c r="AL67" s="174"/>
      <c r="AM67" s="236" t="s">
        <v>594</v>
      </c>
      <c r="AN67" s="174"/>
      <c r="AO67" s="174"/>
      <c r="AP67" s="174"/>
      <c r="AQ67" s="236" t="s">
        <v>594</v>
      </c>
      <c r="AR67" s="174"/>
      <c r="AS67" s="174"/>
      <c r="AT67" s="237"/>
      <c r="AU67" s="174" t="s">
        <v>594</v>
      </c>
      <c r="AV67" s="174"/>
      <c r="AW67" s="174"/>
      <c r="AX67" s="175"/>
      <c r="AY67">
        <f t="shared" ref="AY67:AY69" si="7">$AY$65</f>
        <v>1</v>
      </c>
    </row>
    <row r="68" spans="1:51" ht="23.25" customHeight="1" x14ac:dyDescent="0.2">
      <c r="A68" s="136"/>
      <c r="B68" s="132"/>
      <c r="C68" s="131"/>
      <c r="D68" s="132"/>
      <c r="E68" s="286"/>
      <c r="F68" s="287"/>
      <c r="G68" s="620"/>
      <c r="H68" s="144"/>
      <c r="I68" s="144"/>
      <c r="J68" s="144"/>
      <c r="K68" s="144"/>
      <c r="L68" s="144"/>
      <c r="M68" s="144"/>
      <c r="N68" s="144"/>
      <c r="O68" s="144"/>
      <c r="P68" s="144"/>
      <c r="Q68" s="144"/>
      <c r="R68" s="144"/>
      <c r="S68" s="144"/>
      <c r="T68" s="144"/>
      <c r="U68" s="144"/>
      <c r="V68" s="144"/>
      <c r="W68" s="144"/>
      <c r="X68" s="412"/>
      <c r="Y68" s="238" t="s">
        <v>54</v>
      </c>
      <c r="Z68" s="239"/>
      <c r="AA68" s="240"/>
      <c r="AB68" s="456" t="s">
        <v>253</v>
      </c>
      <c r="AC68" s="456"/>
      <c r="AD68" s="456"/>
      <c r="AE68" s="236">
        <v>100</v>
      </c>
      <c r="AF68" s="174"/>
      <c r="AG68" s="174"/>
      <c r="AH68" s="237"/>
      <c r="AI68" s="236">
        <v>100</v>
      </c>
      <c r="AJ68" s="174"/>
      <c r="AK68" s="174"/>
      <c r="AL68" s="174"/>
      <c r="AM68" s="236">
        <v>100</v>
      </c>
      <c r="AN68" s="174"/>
      <c r="AO68" s="174"/>
      <c r="AP68" s="237"/>
      <c r="AQ68" s="236" t="s">
        <v>594</v>
      </c>
      <c r="AR68" s="174"/>
      <c r="AS68" s="174"/>
      <c r="AT68" s="237"/>
      <c r="AU68" s="174">
        <v>100</v>
      </c>
      <c r="AV68" s="174"/>
      <c r="AW68" s="174"/>
      <c r="AX68" s="175"/>
      <c r="AY68">
        <f t="shared" si="7"/>
        <v>1</v>
      </c>
    </row>
    <row r="69" spans="1:51" ht="23.25" customHeight="1" x14ac:dyDescent="0.2">
      <c r="A69" s="136"/>
      <c r="B69" s="132"/>
      <c r="C69" s="131"/>
      <c r="D69" s="132"/>
      <c r="E69" s="286"/>
      <c r="F69" s="287"/>
      <c r="G69" s="621"/>
      <c r="H69" s="275"/>
      <c r="I69" s="275"/>
      <c r="J69" s="275"/>
      <c r="K69" s="275"/>
      <c r="L69" s="275"/>
      <c r="M69" s="275"/>
      <c r="N69" s="275"/>
      <c r="O69" s="275"/>
      <c r="P69" s="275"/>
      <c r="Q69" s="275"/>
      <c r="R69" s="275"/>
      <c r="S69" s="275"/>
      <c r="T69" s="275"/>
      <c r="U69" s="275"/>
      <c r="V69" s="275"/>
      <c r="W69" s="275"/>
      <c r="X69" s="276"/>
      <c r="Y69" s="238" t="s">
        <v>13</v>
      </c>
      <c r="Z69" s="239"/>
      <c r="AA69" s="240"/>
      <c r="AB69" s="283" t="s">
        <v>170</v>
      </c>
      <c r="AC69" s="283"/>
      <c r="AD69" s="283"/>
      <c r="AE69" s="236">
        <v>100</v>
      </c>
      <c r="AF69" s="174"/>
      <c r="AG69" s="174"/>
      <c r="AH69" s="237"/>
      <c r="AI69" s="236">
        <v>100</v>
      </c>
      <c r="AJ69" s="174"/>
      <c r="AK69" s="174"/>
      <c r="AL69" s="174"/>
      <c r="AM69" s="236" t="s">
        <v>594</v>
      </c>
      <c r="AN69" s="174"/>
      <c r="AO69" s="174"/>
      <c r="AP69" s="174"/>
      <c r="AQ69" s="236" t="s">
        <v>594</v>
      </c>
      <c r="AR69" s="174"/>
      <c r="AS69" s="174"/>
      <c r="AT69" s="237"/>
      <c r="AU69" s="174" t="s">
        <v>594</v>
      </c>
      <c r="AV69" s="174"/>
      <c r="AW69" s="174"/>
      <c r="AX69" s="175"/>
      <c r="AY69">
        <f t="shared" si="7"/>
        <v>1</v>
      </c>
    </row>
    <row r="70" spans="1:51" ht="18.75" customHeight="1" x14ac:dyDescent="0.2">
      <c r="A70" s="136"/>
      <c r="B70" s="132"/>
      <c r="C70" s="131"/>
      <c r="D70" s="132"/>
      <c r="E70" s="286" t="s">
        <v>184</v>
      </c>
      <c r="F70" s="287"/>
      <c r="G70" s="163" t="s">
        <v>181</v>
      </c>
      <c r="H70" s="164"/>
      <c r="I70" s="164"/>
      <c r="J70" s="164"/>
      <c r="K70" s="164"/>
      <c r="L70" s="164"/>
      <c r="M70" s="164"/>
      <c r="N70" s="164"/>
      <c r="O70" s="164"/>
      <c r="P70" s="164"/>
      <c r="Q70" s="164"/>
      <c r="R70" s="164"/>
      <c r="S70" s="164"/>
      <c r="T70" s="164"/>
      <c r="U70" s="164"/>
      <c r="V70" s="164"/>
      <c r="W70" s="164"/>
      <c r="X70" s="165"/>
      <c r="Y70" s="169"/>
      <c r="Z70" s="170"/>
      <c r="AA70" s="171"/>
      <c r="AB70" s="176" t="s">
        <v>11</v>
      </c>
      <c r="AC70" s="164"/>
      <c r="AD70" s="165"/>
      <c r="AE70" s="178" t="s">
        <v>183</v>
      </c>
      <c r="AF70" s="179"/>
      <c r="AG70" s="179"/>
      <c r="AH70" s="180"/>
      <c r="AI70" s="181" t="s">
        <v>421</v>
      </c>
      <c r="AJ70" s="181"/>
      <c r="AK70" s="181"/>
      <c r="AL70" s="176"/>
      <c r="AM70" s="181" t="s">
        <v>422</v>
      </c>
      <c r="AN70" s="181"/>
      <c r="AO70" s="181"/>
      <c r="AP70" s="176"/>
      <c r="AQ70" s="176" t="s">
        <v>177</v>
      </c>
      <c r="AR70" s="164"/>
      <c r="AS70" s="164"/>
      <c r="AT70" s="165"/>
      <c r="AU70" s="261" t="s">
        <v>131</v>
      </c>
      <c r="AV70" s="261"/>
      <c r="AW70" s="261"/>
      <c r="AX70" s="262"/>
      <c r="AY70">
        <f>COUNTA($G$72)</f>
        <v>1</v>
      </c>
    </row>
    <row r="71" spans="1:51" ht="18.75" customHeight="1" x14ac:dyDescent="0.2">
      <c r="A71" s="136"/>
      <c r="B71" s="132"/>
      <c r="C71" s="131"/>
      <c r="D71" s="132"/>
      <c r="E71" s="286"/>
      <c r="F71" s="287"/>
      <c r="G71" s="166"/>
      <c r="H71" s="167"/>
      <c r="I71" s="167"/>
      <c r="J71" s="167"/>
      <c r="K71" s="167"/>
      <c r="L71" s="167"/>
      <c r="M71" s="167"/>
      <c r="N71" s="167"/>
      <c r="O71" s="167"/>
      <c r="P71" s="167"/>
      <c r="Q71" s="167"/>
      <c r="R71" s="167"/>
      <c r="S71" s="167"/>
      <c r="T71" s="167"/>
      <c r="U71" s="167"/>
      <c r="V71" s="167"/>
      <c r="W71" s="167"/>
      <c r="X71" s="168"/>
      <c r="Y71" s="169"/>
      <c r="Z71" s="170"/>
      <c r="AA71" s="171"/>
      <c r="AB71" s="177"/>
      <c r="AC71" s="167"/>
      <c r="AD71" s="168"/>
      <c r="AE71" s="264">
        <v>28</v>
      </c>
      <c r="AF71" s="264"/>
      <c r="AG71" s="167" t="s">
        <v>178</v>
      </c>
      <c r="AH71" s="168"/>
      <c r="AI71" s="182"/>
      <c r="AJ71" s="182"/>
      <c r="AK71" s="182"/>
      <c r="AL71" s="177"/>
      <c r="AM71" s="182"/>
      <c r="AN71" s="182"/>
      <c r="AO71" s="182"/>
      <c r="AP71" s="177"/>
      <c r="AQ71" s="263" t="s">
        <v>594</v>
      </c>
      <c r="AR71" s="264"/>
      <c r="AS71" s="167" t="s">
        <v>178</v>
      </c>
      <c r="AT71" s="168"/>
      <c r="AU71" s="264">
        <v>6</v>
      </c>
      <c r="AV71" s="264"/>
      <c r="AW71" s="167" t="s">
        <v>169</v>
      </c>
      <c r="AX71" s="521"/>
      <c r="AY71">
        <f>$AY$70</f>
        <v>1</v>
      </c>
    </row>
    <row r="72" spans="1:51" ht="23.25" customHeight="1" x14ac:dyDescent="0.2">
      <c r="A72" s="136"/>
      <c r="B72" s="132"/>
      <c r="C72" s="131"/>
      <c r="D72" s="132"/>
      <c r="E72" s="286"/>
      <c r="F72" s="287"/>
      <c r="G72" s="619" t="s">
        <v>614</v>
      </c>
      <c r="H72" s="141"/>
      <c r="I72" s="141"/>
      <c r="J72" s="141"/>
      <c r="K72" s="141"/>
      <c r="L72" s="141"/>
      <c r="M72" s="141"/>
      <c r="N72" s="141"/>
      <c r="O72" s="141"/>
      <c r="P72" s="141"/>
      <c r="Q72" s="141"/>
      <c r="R72" s="141"/>
      <c r="S72" s="141"/>
      <c r="T72" s="141"/>
      <c r="U72" s="141"/>
      <c r="V72" s="141"/>
      <c r="W72" s="141"/>
      <c r="X72" s="274"/>
      <c r="Y72" s="423" t="s">
        <v>12</v>
      </c>
      <c r="Z72" s="424"/>
      <c r="AA72" s="425"/>
      <c r="AB72" s="328" t="s">
        <v>253</v>
      </c>
      <c r="AC72" s="328"/>
      <c r="AD72" s="328"/>
      <c r="AE72" s="236" t="s">
        <v>594</v>
      </c>
      <c r="AF72" s="174"/>
      <c r="AG72" s="174"/>
      <c r="AH72" s="174"/>
      <c r="AI72" s="236" t="s">
        <v>684</v>
      </c>
      <c r="AJ72" s="174"/>
      <c r="AK72" s="174"/>
      <c r="AL72" s="174"/>
      <c r="AM72" s="236" t="s">
        <v>594</v>
      </c>
      <c r="AN72" s="174"/>
      <c r="AO72" s="174"/>
      <c r="AP72" s="174"/>
      <c r="AQ72" s="236" t="s">
        <v>594</v>
      </c>
      <c r="AR72" s="174"/>
      <c r="AS72" s="174"/>
      <c r="AT72" s="237"/>
      <c r="AU72" s="174" t="s">
        <v>594</v>
      </c>
      <c r="AV72" s="174"/>
      <c r="AW72" s="174"/>
      <c r="AX72" s="175"/>
      <c r="AY72">
        <f t="shared" ref="AY72:AY74" si="8">$AY$70</f>
        <v>1</v>
      </c>
    </row>
    <row r="73" spans="1:51" ht="23.25" customHeight="1" x14ac:dyDescent="0.2">
      <c r="A73" s="136"/>
      <c r="B73" s="132"/>
      <c r="C73" s="131"/>
      <c r="D73" s="132"/>
      <c r="E73" s="286"/>
      <c r="F73" s="287"/>
      <c r="G73" s="620"/>
      <c r="H73" s="144"/>
      <c r="I73" s="144"/>
      <c r="J73" s="144"/>
      <c r="K73" s="144"/>
      <c r="L73" s="144"/>
      <c r="M73" s="144"/>
      <c r="N73" s="144"/>
      <c r="O73" s="144"/>
      <c r="P73" s="144"/>
      <c r="Q73" s="144"/>
      <c r="R73" s="144"/>
      <c r="S73" s="144"/>
      <c r="T73" s="144"/>
      <c r="U73" s="144"/>
      <c r="V73" s="144"/>
      <c r="W73" s="144"/>
      <c r="X73" s="412"/>
      <c r="Y73" s="238" t="s">
        <v>54</v>
      </c>
      <c r="Z73" s="239"/>
      <c r="AA73" s="240"/>
      <c r="AB73" s="456" t="s">
        <v>253</v>
      </c>
      <c r="AC73" s="456"/>
      <c r="AD73" s="456"/>
      <c r="AE73" s="236" t="s">
        <v>594</v>
      </c>
      <c r="AF73" s="174"/>
      <c r="AG73" s="174"/>
      <c r="AH73" s="237"/>
      <c r="AI73" s="236">
        <v>50</v>
      </c>
      <c r="AJ73" s="174"/>
      <c r="AK73" s="174"/>
      <c r="AL73" s="174"/>
      <c r="AM73" s="236">
        <v>50</v>
      </c>
      <c r="AN73" s="174"/>
      <c r="AO73" s="174"/>
      <c r="AP73" s="237"/>
      <c r="AQ73" s="236" t="s">
        <v>594</v>
      </c>
      <c r="AR73" s="174"/>
      <c r="AS73" s="174"/>
      <c r="AT73" s="237"/>
      <c r="AU73" s="174">
        <v>50</v>
      </c>
      <c r="AV73" s="174"/>
      <c r="AW73" s="174"/>
      <c r="AX73" s="175"/>
      <c r="AY73">
        <f t="shared" si="8"/>
        <v>1</v>
      </c>
    </row>
    <row r="74" spans="1:51" ht="21" customHeight="1" x14ac:dyDescent="0.2">
      <c r="A74" s="136"/>
      <c r="B74" s="132"/>
      <c r="C74" s="131"/>
      <c r="D74" s="132"/>
      <c r="E74" s="286"/>
      <c r="F74" s="287"/>
      <c r="G74" s="621"/>
      <c r="H74" s="275"/>
      <c r="I74" s="275"/>
      <c r="J74" s="275"/>
      <c r="K74" s="275"/>
      <c r="L74" s="275"/>
      <c r="M74" s="275"/>
      <c r="N74" s="275"/>
      <c r="O74" s="275"/>
      <c r="P74" s="275"/>
      <c r="Q74" s="275"/>
      <c r="R74" s="275"/>
      <c r="S74" s="275"/>
      <c r="T74" s="275"/>
      <c r="U74" s="275"/>
      <c r="V74" s="275"/>
      <c r="W74" s="275"/>
      <c r="X74" s="276"/>
      <c r="Y74" s="238" t="s">
        <v>13</v>
      </c>
      <c r="Z74" s="239"/>
      <c r="AA74" s="240"/>
      <c r="AB74" s="283" t="s">
        <v>170</v>
      </c>
      <c r="AC74" s="283"/>
      <c r="AD74" s="283"/>
      <c r="AE74" s="236" t="s">
        <v>594</v>
      </c>
      <c r="AF74" s="174"/>
      <c r="AG74" s="174"/>
      <c r="AH74" s="237"/>
      <c r="AI74" s="236" t="s">
        <v>684</v>
      </c>
      <c r="AJ74" s="174"/>
      <c r="AK74" s="174"/>
      <c r="AL74" s="174"/>
      <c r="AM74" s="236" t="s">
        <v>594</v>
      </c>
      <c r="AN74" s="174"/>
      <c r="AO74" s="174"/>
      <c r="AP74" s="174"/>
      <c r="AQ74" s="236" t="s">
        <v>594</v>
      </c>
      <c r="AR74" s="174"/>
      <c r="AS74" s="174"/>
      <c r="AT74" s="237"/>
      <c r="AU74" s="174" t="s">
        <v>594</v>
      </c>
      <c r="AV74" s="174"/>
      <c r="AW74" s="174"/>
      <c r="AX74" s="175"/>
      <c r="AY74">
        <f t="shared" si="8"/>
        <v>1</v>
      </c>
    </row>
    <row r="75" spans="1:51" ht="18.75" customHeight="1" x14ac:dyDescent="0.2">
      <c r="A75" s="136"/>
      <c r="B75" s="132"/>
      <c r="C75" s="131"/>
      <c r="D75" s="132"/>
      <c r="E75" s="286" t="s">
        <v>185</v>
      </c>
      <c r="F75" s="287"/>
      <c r="G75" s="163" t="s">
        <v>182</v>
      </c>
      <c r="H75" s="164"/>
      <c r="I75" s="164"/>
      <c r="J75" s="164"/>
      <c r="K75" s="164"/>
      <c r="L75" s="164"/>
      <c r="M75" s="164"/>
      <c r="N75" s="164"/>
      <c r="O75" s="164"/>
      <c r="P75" s="164"/>
      <c r="Q75" s="164"/>
      <c r="R75" s="164"/>
      <c r="S75" s="164"/>
      <c r="T75" s="164"/>
      <c r="U75" s="164"/>
      <c r="V75" s="164"/>
      <c r="W75" s="164"/>
      <c r="X75" s="165"/>
      <c r="Y75" s="169"/>
      <c r="Z75" s="170"/>
      <c r="AA75" s="171"/>
      <c r="AB75" s="176" t="s">
        <v>11</v>
      </c>
      <c r="AC75" s="164"/>
      <c r="AD75" s="165"/>
      <c r="AE75" s="178" t="s">
        <v>183</v>
      </c>
      <c r="AF75" s="179"/>
      <c r="AG75" s="179"/>
      <c r="AH75" s="180"/>
      <c r="AI75" s="181" t="s">
        <v>421</v>
      </c>
      <c r="AJ75" s="181"/>
      <c r="AK75" s="181"/>
      <c r="AL75" s="176"/>
      <c r="AM75" s="181" t="s">
        <v>422</v>
      </c>
      <c r="AN75" s="181"/>
      <c r="AO75" s="181"/>
      <c r="AP75" s="176"/>
      <c r="AQ75" s="176" t="s">
        <v>177</v>
      </c>
      <c r="AR75" s="164"/>
      <c r="AS75" s="164"/>
      <c r="AT75" s="165"/>
      <c r="AU75" s="261" t="s">
        <v>131</v>
      </c>
      <c r="AV75" s="261"/>
      <c r="AW75" s="261"/>
      <c r="AX75" s="262"/>
      <c r="AY75">
        <f>COUNTA($G$77)</f>
        <v>1</v>
      </c>
    </row>
    <row r="76" spans="1:51" ht="18.75" customHeight="1" x14ac:dyDescent="0.2">
      <c r="A76" s="136"/>
      <c r="B76" s="132"/>
      <c r="C76" s="131"/>
      <c r="D76" s="132"/>
      <c r="E76" s="286"/>
      <c r="F76" s="287"/>
      <c r="G76" s="166"/>
      <c r="H76" s="167"/>
      <c r="I76" s="167"/>
      <c r="J76" s="167"/>
      <c r="K76" s="167"/>
      <c r="L76" s="167"/>
      <c r="M76" s="167"/>
      <c r="N76" s="167"/>
      <c r="O76" s="167"/>
      <c r="P76" s="167"/>
      <c r="Q76" s="167"/>
      <c r="R76" s="167"/>
      <c r="S76" s="167"/>
      <c r="T76" s="167"/>
      <c r="U76" s="167"/>
      <c r="V76" s="167"/>
      <c r="W76" s="167"/>
      <c r="X76" s="168"/>
      <c r="Y76" s="169"/>
      <c r="Z76" s="170"/>
      <c r="AA76" s="171"/>
      <c r="AB76" s="177"/>
      <c r="AC76" s="167"/>
      <c r="AD76" s="168"/>
      <c r="AE76" s="264">
        <v>28</v>
      </c>
      <c r="AF76" s="264"/>
      <c r="AG76" s="167" t="s">
        <v>178</v>
      </c>
      <c r="AH76" s="168"/>
      <c r="AI76" s="182"/>
      <c r="AJ76" s="182"/>
      <c r="AK76" s="182"/>
      <c r="AL76" s="177"/>
      <c r="AM76" s="182"/>
      <c r="AN76" s="182"/>
      <c r="AO76" s="182"/>
      <c r="AP76" s="177"/>
      <c r="AQ76" s="263" t="s">
        <v>594</v>
      </c>
      <c r="AR76" s="264"/>
      <c r="AS76" s="167" t="s">
        <v>178</v>
      </c>
      <c r="AT76" s="168"/>
      <c r="AU76" s="264">
        <v>6</v>
      </c>
      <c r="AV76" s="264"/>
      <c r="AW76" s="167" t="s">
        <v>169</v>
      </c>
      <c r="AX76" s="521"/>
      <c r="AY76">
        <f>$AY$75</f>
        <v>1</v>
      </c>
    </row>
    <row r="77" spans="1:51" ht="23.25" customHeight="1" x14ac:dyDescent="0.2">
      <c r="A77" s="136"/>
      <c r="B77" s="132"/>
      <c r="C77" s="131"/>
      <c r="D77" s="132"/>
      <c r="E77" s="286"/>
      <c r="F77" s="287"/>
      <c r="G77" s="619" t="s">
        <v>615</v>
      </c>
      <c r="H77" s="141"/>
      <c r="I77" s="141"/>
      <c r="J77" s="141"/>
      <c r="K77" s="141"/>
      <c r="L77" s="141"/>
      <c r="M77" s="141"/>
      <c r="N77" s="141"/>
      <c r="O77" s="141"/>
      <c r="P77" s="141"/>
      <c r="Q77" s="141"/>
      <c r="R77" s="141"/>
      <c r="S77" s="141"/>
      <c r="T77" s="141"/>
      <c r="U77" s="141"/>
      <c r="V77" s="141"/>
      <c r="W77" s="141"/>
      <c r="X77" s="274"/>
      <c r="Y77" s="423" t="s">
        <v>12</v>
      </c>
      <c r="Z77" s="424"/>
      <c r="AA77" s="425"/>
      <c r="AB77" s="328" t="s">
        <v>253</v>
      </c>
      <c r="AC77" s="328"/>
      <c r="AD77" s="328"/>
      <c r="AE77" s="236">
        <v>84.3</v>
      </c>
      <c r="AF77" s="174"/>
      <c r="AG77" s="174"/>
      <c r="AH77" s="174"/>
      <c r="AI77" s="236" t="s">
        <v>594</v>
      </c>
      <c r="AJ77" s="174"/>
      <c r="AK77" s="174"/>
      <c r="AL77" s="174"/>
      <c r="AM77" s="236" t="s">
        <v>594</v>
      </c>
      <c r="AN77" s="174"/>
      <c r="AO77" s="174"/>
      <c r="AP77" s="174"/>
      <c r="AQ77" s="236" t="s">
        <v>594</v>
      </c>
      <c r="AR77" s="174"/>
      <c r="AS77" s="174"/>
      <c r="AT77" s="237"/>
      <c r="AU77" s="174" t="s">
        <v>594</v>
      </c>
      <c r="AV77" s="174"/>
      <c r="AW77" s="174"/>
      <c r="AX77" s="175"/>
      <c r="AY77">
        <f t="shared" ref="AY77:AY79" si="9">$AY$75</f>
        <v>1</v>
      </c>
    </row>
    <row r="78" spans="1:51" ht="23.25" customHeight="1" x14ac:dyDescent="0.2">
      <c r="A78" s="136"/>
      <c r="B78" s="132"/>
      <c r="C78" s="131"/>
      <c r="D78" s="132"/>
      <c r="E78" s="286"/>
      <c r="F78" s="287"/>
      <c r="G78" s="620"/>
      <c r="H78" s="144"/>
      <c r="I78" s="144"/>
      <c r="J78" s="144"/>
      <c r="K78" s="144"/>
      <c r="L78" s="144"/>
      <c r="M78" s="144"/>
      <c r="N78" s="144"/>
      <c r="O78" s="144"/>
      <c r="P78" s="144"/>
      <c r="Q78" s="144"/>
      <c r="R78" s="144"/>
      <c r="S78" s="144"/>
      <c r="T78" s="144"/>
      <c r="U78" s="144"/>
      <c r="V78" s="144"/>
      <c r="W78" s="144"/>
      <c r="X78" s="412"/>
      <c r="Y78" s="238" t="s">
        <v>54</v>
      </c>
      <c r="Z78" s="239"/>
      <c r="AA78" s="240"/>
      <c r="AB78" s="456" t="s">
        <v>253</v>
      </c>
      <c r="AC78" s="456"/>
      <c r="AD78" s="456"/>
      <c r="AE78" s="236">
        <v>77</v>
      </c>
      <c r="AF78" s="174"/>
      <c r="AG78" s="174"/>
      <c r="AH78" s="237"/>
      <c r="AI78" s="236">
        <v>77</v>
      </c>
      <c r="AJ78" s="174"/>
      <c r="AK78" s="174"/>
      <c r="AL78" s="174"/>
      <c r="AM78" s="236">
        <v>77</v>
      </c>
      <c r="AN78" s="174"/>
      <c r="AO78" s="174"/>
      <c r="AP78" s="174"/>
      <c r="AQ78" s="236" t="s">
        <v>594</v>
      </c>
      <c r="AR78" s="174"/>
      <c r="AS78" s="174"/>
      <c r="AT78" s="237"/>
      <c r="AU78" s="174">
        <v>77</v>
      </c>
      <c r="AV78" s="174"/>
      <c r="AW78" s="174"/>
      <c r="AX78" s="175"/>
      <c r="AY78">
        <f t="shared" si="9"/>
        <v>1</v>
      </c>
    </row>
    <row r="79" spans="1:51" ht="23.25" customHeight="1" x14ac:dyDescent="0.2">
      <c r="A79" s="136"/>
      <c r="B79" s="132"/>
      <c r="C79" s="131"/>
      <c r="D79" s="132"/>
      <c r="E79" s="286"/>
      <c r="F79" s="287"/>
      <c r="G79" s="621"/>
      <c r="H79" s="275"/>
      <c r="I79" s="275"/>
      <c r="J79" s="275"/>
      <c r="K79" s="275"/>
      <c r="L79" s="275"/>
      <c r="M79" s="275"/>
      <c r="N79" s="275"/>
      <c r="O79" s="275"/>
      <c r="P79" s="275"/>
      <c r="Q79" s="275"/>
      <c r="R79" s="275"/>
      <c r="S79" s="275"/>
      <c r="T79" s="275"/>
      <c r="U79" s="275"/>
      <c r="V79" s="275"/>
      <c r="W79" s="275"/>
      <c r="X79" s="276"/>
      <c r="Y79" s="238" t="s">
        <v>13</v>
      </c>
      <c r="Z79" s="239"/>
      <c r="AA79" s="240"/>
      <c r="AB79" s="283" t="s">
        <v>14</v>
      </c>
      <c r="AC79" s="283"/>
      <c r="AD79" s="283"/>
      <c r="AE79" s="236">
        <v>109.5</v>
      </c>
      <c r="AF79" s="174"/>
      <c r="AG79" s="174"/>
      <c r="AH79" s="237"/>
      <c r="AI79" s="236" t="s">
        <v>594</v>
      </c>
      <c r="AJ79" s="174"/>
      <c r="AK79" s="174"/>
      <c r="AL79" s="174"/>
      <c r="AM79" s="236" t="s">
        <v>594</v>
      </c>
      <c r="AN79" s="174"/>
      <c r="AO79" s="174"/>
      <c r="AP79" s="174"/>
      <c r="AQ79" s="236" t="s">
        <v>594</v>
      </c>
      <c r="AR79" s="174"/>
      <c r="AS79" s="174"/>
      <c r="AT79" s="237"/>
      <c r="AU79" s="174" t="s">
        <v>594</v>
      </c>
      <c r="AV79" s="174"/>
      <c r="AW79" s="174"/>
      <c r="AX79" s="175"/>
      <c r="AY79">
        <f t="shared" si="9"/>
        <v>1</v>
      </c>
    </row>
    <row r="80" spans="1:51" ht="18.75" customHeight="1" x14ac:dyDescent="0.2">
      <c r="A80" s="136"/>
      <c r="B80" s="132"/>
      <c r="C80" s="131"/>
      <c r="D80" s="132"/>
      <c r="E80" s="286" t="s">
        <v>185</v>
      </c>
      <c r="F80" s="287"/>
      <c r="G80" s="163" t="s">
        <v>182</v>
      </c>
      <c r="H80" s="164"/>
      <c r="I80" s="164"/>
      <c r="J80" s="164"/>
      <c r="K80" s="164"/>
      <c r="L80" s="164"/>
      <c r="M80" s="164"/>
      <c r="N80" s="164"/>
      <c r="O80" s="164"/>
      <c r="P80" s="164"/>
      <c r="Q80" s="164"/>
      <c r="R80" s="164"/>
      <c r="S80" s="164"/>
      <c r="T80" s="164"/>
      <c r="U80" s="164"/>
      <c r="V80" s="164"/>
      <c r="W80" s="164"/>
      <c r="X80" s="165"/>
      <c r="Y80" s="169"/>
      <c r="Z80" s="170"/>
      <c r="AA80" s="171"/>
      <c r="AB80" s="176" t="s">
        <v>11</v>
      </c>
      <c r="AC80" s="164"/>
      <c r="AD80" s="165"/>
      <c r="AE80" s="178" t="s">
        <v>183</v>
      </c>
      <c r="AF80" s="179"/>
      <c r="AG80" s="179"/>
      <c r="AH80" s="180"/>
      <c r="AI80" s="181" t="s">
        <v>421</v>
      </c>
      <c r="AJ80" s="181"/>
      <c r="AK80" s="181"/>
      <c r="AL80" s="176"/>
      <c r="AM80" s="181" t="s">
        <v>422</v>
      </c>
      <c r="AN80" s="181"/>
      <c r="AO80" s="181"/>
      <c r="AP80" s="176"/>
      <c r="AQ80" s="176" t="s">
        <v>177</v>
      </c>
      <c r="AR80" s="164"/>
      <c r="AS80" s="164"/>
      <c r="AT80" s="165"/>
      <c r="AU80" s="261" t="s">
        <v>131</v>
      </c>
      <c r="AV80" s="261"/>
      <c r="AW80" s="261"/>
      <c r="AX80" s="262"/>
      <c r="AY80">
        <f>COUNTA($G$82)</f>
        <v>1</v>
      </c>
    </row>
    <row r="81" spans="1:51" ht="18.75" customHeight="1" x14ac:dyDescent="0.2">
      <c r="A81" s="136"/>
      <c r="B81" s="132"/>
      <c r="C81" s="131"/>
      <c r="D81" s="132"/>
      <c r="E81" s="286"/>
      <c r="F81" s="287"/>
      <c r="G81" s="166"/>
      <c r="H81" s="167"/>
      <c r="I81" s="167"/>
      <c r="J81" s="167"/>
      <c r="K81" s="167"/>
      <c r="L81" s="167"/>
      <c r="M81" s="167"/>
      <c r="N81" s="167"/>
      <c r="O81" s="167"/>
      <c r="P81" s="167"/>
      <c r="Q81" s="167"/>
      <c r="R81" s="167"/>
      <c r="S81" s="167"/>
      <c r="T81" s="167"/>
      <c r="U81" s="167"/>
      <c r="V81" s="167"/>
      <c r="W81" s="167"/>
      <c r="X81" s="168"/>
      <c r="Y81" s="169"/>
      <c r="Z81" s="170"/>
      <c r="AA81" s="171"/>
      <c r="AB81" s="177"/>
      <c r="AC81" s="167"/>
      <c r="AD81" s="168"/>
      <c r="AE81" s="264">
        <v>28</v>
      </c>
      <c r="AF81" s="264"/>
      <c r="AG81" s="167" t="s">
        <v>178</v>
      </c>
      <c r="AH81" s="168"/>
      <c r="AI81" s="182"/>
      <c r="AJ81" s="182"/>
      <c r="AK81" s="182"/>
      <c r="AL81" s="177"/>
      <c r="AM81" s="182"/>
      <c r="AN81" s="182"/>
      <c r="AO81" s="182"/>
      <c r="AP81" s="177"/>
      <c r="AQ81" s="263" t="s">
        <v>594</v>
      </c>
      <c r="AR81" s="264"/>
      <c r="AS81" s="167" t="s">
        <v>178</v>
      </c>
      <c r="AT81" s="168"/>
      <c r="AU81" s="264">
        <v>6</v>
      </c>
      <c r="AV81" s="264"/>
      <c r="AW81" s="167" t="s">
        <v>169</v>
      </c>
      <c r="AX81" s="521"/>
      <c r="AY81">
        <f>$AY$80</f>
        <v>1</v>
      </c>
    </row>
    <row r="82" spans="1:51" ht="23.25" customHeight="1" x14ac:dyDescent="0.2">
      <c r="A82" s="136"/>
      <c r="B82" s="132"/>
      <c r="C82" s="131"/>
      <c r="D82" s="132"/>
      <c r="E82" s="286"/>
      <c r="F82" s="287"/>
      <c r="G82" s="619" t="s">
        <v>616</v>
      </c>
      <c r="H82" s="141"/>
      <c r="I82" s="141"/>
      <c r="J82" s="141"/>
      <c r="K82" s="141"/>
      <c r="L82" s="141"/>
      <c r="M82" s="141"/>
      <c r="N82" s="141"/>
      <c r="O82" s="141"/>
      <c r="P82" s="141"/>
      <c r="Q82" s="141"/>
      <c r="R82" s="141"/>
      <c r="S82" s="141"/>
      <c r="T82" s="141"/>
      <c r="U82" s="141"/>
      <c r="V82" s="141"/>
      <c r="W82" s="141"/>
      <c r="X82" s="274"/>
      <c r="Y82" s="423" t="s">
        <v>12</v>
      </c>
      <c r="Z82" s="424"/>
      <c r="AA82" s="425"/>
      <c r="AB82" s="328" t="s">
        <v>617</v>
      </c>
      <c r="AC82" s="328"/>
      <c r="AD82" s="328"/>
      <c r="AE82" s="236">
        <v>1.6</v>
      </c>
      <c r="AF82" s="174"/>
      <c r="AG82" s="174"/>
      <c r="AH82" s="174"/>
      <c r="AI82" s="236" t="s">
        <v>594</v>
      </c>
      <c r="AJ82" s="174"/>
      <c r="AK82" s="174"/>
      <c r="AL82" s="174"/>
      <c r="AM82" s="236" t="s">
        <v>594</v>
      </c>
      <c r="AN82" s="174"/>
      <c r="AO82" s="174"/>
      <c r="AP82" s="174"/>
      <c r="AQ82" s="236" t="s">
        <v>594</v>
      </c>
      <c r="AR82" s="174"/>
      <c r="AS82" s="174"/>
      <c r="AT82" s="237"/>
      <c r="AU82" s="174" t="s">
        <v>594</v>
      </c>
      <c r="AV82" s="174"/>
      <c r="AW82" s="174"/>
      <c r="AX82" s="175"/>
      <c r="AY82">
        <f t="shared" ref="AY82:AY84" si="10">$AY$80</f>
        <v>1</v>
      </c>
    </row>
    <row r="83" spans="1:51" ht="23.25" customHeight="1" x14ac:dyDescent="0.2">
      <c r="A83" s="136"/>
      <c r="B83" s="132"/>
      <c r="C83" s="131"/>
      <c r="D83" s="132"/>
      <c r="E83" s="286"/>
      <c r="F83" s="287"/>
      <c r="G83" s="620"/>
      <c r="H83" s="144"/>
      <c r="I83" s="144"/>
      <c r="J83" s="144"/>
      <c r="K83" s="144"/>
      <c r="L83" s="144"/>
      <c r="M83" s="144"/>
      <c r="N83" s="144"/>
      <c r="O83" s="144"/>
      <c r="P83" s="144"/>
      <c r="Q83" s="144"/>
      <c r="R83" s="144"/>
      <c r="S83" s="144"/>
      <c r="T83" s="144"/>
      <c r="U83" s="144"/>
      <c r="V83" s="144"/>
      <c r="W83" s="144"/>
      <c r="X83" s="412"/>
      <c r="Y83" s="238" t="s">
        <v>54</v>
      </c>
      <c r="Z83" s="239"/>
      <c r="AA83" s="240"/>
      <c r="AB83" s="456" t="s">
        <v>617</v>
      </c>
      <c r="AC83" s="456"/>
      <c r="AD83" s="456"/>
      <c r="AE83" s="236">
        <v>1.6</v>
      </c>
      <c r="AF83" s="174"/>
      <c r="AG83" s="174"/>
      <c r="AH83" s="237"/>
      <c r="AI83" s="236">
        <v>1.6</v>
      </c>
      <c r="AJ83" s="174"/>
      <c r="AK83" s="174"/>
      <c r="AL83" s="174"/>
      <c r="AM83" s="236">
        <v>1.6</v>
      </c>
      <c r="AN83" s="174"/>
      <c r="AO83" s="174"/>
      <c r="AP83" s="174"/>
      <c r="AQ83" s="236" t="s">
        <v>594</v>
      </c>
      <c r="AR83" s="174"/>
      <c r="AS83" s="174"/>
      <c r="AT83" s="237"/>
      <c r="AU83" s="174">
        <v>1.6</v>
      </c>
      <c r="AV83" s="174"/>
      <c r="AW83" s="174"/>
      <c r="AX83" s="175"/>
      <c r="AY83">
        <f t="shared" si="10"/>
        <v>1</v>
      </c>
    </row>
    <row r="84" spans="1:51" ht="18.75" customHeight="1" x14ac:dyDescent="0.2">
      <c r="A84" s="136"/>
      <c r="B84" s="132"/>
      <c r="C84" s="131"/>
      <c r="D84" s="132"/>
      <c r="E84" s="286"/>
      <c r="F84" s="287"/>
      <c r="G84" s="621"/>
      <c r="H84" s="275"/>
      <c r="I84" s="275"/>
      <c r="J84" s="275"/>
      <c r="K84" s="275"/>
      <c r="L84" s="275"/>
      <c r="M84" s="275"/>
      <c r="N84" s="275"/>
      <c r="O84" s="275"/>
      <c r="P84" s="275"/>
      <c r="Q84" s="275"/>
      <c r="R84" s="275"/>
      <c r="S84" s="275"/>
      <c r="T84" s="275"/>
      <c r="U84" s="275"/>
      <c r="V84" s="275"/>
      <c r="W84" s="275"/>
      <c r="X84" s="276"/>
      <c r="Y84" s="238" t="s">
        <v>13</v>
      </c>
      <c r="Z84" s="239"/>
      <c r="AA84" s="240"/>
      <c r="AB84" s="283" t="s">
        <v>14</v>
      </c>
      <c r="AC84" s="283"/>
      <c r="AD84" s="283"/>
      <c r="AE84" s="236">
        <v>100</v>
      </c>
      <c r="AF84" s="174"/>
      <c r="AG84" s="174"/>
      <c r="AH84" s="237"/>
      <c r="AI84" s="236" t="s">
        <v>594</v>
      </c>
      <c r="AJ84" s="174"/>
      <c r="AK84" s="174"/>
      <c r="AL84" s="174"/>
      <c r="AM84" s="236" t="s">
        <v>594</v>
      </c>
      <c r="AN84" s="174"/>
      <c r="AO84" s="174"/>
      <c r="AP84" s="174"/>
      <c r="AQ84" s="236" t="s">
        <v>594</v>
      </c>
      <c r="AR84" s="174"/>
      <c r="AS84" s="174"/>
      <c r="AT84" s="237"/>
      <c r="AU84" s="174" t="s">
        <v>594</v>
      </c>
      <c r="AV84" s="174"/>
      <c r="AW84" s="174"/>
      <c r="AX84" s="175"/>
      <c r="AY84">
        <f t="shared" si="10"/>
        <v>1</v>
      </c>
    </row>
    <row r="85" spans="1:51" ht="23.85" customHeight="1" x14ac:dyDescent="0.2">
      <c r="A85" s="136"/>
      <c r="B85" s="132"/>
      <c r="C85" s="131"/>
      <c r="D85" s="132"/>
      <c r="E85" s="137" t="s">
        <v>286</v>
      </c>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38"/>
      <c r="AX85" s="139"/>
      <c r="AY85">
        <f>COUNTA($E$86)</f>
        <v>1</v>
      </c>
    </row>
    <row r="86" spans="1:51" ht="24.75" customHeight="1" x14ac:dyDescent="0.2">
      <c r="A86" s="136"/>
      <c r="B86" s="132"/>
      <c r="C86" s="131"/>
      <c r="D86" s="132"/>
      <c r="E86" s="140" t="s">
        <v>687</v>
      </c>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2"/>
      <c r="AY86">
        <f>$AY$85</f>
        <v>1</v>
      </c>
    </row>
    <row r="87" spans="1:51" ht="87" customHeight="1" thickBot="1" x14ac:dyDescent="0.25">
      <c r="A87" s="136"/>
      <c r="B87" s="132"/>
      <c r="C87" s="131"/>
      <c r="D87" s="132"/>
      <c r="E87" s="284"/>
      <c r="F87" s="275"/>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85"/>
      <c r="AY87">
        <f>$AY$86</f>
        <v>1</v>
      </c>
    </row>
    <row r="88" spans="1:51" ht="27" customHeight="1" x14ac:dyDescent="0.2">
      <c r="A88" s="616" t="s">
        <v>47</v>
      </c>
      <c r="B88" s="617"/>
      <c r="C88" s="617"/>
      <c r="D88" s="617"/>
      <c r="E88" s="617"/>
      <c r="F88" s="617"/>
      <c r="G88" s="617"/>
      <c r="H88" s="617"/>
      <c r="I88" s="617"/>
      <c r="J88" s="617"/>
      <c r="K88" s="617"/>
      <c r="L88" s="617"/>
      <c r="M88" s="617"/>
      <c r="N88" s="617"/>
      <c r="O88" s="617"/>
      <c r="P88" s="617"/>
      <c r="Q88" s="617"/>
      <c r="R88" s="617"/>
      <c r="S88" s="617"/>
      <c r="T88" s="617"/>
      <c r="U88" s="617"/>
      <c r="V88" s="617"/>
      <c r="W88" s="617"/>
      <c r="X88" s="617"/>
      <c r="Y88" s="617"/>
      <c r="Z88" s="617"/>
      <c r="AA88" s="617"/>
      <c r="AB88" s="617"/>
      <c r="AC88" s="617"/>
      <c r="AD88" s="617"/>
      <c r="AE88" s="617"/>
      <c r="AF88" s="617"/>
      <c r="AG88" s="617"/>
      <c r="AH88" s="617"/>
      <c r="AI88" s="617"/>
      <c r="AJ88" s="617"/>
      <c r="AK88" s="617"/>
      <c r="AL88" s="617"/>
      <c r="AM88" s="617"/>
      <c r="AN88" s="617"/>
      <c r="AO88" s="617"/>
      <c r="AP88" s="617"/>
      <c r="AQ88" s="617"/>
      <c r="AR88" s="617"/>
      <c r="AS88" s="617"/>
      <c r="AT88" s="617"/>
      <c r="AU88" s="617"/>
      <c r="AV88" s="617"/>
      <c r="AW88" s="617"/>
      <c r="AX88" s="618"/>
    </row>
    <row r="89" spans="1:51" ht="27" customHeight="1" x14ac:dyDescent="0.2">
      <c r="A89" s="5"/>
      <c r="B89" s="6"/>
      <c r="C89" s="256" t="s">
        <v>32</v>
      </c>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7"/>
      <c r="AD89" s="255" t="s">
        <v>36</v>
      </c>
      <c r="AE89" s="255"/>
      <c r="AF89" s="255"/>
      <c r="AG89" s="531" t="s">
        <v>31</v>
      </c>
      <c r="AH89" s="255"/>
      <c r="AI89" s="255"/>
      <c r="AJ89" s="255"/>
      <c r="AK89" s="255"/>
      <c r="AL89" s="255"/>
      <c r="AM89" s="255"/>
      <c r="AN89" s="255"/>
      <c r="AO89" s="255"/>
      <c r="AP89" s="255"/>
      <c r="AQ89" s="255"/>
      <c r="AR89" s="255"/>
      <c r="AS89" s="255"/>
      <c r="AT89" s="255"/>
      <c r="AU89" s="255"/>
      <c r="AV89" s="255"/>
      <c r="AW89" s="255"/>
      <c r="AX89" s="532"/>
    </row>
    <row r="90" spans="1:51" ht="63.75" customHeight="1" x14ac:dyDescent="0.2">
      <c r="A90" s="604" t="s">
        <v>136</v>
      </c>
      <c r="B90" s="605"/>
      <c r="C90" s="391" t="s">
        <v>137</v>
      </c>
      <c r="D90" s="392"/>
      <c r="E90" s="392"/>
      <c r="F90" s="392"/>
      <c r="G90" s="392"/>
      <c r="H90" s="392"/>
      <c r="I90" s="392"/>
      <c r="J90" s="392"/>
      <c r="K90" s="392"/>
      <c r="L90" s="392"/>
      <c r="M90" s="392"/>
      <c r="N90" s="392"/>
      <c r="O90" s="392"/>
      <c r="P90" s="392"/>
      <c r="Q90" s="392"/>
      <c r="R90" s="392"/>
      <c r="S90" s="392"/>
      <c r="T90" s="392"/>
      <c r="U90" s="392"/>
      <c r="V90" s="392"/>
      <c r="W90" s="392"/>
      <c r="X90" s="392"/>
      <c r="Y90" s="392"/>
      <c r="Z90" s="392"/>
      <c r="AA90" s="392"/>
      <c r="AB90" s="392"/>
      <c r="AC90" s="393"/>
      <c r="AD90" s="172" t="s">
        <v>620</v>
      </c>
      <c r="AE90" s="173"/>
      <c r="AF90" s="173"/>
      <c r="AG90" s="258" t="s">
        <v>622</v>
      </c>
      <c r="AH90" s="259"/>
      <c r="AI90" s="259"/>
      <c r="AJ90" s="259"/>
      <c r="AK90" s="259"/>
      <c r="AL90" s="259"/>
      <c r="AM90" s="259"/>
      <c r="AN90" s="259"/>
      <c r="AO90" s="259"/>
      <c r="AP90" s="259"/>
      <c r="AQ90" s="259"/>
      <c r="AR90" s="259"/>
      <c r="AS90" s="259"/>
      <c r="AT90" s="259"/>
      <c r="AU90" s="259"/>
      <c r="AV90" s="259"/>
      <c r="AW90" s="259"/>
      <c r="AX90" s="260"/>
    </row>
    <row r="91" spans="1:51" ht="58.5" customHeight="1" x14ac:dyDescent="0.2">
      <c r="A91" s="606"/>
      <c r="B91" s="607"/>
      <c r="C91" s="522" t="s">
        <v>37</v>
      </c>
      <c r="D91" s="523"/>
      <c r="E91" s="523"/>
      <c r="F91" s="523"/>
      <c r="G91" s="523"/>
      <c r="H91" s="523"/>
      <c r="I91" s="523"/>
      <c r="J91" s="523"/>
      <c r="K91" s="523"/>
      <c r="L91" s="523"/>
      <c r="M91" s="523"/>
      <c r="N91" s="523"/>
      <c r="O91" s="523"/>
      <c r="P91" s="523"/>
      <c r="Q91" s="523"/>
      <c r="R91" s="523"/>
      <c r="S91" s="523"/>
      <c r="T91" s="523"/>
      <c r="U91" s="523"/>
      <c r="V91" s="523"/>
      <c r="W91" s="523"/>
      <c r="X91" s="523"/>
      <c r="Y91" s="523"/>
      <c r="Z91" s="523"/>
      <c r="AA91" s="523"/>
      <c r="AB91" s="523"/>
      <c r="AC91" s="232"/>
      <c r="AD91" s="106" t="s">
        <v>620</v>
      </c>
      <c r="AE91" s="107"/>
      <c r="AF91" s="107"/>
      <c r="AG91" s="108" t="s">
        <v>623</v>
      </c>
      <c r="AH91" s="109"/>
      <c r="AI91" s="109"/>
      <c r="AJ91" s="109"/>
      <c r="AK91" s="109"/>
      <c r="AL91" s="109"/>
      <c r="AM91" s="109"/>
      <c r="AN91" s="109"/>
      <c r="AO91" s="109"/>
      <c r="AP91" s="109"/>
      <c r="AQ91" s="109"/>
      <c r="AR91" s="109"/>
      <c r="AS91" s="109"/>
      <c r="AT91" s="109"/>
      <c r="AU91" s="109"/>
      <c r="AV91" s="109"/>
      <c r="AW91" s="109"/>
      <c r="AX91" s="110"/>
    </row>
    <row r="92" spans="1:51" ht="52.5" customHeight="1" x14ac:dyDescent="0.2">
      <c r="A92" s="608"/>
      <c r="B92" s="609"/>
      <c r="C92" s="524" t="s">
        <v>138</v>
      </c>
      <c r="D92" s="525"/>
      <c r="E92" s="525"/>
      <c r="F92" s="525"/>
      <c r="G92" s="525"/>
      <c r="H92" s="525"/>
      <c r="I92" s="525"/>
      <c r="J92" s="525"/>
      <c r="K92" s="525"/>
      <c r="L92" s="525"/>
      <c r="M92" s="525"/>
      <c r="N92" s="525"/>
      <c r="O92" s="525"/>
      <c r="P92" s="525"/>
      <c r="Q92" s="525"/>
      <c r="R92" s="525"/>
      <c r="S92" s="525"/>
      <c r="T92" s="525"/>
      <c r="U92" s="525"/>
      <c r="V92" s="525"/>
      <c r="W92" s="525"/>
      <c r="X92" s="525"/>
      <c r="Y92" s="525"/>
      <c r="Z92" s="525"/>
      <c r="AA92" s="525"/>
      <c r="AB92" s="525"/>
      <c r="AC92" s="526"/>
      <c r="AD92" s="497" t="s">
        <v>620</v>
      </c>
      <c r="AE92" s="498"/>
      <c r="AF92" s="498"/>
      <c r="AG92" s="143" t="s">
        <v>624</v>
      </c>
      <c r="AH92" s="144"/>
      <c r="AI92" s="144"/>
      <c r="AJ92" s="144"/>
      <c r="AK92" s="144"/>
      <c r="AL92" s="144"/>
      <c r="AM92" s="144"/>
      <c r="AN92" s="144"/>
      <c r="AO92" s="144"/>
      <c r="AP92" s="144"/>
      <c r="AQ92" s="144"/>
      <c r="AR92" s="144"/>
      <c r="AS92" s="144"/>
      <c r="AT92" s="144"/>
      <c r="AU92" s="144"/>
      <c r="AV92" s="144"/>
      <c r="AW92" s="144"/>
      <c r="AX92" s="145"/>
    </row>
    <row r="93" spans="1:51" ht="27" customHeight="1" x14ac:dyDescent="0.2">
      <c r="A93" s="345" t="s">
        <v>39</v>
      </c>
      <c r="B93" s="346"/>
      <c r="C93" s="527" t="s">
        <v>41</v>
      </c>
      <c r="D93" s="528"/>
      <c r="E93" s="529"/>
      <c r="F93" s="529"/>
      <c r="G93" s="529"/>
      <c r="H93" s="529"/>
      <c r="I93" s="529"/>
      <c r="J93" s="529"/>
      <c r="K93" s="529"/>
      <c r="L93" s="529"/>
      <c r="M93" s="529"/>
      <c r="N93" s="529"/>
      <c r="O93" s="529"/>
      <c r="P93" s="529"/>
      <c r="Q93" s="529"/>
      <c r="R93" s="529"/>
      <c r="S93" s="529"/>
      <c r="T93" s="529"/>
      <c r="U93" s="529"/>
      <c r="V93" s="529"/>
      <c r="W93" s="529"/>
      <c r="X93" s="529"/>
      <c r="Y93" s="529"/>
      <c r="Z93" s="529"/>
      <c r="AA93" s="529"/>
      <c r="AB93" s="529"/>
      <c r="AC93" s="530"/>
      <c r="AD93" s="397" t="s">
        <v>620</v>
      </c>
      <c r="AE93" s="398"/>
      <c r="AF93" s="398"/>
      <c r="AG93" s="140" t="s">
        <v>625</v>
      </c>
      <c r="AH93" s="141"/>
      <c r="AI93" s="141"/>
      <c r="AJ93" s="141"/>
      <c r="AK93" s="141"/>
      <c r="AL93" s="141"/>
      <c r="AM93" s="141"/>
      <c r="AN93" s="141"/>
      <c r="AO93" s="141"/>
      <c r="AP93" s="141"/>
      <c r="AQ93" s="141"/>
      <c r="AR93" s="141"/>
      <c r="AS93" s="141"/>
      <c r="AT93" s="141"/>
      <c r="AU93" s="141"/>
      <c r="AV93" s="141"/>
      <c r="AW93" s="141"/>
      <c r="AX93" s="142"/>
    </row>
    <row r="94" spans="1:51" ht="35.25" customHeight="1" x14ac:dyDescent="0.2">
      <c r="A94" s="347"/>
      <c r="B94" s="348"/>
      <c r="C94" s="539"/>
      <c r="D94" s="540"/>
      <c r="E94" s="417" t="s">
        <v>263</v>
      </c>
      <c r="F94" s="418"/>
      <c r="G94" s="418"/>
      <c r="H94" s="418"/>
      <c r="I94" s="418"/>
      <c r="J94" s="418"/>
      <c r="K94" s="418"/>
      <c r="L94" s="418"/>
      <c r="M94" s="418"/>
      <c r="N94" s="418"/>
      <c r="O94" s="418"/>
      <c r="P94" s="418"/>
      <c r="Q94" s="418"/>
      <c r="R94" s="418"/>
      <c r="S94" s="418"/>
      <c r="T94" s="418"/>
      <c r="U94" s="418"/>
      <c r="V94" s="418"/>
      <c r="W94" s="418"/>
      <c r="X94" s="418"/>
      <c r="Y94" s="418"/>
      <c r="Z94" s="418"/>
      <c r="AA94" s="418"/>
      <c r="AB94" s="418"/>
      <c r="AC94" s="419"/>
      <c r="AD94" s="106" t="s">
        <v>626</v>
      </c>
      <c r="AE94" s="107"/>
      <c r="AF94" s="441"/>
      <c r="AG94" s="143"/>
      <c r="AH94" s="144"/>
      <c r="AI94" s="144"/>
      <c r="AJ94" s="144"/>
      <c r="AK94" s="144"/>
      <c r="AL94" s="144"/>
      <c r="AM94" s="144"/>
      <c r="AN94" s="144"/>
      <c r="AO94" s="144"/>
      <c r="AP94" s="144"/>
      <c r="AQ94" s="144"/>
      <c r="AR94" s="144"/>
      <c r="AS94" s="144"/>
      <c r="AT94" s="144"/>
      <c r="AU94" s="144"/>
      <c r="AV94" s="144"/>
      <c r="AW94" s="144"/>
      <c r="AX94" s="145"/>
    </row>
    <row r="95" spans="1:51" ht="26.25" customHeight="1" x14ac:dyDescent="0.2">
      <c r="A95" s="347"/>
      <c r="B95" s="348"/>
      <c r="C95" s="541"/>
      <c r="D95" s="542"/>
      <c r="E95" s="420" t="s">
        <v>223</v>
      </c>
      <c r="F95" s="421"/>
      <c r="G95" s="421"/>
      <c r="H95" s="421"/>
      <c r="I95" s="421"/>
      <c r="J95" s="421"/>
      <c r="K95" s="421"/>
      <c r="L95" s="421"/>
      <c r="M95" s="421"/>
      <c r="N95" s="421"/>
      <c r="O95" s="421"/>
      <c r="P95" s="421"/>
      <c r="Q95" s="421"/>
      <c r="R95" s="421"/>
      <c r="S95" s="421"/>
      <c r="T95" s="421"/>
      <c r="U95" s="421"/>
      <c r="V95" s="421"/>
      <c r="W95" s="421"/>
      <c r="X95" s="421"/>
      <c r="Y95" s="421"/>
      <c r="Z95" s="421"/>
      <c r="AA95" s="421"/>
      <c r="AB95" s="421"/>
      <c r="AC95" s="422"/>
      <c r="AD95" s="614" t="s">
        <v>626</v>
      </c>
      <c r="AE95" s="615"/>
      <c r="AF95" s="615"/>
      <c r="AG95" s="143"/>
      <c r="AH95" s="144"/>
      <c r="AI95" s="144"/>
      <c r="AJ95" s="144"/>
      <c r="AK95" s="144"/>
      <c r="AL95" s="144"/>
      <c r="AM95" s="144"/>
      <c r="AN95" s="144"/>
      <c r="AO95" s="144"/>
      <c r="AP95" s="144"/>
      <c r="AQ95" s="144"/>
      <c r="AR95" s="144"/>
      <c r="AS95" s="144"/>
      <c r="AT95" s="144"/>
      <c r="AU95" s="144"/>
      <c r="AV95" s="144"/>
      <c r="AW95" s="144"/>
      <c r="AX95" s="145"/>
    </row>
    <row r="96" spans="1:51" ht="53.25" customHeight="1" x14ac:dyDescent="0.2">
      <c r="A96" s="347"/>
      <c r="B96" s="349"/>
      <c r="C96" s="518" t="s">
        <v>42</v>
      </c>
      <c r="D96" s="519"/>
      <c r="E96" s="519"/>
      <c r="F96" s="519"/>
      <c r="G96" s="519"/>
      <c r="H96" s="519"/>
      <c r="I96" s="519"/>
      <c r="J96" s="519"/>
      <c r="K96" s="519"/>
      <c r="L96" s="519"/>
      <c r="M96" s="519"/>
      <c r="N96" s="519"/>
      <c r="O96" s="519"/>
      <c r="P96" s="519"/>
      <c r="Q96" s="519"/>
      <c r="R96" s="519"/>
      <c r="S96" s="519"/>
      <c r="T96" s="519"/>
      <c r="U96" s="519"/>
      <c r="V96" s="519"/>
      <c r="W96" s="519"/>
      <c r="X96" s="519"/>
      <c r="Y96" s="519"/>
      <c r="Z96" s="519"/>
      <c r="AA96" s="519"/>
      <c r="AB96" s="519"/>
      <c r="AC96" s="519"/>
      <c r="AD96" s="513" t="s">
        <v>620</v>
      </c>
      <c r="AE96" s="514"/>
      <c r="AF96" s="514"/>
      <c r="AG96" s="432" t="s">
        <v>627</v>
      </c>
      <c r="AH96" s="433"/>
      <c r="AI96" s="433"/>
      <c r="AJ96" s="433"/>
      <c r="AK96" s="433"/>
      <c r="AL96" s="433"/>
      <c r="AM96" s="433"/>
      <c r="AN96" s="433"/>
      <c r="AO96" s="433"/>
      <c r="AP96" s="433"/>
      <c r="AQ96" s="433"/>
      <c r="AR96" s="433"/>
      <c r="AS96" s="433"/>
      <c r="AT96" s="433"/>
      <c r="AU96" s="433"/>
      <c r="AV96" s="433"/>
      <c r="AW96" s="433"/>
      <c r="AX96" s="434"/>
    </row>
    <row r="97" spans="1:50" ht="56.25" customHeight="1" x14ac:dyDescent="0.2">
      <c r="A97" s="347"/>
      <c r="B97" s="349"/>
      <c r="C97" s="231" t="s">
        <v>139</v>
      </c>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106" t="s">
        <v>620</v>
      </c>
      <c r="AE97" s="107"/>
      <c r="AF97" s="107"/>
      <c r="AG97" s="108" t="s">
        <v>628</v>
      </c>
      <c r="AH97" s="109"/>
      <c r="AI97" s="109"/>
      <c r="AJ97" s="109"/>
      <c r="AK97" s="109"/>
      <c r="AL97" s="109"/>
      <c r="AM97" s="109"/>
      <c r="AN97" s="109"/>
      <c r="AO97" s="109"/>
      <c r="AP97" s="109"/>
      <c r="AQ97" s="109"/>
      <c r="AR97" s="109"/>
      <c r="AS97" s="109"/>
      <c r="AT97" s="109"/>
      <c r="AU97" s="109"/>
      <c r="AV97" s="109"/>
      <c r="AW97" s="109"/>
      <c r="AX97" s="110"/>
    </row>
    <row r="98" spans="1:50" ht="48.75" customHeight="1" x14ac:dyDescent="0.2">
      <c r="A98" s="347"/>
      <c r="B98" s="349"/>
      <c r="C98" s="231" t="s">
        <v>38</v>
      </c>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106" t="s">
        <v>620</v>
      </c>
      <c r="AE98" s="107"/>
      <c r="AF98" s="107"/>
      <c r="AG98" s="108" t="s">
        <v>629</v>
      </c>
      <c r="AH98" s="109"/>
      <c r="AI98" s="109"/>
      <c r="AJ98" s="109"/>
      <c r="AK98" s="109"/>
      <c r="AL98" s="109"/>
      <c r="AM98" s="109"/>
      <c r="AN98" s="109"/>
      <c r="AO98" s="109"/>
      <c r="AP98" s="109"/>
      <c r="AQ98" s="109"/>
      <c r="AR98" s="109"/>
      <c r="AS98" s="109"/>
      <c r="AT98" s="109"/>
      <c r="AU98" s="109"/>
      <c r="AV98" s="109"/>
      <c r="AW98" s="109"/>
      <c r="AX98" s="110"/>
    </row>
    <row r="99" spans="1:50" ht="63.75" customHeight="1" x14ac:dyDescent="0.2">
      <c r="A99" s="347"/>
      <c r="B99" s="349"/>
      <c r="C99" s="231" t="s">
        <v>43</v>
      </c>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442"/>
      <c r="AD99" s="106" t="s">
        <v>620</v>
      </c>
      <c r="AE99" s="107"/>
      <c r="AF99" s="107"/>
      <c r="AG99" s="108" t="s">
        <v>630</v>
      </c>
      <c r="AH99" s="109"/>
      <c r="AI99" s="109"/>
      <c r="AJ99" s="109"/>
      <c r="AK99" s="109"/>
      <c r="AL99" s="109"/>
      <c r="AM99" s="109"/>
      <c r="AN99" s="109"/>
      <c r="AO99" s="109"/>
      <c r="AP99" s="109"/>
      <c r="AQ99" s="109"/>
      <c r="AR99" s="109"/>
      <c r="AS99" s="109"/>
      <c r="AT99" s="109"/>
      <c r="AU99" s="109"/>
      <c r="AV99" s="109"/>
      <c r="AW99" s="109"/>
      <c r="AX99" s="110"/>
    </row>
    <row r="100" spans="1:50" ht="26.25" customHeight="1" x14ac:dyDescent="0.2">
      <c r="A100" s="347"/>
      <c r="B100" s="349"/>
      <c r="C100" s="231" t="s">
        <v>237</v>
      </c>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442"/>
      <c r="AD100" s="497" t="s">
        <v>631</v>
      </c>
      <c r="AE100" s="498"/>
      <c r="AF100" s="498"/>
      <c r="AG100" s="515" t="s">
        <v>594</v>
      </c>
      <c r="AH100" s="516"/>
      <c r="AI100" s="516"/>
      <c r="AJ100" s="516"/>
      <c r="AK100" s="516"/>
      <c r="AL100" s="516"/>
      <c r="AM100" s="516"/>
      <c r="AN100" s="516"/>
      <c r="AO100" s="516"/>
      <c r="AP100" s="516"/>
      <c r="AQ100" s="516"/>
      <c r="AR100" s="516"/>
      <c r="AS100" s="516"/>
      <c r="AT100" s="516"/>
      <c r="AU100" s="516"/>
      <c r="AV100" s="516"/>
      <c r="AW100" s="516"/>
      <c r="AX100" s="517"/>
    </row>
    <row r="101" spans="1:50" ht="47.25" customHeight="1" x14ac:dyDescent="0.2">
      <c r="A101" s="347"/>
      <c r="B101" s="349"/>
      <c r="C101" s="709" t="s">
        <v>238</v>
      </c>
      <c r="D101" s="710"/>
      <c r="E101" s="710"/>
      <c r="F101" s="710"/>
      <c r="G101" s="710"/>
      <c r="H101" s="710"/>
      <c r="I101" s="710"/>
      <c r="J101" s="710"/>
      <c r="K101" s="710"/>
      <c r="L101" s="710"/>
      <c r="M101" s="710"/>
      <c r="N101" s="710"/>
      <c r="O101" s="710"/>
      <c r="P101" s="710"/>
      <c r="Q101" s="710"/>
      <c r="R101" s="710"/>
      <c r="S101" s="710"/>
      <c r="T101" s="710"/>
      <c r="U101" s="710"/>
      <c r="V101" s="710"/>
      <c r="W101" s="710"/>
      <c r="X101" s="710"/>
      <c r="Y101" s="710"/>
      <c r="Z101" s="710"/>
      <c r="AA101" s="710"/>
      <c r="AB101" s="710"/>
      <c r="AC101" s="711"/>
      <c r="AD101" s="106" t="s">
        <v>620</v>
      </c>
      <c r="AE101" s="107"/>
      <c r="AF101" s="441"/>
      <c r="AG101" s="108" t="s">
        <v>632</v>
      </c>
      <c r="AH101" s="109"/>
      <c r="AI101" s="109"/>
      <c r="AJ101" s="109"/>
      <c r="AK101" s="109"/>
      <c r="AL101" s="109"/>
      <c r="AM101" s="109"/>
      <c r="AN101" s="109"/>
      <c r="AO101" s="109"/>
      <c r="AP101" s="109"/>
      <c r="AQ101" s="109"/>
      <c r="AR101" s="109"/>
      <c r="AS101" s="109"/>
      <c r="AT101" s="109"/>
      <c r="AU101" s="109"/>
      <c r="AV101" s="109"/>
      <c r="AW101" s="109"/>
      <c r="AX101" s="110"/>
    </row>
    <row r="102" spans="1:50" ht="40.5" customHeight="1" x14ac:dyDescent="0.2">
      <c r="A102" s="350"/>
      <c r="B102" s="351"/>
      <c r="C102" s="352" t="s">
        <v>226</v>
      </c>
      <c r="D102" s="353"/>
      <c r="E102" s="353"/>
      <c r="F102" s="353"/>
      <c r="G102" s="353"/>
      <c r="H102" s="353"/>
      <c r="I102" s="353"/>
      <c r="J102" s="353"/>
      <c r="K102" s="353"/>
      <c r="L102" s="353"/>
      <c r="M102" s="353"/>
      <c r="N102" s="353"/>
      <c r="O102" s="353"/>
      <c r="P102" s="353"/>
      <c r="Q102" s="353"/>
      <c r="R102" s="353"/>
      <c r="S102" s="353"/>
      <c r="T102" s="353"/>
      <c r="U102" s="353"/>
      <c r="V102" s="353"/>
      <c r="W102" s="353"/>
      <c r="X102" s="353"/>
      <c r="Y102" s="353"/>
      <c r="Z102" s="353"/>
      <c r="AA102" s="353"/>
      <c r="AB102" s="353"/>
      <c r="AC102" s="354"/>
      <c r="AD102" s="625" t="s">
        <v>620</v>
      </c>
      <c r="AE102" s="626"/>
      <c r="AF102" s="627"/>
      <c r="AG102" s="426" t="s">
        <v>633</v>
      </c>
      <c r="AH102" s="427"/>
      <c r="AI102" s="427"/>
      <c r="AJ102" s="427"/>
      <c r="AK102" s="427"/>
      <c r="AL102" s="427"/>
      <c r="AM102" s="427"/>
      <c r="AN102" s="427"/>
      <c r="AO102" s="427"/>
      <c r="AP102" s="427"/>
      <c r="AQ102" s="427"/>
      <c r="AR102" s="427"/>
      <c r="AS102" s="427"/>
      <c r="AT102" s="427"/>
      <c r="AU102" s="427"/>
      <c r="AV102" s="427"/>
      <c r="AW102" s="427"/>
      <c r="AX102" s="428"/>
    </row>
    <row r="103" spans="1:50" ht="66.75" customHeight="1" x14ac:dyDescent="0.2">
      <c r="A103" s="345" t="s">
        <v>40</v>
      </c>
      <c r="B103" s="507"/>
      <c r="C103" s="508" t="s">
        <v>227</v>
      </c>
      <c r="D103" s="509"/>
      <c r="E103" s="509"/>
      <c r="F103" s="509"/>
      <c r="G103" s="509"/>
      <c r="H103" s="509"/>
      <c r="I103" s="509"/>
      <c r="J103" s="509"/>
      <c r="K103" s="509"/>
      <c r="L103" s="509"/>
      <c r="M103" s="509"/>
      <c r="N103" s="509"/>
      <c r="O103" s="509"/>
      <c r="P103" s="509"/>
      <c r="Q103" s="509"/>
      <c r="R103" s="509"/>
      <c r="S103" s="509"/>
      <c r="T103" s="509"/>
      <c r="U103" s="509"/>
      <c r="V103" s="509"/>
      <c r="W103" s="509"/>
      <c r="X103" s="509"/>
      <c r="Y103" s="509"/>
      <c r="Z103" s="509"/>
      <c r="AA103" s="509"/>
      <c r="AB103" s="509"/>
      <c r="AC103" s="510"/>
      <c r="AD103" s="513" t="s">
        <v>620</v>
      </c>
      <c r="AE103" s="514"/>
      <c r="AF103" s="547"/>
      <c r="AG103" s="432" t="s">
        <v>634</v>
      </c>
      <c r="AH103" s="433"/>
      <c r="AI103" s="433"/>
      <c r="AJ103" s="433"/>
      <c r="AK103" s="433"/>
      <c r="AL103" s="433"/>
      <c r="AM103" s="433"/>
      <c r="AN103" s="433"/>
      <c r="AO103" s="433"/>
      <c r="AP103" s="433"/>
      <c r="AQ103" s="433"/>
      <c r="AR103" s="433"/>
      <c r="AS103" s="433"/>
      <c r="AT103" s="433"/>
      <c r="AU103" s="433"/>
      <c r="AV103" s="433"/>
      <c r="AW103" s="433"/>
      <c r="AX103" s="434"/>
    </row>
    <row r="104" spans="1:50" ht="60" customHeight="1" x14ac:dyDescent="0.2">
      <c r="A104" s="347"/>
      <c r="B104" s="349"/>
      <c r="C104" s="555" t="s">
        <v>45</v>
      </c>
      <c r="D104" s="556"/>
      <c r="E104" s="556"/>
      <c r="F104" s="556"/>
      <c r="G104" s="556"/>
      <c r="H104" s="556"/>
      <c r="I104" s="556"/>
      <c r="J104" s="556"/>
      <c r="K104" s="556"/>
      <c r="L104" s="556"/>
      <c r="M104" s="556"/>
      <c r="N104" s="556"/>
      <c r="O104" s="556"/>
      <c r="P104" s="556"/>
      <c r="Q104" s="556"/>
      <c r="R104" s="556"/>
      <c r="S104" s="556"/>
      <c r="T104" s="556"/>
      <c r="U104" s="556"/>
      <c r="V104" s="556"/>
      <c r="W104" s="556"/>
      <c r="X104" s="556"/>
      <c r="Y104" s="556"/>
      <c r="Z104" s="556"/>
      <c r="AA104" s="556"/>
      <c r="AB104" s="556"/>
      <c r="AC104" s="557"/>
      <c r="AD104" s="331" t="s">
        <v>620</v>
      </c>
      <c r="AE104" s="332"/>
      <c r="AF104" s="332"/>
      <c r="AG104" s="108" t="s">
        <v>635</v>
      </c>
      <c r="AH104" s="109"/>
      <c r="AI104" s="109"/>
      <c r="AJ104" s="109"/>
      <c r="AK104" s="109"/>
      <c r="AL104" s="109"/>
      <c r="AM104" s="109"/>
      <c r="AN104" s="109"/>
      <c r="AO104" s="109"/>
      <c r="AP104" s="109"/>
      <c r="AQ104" s="109"/>
      <c r="AR104" s="109"/>
      <c r="AS104" s="109"/>
      <c r="AT104" s="109"/>
      <c r="AU104" s="109"/>
      <c r="AV104" s="109"/>
      <c r="AW104" s="109"/>
      <c r="AX104" s="110"/>
    </row>
    <row r="105" spans="1:50" ht="36.75" customHeight="1" x14ac:dyDescent="0.2">
      <c r="A105" s="347"/>
      <c r="B105" s="349"/>
      <c r="C105" s="231" t="s">
        <v>186</v>
      </c>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106" t="s">
        <v>636</v>
      </c>
      <c r="AE105" s="107"/>
      <c r="AF105" s="107"/>
      <c r="AG105" s="108" t="s">
        <v>637</v>
      </c>
      <c r="AH105" s="109"/>
      <c r="AI105" s="109"/>
      <c r="AJ105" s="109"/>
      <c r="AK105" s="109"/>
      <c r="AL105" s="109"/>
      <c r="AM105" s="109"/>
      <c r="AN105" s="109"/>
      <c r="AO105" s="109"/>
      <c r="AP105" s="109"/>
      <c r="AQ105" s="109"/>
      <c r="AR105" s="109"/>
      <c r="AS105" s="109"/>
      <c r="AT105" s="109"/>
      <c r="AU105" s="109"/>
      <c r="AV105" s="109"/>
      <c r="AW105" s="109"/>
      <c r="AX105" s="110"/>
    </row>
    <row r="106" spans="1:50" ht="81" customHeight="1" x14ac:dyDescent="0.2">
      <c r="A106" s="350"/>
      <c r="B106" s="351"/>
      <c r="C106" s="231" t="s">
        <v>44</v>
      </c>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106" t="s">
        <v>620</v>
      </c>
      <c r="AE106" s="107"/>
      <c r="AF106" s="107"/>
      <c r="AG106" s="284" t="s">
        <v>638</v>
      </c>
      <c r="AH106" s="275"/>
      <c r="AI106" s="275"/>
      <c r="AJ106" s="275"/>
      <c r="AK106" s="275"/>
      <c r="AL106" s="275"/>
      <c r="AM106" s="275"/>
      <c r="AN106" s="275"/>
      <c r="AO106" s="275"/>
      <c r="AP106" s="275"/>
      <c r="AQ106" s="275"/>
      <c r="AR106" s="275"/>
      <c r="AS106" s="275"/>
      <c r="AT106" s="275"/>
      <c r="AU106" s="275"/>
      <c r="AV106" s="275"/>
      <c r="AW106" s="275"/>
      <c r="AX106" s="285"/>
    </row>
    <row r="107" spans="1:50" ht="41.25" customHeight="1" x14ac:dyDescent="0.2">
      <c r="A107" s="495" t="s">
        <v>58</v>
      </c>
      <c r="B107" s="496"/>
      <c r="C107" s="558" t="s">
        <v>140</v>
      </c>
      <c r="D107" s="559"/>
      <c r="E107" s="559"/>
      <c r="F107" s="559"/>
      <c r="G107" s="559"/>
      <c r="H107" s="559"/>
      <c r="I107" s="559"/>
      <c r="J107" s="559"/>
      <c r="K107" s="559"/>
      <c r="L107" s="559"/>
      <c r="M107" s="559"/>
      <c r="N107" s="559"/>
      <c r="O107" s="559"/>
      <c r="P107" s="559"/>
      <c r="Q107" s="559"/>
      <c r="R107" s="559"/>
      <c r="S107" s="559"/>
      <c r="T107" s="559"/>
      <c r="U107" s="559"/>
      <c r="V107" s="559"/>
      <c r="W107" s="559"/>
      <c r="X107" s="559"/>
      <c r="Y107" s="559"/>
      <c r="Z107" s="559"/>
      <c r="AA107" s="559"/>
      <c r="AB107" s="559"/>
      <c r="AC107" s="529"/>
      <c r="AD107" s="513" t="s">
        <v>631</v>
      </c>
      <c r="AE107" s="514"/>
      <c r="AF107" s="514"/>
      <c r="AG107" s="140" t="s">
        <v>706</v>
      </c>
      <c r="AH107" s="141"/>
      <c r="AI107" s="141"/>
      <c r="AJ107" s="141"/>
      <c r="AK107" s="141"/>
      <c r="AL107" s="141"/>
      <c r="AM107" s="141"/>
      <c r="AN107" s="141"/>
      <c r="AO107" s="141"/>
      <c r="AP107" s="141"/>
      <c r="AQ107" s="141"/>
      <c r="AR107" s="141"/>
      <c r="AS107" s="141"/>
      <c r="AT107" s="141"/>
      <c r="AU107" s="141"/>
      <c r="AV107" s="141"/>
      <c r="AW107" s="141"/>
      <c r="AX107" s="142"/>
    </row>
    <row r="108" spans="1:50" ht="67.5" customHeight="1" x14ac:dyDescent="0.2">
      <c r="A108" s="345" t="s">
        <v>48</v>
      </c>
      <c r="B108" s="544"/>
      <c r="C108" s="520" t="s">
        <v>53</v>
      </c>
      <c r="D108" s="612"/>
      <c r="E108" s="612"/>
      <c r="F108" s="613"/>
      <c r="G108" s="272" t="s">
        <v>639</v>
      </c>
      <c r="H108" s="272"/>
      <c r="I108" s="272"/>
      <c r="J108" s="272"/>
      <c r="K108" s="272"/>
      <c r="L108" s="272"/>
      <c r="M108" s="272"/>
      <c r="N108" s="272"/>
      <c r="O108" s="272"/>
      <c r="P108" s="272"/>
      <c r="Q108" s="272"/>
      <c r="R108" s="272"/>
      <c r="S108" s="272"/>
      <c r="T108" s="272"/>
      <c r="U108" s="272"/>
      <c r="V108" s="272"/>
      <c r="W108" s="272"/>
      <c r="X108" s="272"/>
      <c r="Y108" s="272"/>
      <c r="Z108" s="272"/>
      <c r="AA108" s="272"/>
      <c r="AB108" s="272"/>
      <c r="AC108" s="272"/>
      <c r="AD108" s="272"/>
      <c r="AE108" s="272"/>
      <c r="AF108" s="272"/>
      <c r="AG108" s="272"/>
      <c r="AH108" s="272"/>
      <c r="AI108" s="272"/>
      <c r="AJ108" s="272"/>
      <c r="AK108" s="272"/>
      <c r="AL108" s="272"/>
      <c r="AM108" s="272"/>
      <c r="AN108" s="272"/>
      <c r="AO108" s="272"/>
      <c r="AP108" s="272"/>
      <c r="AQ108" s="272"/>
      <c r="AR108" s="272"/>
      <c r="AS108" s="272"/>
      <c r="AT108" s="272"/>
      <c r="AU108" s="272"/>
      <c r="AV108" s="272"/>
      <c r="AW108" s="272"/>
      <c r="AX108" s="273"/>
    </row>
    <row r="109" spans="1:50" ht="84" customHeight="1" thickBot="1" x14ac:dyDescent="0.25">
      <c r="A109" s="545"/>
      <c r="B109" s="546"/>
      <c r="C109" s="438" t="s">
        <v>57</v>
      </c>
      <c r="D109" s="439"/>
      <c r="E109" s="439"/>
      <c r="F109" s="440"/>
      <c r="G109" s="270" t="s">
        <v>640</v>
      </c>
      <c r="H109" s="270"/>
      <c r="I109" s="270"/>
      <c r="J109" s="270"/>
      <c r="K109" s="270"/>
      <c r="L109" s="270"/>
      <c r="M109" s="270"/>
      <c r="N109" s="270"/>
      <c r="O109" s="270"/>
      <c r="P109" s="270"/>
      <c r="Q109" s="270"/>
      <c r="R109" s="270"/>
      <c r="S109" s="270"/>
      <c r="T109" s="270"/>
      <c r="U109" s="270"/>
      <c r="V109" s="270"/>
      <c r="W109" s="270"/>
      <c r="X109" s="270"/>
      <c r="Y109" s="270"/>
      <c r="Z109" s="270"/>
      <c r="AA109" s="270"/>
      <c r="AB109" s="270"/>
      <c r="AC109" s="270"/>
      <c r="AD109" s="270"/>
      <c r="AE109" s="270"/>
      <c r="AF109" s="270"/>
      <c r="AG109" s="270"/>
      <c r="AH109" s="270"/>
      <c r="AI109" s="270"/>
      <c r="AJ109" s="270"/>
      <c r="AK109" s="270"/>
      <c r="AL109" s="270"/>
      <c r="AM109" s="270"/>
      <c r="AN109" s="270"/>
      <c r="AO109" s="270"/>
      <c r="AP109" s="270"/>
      <c r="AQ109" s="270"/>
      <c r="AR109" s="270"/>
      <c r="AS109" s="270"/>
      <c r="AT109" s="270"/>
      <c r="AU109" s="270"/>
      <c r="AV109" s="270"/>
      <c r="AW109" s="270"/>
      <c r="AX109" s="271"/>
    </row>
    <row r="110" spans="1:50" ht="24" customHeight="1" x14ac:dyDescent="0.2">
      <c r="A110" s="435" t="s">
        <v>33</v>
      </c>
      <c r="B110" s="436"/>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7"/>
    </row>
    <row r="111" spans="1:50" ht="67.5" customHeight="1" thickBot="1" x14ac:dyDescent="0.25">
      <c r="A111" s="339" t="s">
        <v>707</v>
      </c>
      <c r="B111" s="340"/>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1"/>
    </row>
    <row r="112" spans="1:50" ht="24.75" customHeight="1" x14ac:dyDescent="0.2">
      <c r="A112" s="429" t="s">
        <v>34</v>
      </c>
      <c r="B112" s="430"/>
      <c r="C112" s="430"/>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30"/>
      <c r="AE112" s="430"/>
      <c r="AF112" s="430"/>
      <c r="AG112" s="430"/>
      <c r="AH112" s="430"/>
      <c r="AI112" s="430"/>
      <c r="AJ112" s="430"/>
      <c r="AK112" s="430"/>
      <c r="AL112" s="430"/>
      <c r="AM112" s="430"/>
      <c r="AN112" s="430"/>
      <c r="AO112" s="430"/>
      <c r="AP112" s="430"/>
      <c r="AQ112" s="430"/>
      <c r="AR112" s="430"/>
      <c r="AS112" s="430"/>
      <c r="AT112" s="430"/>
      <c r="AU112" s="430"/>
      <c r="AV112" s="430"/>
      <c r="AW112" s="430"/>
      <c r="AX112" s="431"/>
    </row>
    <row r="113" spans="1:52" ht="67.5" customHeight="1" thickBot="1" x14ac:dyDescent="0.25">
      <c r="A113" s="318" t="s">
        <v>135</v>
      </c>
      <c r="B113" s="319"/>
      <c r="C113" s="319"/>
      <c r="D113" s="319"/>
      <c r="E113" s="320"/>
      <c r="F113" s="416" t="s">
        <v>708</v>
      </c>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1"/>
    </row>
    <row r="114" spans="1:52" ht="24.75" customHeight="1" x14ac:dyDescent="0.2">
      <c r="A114" s="429" t="s">
        <v>46</v>
      </c>
      <c r="B114" s="430"/>
      <c r="C114" s="430"/>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431"/>
    </row>
    <row r="115" spans="1:52" ht="66" customHeight="1" thickBot="1" x14ac:dyDescent="0.25">
      <c r="A115" s="318" t="s">
        <v>135</v>
      </c>
      <c r="B115" s="319"/>
      <c r="C115" s="319"/>
      <c r="D115" s="319"/>
      <c r="E115" s="320"/>
      <c r="F115" s="342" t="s">
        <v>709</v>
      </c>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4"/>
    </row>
    <row r="116" spans="1:52" ht="24.75" customHeight="1" x14ac:dyDescent="0.2">
      <c r="A116" s="406" t="s">
        <v>35</v>
      </c>
      <c r="B116" s="407"/>
      <c r="C116" s="407"/>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7"/>
      <c r="AM116" s="407"/>
      <c r="AN116" s="407"/>
      <c r="AO116" s="407"/>
      <c r="AP116" s="407"/>
      <c r="AQ116" s="407"/>
      <c r="AR116" s="407"/>
      <c r="AS116" s="407"/>
      <c r="AT116" s="407"/>
      <c r="AU116" s="407"/>
      <c r="AV116" s="407"/>
      <c r="AW116" s="407"/>
      <c r="AX116" s="408"/>
    </row>
    <row r="117" spans="1:52" ht="371.25" customHeight="1" thickBot="1" x14ac:dyDescent="0.25">
      <c r="A117" s="533" t="s">
        <v>641</v>
      </c>
      <c r="B117" s="534"/>
      <c r="C117" s="534"/>
      <c r="D117" s="534"/>
      <c r="E117" s="534"/>
      <c r="F117" s="534"/>
      <c r="G117" s="534"/>
      <c r="H117" s="534"/>
      <c r="I117" s="534"/>
      <c r="J117" s="534"/>
      <c r="K117" s="534"/>
      <c r="L117" s="534"/>
      <c r="M117" s="534"/>
      <c r="N117" s="534"/>
      <c r="O117" s="534"/>
      <c r="P117" s="534"/>
      <c r="Q117" s="534"/>
      <c r="R117" s="534"/>
      <c r="S117" s="534"/>
      <c r="T117" s="534"/>
      <c r="U117" s="534"/>
      <c r="V117" s="534"/>
      <c r="W117" s="534"/>
      <c r="X117" s="534"/>
      <c r="Y117" s="534"/>
      <c r="Z117" s="534"/>
      <c r="AA117" s="534"/>
      <c r="AB117" s="534"/>
      <c r="AC117" s="534"/>
      <c r="AD117" s="534"/>
      <c r="AE117" s="534"/>
      <c r="AF117" s="534"/>
      <c r="AG117" s="534"/>
      <c r="AH117" s="534"/>
      <c r="AI117" s="534"/>
      <c r="AJ117" s="534"/>
      <c r="AK117" s="534"/>
      <c r="AL117" s="534"/>
      <c r="AM117" s="534"/>
      <c r="AN117" s="534"/>
      <c r="AO117" s="534"/>
      <c r="AP117" s="534"/>
      <c r="AQ117" s="534"/>
      <c r="AR117" s="534"/>
      <c r="AS117" s="534"/>
      <c r="AT117" s="534"/>
      <c r="AU117" s="534"/>
      <c r="AV117" s="534"/>
      <c r="AW117" s="534"/>
      <c r="AX117" s="535"/>
    </row>
    <row r="118" spans="1:52" ht="24.75" customHeight="1" x14ac:dyDescent="0.2">
      <c r="A118" s="355" t="s">
        <v>241</v>
      </c>
      <c r="B118" s="356"/>
      <c r="C118" s="356"/>
      <c r="D118" s="356"/>
      <c r="E118" s="356"/>
      <c r="F118" s="356"/>
      <c r="G118" s="356"/>
      <c r="H118" s="356"/>
      <c r="I118" s="356"/>
      <c r="J118" s="356"/>
      <c r="K118" s="356"/>
      <c r="L118" s="356"/>
      <c r="M118" s="356"/>
      <c r="N118" s="356"/>
      <c r="O118" s="356"/>
      <c r="P118" s="356"/>
      <c r="Q118" s="356"/>
      <c r="R118" s="356"/>
      <c r="S118" s="356"/>
      <c r="T118" s="356"/>
      <c r="U118" s="356"/>
      <c r="V118" s="356"/>
      <c r="W118" s="356"/>
      <c r="X118" s="356"/>
      <c r="Y118" s="356"/>
      <c r="Z118" s="356"/>
      <c r="AA118" s="356"/>
      <c r="AB118" s="356"/>
      <c r="AC118" s="356"/>
      <c r="AD118" s="356"/>
      <c r="AE118" s="356"/>
      <c r="AF118" s="356"/>
      <c r="AG118" s="356"/>
      <c r="AH118" s="356"/>
      <c r="AI118" s="356"/>
      <c r="AJ118" s="356"/>
      <c r="AK118" s="356"/>
      <c r="AL118" s="356"/>
      <c r="AM118" s="356"/>
      <c r="AN118" s="356"/>
      <c r="AO118" s="356"/>
      <c r="AP118" s="356"/>
      <c r="AQ118" s="356"/>
      <c r="AR118" s="356"/>
      <c r="AS118" s="356"/>
      <c r="AT118" s="356"/>
      <c r="AU118" s="356"/>
      <c r="AV118" s="356"/>
      <c r="AW118" s="356"/>
      <c r="AX118" s="357"/>
      <c r="AZ118" s="10"/>
    </row>
    <row r="119" spans="1:52" ht="24.75" customHeight="1" x14ac:dyDescent="0.2">
      <c r="A119" s="741" t="s">
        <v>550</v>
      </c>
      <c r="B119" s="239"/>
      <c r="C119" s="239"/>
      <c r="D119" s="240"/>
      <c r="E119" s="702" t="s">
        <v>594</v>
      </c>
      <c r="F119" s="703"/>
      <c r="G119" s="703"/>
      <c r="H119" s="703"/>
      <c r="I119" s="703"/>
      <c r="J119" s="703"/>
      <c r="K119" s="703"/>
      <c r="L119" s="703"/>
      <c r="M119" s="703"/>
      <c r="N119" s="703"/>
      <c r="O119" s="703"/>
      <c r="P119" s="704"/>
      <c r="Q119" s="702"/>
      <c r="R119" s="703"/>
      <c r="S119" s="703"/>
      <c r="T119" s="703"/>
      <c r="U119" s="703"/>
      <c r="V119" s="703"/>
      <c r="W119" s="703"/>
      <c r="X119" s="703"/>
      <c r="Y119" s="703"/>
      <c r="Z119" s="703"/>
      <c r="AA119" s="703"/>
      <c r="AB119" s="704"/>
      <c r="AC119" s="702"/>
      <c r="AD119" s="703"/>
      <c r="AE119" s="703"/>
      <c r="AF119" s="703"/>
      <c r="AG119" s="703"/>
      <c r="AH119" s="703"/>
      <c r="AI119" s="703"/>
      <c r="AJ119" s="703"/>
      <c r="AK119" s="703"/>
      <c r="AL119" s="703"/>
      <c r="AM119" s="703"/>
      <c r="AN119" s="704"/>
      <c r="AO119" s="702"/>
      <c r="AP119" s="703"/>
      <c r="AQ119" s="703"/>
      <c r="AR119" s="703"/>
      <c r="AS119" s="703"/>
      <c r="AT119" s="703"/>
      <c r="AU119" s="703"/>
      <c r="AV119" s="703"/>
      <c r="AW119" s="703"/>
      <c r="AX119" s="705"/>
      <c r="AY119" s="81"/>
    </row>
    <row r="120" spans="1:52" ht="24.75" customHeight="1" x14ac:dyDescent="0.2">
      <c r="A120" s="185" t="s">
        <v>278</v>
      </c>
      <c r="B120" s="185"/>
      <c r="C120" s="185"/>
      <c r="D120" s="185"/>
      <c r="E120" s="702" t="s">
        <v>594</v>
      </c>
      <c r="F120" s="703"/>
      <c r="G120" s="703"/>
      <c r="H120" s="703"/>
      <c r="I120" s="703"/>
      <c r="J120" s="703"/>
      <c r="K120" s="703"/>
      <c r="L120" s="703"/>
      <c r="M120" s="703"/>
      <c r="N120" s="703"/>
      <c r="O120" s="703"/>
      <c r="P120" s="704"/>
      <c r="Q120" s="702"/>
      <c r="R120" s="703"/>
      <c r="S120" s="703"/>
      <c r="T120" s="703"/>
      <c r="U120" s="703"/>
      <c r="V120" s="703"/>
      <c r="W120" s="703"/>
      <c r="X120" s="703"/>
      <c r="Y120" s="703"/>
      <c r="Z120" s="703"/>
      <c r="AA120" s="703"/>
      <c r="AB120" s="704"/>
      <c r="AC120" s="702"/>
      <c r="AD120" s="703"/>
      <c r="AE120" s="703"/>
      <c r="AF120" s="703"/>
      <c r="AG120" s="703"/>
      <c r="AH120" s="703"/>
      <c r="AI120" s="703"/>
      <c r="AJ120" s="703"/>
      <c r="AK120" s="703"/>
      <c r="AL120" s="703"/>
      <c r="AM120" s="703"/>
      <c r="AN120" s="704"/>
      <c r="AO120" s="702"/>
      <c r="AP120" s="703"/>
      <c r="AQ120" s="703"/>
      <c r="AR120" s="703"/>
      <c r="AS120" s="703"/>
      <c r="AT120" s="703"/>
      <c r="AU120" s="703"/>
      <c r="AV120" s="703"/>
      <c r="AW120" s="703"/>
      <c r="AX120" s="705"/>
    </row>
    <row r="121" spans="1:52" ht="24.75" customHeight="1" x14ac:dyDescent="0.2">
      <c r="A121" s="185" t="s">
        <v>277</v>
      </c>
      <c r="B121" s="185"/>
      <c r="C121" s="185"/>
      <c r="D121" s="185"/>
      <c r="E121" s="702" t="s">
        <v>594</v>
      </c>
      <c r="F121" s="703"/>
      <c r="G121" s="703"/>
      <c r="H121" s="703"/>
      <c r="I121" s="703"/>
      <c r="J121" s="703"/>
      <c r="K121" s="703"/>
      <c r="L121" s="703"/>
      <c r="M121" s="703"/>
      <c r="N121" s="703"/>
      <c r="O121" s="703"/>
      <c r="P121" s="704"/>
      <c r="Q121" s="702"/>
      <c r="R121" s="703"/>
      <c r="S121" s="703"/>
      <c r="T121" s="703"/>
      <c r="U121" s="703"/>
      <c r="V121" s="703"/>
      <c r="W121" s="703"/>
      <c r="X121" s="703"/>
      <c r="Y121" s="703"/>
      <c r="Z121" s="703"/>
      <c r="AA121" s="703"/>
      <c r="AB121" s="704"/>
      <c r="AC121" s="702"/>
      <c r="AD121" s="703"/>
      <c r="AE121" s="703"/>
      <c r="AF121" s="703"/>
      <c r="AG121" s="703"/>
      <c r="AH121" s="703"/>
      <c r="AI121" s="703"/>
      <c r="AJ121" s="703"/>
      <c r="AK121" s="703"/>
      <c r="AL121" s="703"/>
      <c r="AM121" s="703"/>
      <c r="AN121" s="704"/>
      <c r="AO121" s="702"/>
      <c r="AP121" s="703"/>
      <c r="AQ121" s="703"/>
      <c r="AR121" s="703"/>
      <c r="AS121" s="703"/>
      <c r="AT121" s="703"/>
      <c r="AU121" s="703"/>
      <c r="AV121" s="703"/>
      <c r="AW121" s="703"/>
      <c r="AX121" s="705"/>
    </row>
    <row r="122" spans="1:52" ht="24.75" customHeight="1" x14ac:dyDescent="0.2">
      <c r="A122" s="185" t="s">
        <v>276</v>
      </c>
      <c r="B122" s="185"/>
      <c r="C122" s="185"/>
      <c r="D122" s="185"/>
      <c r="E122" s="702" t="s">
        <v>594</v>
      </c>
      <c r="F122" s="703"/>
      <c r="G122" s="703"/>
      <c r="H122" s="703"/>
      <c r="I122" s="703"/>
      <c r="J122" s="703"/>
      <c r="K122" s="703"/>
      <c r="L122" s="703"/>
      <c r="M122" s="703"/>
      <c r="N122" s="703"/>
      <c r="O122" s="703"/>
      <c r="P122" s="704"/>
      <c r="Q122" s="702"/>
      <c r="R122" s="703"/>
      <c r="S122" s="703"/>
      <c r="T122" s="703"/>
      <c r="U122" s="703"/>
      <c r="V122" s="703"/>
      <c r="W122" s="703"/>
      <c r="X122" s="703"/>
      <c r="Y122" s="703"/>
      <c r="Z122" s="703"/>
      <c r="AA122" s="703"/>
      <c r="AB122" s="704"/>
      <c r="AC122" s="702"/>
      <c r="AD122" s="703"/>
      <c r="AE122" s="703"/>
      <c r="AF122" s="703"/>
      <c r="AG122" s="703"/>
      <c r="AH122" s="703"/>
      <c r="AI122" s="703"/>
      <c r="AJ122" s="703"/>
      <c r="AK122" s="703"/>
      <c r="AL122" s="703"/>
      <c r="AM122" s="703"/>
      <c r="AN122" s="704"/>
      <c r="AO122" s="702"/>
      <c r="AP122" s="703"/>
      <c r="AQ122" s="703"/>
      <c r="AR122" s="703"/>
      <c r="AS122" s="703"/>
      <c r="AT122" s="703"/>
      <c r="AU122" s="703"/>
      <c r="AV122" s="703"/>
      <c r="AW122" s="703"/>
      <c r="AX122" s="705"/>
    </row>
    <row r="123" spans="1:52" ht="24.75" customHeight="1" x14ac:dyDescent="0.2">
      <c r="A123" s="185" t="s">
        <v>275</v>
      </c>
      <c r="B123" s="185"/>
      <c r="C123" s="185"/>
      <c r="D123" s="185"/>
      <c r="E123" s="702" t="s">
        <v>594</v>
      </c>
      <c r="F123" s="703"/>
      <c r="G123" s="703"/>
      <c r="H123" s="703"/>
      <c r="I123" s="703"/>
      <c r="J123" s="703"/>
      <c r="K123" s="703"/>
      <c r="L123" s="703"/>
      <c r="M123" s="703"/>
      <c r="N123" s="703"/>
      <c r="O123" s="703"/>
      <c r="P123" s="704"/>
      <c r="Q123" s="702"/>
      <c r="R123" s="703"/>
      <c r="S123" s="703"/>
      <c r="T123" s="703"/>
      <c r="U123" s="703"/>
      <c r="V123" s="703"/>
      <c r="W123" s="703"/>
      <c r="X123" s="703"/>
      <c r="Y123" s="703"/>
      <c r="Z123" s="703"/>
      <c r="AA123" s="703"/>
      <c r="AB123" s="704"/>
      <c r="AC123" s="702"/>
      <c r="AD123" s="703"/>
      <c r="AE123" s="703"/>
      <c r="AF123" s="703"/>
      <c r="AG123" s="703"/>
      <c r="AH123" s="703"/>
      <c r="AI123" s="703"/>
      <c r="AJ123" s="703"/>
      <c r="AK123" s="703"/>
      <c r="AL123" s="703"/>
      <c r="AM123" s="703"/>
      <c r="AN123" s="704"/>
      <c r="AO123" s="702"/>
      <c r="AP123" s="703"/>
      <c r="AQ123" s="703"/>
      <c r="AR123" s="703"/>
      <c r="AS123" s="703"/>
      <c r="AT123" s="703"/>
      <c r="AU123" s="703"/>
      <c r="AV123" s="703"/>
      <c r="AW123" s="703"/>
      <c r="AX123" s="705"/>
    </row>
    <row r="124" spans="1:52" ht="24.75" customHeight="1" x14ac:dyDescent="0.2">
      <c r="A124" s="185" t="s">
        <v>274</v>
      </c>
      <c r="B124" s="185"/>
      <c r="C124" s="185"/>
      <c r="D124" s="185"/>
      <c r="E124" s="702" t="s">
        <v>594</v>
      </c>
      <c r="F124" s="703"/>
      <c r="G124" s="703"/>
      <c r="H124" s="703"/>
      <c r="I124" s="703"/>
      <c r="J124" s="703"/>
      <c r="K124" s="703"/>
      <c r="L124" s="703"/>
      <c r="M124" s="703"/>
      <c r="N124" s="703"/>
      <c r="O124" s="703"/>
      <c r="P124" s="704"/>
      <c r="Q124" s="702"/>
      <c r="R124" s="703"/>
      <c r="S124" s="703"/>
      <c r="T124" s="703"/>
      <c r="U124" s="703"/>
      <c r="V124" s="703"/>
      <c r="W124" s="703"/>
      <c r="X124" s="703"/>
      <c r="Y124" s="703"/>
      <c r="Z124" s="703"/>
      <c r="AA124" s="703"/>
      <c r="AB124" s="704"/>
      <c r="AC124" s="702"/>
      <c r="AD124" s="703"/>
      <c r="AE124" s="703"/>
      <c r="AF124" s="703"/>
      <c r="AG124" s="703"/>
      <c r="AH124" s="703"/>
      <c r="AI124" s="703"/>
      <c r="AJ124" s="703"/>
      <c r="AK124" s="703"/>
      <c r="AL124" s="703"/>
      <c r="AM124" s="703"/>
      <c r="AN124" s="704"/>
      <c r="AO124" s="702"/>
      <c r="AP124" s="703"/>
      <c r="AQ124" s="703"/>
      <c r="AR124" s="703"/>
      <c r="AS124" s="703"/>
      <c r="AT124" s="703"/>
      <c r="AU124" s="703"/>
      <c r="AV124" s="703"/>
      <c r="AW124" s="703"/>
      <c r="AX124" s="705"/>
    </row>
    <row r="125" spans="1:52" ht="24.75" customHeight="1" x14ac:dyDescent="0.2">
      <c r="A125" s="185" t="s">
        <v>273</v>
      </c>
      <c r="B125" s="185"/>
      <c r="C125" s="185"/>
      <c r="D125" s="185"/>
      <c r="E125" s="702" t="s">
        <v>618</v>
      </c>
      <c r="F125" s="703"/>
      <c r="G125" s="703"/>
      <c r="H125" s="703"/>
      <c r="I125" s="703"/>
      <c r="J125" s="703"/>
      <c r="K125" s="703"/>
      <c r="L125" s="703"/>
      <c r="M125" s="703"/>
      <c r="N125" s="703"/>
      <c r="O125" s="703"/>
      <c r="P125" s="704"/>
      <c r="Q125" s="702"/>
      <c r="R125" s="703"/>
      <c r="S125" s="703"/>
      <c r="T125" s="703"/>
      <c r="U125" s="703"/>
      <c r="V125" s="703"/>
      <c r="W125" s="703"/>
      <c r="X125" s="703"/>
      <c r="Y125" s="703"/>
      <c r="Z125" s="703"/>
      <c r="AA125" s="703"/>
      <c r="AB125" s="704"/>
      <c r="AC125" s="702"/>
      <c r="AD125" s="703"/>
      <c r="AE125" s="703"/>
      <c r="AF125" s="703"/>
      <c r="AG125" s="703"/>
      <c r="AH125" s="703"/>
      <c r="AI125" s="703"/>
      <c r="AJ125" s="703"/>
      <c r="AK125" s="703"/>
      <c r="AL125" s="703"/>
      <c r="AM125" s="703"/>
      <c r="AN125" s="704"/>
      <c r="AO125" s="702"/>
      <c r="AP125" s="703"/>
      <c r="AQ125" s="703"/>
      <c r="AR125" s="703"/>
      <c r="AS125" s="703"/>
      <c r="AT125" s="703"/>
      <c r="AU125" s="703"/>
      <c r="AV125" s="703"/>
      <c r="AW125" s="703"/>
      <c r="AX125" s="705"/>
    </row>
    <row r="126" spans="1:52" ht="24.75" customHeight="1" x14ac:dyDescent="0.2">
      <c r="A126" s="185" t="s">
        <v>272</v>
      </c>
      <c r="B126" s="185"/>
      <c r="C126" s="185"/>
      <c r="D126" s="185"/>
      <c r="E126" s="702" t="s">
        <v>619</v>
      </c>
      <c r="F126" s="703"/>
      <c r="G126" s="703"/>
      <c r="H126" s="703"/>
      <c r="I126" s="703"/>
      <c r="J126" s="703"/>
      <c r="K126" s="703"/>
      <c r="L126" s="703"/>
      <c r="M126" s="703"/>
      <c r="N126" s="703"/>
      <c r="O126" s="703"/>
      <c r="P126" s="704"/>
      <c r="Q126" s="702"/>
      <c r="R126" s="703"/>
      <c r="S126" s="703"/>
      <c r="T126" s="703"/>
      <c r="U126" s="703"/>
      <c r="V126" s="703"/>
      <c r="W126" s="703"/>
      <c r="X126" s="703"/>
      <c r="Y126" s="703"/>
      <c r="Z126" s="703"/>
      <c r="AA126" s="703"/>
      <c r="AB126" s="704"/>
      <c r="AC126" s="702"/>
      <c r="AD126" s="703"/>
      <c r="AE126" s="703"/>
      <c r="AF126" s="703"/>
      <c r="AG126" s="703"/>
      <c r="AH126" s="703"/>
      <c r="AI126" s="703"/>
      <c r="AJ126" s="703"/>
      <c r="AK126" s="703"/>
      <c r="AL126" s="703"/>
      <c r="AM126" s="703"/>
      <c r="AN126" s="704"/>
      <c r="AO126" s="702"/>
      <c r="AP126" s="703"/>
      <c r="AQ126" s="703"/>
      <c r="AR126" s="703"/>
      <c r="AS126" s="703"/>
      <c r="AT126" s="703"/>
      <c r="AU126" s="703"/>
      <c r="AV126" s="703"/>
      <c r="AW126" s="703"/>
      <c r="AX126" s="705"/>
    </row>
    <row r="127" spans="1:52" ht="24.75" customHeight="1" x14ac:dyDescent="0.2">
      <c r="A127" s="185" t="s">
        <v>271</v>
      </c>
      <c r="B127" s="185"/>
      <c r="C127" s="185"/>
      <c r="D127" s="185"/>
      <c r="E127" s="742" t="s">
        <v>619</v>
      </c>
      <c r="F127" s="743"/>
      <c r="G127" s="743"/>
      <c r="H127" s="743"/>
      <c r="I127" s="743"/>
      <c r="J127" s="743"/>
      <c r="K127" s="743"/>
      <c r="L127" s="743"/>
      <c r="M127" s="743"/>
      <c r="N127" s="743"/>
      <c r="O127" s="743"/>
      <c r="P127" s="744"/>
      <c r="Q127" s="742"/>
      <c r="R127" s="743"/>
      <c r="S127" s="743"/>
      <c r="T127" s="743"/>
      <c r="U127" s="743"/>
      <c r="V127" s="743"/>
      <c r="W127" s="743"/>
      <c r="X127" s="743"/>
      <c r="Y127" s="743"/>
      <c r="Z127" s="743"/>
      <c r="AA127" s="743"/>
      <c r="AB127" s="744"/>
      <c r="AC127" s="742"/>
      <c r="AD127" s="743"/>
      <c r="AE127" s="743"/>
      <c r="AF127" s="743"/>
      <c r="AG127" s="743"/>
      <c r="AH127" s="743"/>
      <c r="AI127" s="743"/>
      <c r="AJ127" s="743"/>
      <c r="AK127" s="743"/>
      <c r="AL127" s="743"/>
      <c r="AM127" s="743"/>
      <c r="AN127" s="744"/>
      <c r="AO127" s="702"/>
      <c r="AP127" s="703"/>
      <c r="AQ127" s="703"/>
      <c r="AR127" s="703"/>
      <c r="AS127" s="703"/>
      <c r="AT127" s="703"/>
      <c r="AU127" s="703"/>
      <c r="AV127" s="703"/>
      <c r="AW127" s="703"/>
      <c r="AX127" s="705"/>
    </row>
    <row r="128" spans="1:52" ht="24.75" customHeight="1" x14ac:dyDescent="0.2">
      <c r="A128" s="185" t="s">
        <v>423</v>
      </c>
      <c r="B128" s="185"/>
      <c r="C128" s="185"/>
      <c r="D128" s="185"/>
      <c r="E128" s="708" t="s">
        <v>587</v>
      </c>
      <c r="F128" s="706"/>
      <c r="G128" s="706"/>
      <c r="H128" s="84" t="str">
        <f>IF(E128="","","-")</f>
        <v>-</v>
      </c>
      <c r="I128" s="706"/>
      <c r="J128" s="706"/>
      <c r="K128" s="84" t="str">
        <f>IF(I128="","","-")</f>
        <v/>
      </c>
      <c r="L128" s="707">
        <v>31</v>
      </c>
      <c r="M128" s="707"/>
      <c r="N128" s="84" t="str">
        <f>IF(O128="","","-")</f>
        <v/>
      </c>
      <c r="O128" s="713"/>
      <c r="P128" s="714"/>
      <c r="Q128" s="708"/>
      <c r="R128" s="706"/>
      <c r="S128" s="706"/>
      <c r="T128" s="84" t="str">
        <f>IF(Q128="","","-")</f>
        <v/>
      </c>
      <c r="U128" s="706"/>
      <c r="V128" s="706"/>
      <c r="W128" s="84" t="str">
        <f>IF(U128="","","-")</f>
        <v/>
      </c>
      <c r="X128" s="707"/>
      <c r="Y128" s="707"/>
      <c r="Z128" s="84" t="str">
        <f>IF(AA128="","","-")</f>
        <v/>
      </c>
      <c r="AA128" s="713"/>
      <c r="AB128" s="714"/>
      <c r="AC128" s="708"/>
      <c r="AD128" s="706"/>
      <c r="AE128" s="706"/>
      <c r="AF128" s="84" t="str">
        <f>IF(AC128="","","-")</f>
        <v/>
      </c>
      <c r="AG128" s="706"/>
      <c r="AH128" s="706"/>
      <c r="AI128" s="84" t="str">
        <f>IF(AG128="","","-")</f>
        <v/>
      </c>
      <c r="AJ128" s="707"/>
      <c r="AK128" s="707"/>
      <c r="AL128" s="84" t="str">
        <f>IF(AM128="","","-")</f>
        <v/>
      </c>
      <c r="AM128" s="713"/>
      <c r="AN128" s="714"/>
      <c r="AO128" s="708"/>
      <c r="AP128" s="706"/>
      <c r="AQ128" s="84" t="str">
        <f>IF(AO128="","","-")</f>
        <v/>
      </c>
      <c r="AR128" s="706"/>
      <c r="AS128" s="706"/>
      <c r="AT128" s="84" t="str">
        <f>IF(AR128="","","-")</f>
        <v/>
      </c>
      <c r="AU128" s="707"/>
      <c r="AV128" s="707"/>
      <c r="AW128" s="84" t="str">
        <f>IF(AX128="","","-")</f>
        <v/>
      </c>
      <c r="AX128" s="87"/>
    </row>
    <row r="129" spans="1:50" ht="24.75" customHeight="1" x14ac:dyDescent="0.2">
      <c r="A129" s="185" t="s">
        <v>387</v>
      </c>
      <c r="B129" s="185"/>
      <c r="C129" s="185"/>
      <c r="D129" s="185"/>
      <c r="E129" s="708" t="s">
        <v>587</v>
      </c>
      <c r="F129" s="706"/>
      <c r="G129" s="706"/>
      <c r="H129" s="84" t="str">
        <f>IF(E129="","","-")</f>
        <v>-</v>
      </c>
      <c r="I129" s="706"/>
      <c r="J129" s="706"/>
      <c r="K129" s="84" t="str">
        <f>IF(I129="","","-")</f>
        <v/>
      </c>
      <c r="L129" s="707">
        <v>30</v>
      </c>
      <c r="M129" s="707"/>
      <c r="N129" s="84" t="str">
        <f>IF(O129="","","-")</f>
        <v/>
      </c>
      <c r="O129" s="713"/>
      <c r="P129" s="714"/>
      <c r="Q129" s="708"/>
      <c r="R129" s="706"/>
      <c r="S129" s="706"/>
      <c r="T129" s="84" t="str">
        <f>IF(Q129="","","-")</f>
        <v/>
      </c>
      <c r="U129" s="706"/>
      <c r="V129" s="706"/>
      <c r="W129" s="84" t="str">
        <f>IF(U129="","","-")</f>
        <v/>
      </c>
      <c r="X129" s="707"/>
      <c r="Y129" s="707"/>
      <c r="Z129" s="84" t="str">
        <f>IF(AA129="","","-")</f>
        <v/>
      </c>
      <c r="AA129" s="713"/>
      <c r="AB129" s="714"/>
      <c r="AC129" s="708"/>
      <c r="AD129" s="706"/>
      <c r="AE129" s="706"/>
      <c r="AF129" s="84" t="str">
        <f>IF(AC129="","","-")</f>
        <v/>
      </c>
      <c r="AG129" s="706"/>
      <c r="AH129" s="706"/>
      <c r="AI129" s="84" t="str">
        <f>IF(AG129="","","-")</f>
        <v/>
      </c>
      <c r="AJ129" s="707"/>
      <c r="AK129" s="707"/>
      <c r="AL129" s="84" t="str">
        <f>IF(AM129="","","-")</f>
        <v/>
      </c>
      <c r="AM129" s="713"/>
      <c r="AN129" s="714"/>
      <c r="AO129" s="708"/>
      <c r="AP129" s="706"/>
      <c r="AQ129" s="84" t="str">
        <f>IF(AO129="","","-")</f>
        <v/>
      </c>
      <c r="AR129" s="706"/>
      <c r="AS129" s="706"/>
      <c r="AT129" s="84" t="str">
        <f>IF(AR129="","","-")</f>
        <v/>
      </c>
      <c r="AU129" s="707"/>
      <c r="AV129" s="707"/>
      <c r="AW129" s="84" t="str">
        <f>IF(AX129="","","-")</f>
        <v/>
      </c>
      <c r="AX129" s="87"/>
    </row>
    <row r="130" spans="1:50" ht="28.35" customHeight="1" x14ac:dyDescent="0.2">
      <c r="A130" s="549" t="s">
        <v>265</v>
      </c>
      <c r="B130" s="550"/>
      <c r="C130" s="550"/>
      <c r="D130" s="550"/>
      <c r="E130" s="550"/>
      <c r="F130" s="551"/>
      <c r="G130" s="69" t="s">
        <v>585</v>
      </c>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1"/>
    </row>
    <row r="131" spans="1:50" ht="28.35" customHeight="1" x14ac:dyDescent="0.2">
      <c r="A131" s="549"/>
      <c r="B131" s="550"/>
      <c r="C131" s="550"/>
      <c r="D131" s="550"/>
      <c r="E131" s="550"/>
      <c r="F131" s="551"/>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88"/>
      <c r="AX131" s="41"/>
    </row>
    <row r="132" spans="1:50" ht="28.35" customHeight="1" x14ac:dyDescent="0.2">
      <c r="A132" s="549"/>
      <c r="B132" s="550"/>
      <c r="C132" s="550"/>
      <c r="D132" s="550"/>
      <c r="E132" s="550"/>
      <c r="F132" s="551"/>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88"/>
      <c r="AX132" s="41"/>
    </row>
    <row r="133" spans="1:50" ht="28.35" customHeight="1" x14ac:dyDescent="0.2">
      <c r="A133" s="549"/>
      <c r="B133" s="550"/>
      <c r="C133" s="550"/>
      <c r="D133" s="550"/>
      <c r="E133" s="550"/>
      <c r="F133" s="551"/>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88"/>
      <c r="AX133" s="41"/>
    </row>
    <row r="134" spans="1:50" ht="27.75" customHeight="1" x14ac:dyDescent="0.2">
      <c r="A134" s="549"/>
      <c r="B134" s="550"/>
      <c r="C134" s="550"/>
      <c r="D134" s="550"/>
      <c r="E134" s="550"/>
      <c r="F134" s="551"/>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88"/>
      <c r="AX134" s="41"/>
    </row>
    <row r="135" spans="1:50" ht="28.35" customHeight="1" x14ac:dyDescent="0.2">
      <c r="A135" s="549"/>
      <c r="B135" s="550"/>
      <c r="C135" s="550"/>
      <c r="D135" s="550"/>
      <c r="E135" s="550"/>
      <c r="F135" s="551"/>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88"/>
      <c r="AX135" s="41"/>
    </row>
    <row r="136" spans="1:50" ht="28.35" customHeight="1" x14ac:dyDescent="0.2">
      <c r="A136" s="549"/>
      <c r="B136" s="550"/>
      <c r="C136" s="550"/>
      <c r="D136" s="550"/>
      <c r="E136" s="550"/>
      <c r="F136" s="551"/>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88"/>
      <c r="AX136" s="41"/>
    </row>
    <row r="137" spans="1:50" ht="27.75" customHeight="1" x14ac:dyDescent="0.2">
      <c r="A137" s="549"/>
      <c r="B137" s="550"/>
      <c r="C137" s="550"/>
      <c r="D137" s="550"/>
      <c r="E137" s="550"/>
      <c r="F137" s="551"/>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88"/>
      <c r="AX137" s="41"/>
    </row>
    <row r="138" spans="1:50" ht="28.35" customHeight="1" x14ac:dyDescent="0.2">
      <c r="A138" s="549"/>
      <c r="B138" s="550"/>
      <c r="C138" s="550"/>
      <c r="D138" s="550"/>
      <c r="E138" s="550"/>
      <c r="F138" s="551"/>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88"/>
      <c r="AX138" s="41"/>
    </row>
    <row r="139" spans="1:50" ht="28.35" customHeight="1" x14ac:dyDescent="0.2">
      <c r="A139" s="549"/>
      <c r="B139" s="550"/>
      <c r="C139" s="550"/>
      <c r="D139" s="550"/>
      <c r="E139" s="550"/>
      <c r="F139" s="551"/>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88"/>
      <c r="AX139" s="41"/>
    </row>
    <row r="140" spans="1:50" ht="28.35" customHeight="1" x14ac:dyDescent="0.2">
      <c r="A140" s="549"/>
      <c r="B140" s="550"/>
      <c r="C140" s="550"/>
      <c r="D140" s="550"/>
      <c r="E140" s="550"/>
      <c r="F140" s="551"/>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88"/>
      <c r="AX140" s="41"/>
    </row>
    <row r="141" spans="1:50" ht="28.35" customHeight="1" x14ac:dyDescent="0.2">
      <c r="A141" s="549"/>
      <c r="B141" s="550"/>
      <c r="C141" s="550"/>
      <c r="D141" s="550"/>
      <c r="E141" s="550"/>
      <c r="F141" s="551"/>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88"/>
      <c r="AX141" s="41"/>
    </row>
    <row r="142" spans="1:50" ht="28.35" customHeight="1" x14ac:dyDescent="0.2">
      <c r="A142" s="549"/>
      <c r="B142" s="550"/>
      <c r="C142" s="550"/>
      <c r="D142" s="550"/>
      <c r="E142" s="550"/>
      <c r="F142" s="551"/>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88"/>
      <c r="AX142" s="41"/>
    </row>
    <row r="143" spans="1:50" ht="27.75" customHeight="1" x14ac:dyDescent="0.2">
      <c r="A143" s="549"/>
      <c r="B143" s="550"/>
      <c r="C143" s="550"/>
      <c r="D143" s="550"/>
      <c r="E143" s="550"/>
      <c r="F143" s="551"/>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88"/>
      <c r="AX143" s="41"/>
    </row>
    <row r="144" spans="1:50" ht="28.35" customHeight="1" x14ac:dyDescent="0.2">
      <c r="A144" s="549"/>
      <c r="B144" s="550"/>
      <c r="C144" s="550"/>
      <c r="D144" s="550"/>
      <c r="E144" s="550"/>
      <c r="F144" s="551"/>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88"/>
      <c r="AX144" s="41"/>
    </row>
    <row r="145" spans="1:50" ht="28.35" customHeight="1" x14ac:dyDescent="0.2">
      <c r="A145" s="549"/>
      <c r="B145" s="550"/>
      <c r="C145" s="550"/>
      <c r="D145" s="550"/>
      <c r="E145" s="550"/>
      <c r="F145" s="551"/>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88"/>
      <c r="AX145" s="41"/>
    </row>
    <row r="146" spans="1:50" ht="28.35" customHeight="1" x14ac:dyDescent="0.2">
      <c r="A146" s="549"/>
      <c r="B146" s="550"/>
      <c r="C146" s="550"/>
      <c r="D146" s="550"/>
      <c r="E146" s="550"/>
      <c r="F146" s="551"/>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88"/>
      <c r="AX146" s="41"/>
    </row>
    <row r="147" spans="1:50" ht="52.5" customHeight="1" x14ac:dyDescent="0.2">
      <c r="A147" s="549"/>
      <c r="B147" s="550"/>
      <c r="C147" s="550"/>
      <c r="D147" s="550"/>
      <c r="E147" s="550"/>
      <c r="F147" s="551"/>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88"/>
      <c r="AX147" s="41"/>
    </row>
    <row r="148" spans="1:50" ht="52.5" customHeight="1" x14ac:dyDescent="0.2">
      <c r="A148" s="549"/>
      <c r="B148" s="550"/>
      <c r="C148" s="550"/>
      <c r="D148" s="550"/>
      <c r="E148" s="550"/>
      <c r="F148" s="551"/>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88"/>
      <c r="AX148" s="41"/>
    </row>
    <row r="149" spans="1:50" ht="52.5" customHeight="1" x14ac:dyDescent="0.2">
      <c r="A149" s="549"/>
      <c r="B149" s="550"/>
      <c r="C149" s="550"/>
      <c r="D149" s="550"/>
      <c r="E149" s="550"/>
      <c r="F149" s="551"/>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88"/>
      <c r="AX149" s="41"/>
    </row>
    <row r="150" spans="1:50" ht="29.25" customHeight="1" x14ac:dyDescent="0.2">
      <c r="A150" s="549"/>
      <c r="B150" s="550"/>
      <c r="C150" s="550"/>
      <c r="D150" s="550"/>
      <c r="E150" s="550"/>
      <c r="F150" s="551"/>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88"/>
      <c r="AX150" s="41"/>
    </row>
    <row r="151" spans="1:50" ht="18.45" customHeight="1" x14ac:dyDescent="0.2">
      <c r="A151" s="549"/>
      <c r="B151" s="550"/>
      <c r="C151" s="550"/>
      <c r="D151" s="550"/>
      <c r="E151" s="550"/>
      <c r="F151" s="551"/>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88"/>
      <c r="AX151" s="41"/>
    </row>
    <row r="152" spans="1:50" ht="35.25" customHeight="1" x14ac:dyDescent="0.2">
      <c r="A152" s="549"/>
      <c r="B152" s="550"/>
      <c r="C152" s="550"/>
      <c r="D152" s="550"/>
      <c r="E152" s="550"/>
      <c r="F152" s="551"/>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88"/>
      <c r="AX152" s="41"/>
    </row>
    <row r="153" spans="1:50" ht="30" customHeight="1" x14ac:dyDescent="0.2">
      <c r="A153" s="549"/>
      <c r="B153" s="550"/>
      <c r="C153" s="550"/>
      <c r="D153" s="550"/>
      <c r="E153" s="550"/>
      <c r="F153" s="551"/>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88"/>
      <c r="AX153" s="41"/>
    </row>
    <row r="154" spans="1:50" ht="24.75" customHeight="1" x14ac:dyDescent="0.2">
      <c r="A154" s="549"/>
      <c r="B154" s="550"/>
      <c r="C154" s="550"/>
      <c r="D154" s="550"/>
      <c r="E154" s="550"/>
      <c r="F154" s="551"/>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88"/>
      <c r="AX154" s="41"/>
    </row>
    <row r="155" spans="1:50" ht="24.75" customHeight="1" x14ac:dyDescent="0.2">
      <c r="A155" s="549"/>
      <c r="B155" s="550"/>
      <c r="C155" s="550"/>
      <c r="D155" s="550"/>
      <c r="E155" s="550"/>
      <c r="F155" s="551"/>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88"/>
      <c r="AX155" s="41"/>
    </row>
    <row r="156" spans="1:50" ht="24.75" customHeight="1" x14ac:dyDescent="0.2">
      <c r="A156" s="549"/>
      <c r="B156" s="550"/>
      <c r="C156" s="550"/>
      <c r="D156" s="550"/>
      <c r="E156" s="550"/>
      <c r="F156" s="551"/>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88"/>
      <c r="AX156" s="41"/>
    </row>
    <row r="157" spans="1:50" ht="24.75" customHeight="1" x14ac:dyDescent="0.2">
      <c r="A157" s="549"/>
      <c r="B157" s="550"/>
      <c r="C157" s="550"/>
      <c r="D157" s="550"/>
      <c r="E157" s="550"/>
      <c r="F157" s="551"/>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88"/>
      <c r="AX157" s="41"/>
    </row>
    <row r="158" spans="1:50" ht="24.75" customHeight="1" x14ac:dyDescent="0.2">
      <c r="A158" s="549"/>
      <c r="B158" s="550"/>
      <c r="C158" s="550"/>
      <c r="D158" s="550"/>
      <c r="E158" s="550"/>
      <c r="F158" s="551"/>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88"/>
      <c r="AX158" s="41"/>
    </row>
    <row r="159" spans="1:50" ht="24.75" customHeight="1" x14ac:dyDescent="0.2">
      <c r="A159" s="549"/>
      <c r="B159" s="550"/>
      <c r="C159" s="550"/>
      <c r="D159" s="550"/>
      <c r="E159" s="550"/>
      <c r="F159" s="551"/>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88"/>
      <c r="AX159" s="41"/>
    </row>
    <row r="160" spans="1:50" ht="24.75" customHeight="1" x14ac:dyDescent="0.2">
      <c r="A160" s="549"/>
      <c r="B160" s="550"/>
      <c r="C160" s="550"/>
      <c r="D160" s="550"/>
      <c r="E160" s="550"/>
      <c r="F160" s="551"/>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88"/>
      <c r="AX160" s="41"/>
    </row>
    <row r="161" spans="1:51" ht="24.75" customHeight="1" x14ac:dyDescent="0.2">
      <c r="A161" s="549"/>
      <c r="B161" s="550"/>
      <c r="C161" s="550"/>
      <c r="D161" s="550"/>
      <c r="E161" s="550"/>
      <c r="F161" s="551"/>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88"/>
      <c r="AX161" s="88"/>
    </row>
    <row r="162" spans="1:51" ht="24.75" customHeight="1" x14ac:dyDescent="0.2">
      <c r="A162" s="549"/>
      <c r="B162" s="550"/>
      <c r="C162" s="550"/>
      <c r="D162" s="550"/>
      <c r="E162" s="550"/>
      <c r="F162" s="551"/>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88"/>
      <c r="AX162" s="41"/>
    </row>
    <row r="163" spans="1:51" ht="24.75" customHeight="1" x14ac:dyDescent="0.2">
      <c r="A163" s="549"/>
      <c r="B163" s="550"/>
      <c r="C163" s="550"/>
      <c r="D163" s="550"/>
      <c r="E163" s="550"/>
      <c r="F163" s="551"/>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88"/>
      <c r="AX163" s="41"/>
    </row>
    <row r="164" spans="1:51" ht="24.75" customHeight="1" x14ac:dyDescent="0.2">
      <c r="A164" s="549"/>
      <c r="B164" s="550"/>
      <c r="C164" s="550"/>
      <c r="D164" s="550"/>
      <c r="E164" s="550"/>
      <c r="F164" s="551"/>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88"/>
      <c r="AX164" s="41"/>
    </row>
    <row r="165" spans="1:51" ht="24.75" customHeight="1" x14ac:dyDescent="0.2">
      <c r="A165" s="549"/>
      <c r="B165" s="550"/>
      <c r="C165" s="550"/>
      <c r="D165" s="550"/>
      <c r="E165" s="550"/>
      <c r="F165" s="551"/>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88"/>
      <c r="AX165" s="41"/>
    </row>
    <row r="166" spans="1:51" ht="24.75" customHeight="1" x14ac:dyDescent="0.2">
      <c r="A166" s="549"/>
      <c r="B166" s="550"/>
      <c r="C166" s="550"/>
      <c r="D166" s="550"/>
      <c r="E166" s="550"/>
      <c r="F166" s="551"/>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88"/>
      <c r="AX166" s="41"/>
    </row>
    <row r="167" spans="1:51" ht="25.5" customHeight="1" x14ac:dyDescent="0.2">
      <c r="A167" s="549"/>
      <c r="B167" s="550"/>
      <c r="C167" s="550"/>
      <c r="D167" s="550"/>
      <c r="E167" s="550"/>
      <c r="F167" s="551"/>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88"/>
      <c r="AX167" s="41"/>
    </row>
    <row r="168" spans="1:51" ht="24.75" customHeight="1" thickBot="1" x14ac:dyDescent="0.25">
      <c r="A168" s="552"/>
      <c r="B168" s="553"/>
      <c r="C168" s="553"/>
      <c r="D168" s="553"/>
      <c r="E168" s="553"/>
      <c r="F168" s="554"/>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88"/>
      <c r="AX168" s="43"/>
    </row>
    <row r="169" spans="1:51" ht="24.75" customHeight="1" x14ac:dyDescent="0.2">
      <c r="A169" s="333" t="s">
        <v>267</v>
      </c>
      <c r="B169" s="334"/>
      <c r="C169" s="334"/>
      <c r="D169" s="334"/>
      <c r="E169" s="334"/>
      <c r="F169" s="335"/>
      <c r="G169" s="536" t="s">
        <v>700</v>
      </c>
      <c r="H169" s="537"/>
      <c r="I169" s="537"/>
      <c r="J169" s="537"/>
      <c r="K169" s="537"/>
      <c r="L169" s="537"/>
      <c r="M169" s="537"/>
      <c r="N169" s="537"/>
      <c r="O169" s="537"/>
      <c r="P169" s="537"/>
      <c r="Q169" s="537"/>
      <c r="R169" s="537"/>
      <c r="S169" s="537"/>
      <c r="T169" s="537"/>
      <c r="U169" s="537"/>
      <c r="V169" s="537"/>
      <c r="W169" s="537"/>
      <c r="X169" s="537"/>
      <c r="Y169" s="537"/>
      <c r="Z169" s="537"/>
      <c r="AA169" s="537"/>
      <c r="AB169" s="548"/>
      <c r="AC169" s="536" t="s">
        <v>644</v>
      </c>
      <c r="AD169" s="537"/>
      <c r="AE169" s="537"/>
      <c r="AF169" s="537"/>
      <c r="AG169" s="537"/>
      <c r="AH169" s="537"/>
      <c r="AI169" s="537"/>
      <c r="AJ169" s="537"/>
      <c r="AK169" s="537"/>
      <c r="AL169" s="537"/>
      <c r="AM169" s="537"/>
      <c r="AN169" s="537"/>
      <c r="AO169" s="537"/>
      <c r="AP169" s="537"/>
      <c r="AQ169" s="537"/>
      <c r="AR169" s="537"/>
      <c r="AS169" s="537"/>
      <c r="AT169" s="537"/>
      <c r="AU169" s="537"/>
      <c r="AV169" s="537"/>
      <c r="AW169" s="537"/>
      <c r="AX169" s="538"/>
    </row>
    <row r="170" spans="1:51" ht="24.75" customHeight="1" x14ac:dyDescent="0.2">
      <c r="A170" s="336"/>
      <c r="B170" s="337"/>
      <c r="C170" s="337"/>
      <c r="D170" s="337"/>
      <c r="E170" s="337"/>
      <c r="F170" s="338"/>
      <c r="G170" s="520" t="s">
        <v>17</v>
      </c>
      <c r="H170" s="313"/>
      <c r="I170" s="313"/>
      <c r="J170" s="313"/>
      <c r="K170" s="313"/>
      <c r="L170" s="312" t="s">
        <v>18</v>
      </c>
      <c r="M170" s="313"/>
      <c r="N170" s="313"/>
      <c r="O170" s="313"/>
      <c r="P170" s="313"/>
      <c r="Q170" s="313"/>
      <c r="R170" s="313"/>
      <c r="S170" s="313"/>
      <c r="T170" s="313"/>
      <c r="U170" s="313"/>
      <c r="V170" s="313"/>
      <c r="W170" s="313"/>
      <c r="X170" s="314"/>
      <c r="Y170" s="358" t="s">
        <v>19</v>
      </c>
      <c r="Z170" s="359"/>
      <c r="AA170" s="359"/>
      <c r="AB170" s="543"/>
      <c r="AC170" s="520" t="s">
        <v>17</v>
      </c>
      <c r="AD170" s="313"/>
      <c r="AE170" s="313"/>
      <c r="AF170" s="313"/>
      <c r="AG170" s="313"/>
      <c r="AH170" s="312" t="s">
        <v>18</v>
      </c>
      <c r="AI170" s="313"/>
      <c r="AJ170" s="313"/>
      <c r="AK170" s="313"/>
      <c r="AL170" s="313"/>
      <c r="AM170" s="313"/>
      <c r="AN170" s="313"/>
      <c r="AO170" s="313"/>
      <c r="AP170" s="313"/>
      <c r="AQ170" s="313"/>
      <c r="AR170" s="313"/>
      <c r="AS170" s="313"/>
      <c r="AT170" s="314"/>
      <c r="AU170" s="358" t="s">
        <v>19</v>
      </c>
      <c r="AV170" s="359"/>
      <c r="AW170" s="359"/>
      <c r="AX170" s="360"/>
    </row>
    <row r="171" spans="1:51" ht="23.25" customHeight="1" x14ac:dyDescent="0.2">
      <c r="A171" s="336"/>
      <c r="B171" s="337"/>
      <c r="C171" s="337"/>
      <c r="D171" s="337"/>
      <c r="E171" s="337"/>
      <c r="F171" s="338"/>
      <c r="G171" s="315" t="s">
        <v>642</v>
      </c>
      <c r="H171" s="316"/>
      <c r="I171" s="316"/>
      <c r="J171" s="316"/>
      <c r="K171" s="317"/>
      <c r="L171" s="309" t="s">
        <v>643</v>
      </c>
      <c r="M171" s="310"/>
      <c r="N171" s="310"/>
      <c r="O171" s="310"/>
      <c r="P171" s="310"/>
      <c r="Q171" s="310"/>
      <c r="R171" s="310"/>
      <c r="S171" s="310"/>
      <c r="T171" s="310"/>
      <c r="U171" s="310"/>
      <c r="V171" s="310"/>
      <c r="W171" s="310"/>
      <c r="X171" s="311"/>
      <c r="Y171" s="191">
        <v>2496</v>
      </c>
      <c r="Z171" s="192"/>
      <c r="AA171" s="192"/>
      <c r="AB171" s="454"/>
      <c r="AC171" s="315" t="s">
        <v>642</v>
      </c>
      <c r="AD171" s="316"/>
      <c r="AE171" s="316"/>
      <c r="AF171" s="316"/>
      <c r="AG171" s="317"/>
      <c r="AH171" s="309" t="s">
        <v>645</v>
      </c>
      <c r="AI171" s="310"/>
      <c r="AJ171" s="310"/>
      <c r="AK171" s="310"/>
      <c r="AL171" s="310"/>
      <c r="AM171" s="310"/>
      <c r="AN171" s="310"/>
      <c r="AO171" s="310"/>
      <c r="AP171" s="310"/>
      <c r="AQ171" s="310"/>
      <c r="AR171" s="310"/>
      <c r="AS171" s="310"/>
      <c r="AT171" s="311"/>
      <c r="AU171" s="191">
        <v>22758</v>
      </c>
      <c r="AV171" s="192"/>
      <c r="AW171" s="192"/>
      <c r="AX171" s="193"/>
    </row>
    <row r="172" spans="1:51" ht="24.75" customHeight="1" thickBot="1" x14ac:dyDescent="0.25">
      <c r="A172" s="336"/>
      <c r="B172" s="337"/>
      <c r="C172" s="337"/>
      <c r="D172" s="337"/>
      <c r="E172" s="337"/>
      <c r="F172" s="338"/>
      <c r="G172" s="561" t="s">
        <v>20</v>
      </c>
      <c r="H172" s="562"/>
      <c r="I172" s="562"/>
      <c r="J172" s="562"/>
      <c r="K172" s="562"/>
      <c r="L172" s="563"/>
      <c r="M172" s="564"/>
      <c r="N172" s="564"/>
      <c r="O172" s="564"/>
      <c r="P172" s="564"/>
      <c r="Q172" s="564"/>
      <c r="R172" s="564"/>
      <c r="S172" s="564"/>
      <c r="T172" s="564"/>
      <c r="U172" s="564"/>
      <c r="V172" s="564"/>
      <c r="W172" s="564"/>
      <c r="X172" s="565"/>
      <c r="Y172" s="566">
        <f>SUM(Y171:AB171)</f>
        <v>2496</v>
      </c>
      <c r="Z172" s="567"/>
      <c r="AA172" s="567"/>
      <c r="AB172" s="568"/>
      <c r="AC172" s="561" t="s">
        <v>20</v>
      </c>
      <c r="AD172" s="562"/>
      <c r="AE172" s="562"/>
      <c r="AF172" s="562"/>
      <c r="AG172" s="562"/>
      <c r="AH172" s="563"/>
      <c r="AI172" s="564"/>
      <c r="AJ172" s="564"/>
      <c r="AK172" s="564"/>
      <c r="AL172" s="564"/>
      <c r="AM172" s="564"/>
      <c r="AN172" s="564"/>
      <c r="AO172" s="564"/>
      <c r="AP172" s="564"/>
      <c r="AQ172" s="564"/>
      <c r="AR172" s="564"/>
      <c r="AS172" s="564"/>
      <c r="AT172" s="565"/>
      <c r="AU172" s="566">
        <f>SUM(AU171:AX171)</f>
        <v>22758</v>
      </c>
      <c r="AV172" s="567"/>
      <c r="AW172" s="567"/>
      <c r="AX172" s="569"/>
    </row>
    <row r="173" spans="1:51" ht="24.75" customHeight="1" x14ac:dyDescent="0.2">
      <c r="A173" s="336"/>
      <c r="B173" s="337"/>
      <c r="C173" s="337"/>
      <c r="D173" s="337"/>
      <c r="E173" s="337"/>
      <c r="F173" s="338"/>
      <c r="G173" s="536" t="s">
        <v>646</v>
      </c>
      <c r="H173" s="537"/>
      <c r="I173" s="537"/>
      <c r="J173" s="537"/>
      <c r="K173" s="537"/>
      <c r="L173" s="537"/>
      <c r="M173" s="537"/>
      <c r="N173" s="537"/>
      <c r="O173" s="537"/>
      <c r="P173" s="537"/>
      <c r="Q173" s="537"/>
      <c r="R173" s="537"/>
      <c r="S173" s="537"/>
      <c r="T173" s="537"/>
      <c r="U173" s="537"/>
      <c r="V173" s="537"/>
      <c r="W173" s="537"/>
      <c r="X173" s="537"/>
      <c r="Y173" s="537"/>
      <c r="Z173" s="537"/>
      <c r="AA173" s="537"/>
      <c r="AB173" s="548"/>
      <c r="AC173" s="536" t="s">
        <v>647</v>
      </c>
      <c r="AD173" s="537"/>
      <c r="AE173" s="537"/>
      <c r="AF173" s="537"/>
      <c r="AG173" s="537"/>
      <c r="AH173" s="537"/>
      <c r="AI173" s="537"/>
      <c r="AJ173" s="537"/>
      <c r="AK173" s="537"/>
      <c r="AL173" s="537"/>
      <c r="AM173" s="537"/>
      <c r="AN173" s="537"/>
      <c r="AO173" s="537"/>
      <c r="AP173" s="537"/>
      <c r="AQ173" s="537"/>
      <c r="AR173" s="537"/>
      <c r="AS173" s="537"/>
      <c r="AT173" s="537"/>
      <c r="AU173" s="537"/>
      <c r="AV173" s="537"/>
      <c r="AW173" s="537"/>
      <c r="AX173" s="538"/>
      <c r="AY173">
        <f>COUNTA($G$175,$AC$175)</f>
        <v>2</v>
      </c>
    </row>
    <row r="174" spans="1:51" ht="24.75" customHeight="1" x14ac:dyDescent="0.2">
      <c r="A174" s="336"/>
      <c r="B174" s="337"/>
      <c r="C174" s="337"/>
      <c r="D174" s="337"/>
      <c r="E174" s="337"/>
      <c r="F174" s="338"/>
      <c r="G174" s="520" t="s">
        <v>17</v>
      </c>
      <c r="H174" s="313"/>
      <c r="I174" s="313"/>
      <c r="J174" s="313"/>
      <c r="K174" s="313"/>
      <c r="L174" s="312" t="s">
        <v>18</v>
      </c>
      <c r="M174" s="313"/>
      <c r="N174" s="313"/>
      <c r="O174" s="313"/>
      <c r="P174" s="313"/>
      <c r="Q174" s="313"/>
      <c r="R174" s="313"/>
      <c r="S174" s="313"/>
      <c r="T174" s="313"/>
      <c r="U174" s="313"/>
      <c r="V174" s="313"/>
      <c r="W174" s="313"/>
      <c r="X174" s="314"/>
      <c r="Y174" s="358" t="s">
        <v>19</v>
      </c>
      <c r="Z174" s="359"/>
      <c r="AA174" s="359"/>
      <c r="AB174" s="543"/>
      <c r="AC174" s="520" t="s">
        <v>17</v>
      </c>
      <c r="AD174" s="313"/>
      <c r="AE174" s="313"/>
      <c r="AF174" s="313"/>
      <c r="AG174" s="313"/>
      <c r="AH174" s="312" t="s">
        <v>18</v>
      </c>
      <c r="AI174" s="313"/>
      <c r="AJ174" s="313"/>
      <c r="AK174" s="313"/>
      <c r="AL174" s="313"/>
      <c r="AM174" s="313"/>
      <c r="AN174" s="313"/>
      <c r="AO174" s="313"/>
      <c r="AP174" s="313"/>
      <c r="AQ174" s="313"/>
      <c r="AR174" s="313"/>
      <c r="AS174" s="313"/>
      <c r="AT174" s="314"/>
      <c r="AU174" s="358" t="s">
        <v>19</v>
      </c>
      <c r="AV174" s="359"/>
      <c r="AW174" s="359"/>
      <c r="AX174" s="360"/>
      <c r="AY174">
        <f>$AY$173</f>
        <v>2</v>
      </c>
    </row>
    <row r="175" spans="1:51" ht="24.75" customHeight="1" x14ac:dyDescent="0.2">
      <c r="A175" s="336"/>
      <c r="B175" s="337"/>
      <c r="C175" s="337"/>
      <c r="D175" s="337"/>
      <c r="E175" s="337"/>
      <c r="F175" s="338"/>
      <c r="G175" s="315" t="s">
        <v>642</v>
      </c>
      <c r="H175" s="316"/>
      <c r="I175" s="316"/>
      <c r="J175" s="316"/>
      <c r="K175" s="317"/>
      <c r="L175" s="309" t="s">
        <v>645</v>
      </c>
      <c r="M175" s="310"/>
      <c r="N175" s="310"/>
      <c r="O175" s="310"/>
      <c r="P175" s="310"/>
      <c r="Q175" s="310"/>
      <c r="R175" s="310"/>
      <c r="S175" s="310"/>
      <c r="T175" s="310"/>
      <c r="U175" s="310"/>
      <c r="V175" s="310"/>
      <c r="W175" s="310"/>
      <c r="X175" s="311"/>
      <c r="Y175" s="191">
        <v>17839</v>
      </c>
      <c r="Z175" s="192"/>
      <c r="AA175" s="192"/>
      <c r="AB175" s="454"/>
      <c r="AC175" s="315" t="s">
        <v>642</v>
      </c>
      <c r="AD175" s="316"/>
      <c r="AE175" s="316"/>
      <c r="AF175" s="316"/>
      <c r="AG175" s="317"/>
      <c r="AH175" s="309" t="s">
        <v>645</v>
      </c>
      <c r="AI175" s="310"/>
      <c r="AJ175" s="310"/>
      <c r="AK175" s="310"/>
      <c r="AL175" s="310"/>
      <c r="AM175" s="310"/>
      <c r="AN175" s="310"/>
      <c r="AO175" s="310"/>
      <c r="AP175" s="310"/>
      <c r="AQ175" s="310"/>
      <c r="AR175" s="310"/>
      <c r="AS175" s="310"/>
      <c r="AT175" s="311"/>
      <c r="AU175" s="191">
        <v>782</v>
      </c>
      <c r="AV175" s="192"/>
      <c r="AW175" s="192"/>
      <c r="AX175" s="193"/>
      <c r="AY175">
        <f>$AY$173</f>
        <v>2</v>
      </c>
    </row>
    <row r="176" spans="1:51" ht="24.75" customHeight="1" thickBot="1" x14ac:dyDescent="0.25">
      <c r="A176" s="336"/>
      <c r="B176" s="337"/>
      <c r="C176" s="337"/>
      <c r="D176" s="337"/>
      <c r="E176" s="337"/>
      <c r="F176" s="338"/>
      <c r="G176" s="561" t="s">
        <v>20</v>
      </c>
      <c r="H176" s="562"/>
      <c r="I176" s="562"/>
      <c r="J176" s="562"/>
      <c r="K176" s="562"/>
      <c r="L176" s="563"/>
      <c r="M176" s="564"/>
      <c r="N176" s="564"/>
      <c r="O176" s="564"/>
      <c r="P176" s="564"/>
      <c r="Q176" s="564"/>
      <c r="R176" s="564"/>
      <c r="S176" s="564"/>
      <c r="T176" s="564"/>
      <c r="U176" s="564"/>
      <c r="V176" s="564"/>
      <c r="W176" s="564"/>
      <c r="X176" s="565"/>
      <c r="Y176" s="566">
        <f>SUM(Y175:AB175)</f>
        <v>17839</v>
      </c>
      <c r="Z176" s="567"/>
      <c r="AA176" s="567"/>
      <c r="AB176" s="568"/>
      <c r="AC176" s="561" t="s">
        <v>20</v>
      </c>
      <c r="AD176" s="562"/>
      <c r="AE176" s="562"/>
      <c r="AF176" s="562"/>
      <c r="AG176" s="562"/>
      <c r="AH176" s="563"/>
      <c r="AI176" s="564"/>
      <c r="AJ176" s="564"/>
      <c r="AK176" s="564"/>
      <c r="AL176" s="564"/>
      <c r="AM176" s="564"/>
      <c r="AN176" s="564"/>
      <c r="AO176" s="564"/>
      <c r="AP176" s="564"/>
      <c r="AQ176" s="564"/>
      <c r="AR176" s="564"/>
      <c r="AS176" s="564"/>
      <c r="AT176" s="565"/>
      <c r="AU176" s="566">
        <f>SUM(AU175:AX175)</f>
        <v>782</v>
      </c>
      <c r="AV176" s="567"/>
      <c r="AW176" s="567"/>
      <c r="AX176" s="569"/>
      <c r="AY176">
        <f>$AY$173</f>
        <v>2</v>
      </c>
    </row>
    <row r="177" spans="1:51" ht="24.75" customHeight="1" x14ac:dyDescent="0.2">
      <c r="A177" s="336"/>
      <c r="B177" s="337"/>
      <c r="C177" s="337"/>
      <c r="D177" s="337"/>
      <c r="E177" s="337"/>
      <c r="F177" s="338"/>
      <c r="G177" s="536" t="s">
        <v>648</v>
      </c>
      <c r="H177" s="537"/>
      <c r="I177" s="537"/>
      <c r="J177" s="537"/>
      <c r="K177" s="537"/>
      <c r="L177" s="537"/>
      <c r="M177" s="537"/>
      <c r="N177" s="537"/>
      <c r="O177" s="537"/>
      <c r="P177" s="537"/>
      <c r="Q177" s="537"/>
      <c r="R177" s="537"/>
      <c r="S177" s="537"/>
      <c r="T177" s="537"/>
      <c r="U177" s="537"/>
      <c r="V177" s="537"/>
      <c r="W177" s="537"/>
      <c r="X177" s="537"/>
      <c r="Y177" s="537"/>
      <c r="Z177" s="537"/>
      <c r="AA177" s="537"/>
      <c r="AB177" s="548"/>
      <c r="AC177" s="536" t="s">
        <v>649</v>
      </c>
      <c r="AD177" s="537"/>
      <c r="AE177" s="537"/>
      <c r="AF177" s="537"/>
      <c r="AG177" s="537"/>
      <c r="AH177" s="537"/>
      <c r="AI177" s="537"/>
      <c r="AJ177" s="537"/>
      <c r="AK177" s="537"/>
      <c r="AL177" s="537"/>
      <c r="AM177" s="537"/>
      <c r="AN177" s="537"/>
      <c r="AO177" s="537"/>
      <c r="AP177" s="537"/>
      <c r="AQ177" s="537"/>
      <c r="AR177" s="537"/>
      <c r="AS177" s="537"/>
      <c r="AT177" s="537"/>
      <c r="AU177" s="537"/>
      <c r="AV177" s="537"/>
      <c r="AW177" s="537"/>
      <c r="AX177" s="538"/>
      <c r="AY177">
        <f>COUNTA($G$179,$AC$179)</f>
        <v>2</v>
      </c>
    </row>
    <row r="178" spans="1:51" ht="24.75" customHeight="1" x14ac:dyDescent="0.2">
      <c r="A178" s="336"/>
      <c r="B178" s="337"/>
      <c r="C178" s="337"/>
      <c r="D178" s="337"/>
      <c r="E178" s="337"/>
      <c r="F178" s="338"/>
      <c r="G178" s="520" t="s">
        <v>17</v>
      </c>
      <c r="H178" s="313"/>
      <c r="I178" s="313"/>
      <c r="J178" s="313"/>
      <c r="K178" s="313"/>
      <c r="L178" s="312" t="s">
        <v>18</v>
      </c>
      <c r="M178" s="313"/>
      <c r="N178" s="313"/>
      <c r="O178" s="313"/>
      <c r="P178" s="313"/>
      <c r="Q178" s="313"/>
      <c r="R178" s="313"/>
      <c r="S178" s="313"/>
      <c r="T178" s="313"/>
      <c r="U178" s="313"/>
      <c r="V178" s="313"/>
      <c r="W178" s="313"/>
      <c r="X178" s="314"/>
      <c r="Y178" s="358" t="s">
        <v>19</v>
      </c>
      <c r="Z178" s="359"/>
      <c r="AA178" s="359"/>
      <c r="AB178" s="543"/>
      <c r="AC178" s="520" t="s">
        <v>17</v>
      </c>
      <c r="AD178" s="313"/>
      <c r="AE178" s="313"/>
      <c r="AF178" s="313"/>
      <c r="AG178" s="313"/>
      <c r="AH178" s="312" t="s">
        <v>18</v>
      </c>
      <c r="AI178" s="313"/>
      <c r="AJ178" s="313"/>
      <c r="AK178" s="313"/>
      <c r="AL178" s="313"/>
      <c r="AM178" s="313"/>
      <c r="AN178" s="313"/>
      <c r="AO178" s="313"/>
      <c r="AP178" s="313"/>
      <c r="AQ178" s="313"/>
      <c r="AR178" s="313"/>
      <c r="AS178" s="313"/>
      <c r="AT178" s="314"/>
      <c r="AU178" s="358" t="s">
        <v>19</v>
      </c>
      <c r="AV178" s="359"/>
      <c r="AW178" s="359"/>
      <c r="AX178" s="360"/>
      <c r="AY178">
        <f>$AY$177</f>
        <v>2</v>
      </c>
    </row>
    <row r="179" spans="1:51" ht="24" customHeight="1" x14ac:dyDescent="0.2">
      <c r="A179" s="336"/>
      <c r="B179" s="337"/>
      <c r="C179" s="337"/>
      <c r="D179" s="337"/>
      <c r="E179" s="337"/>
      <c r="F179" s="338"/>
      <c r="G179" s="315" t="s">
        <v>642</v>
      </c>
      <c r="H179" s="316"/>
      <c r="I179" s="316"/>
      <c r="J179" s="316"/>
      <c r="K179" s="317"/>
      <c r="L179" s="309" t="s">
        <v>645</v>
      </c>
      <c r="M179" s="310"/>
      <c r="N179" s="310"/>
      <c r="O179" s="310"/>
      <c r="P179" s="310"/>
      <c r="Q179" s="310"/>
      <c r="R179" s="310"/>
      <c r="S179" s="310"/>
      <c r="T179" s="310"/>
      <c r="U179" s="310"/>
      <c r="V179" s="310"/>
      <c r="W179" s="310"/>
      <c r="X179" s="311"/>
      <c r="Y179" s="191">
        <v>6024</v>
      </c>
      <c r="Z179" s="192"/>
      <c r="AA179" s="192"/>
      <c r="AB179" s="454"/>
      <c r="AC179" s="315" t="s">
        <v>642</v>
      </c>
      <c r="AD179" s="316"/>
      <c r="AE179" s="316"/>
      <c r="AF179" s="316"/>
      <c r="AG179" s="317"/>
      <c r="AH179" s="309" t="s">
        <v>645</v>
      </c>
      <c r="AI179" s="310"/>
      <c r="AJ179" s="310"/>
      <c r="AK179" s="310"/>
      <c r="AL179" s="310"/>
      <c r="AM179" s="310"/>
      <c r="AN179" s="310"/>
      <c r="AO179" s="310"/>
      <c r="AP179" s="310"/>
      <c r="AQ179" s="310"/>
      <c r="AR179" s="310"/>
      <c r="AS179" s="310"/>
      <c r="AT179" s="311"/>
      <c r="AU179" s="191">
        <v>1730</v>
      </c>
      <c r="AV179" s="192"/>
      <c r="AW179" s="192"/>
      <c r="AX179" s="193"/>
      <c r="AY179">
        <f>$AY$177</f>
        <v>2</v>
      </c>
    </row>
    <row r="180" spans="1:51" ht="24.75" customHeight="1" thickBot="1" x14ac:dyDescent="0.25">
      <c r="A180" s="336"/>
      <c r="B180" s="337"/>
      <c r="C180" s="337"/>
      <c r="D180" s="337"/>
      <c r="E180" s="337"/>
      <c r="F180" s="338"/>
      <c r="G180" s="561" t="s">
        <v>20</v>
      </c>
      <c r="H180" s="562"/>
      <c r="I180" s="562"/>
      <c r="J180" s="562"/>
      <c r="K180" s="562"/>
      <c r="L180" s="563"/>
      <c r="M180" s="564"/>
      <c r="N180" s="564"/>
      <c r="O180" s="564"/>
      <c r="P180" s="564"/>
      <c r="Q180" s="564"/>
      <c r="R180" s="564"/>
      <c r="S180" s="564"/>
      <c r="T180" s="564"/>
      <c r="U180" s="564"/>
      <c r="V180" s="564"/>
      <c r="W180" s="564"/>
      <c r="X180" s="565"/>
      <c r="Y180" s="566">
        <f>SUM(Y179:AB179)</f>
        <v>6024</v>
      </c>
      <c r="Z180" s="567"/>
      <c r="AA180" s="567"/>
      <c r="AB180" s="568"/>
      <c r="AC180" s="561" t="s">
        <v>20</v>
      </c>
      <c r="AD180" s="562"/>
      <c r="AE180" s="562"/>
      <c r="AF180" s="562"/>
      <c r="AG180" s="562"/>
      <c r="AH180" s="563"/>
      <c r="AI180" s="564"/>
      <c r="AJ180" s="564"/>
      <c r="AK180" s="564"/>
      <c r="AL180" s="564"/>
      <c r="AM180" s="564"/>
      <c r="AN180" s="564"/>
      <c r="AO180" s="564"/>
      <c r="AP180" s="564"/>
      <c r="AQ180" s="564"/>
      <c r="AR180" s="564"/>
      <c r="AS180" s="564"/>
      <c r="AT180" s="565"/>
      <c r="AU180" s="566">
        <f>SUM(AU179:AX179)</f>
        <v>1730</v>
      </c>
      <c r="AV180" s="567"/>
      <c r="AW180" s="567"/>
      <c r="AX180" s="569"/>
      <c r="AY180">
        <f>$AY$177</f>
        <v>2</v>
      </c>
    </row>
    <row r="181" spans="1:51" ht="24.75" customHeight="1" x14ac:dyDescent="0.2">
      <c r="A181" s="336"/>
      <c r="B181" s="337"/>
      <c r="C181" s="337"/>
      <c r="D181" s="337"/>
      <c r="E181" s="337"/>
      <c r="F181" s="338"/>
      <c r="G181" s="536" t="s">
        <v>650</v>
      </c>
      <c r="H181" s="537"/>
      <c r="I181" s="537"/>
      <c r="J181" s="537"/>
      <c r="K181" s="537"/>
      <c r="L181" s="537"/>
      <c r="M181" s="537"/>
      <c r="N181" s="537"/>
      <c r="O181" s="537"/>
      <c r="P181" s="537"/>
      <c r="Q181" s="537"/>
      <c r="R181" s="537"/>
      <c r="S181" s="537"/>
      <c r="T181" s="537"/>
      <c r="U181" s="537"/>
      <c r="V181" s="537"/>
      <c r="W181" s="537"/>
      <c r="X181" s="537"/>
      <c r="Y181" s="537"/>
      <c r="Z181" s="537"/>
      <c r="AA181" s="537"/>
      <c r="AB181" s="548"/>
      <c r="AC181" s="536" t="s">
        <v>651</v>
      </c>
      <c r="AD181" s="537"/>
      <c r="AE181" s="537"/>
      <c r="AF181" s="537"/>
      <c r="AG181" s="537"/>
      <c r="AH181" s="537"/>
      <c r="AI181" s="537"/>
      <c r="AJ181" s="537"/>
      <c r="AK181" s="537"/>
      <c r="AL181" s="537"/>
      <c r="AM181" s="537"/>
      <c r="AN181" s="537"/>
      <c r="AO181" s="537"/>
      <c r="AP181" s="537"/>
      <c r="AQ181" s="537"/>
      <c r="AR181" s="537"/>
      <c r="AS181" s="537"/>
      <c r="AT181" s="537"/>
      <c r="AU181" s="537"/>
      <c r="AV181" s="537"/>
      <c r="AW181" s="537"/>
      <c r="AX181" s="538"/>
      <c r="AY181">
        <f>COUNTA($G$183,$AC$183)</f>
        <v>2</v>
      </c>
    </row>
    <row r="182" spans="1:51" ht="24.75" customHeight="1" x14ac:dyDescent="0.2">
      <c r="A182" s="336"/>
      <c r="B182" s="337"/>
      <c r="C182" s="337"/>
      <c r="D182" s="337"/>
      <c r="E182" s="337"/>
      <c r="F182" s="338"/>
      <c r="G182" s="520" t="s">
        <v>17</v>
      </c>
      <c r="H182" s="313"/>
      <c r="I182" s="313"/>
      <c r="J182" s="313"/>
      <c r="K182" s="313"/>
      <c r="L182" s="312" t="s">
        <v>18</v>
      </c>
      <c r="M182" s="313"/>
      <c r="N182" s="313"/>
      <c r="O182" s="313"/>
      <c r="P182" s="313"/>
      <c r="Q182" s="313"/>
      <c r="R182" s="313"/>
      <c r="S182" s="313"/>
      <c r="T182" s="313"/>
      <c r="U182" s="313"/>
      <c r="V182" s="313"/>
      <c r="W182" s="313"/>
      <c r="X182" s="314"/>
      <c r="Y182" s="358" t="s">
        <v>19</v>
      </c>
      <c r="Z182" s="359"/>
      <c r="AA182" s="359"/>
      <c r="AB182" s="543"/>
      <c r="AC182" s="520" t="s">
        <v>17</v>
      </c>
      <c r="AD182" s="313"/>
      <c r="AE182" s="313"/>
      <c r="AF182" s="313"/>
      <c r="AG182" s="313"/>
      <c r="AH182" s="312" t="s">
        <v>18</v>
      </c>
      <c r="AI182" s="313"/>
      <c r="AJ182" s="313"/>
      <c r="AK182" s="313"/>
      <c r="AL182" s="313"/>
      <c r="AM182" s="313"/>
      <c r="AN182" s="313"/>
      <c r="AO182" s="313"/>
      <c r="AP182" s="313"/>
      <c r="AQ182" s="313"/>
      <c r="AR182" s="313"/>
      <c r="AS182" s="313"/>
      <c r="AT182" s="314"/>
      <c r="AU182" s="358" t="s">
        <v>19</v>
      </c>
      <c r="AV182" s="359"/>
      <c r="AW182" s="359"/>
      <c r="AX182" s="360"/>
      <c r="AY182">
        <f>$AY$181</f>
        <v>2</v>
      </c>
    </row>
    <row r="183" spans="1:51" s="16" customFormat="1" ht="23.25" customHeight="1" x14ac:dyDescent="0.2">
      <c r="A183" s="336"/>
      <c r="B183" s="337"/>
      <c r="C183" s="337"/>
      <c r="D183" s="337"/>
      <c r="E183" s="337"/>
      <c r="F183" s="338"/>
      <c r="G183" s="315" t="s">
        <v>642</v>
      </c>
      <c r="H183" s="316"/>
      <c r="I183" s="316"/>
      <c r="J183" s="316"/>
      <c r="K183" s="317"/>
      <c r="L183" s="309" t="s">
        <v>645</v>
      </c>
      <c r="M183" s="310"/>
      <c r="N183" s="310"/>
      <c r="O183" s="310"/>
      <c r="P183" s="310"/>
      <c r="Q183" s="310"/>
      <c r="R183" s="310"/>
      <c r="S183" s="310"/>
      <c r="T183" s="310"/>
      <c r="U183" s="310"/>
      <c r="V183" s="310"/>
      <c r="W183" s="310"/>
      <c r="X183" s="311"/>
      <c r="Y183" s="191">
        <v>9397</v>
      </c>
      <c r="Z183" s="192"/>
      <c r="AA183" s="192"/>
      <c r="AB183" s="454"/>
      <c r="AC183" s="315" t="s">
        <v>642</v>
      </c>
      <c r="AD183" s="316"/>
      <c r="AE183" s="316"/>
      <c r="AF183" s="316"/>
      <c r="AG183" s="317"/>
      <c r="AH183" s="309" t="s">
        <v>645</v>
      </c>
      <c r="AI183" s="310"/>
      <c r="AJ183" s="310"/>
      <c r="AK183" s="310"/>
      <c r="AL183" s="310"/>
      <c r="AM183" s="310"/>
      <c r="AN183" s="310"/>
      <c r="AO183" s="310"/>
      <c r="AP183" s="310"/>
      <c r="AQ183" s="310"/>
      <c r="AR183" s="310"/>
      <c r="AS183" s="310"/>
      <c r="AT183" s="311"/>
      <c r="AU183" s="191">
        <v>1233</v>
      </c>
      <c r="AV183" s="192"/>
      <c r="AW183" s="192"/>
      <c r="AX183" s="193"/>
      <c r="AY183">
        <f>$AY$181</f>
        <v>2</v>
      </c>
    </row>
    <row r="184" spans="1:51" ht="24.75" customHeight="1" x14ac:dyDescent="0.2">
      <c r="A184" s="336"/>
      <c r="B184" s="337"/>
      <c r="C184" s="337"/>
      <c r="D184" s="337"/>
      <c r="E184" s="337"/>
      <c r="F184" s="338"/>
      <c r="G184" s="561" t="s">
        <v>20</v>
      </c>
      <c r="H184" s="562"/>
      <c r="I184" s="562"/>
      <c r="J184" s="562"/>
      <c r="K184" s="562"/>
      <c r="L184" s="563"/>
      <c r="M184" s="564"/>
      <c r="N184" s="564"/>
      <c r="O184" s="564"/>
      <c r="P184" s="564"/>
      <c r="Q184" s="564"/>
      <c r="R184" s="564"/>
      <c r="S184" s="564"/>
      <c r="T184" s="564"/>
      <c r="U184" s="564"/>
      <c r="V184" s="564"/>
      <c r="W184" s="564"/>
      <c r="X184" s="565"/>
      <c r="Y184" s="566">
        <f>SUM(Y183:AB183)</f>
        <v>9397</v>
      </c>
      <c r="Z184" s="567"/>
      <c r="AA184" s="567"/>
      <c r="AB184" s="568"/>
      <c r="AC184" s="561" t="s">
        <v>20</v>
      </c>
      <c r="AD184" s="562"/>
      <c r="AE184" s="562"/>
      <c r="AF184" s="562"/>
      <c r="AG184" s="562"/>
      <c r="AH184" s="563"/>
      <c r="AI184" s="564"/>
      <c r="AJ184" s="564"/>
      <c r="AK184" s="564"/>
      <c r="AL184" s="564"/>
      <c r="AM184" s="564"/>
      <c r="AN184" s="564"/>
      <c r="AO184" s="564"/>
      <c r="AP184" s="564"/>
      <c r="AQ184" s="564"/>
      <c r="AR184" s="564"/>
      <c r="AS184" s="564"/>
      <c r="AT184" s="565"/>
      <c r="AU184" s="566">
        <f>SUM(AU183:AX183)</f>
        <v>1233</v>
      </c>
      <c r="AV184" s="567"/>
      <c r="AW184" s="567"/>
      <c r="AX184" s="569"/>
      <c r="AY184">
        <f>$AY$181</f>
        <v>2</v>
      </c>
    </row>
    <row r="185" spans="1:51" ht="24.75" customHeight="1" thickBot="1" x14ac:dyDescent="0.25">
      <c r="A185" s="622" t="s">
        <v>142</v>
      </c>
      <c r="B185" s="623"/>
      <c r="C185" s="623"/>
      <c r="D185" s="623"/>
      <c r="E185" s="623"/>
      <c r="F185" s="623"/>
      <c r="G185" s="623"/>
      <c r="H185" s="623"/>
      <c r="I185" s="623"/>
      <c r="J185" s="623"/>
      <c r="K185" s="623"/>
      <c r="L185" s="623"/>
      <c r="M185" s="623"/>
      <c r="N185" s="623"/>
      <c r="O185" s="623"/>
      <c r="P185" s="623"/>
      <c r="Q185" s="623"/>
      <c r="R185" s="623"/>
      <c r="S185" s="623"/>
      <c r="T185" s="623"/>
      <c r="U185" s="623"/>
      <c r="V185" s="623"/>
      <c r="W185" s="623"/>
      <c r="X185" s="623"/>
      <c r="Y185" s="623"/>
      <c r="Z185" s="623"/>
      <c r="AA185" s="623"/>
      <c r="AB185" s="623"/>
      <c r="AC185" s="623"/>
      <c r="AD185" s="623"/>
      <c r="AE185" s="623"/>
      <c r="AF185" s="623"/>
      <c r="AG185" s="623"/>
      <c r="AH185" s="623"/>
      <c r="AI185" s="623"/>
      <c r="AJ185" s="623"/>
      <c r="AK185" s="624"/>
      <c r="AL185" s="125" t="s">
        <v>236</v>
      </c>
      <c r="AM185" s="126"/>
      <c r="AN185" s="126"/>
      <c r="AO185" s="86" t="s">
        <v>701</v>
      </c>
      <c r="AP185" s="21"/>
      <c r="AQ185" s="21"/>
      <c r="AR185" s="21"/>
      <c r="AS185" s="21"/>
      <c r="AT185" s="21"/>
      <c r="AU185" s="21"/>
      <c r="AV185" s="21"/>
      <c r="AW185" s="21"/>
      <c r="AX185" s="22"/>
      <c r="AY185">
        <f>COUNTIF($AO$185,"☑")</f>
        <v>1</v>
      </c>
    </row>
    <row r="186" spans="1:51" ht="24.75" customHeight="1" x14ac:dyDescent="0.2">
      <c r="A186" s="4"/>
      <c r="B186" s="4"/>
      <c r="C186" s="4"/>
      <c r="D186" s="4"/>
      <c r="E186" s="4"/>
      <c r="F186" s="4"/>
      <c r="G186" s="7"/>
      <c r="H186" s="7"/>
      <c r="I186" s="7"/>
      <c r="J186" s="7"/>
      <c r="K186" s="7"/>
      <c r="L186" s="3"/>
      <c r="M186" s="7"/>
      <c r="N186" s="7"/>
      <c r="O186" s="7"/>
      <c r="P186" s="7"/>
      <c r="Q186" s="7"/>
      <c r="R186" s="7"/>
      <c r="S186" s="7"/>
      <c r="T186" s="7"/>
      <c r="U186" s="7"/>
      <c r="V186" s="7"/>
      <c r="W186" s="7"/>
      <c r="X186" s="7"/>
      <c r="Y186" s="8"/>
      <c r="Z186" s="8"/>
      <c r="AA186" s="8"/>
      <c r="AB186" s="8"/>
      <c r="AC186" s="7"/>
      <c r="AD186" s="7"/>
      <c r="AE186" s="7"/>
      <c r="AF186" s="7"/>
      <c r="AG186" s="7"/>
      <c r="AH186" s="3"/>
      <c r="AI186" s="7"/>
      <c r="AJ186" s="7"/>
      <c r="AK186" s="7"/>
      <c r="AL186" s="7"/>
      <c r="AM186" s="7"/>
      <c r="AN186" s="7"/>
      <c r="AO186" s="7"/>
      <c r="AP186" s="7"/>
      <c r="AQ186" s="7"/>
      <c r="AR186" s="7"/>
      <c r="AS186" s="7"/>
      <c r="AT186" s="7"/>
      <c r="AU186" s="8"/>
      <c r="AV186" s="8"/>
      <c r="AW186" s="8"/>
      <c r="AX186" s="8"/>
    </row>
    <row r="187" spans="1:51" ht="24.75" customHeight="1" x14ac:dyDescent="0.2"/>
    <row r="188" spans="1:51" ht="24.75" customHeight="1" x14ac:dyDescent="0.2">
      <c r="A188" s="9"/>
      <c r="B188" s="1" t="s">
        <v>29</v>
      </c>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spans="1:51" ht="24.75" customHeight="1" x14ac:dyDescent="0.2">
      <c r="A189" s="9"/>
      <c r="B189" s="44" t="s">
        <v>246</v>
      </c>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spans="1:51" ht="59.25" customHeight="1" x14ac:dyDescent="0.2">
      <c r="A190" s="183"/>
      <c r="B190" s="183"/>
      <c r="C190" s="183" t="s">
        <v>26</v>
      </c>
      <c r="D190" s="183"/>
      <c r="E190" s="183"/>
      <c r="F190" s="183"/>
      <c r="G190" s="183"/>
      <c r="H190" s="183"/>
      <c r="I190" s="183"/>
      <c r="J190" s="184" t="s">
        <v>206</v>
      </c>
      <c r="K190" s="185"/>
      <c r="L190" s="185"/>
      <c r="M190" s="185"/>
      <c r="N190" s="185"/>
      <c r="O190" s="185"/>
      <c r="P190" s="186" t="s">
        <v>187</v>
      </c>
      <c r="Q190" s="186"/>
      <c r="R190" s="186"/>
      <c r="S190" s="186"/>
      <c r="T190" s="186"/>
      <c r="U190" s="186"/>
      <c r="V190" s="186"/>
      <c r="W190" s="186"/>
      <c r="X190" s="186"/>
      <c r="Y190" s="187" t="s">
        <v>204</v>
      </c>
      <c r="Z190" s="188"/>
      <c r="AA190" s="188"/>
      <c r="AB190" s="188"/>
      <c r="AC190" s="184" t="s">
        <v>235</v>
      </c>
      <c r="AD190" s="184"/>
      <c r="AE190" s="184"/>
      <c r="AF190" s="184"/>
      <c r="AG190" s="184"/>
      <c r="AH190" s="187" t="s">
        <v>251</v>
      </c>
      <c r="AI190" s="183"/>
      <c r="AJ190" s="183"/>
      <c r="AK190" s="183"/>
      <c r="AL190" s="183" t="s">
        <v>21</v>
      </c>
      <c r="AM190" s="183"/>
      <c r="AN190" s="183"/>
      <c r="AO190" s="189"/>
      <c r="AP190" s="190" t="s">
        <v>207</v>
      </c>
      <c r="AQ190" s="190"/>
      <c r="AR190" s="190"/>
      <c r="AS190" s="190"/>
      <c r="AT190" s="190"/>
      <c r="AU190" s="190"/>
      <c r="AV190" s="190"/>
      <c r="AW190" s="190"/>
      <c r="AX190" s="190"/>
    </row>
    <row r="191" spans="1:51" ht="30" customHeight="1" x14ac:dyDescent="0.2">
      <c r="A191" s="560">
        <v>1</v>
      </c>
      <c r="B191" s="560">
        <v>1</v>
      </c>
      <c r="C191" s="146" t="s">
        <v>678</v>
      </c>
      <c r="D191" s="147"/>
      <c r="E191" s="147"/>
      <c r="F191" s="147"/>
      <c r="G191" s="147"/>
      <c r="H191" s="147"/>
      <c r="I191" s="147"/>
      <c r="J191" s="148">
        <v>7000020010006</v>
      </c>
      <c r="K191" s="149"/>
      <c r="L191" s="149"/>
      <c r="M191" s="149"/>
      <c r="N191" s="149"/>
      <c r="O191" s="149"/>
      <c r="P191" s="150" t="s">
        <v>652</v>
      </c>
      <c r="Q191" s="151"/>
      <c r="R191" s="151"/>
      <c r="S191" s="151"/>
      <c r="T191" s="151"/>
      <c r="U191" s="151"/>
      <c r="V191" s="151"/>
      <c r="W191" s="151"/>
      <c r="X191" s="151"/>
      <c r="Y191" s="152">
        <v>2496</v>
      </c>
      <c r="Z191" s="153"/>
      <c r="AA191" s="153"/>
      <c r="AB191" s="154"/>
      <c r="AC191" s="155" t="s">
        <v>653</v>
      </c>
      <c r="AD191" s="156"/>
      <c r="AE191" s="156"/>
      <c r="AF191" s="156"/>
      <c r="AG191" s="156"/>
      <c r="AH191" s="157" t="s">
        <v>285</v>
      </c>
      <c r="AI191" s="158"/>
      <c r="AJ191" s="158"/>
      <c r="AK191" s="158"/>
      <c r="AL191" s="159" t="s">
        <v>285</v>
      </c>
      <c r="AM191" s="160"/>
      <c r="AN191" s="160"/>
      <c r="AO191" s="161"/>
      <c r="AP191" s="162" t="s">
        <v>285</v>
      </c>
      <c r="AQ191" s="162"/>
      <c r="AR191" s="162"/>
      <c r="AS191" s="162"/>
      <c r="AT191" s="162"/>
      <c r="AU191" s="162"/>
      <c r="AV191" s="162"/>
      <c r="AW191" s="162"/>
      <c r="AX191" s="162"/>
    </row>
    <row r="192" spans="1:51" ht="30" customHeight="1" x14ac:dyDescent="0.2">
      <c r="A192" s="560">
        <v>2</v>
      </c>
      <c r="B192" s="560">
        <v>1</v>
      </c>
      <c r="C192" s="146" t="s">
        <v>654</v>
      </c>
      <c r="D192" s="147"/>
      <c r="E192" s="147"/>
      <c r="F192" s="147"/>
      <c r="G192" s="147"/>
      <c r="H192" s="147"/>
      <c r="I192" s="147"/>
      <c r="J192" s="148">
        <v>6000020400009</v>
      </c>
      <c r="K192" s="149"/>
      <c r="L192" s="149"/>
      <c r="M192" s="149"/>
      <c r="N192" s="149"/>
      <c r="O192" s="149"/>
      <c r="P192" s="150" t="s">
        <v>652</v>
      </c>
      <c r="Q192" s="151"/>
      <c r="R192" s="151"/>
      <c r="S192" s="151"/>
      <c r="T192" s="151"/>
      <c r="U192" s="151"/>
      <c r="V192" s="151"/>
      <c r="W192" s="151"/>
      <c r="X192" s="151"/>
      <c r="Y192" s="152">
        <v>2070</v>
      </c>
      <c r="Z192" s="153"/>
      <c r="AA192" s="153"/>
      <c r="AB192" s="154"/>
      <c r="AC192" s="155" t="s">
        <v>653</v>
      </c>
      <c r="AD192" s="155"/>
      <c r="AE192" s="155"/>
      <c r="AF192" s="155"/>
      <c r="AG192" s="155"/>
      <c r="AH192" s="157" t="s">
        <v>285</v>
      </c>
      <c r="AI192" s="158"/>
      <c r="AJ192" s="158"/>
      <c r="AK192" s="158"/>
      <c r="AL192" s="159" t="s">
        <v>285</v>
      </c>
      <c r="AM192" s="160"/>
      <c r="AN192" s="160"/>
      <c r="AO192" s="161"/>
      <c r="AP192" s="162" t="s">
        <v>285</v>
      </c>
      <c r="AQ192" s="162"/>
      <c r="AR192" s="162"/>
      <c r="AS192" s="162"/>
      <c r="AT192" s="162"/>
      <c r="AU192" s="162"/>
      <c r="AV192" s="162"/>
      <c r="AW192" s="162"/>
      <c r="AX192" s="162"/>
      <c r="AY192">
        <f>COUNTA($C$192)</f>
        <v>1</v>
      </c>
    </row>
    <row r="193" spans="1:51" ht="30" customHeight="1" x14ac:dyDescent="0.2">
      <c r="A193" s="560">
        <v>3</v>
      </c>
      <c r="B193" s="560">
        <v>1</v>
      </c>
      <c r="C193" s="146" t="s">
        <v>657</v>
      </c>
      <c r="D193" s="147"/>
      <c r="E193" s="147"/>
      <c r="F193" s="147"/>
      <c r="G193" s="147"/>
      <c r="H193" s="147"/>
      <c r="I193" s="147"/>
      <c r="J193" s="148">
        <v>4000020420000</v>
      </c>
      <c r="K193" s="149"/>
      <c r="L193" s="149"/>
      <c r="M193" s="149"/>
      <c r="N193" s="149"/>
      <c r="O193" s="149"/>
      <c r="P193" s="150" t="s">
        <v>652</v>
      </c>
      <c r="Q193" s="151"/>
      <c r="R193" s="151"/>
      <c r="S193" s="151"/>
      <c r="T193" s="151"/>
      <c r="U193" s="151"/>
      <c r="V193" s="151"/>
      <c r="W193" s="151"/>
      <c r="X193" s="151"/>
      <c r="Y193" s="152">
        <v>2035</v>
      </c>
      <c r="Z193" s="153"/>
      <c r="AA193" s="153"/>
      <c r="AB193" s="154"/>
      <c r="AC193" s="594" t="s">
        <v>653</v>
      </c>
      <c r="AD193" s="594"/>
      <c r="AE193" s="594"/>
      <c r="AF193" s="594"/>
      <c r="AG193" s="594"/>
      <c r="AH193" s="157" t="s">
        <v>285</v>
      </c>
      <c r="AI193" s="158"/>
      <c r="AJ193" s="158"/>
      <c r="AK193" s="158"/>
      <c r="AL193" s="159" t="s">
        <v>285</v>
      </c>
      <c r="AM193" s="160"/>
      <c r="AN193" s="160"/>
      <c r="AO193" s="161"/>
      <c r="AP193" s="162" t="s">
        <v>285</v>
      </c>
      <c r="AQ193" s="162"/>
      <c r="AR193" s="162"/>
      <c r="AS193" s="162"/>
      <c r="AT193" s="162"/>
      <c r="AU193" s="162"/>
      <c r="AV193" s="162"/>
      <c r="AW193" s="162"/>
      <c r="AX193" s="162"/>
      <c r="AY193">
        <f>COUNTA($C$193)</f>
        <v>1</v>
      </c>
    </row>
    <row r="194" spans="1:51" ht="30" customHeight="1" x14ac:dyDescent="0.2">
      <c r="A194" s="560">
        <v>4</v>
      </c>
      <c r="B194" s="560">
        <v>1</v>
      </c>
      <c r="C194" s="146" t="s">
        <v>655</v>
      </c>
      <c r="D194" s="147"/>
      <c r="E194" s="147"/>
      <c r="F194" s="147"/>
      <c r="G194" s="147"/>
      <c r="H194" s="147"/>
      <c r="I194" s="147"/>
      <c r="J194" s="148">
        <v>2000020260002</v>
      </c>
      <c r="K194" s="149"/>
      <c r="L194" s="149"/>
      <c r="M194" s="149"/>
      <c r="N194" s="149"/>
      <c r="O194" s="149"/>
      <c r="P194" s="150" t="s">
        <v>652</v>
      </c>
      <c r="Q194" s="151"/>
      <c r="R194" s="151"/>
      <c r="S194" s="151"/>
      <c r="T194" s="151"/>
      <c r="U194" s="151"/>
      <c r="V194" s="151"/>
      <c r="W194" s="151"/>
      <c r="X194" s="151"/>
      <c r="Y194" s="152">
        <v>1931</v>
      </c>
      <c r="Z194" s="153"/>
      <c r="AA194" s="153"/>
      <c r="AB194" s="154"/>
      <c r="AC194" s="594" t="s">
        <v>653</v>
      </c>
      <c r="AD194" s="594"/>
      <c r="AE194" s="594"/>
      <c r="AF194" s="594"/>
      <c r="AG194" s="594"/>
      <c r="AH194" s="157" t="s">
        <v>285</v>
      </c>
      <c r="AI194" s="158"/>
      <c r="AJ194" s="158"/>
      <c r="AK194" s="158"/>
      <c r="AL194" s="159" t="s">
        <v>285</v>
      </c>
      <c r="AM194" s="160"/>
      <c r="AN194" s="160"/>
      <c r="AO194" s="161"/>
      <c r="AP194" s="162" t="s">
        <v>285</v>
      </c>
      <c r="AQ194" s="162"/>
      <c r="AR194" s="162"/>
      <c r="AS194" s="162"/>
      <c r="AT194" s="162"/>
      <c r="AU194" s="162"/>
      <c r="AV194" s="162"/>
      <c r="AW194" s="162"/>
      <c r="AX194" s="162"/>
      <c r="AY194">
        <f>COUNTA($C$194)</f>
        <v>1</v>
      </c>
    </row>
    <row r="195" spans="1:51" ht="30" customHeight="1" x14ac:dyDescent="0.2">
      <c r="A195" s="560">
        <v>5</v>
      </c>
      <c r="B195" s="560">
        <v>1</v>
      </c>
      <c r="C195" s="146" t="s">
        <v>656</v>
      </c>
      <c r="D195" s="147"/>
      <c r="E195" s="147"/>
      <c r="F195" s="147"/>
      <c r="G195" s="147"/>
      <c r="H195" s="147"/>
      <c r="I195" s="147"/>
      <c r="J195" s="148">
        <v>8000020280003</v>
      </c>
      <c r="K195" s="149"/>
      <c r="L195" s="149"/>
      <c r="M195" s="149"/>
      <c r="N195" s="149"/>
      <c r="O195" s="149"/>
      <c r="P195" s="150" t="s">
        <v>652</v>
      </c>
      <c r="Q195" s="151"/>
      <c r="R195" s="151"/>
      <c r="S195" s="151"/>
      <c r="T195" s="151"/>
      <c r="U195" s="151"/>
      <c r="V195" s="151"/>
      <c r="W195" s="151"/>
      <c r="X195" s="151"/>
      <c r="Y195" s="152">
        <v>1688</v>
      </c>
      <c r="Z195" s="153"/>
      <c r="AA195" s="153"/>
      <c r="AB195" s="154"/>
      <c r="AC195" s="594" t="s">
        <v>653</v>
      </c>
      <c r="AD195" s="594"/>
      <c r="AE195" s="594"/>
      <c r="AF195" s="594"/>
      <c r="AG195" s="594"/>
      <c r="AH195" s="157" t="s">
        <v>285</v>
      </c>
      <c r="AI195" s="158"/>
      <c r="AJ195" s="158"/>
      <c r="AK195" s="158"/>
      <c r="AL195" s="159" t="s">
        <v>285</v>
      </c>
      <c r="AM195" s="160"/>
      <c r="AN195" s="160"/>
      <c r="AO195" s="161"/>
      <c r="AP195" s="162" t="s">
        <v>285</v>
      </c>
      <c r="AQ195" s="162"/>
      <c r="AR195" s="162"/>
      <c r="AS195" s="162"/>
      <c r="AT195" s="162"/>
      <c r="AU195" s="162"/>
      <c r="AV195" s="162"/>
      <c r="AW195" s="162"/>
      <c r="AX195" s="162"/>
      <c r="AY195">
        <f>COUNTA($C$195)</f>
        <v>1</v>
      </c>
    </row>
    <row r="196" spans="1:51" ht="30" customHeight="1" x14ac:dyDescent="0.2">
      <c r="A196" s="560">
        <v>6</v>
      </c>
      <c r="B196" s="560">
        <v>1</v>
      </c>
      <c r="C196" s="146" t="s">
        <v>679</v>
      </c>
      <c r="D196" s="147"/>
      <c r="E196" s="147"/>
      <c r="F196" s="147"/>
      <c r="G196" s="147"/>
      <c r="H196" s="147"/>
      <c r="I196" s="147"/>
      <c r="J196" s="148">
        <v>2000020350001</v>
      </c>
      <c r="K196" s="149"/>
      <c r="L196" s="149"/>
      <c r="M196" s="149"/>
      <c r="N196" s="149"/>
      <c r="O196" s="149"/>
      <c r="P196" s="150" t="s">
        <v>652</v>
      </c>
      <c r="Q196" s="151"/>
      <c r="R196" s="151"/>
      <c r="S196" s="151"/>
      <c r="T196" s="151"/>
      <c r="U196" s="151"/>
      <c r="V196" s="151"/>
      <c r="W196" s="151"/>
      <c r="X196" s="151"/>
      <c r="Y196" s="152">
        <v>1594</v>
      </c>
      <c r="Z196" s="153"/>
      <c r="AA196" s="153"/>
      <c r="AB196" s="154"/>
      <c r="AC196" s="594" t="s">
        <v>653</v>
      </c>
      <c r="AD196" s="594"/>
      <c r="AE196" s="594"/>
      <c r="AF196" s="594"/>
      <c r="AG196" s="594"/>
      <c r="AH196" s="157" t="s">
        <v>285</v>
      </c>
      <c r="AI196" s="158"/>
      <c r="AJ196" s="158"/>
      <c r="AK196" s="158"/>
      <c r="AL196" s="159" t="s">
        <v>285</v>
      </c>
      <c r="AM196" s="160"/>
      <c r="AN196" s="160"/>
      <c r="AO196" s="161"/>
      <c r="AP196" s="162" t="s">
        <v>285</v>
      </c>
      <c r="AQ196" s="162"/>
      <c r="AR196" s="162"/>
      <c r="AS196" s="162"/>
      <c r="AT196" s="162"/>
      <c r="AU196" s="162"/>
      <c r="AV196" s="162"/>
      <c r="AW196" s="162"/>
      <c r="AX196" s="162"/>
      <c r="AY196">
        <f>COUNTA($C$196)</f>
        <v>1</v>
      </c>
    </row>
    <row r="197" spans="1:51" ht="30" customHeight="1" x14ac:dyDescent="0.2">
      <c r="A197" s="560">
        <v>7</v>
      </c>
      <c r="B197" s="560">
        <v>1</v>
      </c>
      <c r="C197" s="146" t="s">
        <v>680</v>
      </c>
      <c r="D197" s="147"/>
      <c r="E197" s="147"/>
      <c r="F197" s="147"/>
      <c r="G197" s="147"/>
      <c r="H197" s="147"/>
      <c r="I197" s="147"/>
      <c r="J197" s="148">
        <v>7000020220001</v>
      </c>
      <c r="K197" s="149"/>
      <c r="L197" s="149"/>
      <c r="M197" s="149"/>
      <c r="N197" s="149"/>
      <c r="O197" s="149"/>
      <c r="P197" s="150" t="s">
        <v>652</v>
      </c>
      <c r="Q197" s="151"/>
      <c r="R197" s="151"/>
      <c r="S197" s="151"/>
      <c r="T197" s="151"/>
      <c r="U197" s="151"/>
      <c r="V197" s="151"/>
      <c r="W197" s="151"/>
      <c r="X197" s="151"/>
      <c r="Y197" s="152">
        <v>1553</v>
      </c>
      <c r="Z197" s="153"/>
      <c r="AA197" s="153"/>
      <c r="AB197" s="154"/>
      <c r="AC197" s="594" t="s">
        <v>653</v>
      </c>
      <c r="AD197" s="594"/>
      <c r="AE197" s="594"/>
      <c r="AF197" s="594"/>
      <c r="AG197" s="594"/>
      <c r="AH197" s="157" t="s">
        <v>285</v>
      </c>
      <c r="AI197" s="158"/>
      <c r="AJ197" s="158"/>
      <c r="AK197" s="158"/>
      <c r="AL197" s="159" t="s">
        <v>285</v>
      </c>
      <c r="AM197" s="160"/>
      <c r="AN197" s="160"/>
      <c r="AO197" s="161"/>
      <c r="AP197" s="162" t="s">
        <v>285</v>
      </c>
      <c r="AQ197" s="162"/>
      <c r="AR197" s="162"/>
      <c r="AS197" s="162"/>
      <c r="AT197" s="162"/>
      <c r="AU197" s="162"/>
      <c r="AV197" s="162"/>
      <c r="AW197" s="162"/>
      <c r="AX197" s="162"/>
      <c r="AY197">
        <f>COUNTA($C$197)</f>
        <v>1</v>
      </c>
    </row>
    <row r="198" spans="1:51" ht="30" customHeight="1" x14ac:dyDescent="0.2">
      <c r="A198" s="560">
        <v>8</v>
      </c>
      <c r="B198" s="560">
        <v>1</v>
      </c>
      <c r="C198" s="146" t="s">
        <v>681</v>
      </c>
      <c r="D198" s="147"/>
      <c r="E198" s="147"/>
      <c r="F198" s="147"/>
      <c r="G198" s="147"/>
      <c r="H198" s="147"/>
      <c r="I198" s="147"/>
      <c r="J198" s="148">
        <v>1000020200000</v>
      </c>
      <c r="K198" s="149"/>
      <c r="L198" s="149"/>
      <c r="M198" s="149"/>
      <c r="N198" s="149"/>
      <c r="O198" s="149"/>
      <c r="P198" s="150" t="s">
        <v>652</v>
      </c>
      <c r="Q198" s="151"/>
      <c r="R198" s="151"/>
      <c r="S198" s="151"/>
      <c r="T198" s="151"/>
      <c r="U198" s="151"/>
      <c r="V198" s="151"/>
      <c r="W198" s="151"/>
      <c r="X198" s="151"/>
      <c r="Y198" s="152">
        <v>1516</v>
      </c>
      <c r="Z198" s="153"/>
      <c r="AA198" s="153"/>
      <c r="AB198" s="154"/>
      <c r="AC198" s="594" t="s">
        <v>653</v>
      </c>
      <c r="AD198" s="594"/>
      <c r="AE198" s="594"/>
      <c r="AF198" s="594"/>
      <c r="AG198" s="594"/>
      <c r="AH198" s="157" t="s">
        <v>285</v>
      </c>
      <c r="AI198" s="158"/>
      <c r="AJ198" s="158"/>
      <c r="AK198" s="158"/>
      <c r="AL198" s="159" t="s">
        <v>285</v>
      </c>
      <c r="AM198" s="160"/>
      <c r="AN198" s="160"/>
      <c r="AO198" s="161"/>
      <c r="AP198" s="162" t="s">
        <v>285</v>
      </c>
      <c r="AQ198" s="162"/>
      <c r="AR198" s="162"/>
      <c r="AS198" s="162"/>
      <c r="AT198" s="162"/>
      <c r="AU198" s="162"/>
      <c r="AV198" s="162"/>
      <c r="AW198" s="162"/>
      <c r="AX198" s="162"/>
      <c r="AY198">
        <f>COUNTA($C$198)</f>
        <v>1</v>
      </c>
    </row>
    <row r="199" spans="1:51" ht="30" customHeight="1" x14ac:dyDescent="0.2">
      <c r="A199" s="560">
        <v>9</v>
      </c>
      <c r="B199" s="560">
        <v>1</v>
      </c>
      <c r="C199" s="146" t="s">
        <v>682</v>
      </c>
      <c r="D199" s="147"/>
      <c r="E199" s="147"/>
      <c r="F199" s="147"/>
      <c r="G199" s="147"/>
      <c r="H199" s="147"/>
      <c r="I199" s="147"/>
      <c r="J199" s="148">
        <v>5000020060003</v>
      </c>
      <c r="K199" s="149"/>
      <c r="L199" s="149"/>
      <c r="M199" s="149"/>
      <c r="N199" s="149"/>
      <c r="O199" s="149"/>
      <c r="P199" s="150" t="s">
        <v>652</v>
      </c>
      <c r="Q199" s="151"/>
      <c r="R199" s="151"/>
      <c r="S199" s="151"/>
      <c r="T199" s="151"/>
      <c r="U199" s="151"/>
      <c r="V199" s="151"/>
      <c r="W199" s="151"/>
      <c r="X199" s="151"/>
      <c r="Y199" s="152">
        <v>1478</v>
      </c>
      <c r="Z199" s="153"/>
      <c r="AA199" s="153"/>
      <c r="AB199" s="154"/>
      <c r="AC199" s="594" t="s">
        <v>653</v>
      </c>
      <c r="AD199" s="594"/>
      <c r="AE199" s="594"/>
      <c r="AF199" s="594"/>
      <c r="AG199" s="594"/>
      <c r="AH199" s="157" t="s">
        <v>285</v>
      </c>
      <c r="AI199" s="158"/>
      <c r="AJ199" s="158"/>
      <c r="AK199" s="158"/>
      <c r="AL199" s="159" t="s">
        <v>285</v>
      </c>
      <c r="AM199" s="160"/>
      <c r="AN199" s="160"/>
      <c r="AO199" s="161"/>
      <c r="AP199" s="162" t="s">
        <v>285</v>
      </c>
      <c r="AQ199" s="162"/>
      <c r="AR199" s="162"/>
      <c r="AS199" s="162"/>
      <c r="AT199" s="162"/>
      <c r="AU199" s="162"/>
      <c r="AV199" s="162"/>
      <c r="AW199" s="162"/>
      <c r="AX199" s="162"/>
      <c r="AY199">
        <f>COUNTA($C$199)</f>
        <v>1</v>
      </c>
    </row>
    <row r="200" spans="1:51" ht="30" customHeight="1" x14ac:dyDescent="0.2">
      <c r="A200" s="560">
        <v>10</v>
      </c>
      <c r="B200" s="560">
        <v>1</v>
      </c>
      <c r="C200" s="146" t="s">
        <v>658</v>
      </c>
      <c r="D200" s="147"/>
      <c r="E200" s="147"/>
      <c r="F200" s="147"/>
      <c r="G200" s="147"/>
      <c r="H200" s="147"/>
      <c r="I200" s="147"/>
      <c r="J200" s="148">
        <v>7000020070009</v>
      </c>
      <c r="K200" s="149"/>
      <c r="L200" s="149"/>
      <c r="M200" s="149"/>
      <c r="N200" s="149"/>
      <c r="O200" s="149"/>
      <c r="P200" s="150" t="s">
        <v>652</v>
      </c>
      <c r="Q200" s="151"/>
      <c r="R200" s="151"/>
      <c r="S200" s="151"/>
      <c r="T200" s="151"/>
      <c r="U200" s="151"/>
      <c r="V200" s="151"/>
      <c r="W200" s="151"/>
      <c r="X200" s="151"/>
      <c r="Y200" s="152">
        <v>1460</v>
      </c>
      <c r="Z200" s="153"/>
      <c r="AA200" s="153"/>
      <c r="AB200" s="154"/>
      <c r="AC200" s="594" t="s">
        <v>653</v>
      </c>
      <c r="AD200" s="594"/>
      <c r="AE200" s="594"/>
      <c r="AF200" s="594"/>
      <c r="AG200" s="594"/>
      <c r="AH200" s="157" t="s">
        <v>285</v>
      </c>
      <c r="AI200" s="158"/>
      <c r="AJ200" s="158"/>
      <c r="AK200" s="158"/>
      <c r="AL200" s="159" t="s">
        <v>285</v>
      </c>
      <c r="AM200" s="160"/>
      <c r="AN200" s="160"/>
      <c r="AO200" s="161"/>
      <c r="AP200" s="162" t="s">
        <v>285</v>
      </c>
      <c r="AQ200" s="162"/>
      <c r="AR200" s="162"/>
      <c r="AS200" s="162"/>
      <c r="AT200" s="162"/>
      <c r="AU200" s="162"/>
      <c r="AV200" s="162"/>
      <c r="AW200" s="162"/>
      <c r="AX200" s="162"/>
      <c r="AY200">
        <f>COUNTA($C$200)</f>
        <v>1</v>
      </c>
    </row>
    <row r="201" spans="1:51" ht="0.75" customHeight="1" x14ac:dyDescent="0.2">
      <c r="A201" s="560">
        <v>11</v>
      </c>
      <c r="B201" s="560">
        <v>1</v>
      </c>
      <c r="C201" s="147"/>
      <c r="D201" s="147"/>
      <c r="E201" s="147"/>
      <c r="F201" s="147"/>
      <c r="G201" s="147"/>
      <c r="H201" s="147"/>
      <c r="I201" s="147"/>
      <c r="J201" s="148"/>
      <c r="K201" s="149"/>
      <c r="L201" s="149"/>
      <c r="M201" s="149"/>
      <c r="N201" s="149"/>
      <c r="O201" s="149"/>
      <c r="P201" s="661"/>
      <c r="Q201" s="661"/>
      <c r="R201" s="661"/>
      <c r="S201" s="661"/>
      <c r="T201" s="661"/>
      <c r="U201" s="661"/>
      <c r="V201" s="661"/>
      <c r="W201" s="661"/>
      <c r="X201" s="661"/>
      <c r="Y201" s="152"/>
      <c r="Z201" s="153"/>
      <c r="AA201" s="153"/>
      <c r="AB201" s="154"/>
      <c r="AC201" s="662"/>
      <c r="AD201" s="663"/>
      <c r="AE201" s="663"/>
      <c r="AF201" s="663"/>
      <c r="AG201" s="663"/>
      <c r="AH201" s="659"/>
      <c r="AI201" s="660"/>
      <c r="AJ201" s="660"/>
      <c r="AK201" s="660"/>
      <c r="AL201" s="159"/>
      <c r="AM201" s="160"/>
      <c r="AN201" s="160"/>
      <c r="AO201" s="161"/>
      <c r="AP201" s="162"/>
      <c r="AQ201" s="162"/>
      <c r="AR201" s="162"/>
      <c r="AS201" s="162"/>
      <c r="AT201" s="162"/>
      <c r="AU201" s="162"/>
      <c r="AV201" s="162"/>
      <c r="AW201" s="162"/>
      <c r="AX201" s="162"/>
      <c r="AY201">
        <f>COUNTA($C$201)</f>
        <v>0</v>
      </c>
    </row>
    <row r="202" spans="1:51" ht="24.75" customHeight="1" x14ac:dyDescent="0.2">
      <c r="A202" s="48"/>
      <c r="B202" s="48"/>
      <c r="C202" s="48"/>
      <c r="D202" s="48"/>
      <c r="E202" s="48"/>
      <c r="F202" s="48"/>
      <c r="G202" s="48"/>
      <c r="H202" s="48"/>
      <c r="I202" s="48"/>
      <c r="J202" s="49"/>
      <c r="K202" s="49"/>
      <c r="L202" s="49"/>
      <c r="M202" s="49"/>
      <c r="N202" s="49"/>
      <c r="O202" s="49"/>
      <c r="P202" s="50"/>
      <c r="Q202" s="50"/>
      <c r="R202" s="50"/>
      <c r="S202" s="50"/>
      <c r="T202" s="50"/>
      <c r="U202" s="50"/>
      <c r="V202" s="50"/>
      <c r="W202" s="50"/>
      <c r="X202" s="50"/>
      <c r="Y202" s="51"/>
      <c r="Z202" s="51"/>
      <c r="AA202" s="51"/>
      <c r="AB202" s="51"/>
      <c r="AC202" s="51"/>
      <c r="AD202" s="51"/>
      <c r="AE202" s="51"/>
      <c r="AF202" s="51"/>
      <c r="AG202" s="51"/>
      <c r="AH202" s="51"/>
      <c r="AI202" s="51"/>
      <c r="AJ202" s="51"/>
      <c r="AK202" s="51"/>
      <c r="AL202" s="51"/>
      <c r="AM202" s="51"/>
      <c r="AN202" s="51"/>
      <c r="AO202" s="51"/>
      <c r="AP202" s="50"/>
      <c r="AQ202" s="50"/>
      <c r="AR202" s="50"/>
      <c r="AS202" s="50"/>
      <c r="AT202" s="50"/>
      <c r="AU202" s="50"/>
      <c r="AV202" s="50"/>
      <c r="AW202" s="50"/>
      <c r="AX202" s="50"/>
      <c r="AY202">
        <f>COUNTA($C$205)</f>
        <v>1</v>
      </c>
    </row>
    <row r="203" spans="1:51" ht="24.75" customHeight="1" x14ac:dyDescent="0.2">
      <c r="A203" s="48"/>
      <c r="B203" s="52" t="s">
        <v>171</v>
      </c>
      <c r="C203" s="48"/>
      <c r="D203" s="48"/>
      <c r="E203" s="48"/>
      <c r="F203" s="48"/>
      <c r="G203" s="48"/>
      <c r="H203" s="48"/>
      <c r="I203" s="48"/>
      <c r="J203" s="48"/>
      <c r="K203" s="48"/>
      <c r="L203" s="48"/>
      <c r="M203" s="48"/>
      <c r="N203" s="48"/>
      <c r="O203" s="48"/>
      <c r="P203" s="53"/>
      <c r="Q203" s="53"/>
      <c r="R203" s="53"/>
      <c r="S203" s="53"/>
      <c r="T203" s="53"/>
      <c r="U203" s="53"/>
      <c r="V203" s="53"/>
      <c r="W203" s="53"/>
      <c r="X203" s="53"/>
      <c r="Y203" s="54"/>
      <c r="Z203" s="54"/>
      <c r="AA203" s="54"/>
      <c r="AB203" s="54"/>
      <c r="AC203" s="54"/>
      <c r="AD203" s="54"/>
      <c r="AE203" s="54"/>
      <c r="AF203" s="54"/>
      <c r="AG203" s="54"/>
      <c r="AH203" s="54"/>
      <c r="AI203" s="54"/>
      <c r="AJ203" s="54"/>
      <c r="AK203" s="54"/>
      <c r="AL203" s="54"/>
      <c r="AM203" s="54"/>
      <c r="AN203" s="54"/>
      <c r="AO203" s="54"/>
      <c r="AP203" s="53"/>
      <c r="AQ203" s="53"/>
      <c r="AR203" s="53"/>
      <c r="AS203" s="53"/>
      <c r="AT203" s="53"/>
      <c r="AU203" s="53"/>
      <c r="AV203" s="53"/>
      <c r="AW203" s="53"/>
      <c r="AX203" s="53"/>
      <c r="AY203">
        <f>$AY$202</f>
        <v>1</v>
      </c>
    </row>
    <row r="204" spans="1:51" ht="59.25" customHeight="1" x14ac:dyDescent="0.2">
      <c r="A204" s="183"/>
      <c r="B204" s="183"/>
      <c r="C204" s="183" t="s">
        <v>26</v>
      </c>
      <c r="D204" s="183"/>
      <c r="E204" s="183"/>
      <c r="F204" s="183"/>
      <c r="G204" s="183"/>
      <c r="H204" s="183"/>
      <c r="I204" s="183"/>
      <c r="J204" s="184" t="s">
        <v>206</v>
      </c>
      <c r="K204" s="185"/>
      <c r="L204" s="185"/>
      <c r="M204" s="185"/>
      <c r="N204" s="185"/>
      <c r="O204" s="185"/>
      <c r="P204" s="186" t="s">
        <v>187</v>
      </c>
      <c r="Q204" s="186"/>
      <c r="R204" s="186"/>
      <c r="S204" s="186"/>
      <c r="T204" s="186"/>
      <c r="U204" s="186"/>
      <c r="V204" s="186"/>
      <c r="W204" s="186"/>
      <c r="X204" s="186"/>
      <c r="Y204" s="187" t="s">
        <v>204</v>
      </c>
      <c r="Z204" s="188"/>
      <c r="AA204" s="188"/>
      <c r="AB204" s="188"/>
      <c r="AC204" s="184" t="s">
        <v>235</v>
      </c>
      <c r="AD204" s="184"/>
      <c r="AE204" s="184"/>
      <c r="AF204" s="184"/>
      <c r="AG204" s="184"/>
      <c r="AH204" s="187" t="s">
        <v>251</v>
      </c>
      <c r="AI204" s="183"/>
      <c r="AJ204" s="183"/>
      <c r="AK204" s="183"/>
      <c r="AL204" s="183" t="s">
        <v>21</v>
      </c>
      <c r="AM204" s="183"/>
      <c r="AN204" s="183"/>
      <c r="AO204" s="189"/>
      <c r="AP204" s="190" t="s">
        <v>207</v>
      </c>
      <c r="AQ204" s="190"/>
      <c r="AR204" s="190"/>
      <c r="AS204" s="190"/>
      <c r="AT204" s="190"/>
      <c r="AU204" s="190"/>
      <c r="AV204" s="190"/>
      <c r="AW204" s="190"/>
      <c r="AX204" s="190"/>
      <c r="AY204">
        <f t="shared" ref="AY204:AY205" si="11">$AY$202</f>
        <v>1</v>
      </c>
    </row>
    <row r="205" spans="1:51" ht="30" customHeight="1" x14ac:dyDescent="0.2">
      <c r="A205" s="560">
        <v>1</v>
      </c>
      <c r="B205" s="560">
        <v>1</v>
      </c>
      <c r="C205" s="146" t="s">
        <v>158</v>
      </c>
      <c r="D205" s="147"/>
      <c r="E205" s="147"/>
      <c r="F205" s="147"/>
      <c r="G205" s="147"/>
      <c r="H205" s="147"/>
      <c r="I205" s="147"/>
      <c r="J205" s="148">
        <v>2000012100001</v>
      </c>
      <c r="K205" s="149"/>
      <c r="L205" s="149"/>
      <c r="M205" s="149"/>
      <c r="N205" s="149"/>
      <c r="O205" s="149"/>
      <c r="P205" s="150" t="s">
        <v>659</v>
      </c>
      <c r="Q205" s="151"/>
      <c r="R205" s="151"/>
      <c r="S205" s="151"/>
      <c r="T205" s="151"/>
      <c r="U205" s="151"/>
      <c r="V205" s="151"/>
      <c r="W205" s="151"/>
      <c r="X205" s="151"/>
      <c r="Y205" s="152">
        <v>22758</v>
      </c>
      <c r="Z205" s="153"/>
      <c r="AA205" s="153"/>
      <c r="AB205" s="154"/>
      <c r="AC205" s="155" t="s">
        <v>77</v>
      </c>
      <c r="AD205" s="156"/>
      <c r="AE205" s="156"/>
      <c r="AF205" s="156"/>
      <c r="AG205" s="156"/>
      <c r="AH205" s="157" t="s">
        <v>285</v>
      </c>
      <c r="AI205" s="158"/>
      <c r="AJ205" s="158"/>
      <c r="AK205" s="158"/>
      <c r="AL205" s="159" t="s">
        <v>285</v>
      </c>
      <c r="AM205" s="160"/>
      <c r="AN205" s="160"/>
      <c r="AO205" s="161"/>
      <c r="AP205" s="162" t="s">
        <v>285</v>
      </c>
      <c r="AQ205" s="162"/>
      <c r="AR205" s="162"/>
      <c r="AS205" s="162"/>
      <c r="AT205" s="162"/>
      <c r="AU205" s="162"/>
      <c r="AV205" s="162"/>
      <c r="AW205" s="162"/>
      <c r="AX205" s="162"/>
      <c r="AY205">
        <f t="shared" si="11"/>
        <v>1</v>
      </c>
    </row>
    <row r="206" spans="1:51" ht="24.75" customHeight="1" x14ac:dyDescent="0.2">
      <c r="A206" s="55"/>
      <c r="B206" s="55"/>
      <c r="C206" s="55"/>
      <c r="D206" s="55"/>
      <c r="E206" s="55"/>
      <c r="F206" s="55"/>
      <c r="G206" s="55"/>
      <c r="H206" s="55"/>
      <c r="I206" s="55"/>
      <c r="J206" s="55"/>
      <c r="K206" s="55"/>
      <c r="L206" s="55"/>
      <c r="M206" s="55"/>
      <c r="N206" s="55"/>
      <c r="O206" s="55"/>
      <c r="P206" s="56"/>
      <c r="Q206" s="56"/>
      <c r="R206" s="56"/>
      <c r="S206" s="56"/>
      <c r="T206" s="56"/>
      <c r="U206" s="56"/>
      <c r="V206" s="56"/>
      <c r="W206" s="56"/>
      <c r="X206" s="56"/>
      <c r="Y206" s="57"/>
      <c r="Z206" s="57"/>
      <c r="AA206" s="57"/>
      <c r="AB206" s="57"/>
      <c r="AC206" s="57"/>
      <c r="AD206" s="57"/>
      <c r="AE206" s="57"/>
      <c r="AF206" s="57"/>
      <c r="AG206" s="57"/>
      <c r="AH206" s="57"/>
      <c r="AI206" s="57"/>
      <c r="AJ206" s="57"/>
      <c r="AK206" s="57"/>
      <c r="AL206" s="57"/>
      <c r="AM206" s="57"/>
      <c r="AN206" s="57"/>
      <c r="AO206" s="57"/>
      <c r="AP206" s="56"/>
      <c r="AQ206" s="56"/>
      <c r="AR206" s="56"/>
      <c r="AS206" s="56"/>
      <c r="AT206" s="56"/>
      <c r="AU206" s="56"/>
      <c r="AV206" s="56"/>
      <c r="AW206" s="56"/>
      <c r="AX206" s="56"/>
      <c r="AY206">
        <f>COUNTA($C$209)</f>
        <v>1</v>
      </c>
    </row>
    <row r="207" spans="1:51" ht="24.75" customHeight="1" x14ac:dyDescent="0.2">
      <c r="A207" s="48"/>
      <c r="B207" s="52" t="s">
        <v>224</v>
      </c>
      <c r="C207" s="48"/>
      <c r="D207" s="48"/>
      <c r="E207" s="48"/>
      <c r="F207" s="48"/>
      <c r="G207" s="48"/>
      <c r="H207" s="48"/>
      <c r="I207" s="48"/>
      <c r="J207" s="48"/>
      <c r="K207" s="48"/>
      <c r="L207" s="48"/>
      <c r="M207" s="48"/>
      <c r="N207" s="48"/>
      <c r="O207" s="48"/>
      <c r="P207" s="53"/>
      <c r="Q207" s="53"/>
      <c r="R207" s="53"/>
      <c r="S207" s="53"/>
      <c r="T207" s="53"/>
      <c r="U207" s="53"/>
      <c r="V207" s="53"/>
      <c r="W207" s="53"/>
      <c r="X207" s="53"/>
      <c r="Y207" s="54"/>
      <c r="Z207" s="54"/>
      <c r="AA207" s="54"/>
      <c r="AB207" s="54"/>
      <c r="AC207" s="54"/>
      <c r="AD207" s="54"/>
      <c r="AE207" s="54"/>
      <c r="AF207" s="54"/>
      <c r="AG207" s="54"/>
      <c r="AH207" s="54"/>
      <c r="AI207" s="54"/>
      <c r="AJ207" s="54"/>
      <c r="AK207" s="54"/>
      <c r="AL207" s="54"/>
      <c r="AM207" s="54"/>
      <c r="AN207" s="54"/>
      <c r="AO207" s="54"/>
      <c r="AP207" s="53"/>
      <c r="AQ207" s="53"/>
      <c r="AR207" s="53"/>
      <c r="AS207" s="53"/>
      <c r="AT207" s="53"/>
      <c r="AU207" s="53"/>
      <c r="AV207" s="53"/>
      <c r="AW207" s="53"/>
      <c r="AX207" s="53"/>
      <c r="AY207">
        <f>$AY$206</f>
        <v>1</v>
      </c>
    </row>
    <row r="208" spans="1:51" ht="59.25" customHeight="1" x14ac:dyDescent="0.2">
      <c r="A208" s="183"/>
      <c r="B208" s="183"/>
      <c r="C208" s="183" t="s">
        <v>26</v>
      </c>
      <c r="D208" s="183"/>
      <c r="E208" s="183"/>
      <c r="F208" s="183"/>
      <c r="G208" s="183"/>
      <c r="H208" s="183"/>
      <c r="I208" s="183"/>
      <c r="J208" s="184" t="s">
        <v>206</v>
      </c>
      <c r="K208" s="185"/>
      <c r="L208" s="185"/>
      <c r="M208" s="185"/>
      <c r="N208" s="185"/>
      <c r="O208" s="185"/>
      <c r="P208" s="186" t="s">
        <v>187</v>
      </c>
      <c r="Q208" s="186"/>
      <c r="R208" s="186"/>
      <c r="S208" s="186"/>
      <c r="T208" s="186"/>
      <c r="U208" s="186"/>
      <c r="V208" s="186"/>
      <c r="W208" s="186"/>
      <c r="X208" s="186"/>
      <c r="Y208" s="187" t="s">
        <v>204</v>
      </c>
      <c r="Z208" s="188"/>
      <c r="AA208" s="188"/>
      <c r="AB208" s="188"/>
      <c r="AC208" s="184" t="s">
        <v>235</v>
      </c>
      <c r="AD208" s="184"/>
      <c r="AE208" s="184"/>
      <c r="AF208" s="184"/>
      <c r="AG208" s="184"/>
      <c r="AH208" s="187" t="s">
        <v>251</v>
      </c>
      <c r="AI208" s="183"/>
      <c r="AJ208" s="183"/>
      <c r="AK208" s="183"/>
      <c r="AL208" s="183" t="s">
        <v>21</v>
      </c>
      <c r="AM208" s="183"/>
      <c r="AN208" s="183"/>
      <c r="AO208" s="189"/>
      <c r="AP208" s="190" t="s">
        <v>207</v>
      </c>
      <c r="AQ208" s="190"/>
      <c r="AR208" s="190"/>
      <c r="AS208" s="190"/>
      <c r="AT208" s="190"/>
      <c r="AU208" s="190"/>
      <c r="AV208" s="190"/>
      <c r="AW208" s="190"/>
      <c r="AX208" s="190"/>
      <c r="AY208">
        <f t="shared" ref="AY208:AY209" si="12">$AY$206</f>
        <v>1</v>
      </c>
    </row>
    <row r="209" spans="1:51" ht="30" customHeight="1" x14ac:dyDescent="0.2">
      <c r="A209" s="560">
        <v>1</v>
      </c>
      <c r="B209" s="560">
        <v>1</v>
      </c>
      <c r="C209" s="146" t="s">
        <v>156</v>
      </c>
      <c r="D209" s="147"/>
      <c r="E209" s="147"/>
      <c r="F209" s="147"/>
      <c r="G209" s="147"/>
      <c r="H209" s="147"/>
      <c r="I209" s="147"/>
      <c r="J209" s="148">
        <v>5000012080001</v>
      </c>
      <c r="K209" s="149"/>
      <c r="L209" s="149"/>
      <c r="M209" s="149"/>
      <c r="N209" s="149"/>
      <c r="O209" s="149"/>
      <c r="P209" s="150" t="s">
        <v>659</v>
      </c>
      <c r="Q209" s="151"/>
      <c r="R209" s="151"/>
      <c r="S209" s="151"/>
      <c r="T209" s="151"/>
      <c r="U209" s="151"/>
      <c r="V209" s="151"/>
      <c r="W209" s="151"/>
      <c r="X209" s="151"/>
      <c r="Y209" s="152">
        <v>17839</v>
      </c>
      <c r="Z209" s="153"/>
      <c r="AA209" s="153"/>
      <c r="AB209" s="154"/>
      <c r="AC209" s="155" t="s">
        <v>77</v>
      </c>
      <c r="AD209" s="156"/>
      <c r="AE209" s="156"/>
      <c r="AF209" s="156"/>
      <c r="AG209" s="156"/>
      <c r="AH209" s="157" t="s">
        <v>285</v>
      </c>
      <c r="AI209" s="158"/>
      <c r="AJ209" s="158"/>
      <c r="AK209" s="158"/>
      <c r="AL209" s="159" t="s">
        <v>285</v>
      </c>
      <c r="AM209" s="160"/>
      <c r="AN209" s="160"/>
      <c r="AO209" s="161"/>
      <c r="AP209" s="162" t="s">
        <v>285</v>
      </c>
      <c r="AQ209" s="162"/>
      <c r="AR209" s="162"/>
      <c r="AS209" s="162"/>
      <c r="AT209" s="162"/>
      <c r="AU209" s="162"/>
      <c r="AV209" s="162"/>
      <c r="AW209" s="162"/>
      <c r="AX209" s="162"/>
      <c r="AY209">
        <f t="shared" si="12"/>
        <v>1</v>
      </c>
    </row>
    <row r="210" spans="1:51" ht="24.75" customHeight="1" x14ac:dyDescent="0.2">
      <c r="A210" s="55"/>
      <c r="B210" s="55"/>
      <c r="C210" s="55"/>
      <c r="D210" s="55"/>
      <c r="E210" s="55"/>
      <c r="F210" s="55"/>
      <c r="G210" s="55"/>
      <c r="H210" s="55"/>
      <c r="I210" s="55"/>
      <c r="J210" s="55"/>
      <c r="K210" s="55"/>
      <c r="L210" s="55"/>
      <c r="M210" s="55"/>
      <c r="N210" s="55"/>
      <c r="O210" s="55"/>
      <c r="P210" s="56"/>
      <c r="Q210" s="56"/>
      <c r="R210" s="56"/>
      <c r="S210" s="56"/>
      <c r="T210" s="56"/>
      <c r="U210" s="56"/>
      <c r="V210" s="56"/>
      <c r="W210" s="56"/>
      <c r="X210" s="56"/>
      <c r="Y210" s="57"/>
      <c r="Z210" s="57"/>
      <c r="AA210" s="57"/>
      <c r="AB210" s="57"/>
      <c r="AC210" s="57"/>
      <c r="AD210" s="57"/>
      <c r="AE210" s="57"/>
      <c r="AF210" s="57"/>
      <c r="AG210" s="57"/>
      <c r="AH210" s="57"/>
      <c r="AI210" s="57"/>
      <c r="AJ210" s="57"/>
      <c r="AK210" s="57"/>
      <c r="AL210" s="57"/>
      <c r="AM210" s="57"/>
      <c r="AN210" s="57"/>
      <c r="AO210" s="57"/>
      <c r="AP210" s="56"/>
      <c r="AQ210" s="56"/>
      <c r="AR210" s="56"/>
      <c r="AS210" s="56"/>
      <c r="AT210" s="56"/>
      <c r="AU210" s="56"/>
      <c r="AV210" s="56"/>
      <c r="AW210" s="56"/>
      <c r="AX210" s="56"/>
      <c r="AY210">
        <f>COUNTA($C$213)</f>
        <v>1</v>
      </c>
    </row>
    <row r="211" spans="1:51" ht="24.75" customHeight="1" x14ac:dyDescent="0.2">
      <c r="A211" s="48"/>
      <c r="B211" s="52" t="s">
        <v>172</v>
      </c>
      <c r="C211" s="48"/>
      <c r="D211" s="48"/>
      <c r="E211" s="48"/>
      <c r="F211" s="48"/>
      <c r="G211" s="48"/>
      <c r="H211" s="48"/>
      <c r="I211" s="48"/>
      <c r="J211" s="48"/>
      <c r="K211" s="48"/>
      <c r="L211" s="48"/>
      <c r="M211" s="48"/>
      <c r="N211" s="48"/>
      <c r="O211" s="48"/>
      <c r="P211" s="53"/>
      <c r="Q211" s="53"/>
      <c r="R211" s="53"/>
      <c r="S211" s="53"/>
      <c r="T211" s="53"/>
      <c r="U211" s="53"/>
      <c r="V211" s="53"/>
      <c r="W211" s="53"/>
      <c r="X211" s="53"/>
      <c r="Y211" s="54"/>
      <c r="Z211" s="54"/>
      <c r="AA211" s="54"/>
      <c r="AB211" s="54"/>
      <c r="AC211" s="54"/>
      <c r="AD211" s="54"/>
      <c r="AE211" s="54"/>
      <c r="AF211" s="54"/>
      <c r="AG211" s="54"/>
      <c r="AH211" s="54"/>
      <c r="AI211" s="54"/>
      <c r="AJ211" s="54"/>
      <c r="AK211" s="54"/>
      <c r="AL211" s="54"/>
      <c r="AM211" s="54"/>
      <c r="AN211" s="54"/>
      <c r="AO211" s="54"/>
      <c r="AP211" s="53"/>
      <c r="AQ211" s="53"/>
      <c r="AR211" s="53"/>
      <c r="AS211" s="53"/>
      <c r="AT211" s="53"/>
      <c r="AU211" s="53"/>
      <c r="AV211" s="53"/>
      <c r="AW211" s="53"/>
      <c r="AX211" s="53"/>
      <c r="AY211">
        <f>$AY$210</f>
        <v>1</v>
      </c>
    </row>
    <row r="212" spans="1:51" ht="59.25" customHeight="1" x14ac:dyDescent="0.2">
      <c r="A212" s="183"/>
      <c r="B212" s="183"/>
      <c r="C212" s="183" t="s">
        <v>26</v>
      </c>
      <c r="D212" s="183"/>
      <c r="E212" s="183"/>
      <c r="F212" s="183"/>
      <c r="G212" s="183"/>
      <c r="H212" s="183"/>
      <c r="I212" s="183"/>
      <c r="J212" s="184" t="s">
        <v>206</v>
      </c>
      <c r="K212" s="185"/>
      <c r="L212" s="185"/>
      <c r="M212" s="185"/>
      <c r="N212" s="185"/>
      <c r="O212" s="185"/>
      <c r="P212" s="186" t="s">
        <v>187</v>
      </c>
      <c r="Q212" s="186"/>
      <c r="R212" s="186"/>
      <c r="S212" s="186"/>
      <c r="T212" s="186"/>
      <c r="U212" s="186"/>
      <c r="V212" s="186"/>
      <c r="W212" s="186"/>
      <c r="X212" s="186"/>
      <c r="Y212" s="187" t="s">
        <v>204</v>
      </c>
      <c r="Z212" s="188"/>
      <c r="AA212" s="188"/>
      <c r="AB212" s="188"/>
      <c r="AC212" s="184" t="s">
        <v>235</v>
      </c>
      <c r="AD212" s="184"/>
      <c r="AE212" s="184"/>
      <c r="AF212" s="184"/>
      <c r="AG212" s="184"/>
      <c r="AH212" s="187" t="s">
        <v>251</v>
      </c>
      <c r="AI212" s="183"/>
      <c r="AJ212" s="183"/>
      <c r="AK212" s="183"/>
      <c r="AL212" s="183" t="s">
        <v>21</v>
      </c>
      <c r="AM212" s="183"/>
      <c r="AN212" s="183"/>
      <c r="AO212" s="189"/>
      <c r="AP212" s="190" t="s">
        <v>207</v>
      </c>
      <c r="AQ212" s="190"/>
      <c r="AR212" s="190"/>
      <c r="AS212" s="190"/>
      <c r="AT212" s="190"/>
      <c r="AU212" s="190"/>
      <c r="AV212" s="190"/>
      <c r="AW212" s="190"/>
      <c r="AX212" s="190"/>
      <c r="AY212">
        <f t="shared" ref="AY212:AY213" si="13">$AY$210</f>
        <v>1</v>
      </c>
    </row>
    <row r="213" spans="1:51" ht="27.75" customHeight="1" x14ac:dyDescent="0.2">
      <c r="A213" s="560">
        <v>1</v>
      </c>
      <c r="B213" s="560">
        <v>1</v>
      </c>
      <c r="C213" s="146" t="s">
        <v>159</v>
      </c>
      <c r="D213" s="147"/>
      <c r="E213" s="147"/>
      <c r="F213" s="147"/>
      <c r="G213" s="147"/>
      <c r="H213" s="147"/>
      <c r="I213" s="147"/>
      <c r="J213" s="148">
        <v>1000012110001</v>
      </c>
      <c r="K213" s="149"/>
      <c r="L213" s="149"/>
      <c r="M213" s="149"/>
      <c r="N213" s="149"/>
      <c r="O213" s="149"/>
      <c r="P213" s="150" t="s">
        <v>659</v>
      </c>
      <c r="Q213" s="151"/>
      <c r="R213" s="151"/>
      <c r="S213" s="151"/>
      <c r="T213" s="151"/>
      <c r="U213" s="151"/>
      <c r="V213" s="151"/>
      <c r="W213" s="151"/>
      <c r="X213" s="151"/>
      <c r="Y213" s="152">
        <v>782</v>
      </c>
      <c r="Z213" s="153"/>
      <c r="AA213" s="153"/>
      <c r="AB213" s="154"/>
      <c r="AC213" s="155" t="s">
        <v>77</v>
      </c>
      <c r="AD213" s="156"/>
      <c r="AE213" s="156"/>
      <c r="AF213" s="156"/>
      <c r="AG213" s="156"/>
      <c r="AH213" s="157" t="s">
        <v>285</v>
      </c>
      <c r="AI213" s="158"/>
      <c r="AJ213" s="158"/>
      <c r="AK213" s="158"/>
      <c r="AL213" s="159" t="s">
        <v>285</v>
      </c>
      <c r="AM213" s="160"/>
      <c r="AN213" s="160"/>
      <c r="AO213" s="161"/>
      <c r="AP213" s="162" t="s">
        <v>285</v>
      </c>
      <c r="AQ213" s="162"/>
      <c r="AR213" s="162"/>
      <c r="AS213" s="162"/>
      <c r="AT213" s="162"/>
      <c r="AU213" s="162"/>
      <c r="AV213" s="162"/>
      <c r="AW213" s="162"/>
      <c r="AX213" s="162"/>
      <c r="AY213">
        <f t="shared" si="13"/>
        <v>1</v>
      </c>
    </row>
    <row r="214" spans="1:51" ht="24.75" customHeight="1" x14ac:dyDescent="0.2">
      <c r="A214" s="55"/>
      <c r="B214" s="55"/>
      <c r="C214" s="55"/>
      <c r="D214" s="55"/>
      <c r="E214" s="55"/>
      <c r="F214" s="55"/>
      <c r="G214" s="55"/>
      <c r="H214" s="55"/>
      <c r="I214" s="55"/>
      <c r="J214" s="55"/>
      <c r="K214" s="55"/>
      <c r="L214" s="55"/>
      <c r="M214" s="55"/>
      <c r="N214" s="55"/>
      <c r="O214" s="55"/>
      <c r="P214" s="56"/>
      <c r="Q214" s="56"/>
      <c r="R214" s="56"/>
      <c r="S214" s="56"/>
      <c r="T214" s="56"/>
      <c r="U214" s="56"/>
      <c r="V214" s="56"/>
      <c r="W214" s="56"/>
      <c r="X214" s="56"/>
      <c r="Y214" s="57"/>
      <c r="Z214" s="57"/>
      <c r="AA214" s="57"/>
      <c r="AB214" s="57"/>
      <c r="AC214" s="57"/>
      <c r="AD214" s="57"/>
      <c r="AE214" s="57"/>
      <c r="AF214" s="57"/>
      <c r="AG214" s="57"/>
      <c r="AH214" s="57"/>
      <c r="AI214" s="57"/>
      <c r="AJ214" s="57"/>
      <c r="AK214" s="57"/>
      <c r="AL214" s="57"/>
      <c r="AM214" s="57"/>
      <c r="AN214" s="57"/>
      <c r="AO214" s="57"/>
      <c r="AP214" s="56"/>
      <c r="AQ214" s="56"/>
      <c r="AR214" s="56"/>
      <c r="AS214" s="56"/>
      <c r="AT214" s="56"/>
      <c r="AU214" s="56"/>
      <c r="AV214" s="56"/>
      <c r="AW214" s="56"/>
      <c r="AX214" s="56"/>
      <c r="AY214">
        <f>COUNTA($C$217)</f>
        <v>1</v>
      </c>
    </row>
    <row r="215" spans="1:51" ht="24.75" customHeight="1" x14ac:dyDescent="0.2">
      <c r="A215" s="48"/>
      <c r="B215" s="52" t="s">
        <v>173</v>
      </c>
      <c r="C215" s="48"/>
      <c r="D215" s="48"/>
      <c r="E215" s="48"/>
      <c r="F215" s="48"/>
      <c r="G215" s="48"/>
      <c r="H215" s="48"/>
      <c r="I215" s="48"/>
      <c r="J215" s="48"/>
      <c r="K215" s="48"/>
      <c r="L215" s="48"/>
      <c r="M215" s="48"/>
      <c r="N215" s="48"/>
      <c r="O215" s="48"/>
      <c r="P215" s="53"/>
      <c r="Q215" s="53"/>
      <c r="R215" s="53"/>
      <c r="S215" s="53"/>
      <c r="T215" s="53"/>
      <c r="U215" s="53"/>
      <c r="V215" s="53"/>
      <c r="W215" s="53"/>
      <c r="X215" s="53"/>
      <c r="Y215" s="54"/>
      <c r="Z215" s="54"/>
      <c r="AA215" s="54"/>
      <c r="AB215" s="54"/>
      <c r="AC215" s="54"/>
      <c r="AD215" s="54"/>
      <c r="AE215" s="54"/>
      <c r="AF215" s="54"/>
      <c r="AG215" s="54"/>
      <c r="AH215" s="54"/>
      <c r="AI215" s="54"/>
      <c r="AJ215" s="54"/>
      <c r="AK215" s="54"/>
      <c r="AL215" s="54"/>
      <c r="AM215" s="54"/>
      <c r="AN215" s="54"/>
      <c r="AO215" s="54"/>
      <c r="AP215" s="53"/>
      <c r="AQ215" s="53"/>
      <c r="AR215" s="53"/>
      <c r="AS215" s="53"/>
      <c r="AT215" s="53"/>
      <c r="AU215" s="53"/>
      <c r="AV215" s="53"/>
      <c r="AW215" s="53"/>
      <c r="AX215" s="53"/>
      <c r="AY215">
        <f>$AY$214</f>
        <v>1</v>
      </c>
    </row>
    <row r="216" spans="1:51" ht="59.25" customHeight="1" x14ac:dyDescent="0.2">
      <c r="A216" s="183"/>
      <c r="B216" s="183"/>
      <c r="C216" s="183" t="s">
        <v>26</v>
      </c>
      <c r="D216" s="183"/>
      <c r="E216" s="183"/>
      <c r="F216" s="183"/>
      <c r="G216" s="183"/>
      <c r="H216" s="183"/>
      <c r="I216" s="183"/>
      <c r="J216" s="184" t="s">
        <v>206</v>
      </c>
      <c r="K216" s="185"/>
      <c r="L216" s="185"/>
      <c r="M216" s="185"/>
      <c r="N216" s="185"/>
      <c r="O216" s="185"/>
      <c r="P216" s="186" t="s">
        <v>187</v>
      </c>
      <c r="Q216" s="186"/>
      <c r="R216" s="186"/>
      <c r="S216" s="186"/>
      <c r="T216" s="186"/>
      <c r="U216" s="186"/>
      <c r="V216" s="186"/>
      <c r="W216" s="186"/>
      <c r="X216" s="186"/>
      <c r="Y216" s="187" t="s">
        <v>204</v>
      </c>
      <c r="Z216" s="188"/>
      <c r="AA216" s="188"/>
      <c r="AB216" s="188"/>
      <c r="AC216" s="184" t="s">
        <v>235</v>
      </c>
      <c r="AD216" s="184"/>
      <c r="AE216" s="184"/>
      <c r="AF216" s="184"/>
      <c r="AG216" s="184"/>
      <c r="AH216" s="187" t="s">
        <v>251</v>
      </c>
      <c r="AI216" s="183"/>
      <c r="AJ216" s="183"/>
      <c r="AK216" s="183"/>
      <c r="AL216" s="183" t="s">
        <v>21</v>
      </c>
      <c r="AM216" s="183"/>
      <c r="AN216" s="183"/>
      <c r="AO216" s="189"/>
      <c r="AP216" s="190" t="s">
        <v>207</v>
      </c>
      <c r="AQ216" s="190"/>
      <c r="AR216" s="190"/>
      <c r="AS216" s="190"/>
      <c r="AT216" s="190"/>
      <c r="AU216" s="190"/>
      <c r="AV216" s="190"/>
      <c r="AW216" s="190"/>
      <c r="AX216" s="190"/>
      <c r="AY216">
        <f t="shared" ref="AY216:AY217" si="14">$AY$214</f>
        <v>1</v>
      </c>
    </row>
    <row r="217" spans="1:51" ht="30" customHeight="1" x14ac:dyDescent="0.2">
      <c r="A217" s="560">
        <v>1</v>
      </c>
      <c r="B217" s="560">
        <v>1</v>
      </c>
      <c r="C217" s="146" t="s">
        <v>660</v>
      </c>
      <c r="D217" s="147"/>
      <c r="E217" s="147"/>
      <c r="F217" s="147"/>
      <c r="G217" s="147"/>
      <c r="H217" s="147"/>
      <c r="I217" s="147"/>
      <c r="J217" s="148" t="s">
        <v>285</v>
      </c>
      <c r="K217" s="149"/>
      <c r="L217" s="149"/>
      <c r="M217" s="149"/>
      <c r="N217" s="149"/>
      <c r="O217" s="149"/>
      <c r="P217" s="150" t="s">
        <v>659</v>
      </c>
      <c r="Q217" s="151"/>
      <c r="R217" s="151"/>
      <c r="S217" s="151"/>
      <c r="T217" s="151"/>
      <c r="U217" s="151"/>
      <c r="V217" s="151"/>
      <c r="W217" s="151"/>
      <c r="X217" s="151"/>
      <c r="Y217" s="152">
        <v>6024</v>
      </c>
      <c r="Z217" s="153"/>
      <c r="AA217" s="153"/>
      <c r="AB217" s="154"/>
      <c r="AC217" s="155" t="s">
        <v>77</v>
      </c>
      <c r="AD217" s="156"/>
      <c r="AE217" s="156"/>
      <c r="AF217" s="156"/>
      <c r="AG217" s="156"/>
      <c r="AH217" s="157" t="s">
        <v>285</v>
      </c>
      <c r="AI217" s="158"/>
      <c r="AJ217" s="158"/>
      <c r="AK217" s="158"/>
      <c r="AL217" s="159" t="s">
        <v>285</v>
      </c>
      <c r="AM217" s="160"/>
      <c r="AN217" s="160"/>
      <c r="AO217" s="161"/>
      <c r="AP217" s="162" t="s">
        <v>285</v>
      </c>
      <c r="AQ217" s="162"/>
      <c r="AR217" s="162"/>
      <c r="AS217" s="162"/>
      <c r="AT217" s="162"/>
      <c r="AU217" s="162"/>
      <c r="AV217" s="162"/>
      <c r="AW217" s="162"/>
      <c r="AX217" s="162"/>
      <c r="AY217">
        <f t="shared" si="14"/>
        <v>1</v>
      </c>
    </row>
    <row r="218" spans="1:51" ht="30" customHeight="1" x14ac:dyDescent="0.2">
      <c r="A218" s="560">
        <v>2</v>
      </c>
      <c r="B218" s="560">
        <v>1</v>
      </c>
      <c r="C218" s="146" t="s">
        <v>661</v>
      </c>
      <c r="D218" s="147"/>
      <c r="E218" s="147"/>
      <c r="F218" s="147"/>
      <c r="G218" s="147"/>
      <c r="H218" s="147"/>
      <c r="I218" s="147"/>
      <c r="J218" s="148" t="s">
        <v>285</v>
      </c>
      <c r="K218" s="149"/>
      <c r="L218" s="149"/>
      <c r="M218" s="149"/>
      <c r="N218" s="149"/>
      <c r="O218" s="149"/>
      <c r="P218" s="150" t="s">
        <v>659</v>
      </c>
      <c r="Q218" s="151"/>
      <c r="R218" s="151"/>
      <c r="S218" s="151"/>
      <c r="T218" s="151"/>
      <c r="U218" s="151"/>
      <c r="V218" s="151"/>
      <c r="W218" s="151"/>
      <c r="X218" s="151"/>
      <c r="Y218" s="152">
        <v>4582</v>
      </c>
      <c r="Z218" s="153"/>
      <c r="AA218" s="153"/>
      <c r="AB218" s="154"/>
      <c r="AC218" s="155" t="s">
        <v>77</v>
      </c>
      <c r="AD218" s="156"/>
      <c r="AE218" s="156"/>
      <c r="AF218" s="156"/>
      <c r="AG218" s="156"/>
      <c r="AH218" s="157" t="s">
        <v>285</v>
      </c>
      <c r="AI218" s="158"/>
      <c r="AJ218" s="158"/>
      <c r="AK218" s="158"/>
      <c r="AL218" s="159" t="s">
        <v>285</v>
      </c>
      <c r="AM218" s="160"/>
      <c r="AN218" s="160"/>
      <c r="AO218" s="161"/>
      <c r="AP218" s="162" t="s">
        <v>285</v>
      </c>
      <c r="AQ218" s="162"/>
      <c r="AR218" s="162"/>
      <c r="AS218" s="162"/>
      <c r="AT218" s="162"/>
      <c r="AU218" s="162"/>
      <c r="AV218" s="162"/>
      <c r="AW218" s="162"/>
      <c r="AX218" s="162"/>
      <c r="AY218">
        <f>COUNTA($C$218)</f>
        <v>1</v>
      </c>
    </row>
    <row r="219" spans="1:51" ht="30" customHeight="1" x14ac:dyDescent="0.2">
      <c r="A219" s="560">
        <v>3</v>
      </c>
      <c r="B219" s="560">
        <v>1</v>
      </c>
      <c r="C219" s="146" t="s">
        <v>662</v>
      </c>
      <c r="D219" s="147"/>
      <c r="E219" s="147"/>
      <c r="F219" s="147"/>
      <c r="G219" s="147"/>
      <c r="H219" s="147"/>
      <c r="I219" s="147"/>
      <c r="J219" s="148" t="s">
        <v>285</v>
      </c>
      <c r="K219" s="149"/>
      <c r="L219" s="149"/>
      <c r="M219" s="149"/>
      <c r="N219" s="149"/>
      <c r="O219" s="149"/>
      <c r="P219" s="150" t="s">
        <v>659</v>
      </c>
      <c r="Q219" s="151"/>
      <c r="R219" s="151"/>
      <c r="S219" s="151"/>
      <c r="T219" s="151"/>
      <c r="U219" s="151"/>
      <c r="V219" s="151"/>
      <c r="W219" s="151"/>
      <c r="X219" s="151"/>
      <c r="Y219" s="152">
        <v>3784</v>
      </c>
      <c r="Z219" s="153"/>
      <c r="AA219" s="153"/>
      <c r="AB219" s="154"/>
      <c r="AC219" s="155" t="s">
        <v>77</v>
      </c>
      <c r="AD219" s="156"/>
      <c r="AE219" s="156"/>
      <c r="AF219" s="156"/>
      <c r="AG219" s="156"/>
      <c r="AH219" s="157" t="s">
        <v>285</v>
      </c>
      <c r="AI219" s="158"/>
      <c r="AJ219" s="158"/>
      <c r="AK219" s="158"/>
      <c r="AL219" s="159" t="s">
        <v>285</v>
      </c>
      <c r="AM219" s="160"/>
      <c r="AN219" s="160"/>
      <c r="AO219" s="161"/>
      <c r="AP219" s="162" t="s">
        <v>285</v>
      </c>
      <c r="AQ219" s="162"/>
      <c r="AR219" s="162"/>
      <c r="AS219" s="162"/>
      <c r="AT219" s="162"/>
      <c r="AU219" s="162"/>
      <c r="AV219" s="162"/>
      <c r="AW219" s="162"/>
      <c r="AX219" s="162"/>
      <c r="AY219">
        <f>COUNTA($C$219)</f>
        <v>1</v>
      </c>
    </row>
    <row r="220" spans="1:51" ht="30" customHeight="1" x14ac:dyDescent="0.2">
      <c r="A220" s="560">
        <v>4</v>
      </c>
      <c r="B220" s="560">
        <v>1</v>
      </c>
      <c r="C220" s="146" t="s">
        <v>663</v>
      </c>
      <c r="D220" s="147"/>
      <c r="E220" s="147"/>
      <c r="F220" s="147"/>
      <c r="G220" s="147"/>
      <c r="H220" s="147"/>
      <c r="I220" s="147"/>
      <c r="J220" s="148" t="s">
        <v>285</v>
      </c>
      <c r="K220" s="149"/>
      <c r="L220" s="149"/>
      <c r="M220" s="149"/>
      <c r="N220" s="149"/>
      <c r="O220" s="149"/>
      <c r="P220" s="150" t="s">
        <v>659</v>
      </c>
      <c r="Q220" s="151"/>
      <c r="R220" s="151"/>
      <c r="S220" s="151"/>
      <c r="T220" s="151"/>
      <c r="U220" s="151"/>
      <c r="V220" s="151"/>
      <c r="W220" s="151"/>
      <c r="X220" s="151"/>
      <c r="Y220" s="152">
        <v>2701</v>
      </c>
      <c r="Z220" s="153"/>
      <c r="AA220" s="153"/>
      <c r="AB220" s="154"/>
      <c r="AC220" s="155" t="s">
        <v>77</v>
      </c>
      <c r="AD220" s="156"/>
      <c r="AE220" s="156"/>
      <c r="AF220" s="156"/>
      <c r="AG220" s="156"/>
      <c r="AH220" s="157" t="s">
        <v>285</v>
      </c>
      <c r="AI220" s="158"/>
      <c r="AJ220" s="158"/>
      <c r="AK220" s="158"/>
      <c r="AL220" s="159" t="s">
        <v>285</v>
      </c>
      <c r="AM220" s="160"/>
      <c r="AN220" s="160"/>
      <c r="AO220" s="161"/>
      <c r="AP220" s="162" t="s">
        <v>285</v>
      </c>
      <c r="AQ220" s="162"/>
      <c r="AR220" s="162"/>
      <c r="AS220" s="162"/>
      <c r="AT220" s="162"/>
      <c r="AU220" s="162"/>
      <c r="AV220" s="162"/>
      <c r="AW220" s="162"/>
      <c r="AX220" s="162"/>
      <c r="AY220">
        <f>COUNTA($C$220)</f>
        <v>1</v>
      </c>
    </row>
    <row r="221" spans="1:51" ht="30" customHeight="1" x14ac:dyDescent="0.2">
      <c r="A221" s="560">
        <v>5</v>
      </c>
      <c r="B221" s="560">
        <v>1</v>
      </c>
      <c r="C221" s="146" t="s">
        <v>664</v>
      </c>
      <c r="D221" s="147"/>
      <c r="E221" s="147"/>
      <c r="F221" s="147"/>
      <c r="G221" s="147"/>
      <c r="H221" s="147"/>
      <c r="I221" s="147"/>
      <c r="J221" s="148" t="s">
        <v>285</v>
      </c>
      <c r="K221" s="149"/>
      <c r="L221" s="149"/>
      <c r="M221" s="149"/>
      <c r="N221" s="149"/>
      <c r="O221" s="149"/>
      <c r="P221" s="150" t="s">
        <v>659</v>
      </c>
      <c r="Q221" s="151"/>
      <c r="R221" s="151"/>
      <c r="S221" s="151"/>
      <c r="T221" s="151"/>
      <c r="U221" s="151"/>
      <c r="V221" s="151"/>
      <c r="W221" s="151"/>
      <c r="X221" s="151"/>
      <c r="Y221" s="152">
        <v>1935</v>
      </c>
      <c r="Z221" s="153"/>
      <c r="AA221" s="153"/>
      <c r="AB221" s="154"/>
      <c r="AC221" s="155" t="s">
        <v>77</v>
      </c>
      <c r="AD221" s="156"/>
      <c r="AE221" s="156"/>
      <c r="AF221" s="156"/>
      <c r="AG221" s="156"/>
      <c r="AH221" s="157" t="s">
        <v>285</v>
      </c>
      <c r="AI221" s="158"/>
      <c r="AJ221" s="158"/>
      <c r="AK221" s="158"/>
      <c r="AL221" s="159" t="s">
        <v>285</v>
      </c>
      <c r="AM221" s="160"/>
      <c r="AN221" s="160"/>
      <c r="AO221" s="161"/>
      <c r="AP221" s="162" t="s">
        <v>285</v>
      </c>
      <c r="AQ221" s="162"/>
      <c r="AR221" s="162"/>
      <c r="AS221" s="162"/>
      <c r="AT221" s="162"/>
      <c r="AU221" s="162"/>
      <c r="AV221" s="162"/>
      <c r="AW221" s="162"/>
      <c r="AX221" s="162"/>
      <c r="AY221">
        <f>COUNTA($C$221)</f>
        <v>1</v>
      </c>
    </row>
    <row r="222" spans="1:51" ht="30" customHeight="1" x14ac:dyDescent="0.2">
      <c r="A222" s="560">
        <v>6</v>
      </c>
      <c r="B222" s="560">
        <v>1</v>
      </c>
      <c r="C222" s="146" t="s">
        <v>665</v>
      </c>
      <c r="D222" s="147"/>
      <c r="E222" s="147"/>
      <c r="F222" s="147"/>
      <c r="G222" s="147"/>
      <c r="H222" s="147"/>
      <c r="I222" s="147"/>
      <c r="J222" s="148" t="s">
        <v>285</v>
      </c>
      <c r="K222" s="149"/>
      <c r="L222" s="149"/>
      <c r="M222" s="149"/>
      <c r="N222" s="149"/>
      <c r="O222" s="149"/>
      <c r="P222" s="150" t="s">
        <v>659</v>
      </c>
      <c r="Q222" s="151"/>
      <c r="R222" s="151"/>
      <c r="S222" s="151"/>
      <c r="T222" s="151"/>
      <c r="U222" s="151"/>
      <c r="V222" s="151"/>
      <c r="W222" s="151"/>
      <c r="X222" s="151"/>
      <c r="Y222" s="152">
        <v>1819</v>
      </c>
      <c r="Z222" s="153"/>
      <c r="AA222" s="153"/>
      <c r="AB222" s="154"/>
      <c r="AC222" s="155" t="s">
        <v>77</v>
      </c>
      <c r="AD222" s="156"/>
      <c r="AE222" s="156"/>
      <c r="AF222" s="156"/>
      <c r="AG222" s="156"/>
      <c r="AH222" s="157" t="s">
        <v>285</v>
      </c>
      <c r="AI222" s="158"/>
      <c r="AJ222" s="158"/>
      <c r="AK222" s="158"/>
      <c r="AL222" s="159" t="s">
        <v>285</v>
      </c>
      <c r="AM222" s="160"/>
      <c r="AN222" s="160"/>
      <c r="AO222" s="161"/>
      <c r="AP222" s="162" t="s">
        <v>285</v>
      </c>
      <c r="AQ222" s="162"/>
      <c r="AR222" s="162"/>
      <c r="AS222" s="162"/>
      <c r="AT222" s="162"/>
      <c r="AU222" s="162"/>
      <c r="AV222" s="162"/>
      <c r="AW222" s="162"/>
      <c r="AX222" s="162"/>
      <c r="AY222">
        <f>COUNTA($C$222)</f>
        <v>1</v>
      </c>
    </row>
    <row r="223" spans="1:51" ht="30" customHeight="1" x14ac:dyDescent="0.2">
      <c r="A223" s="560">
        <v>7</v>
      </c>
      <c r="B223" s="560">
        <v>1</v>
      </c>
      <c r="C223" s="146" t="s">
        <v>666</v>
      </c>
      <c r="D223" s="147"/>
      <c r="E223" s="147"/>
      <c r="F223" s="147"/>
      <c r="G223" s="147"/>
      <c r="H223" s="147"/>
      <c r="I223" s="147"/>
      <c r="J223" s="148" t="s">
        <v>285</v>
      </c>
      <c r="K223" s="149"/>
      <c r="L223" s="149"/>
      <c r="M223" s="149"/>
      <c r="N223" s="149"/>
      <c r="O223" s="149"/>
      <c r="P223" s="150" t="s">
        <v>659</v>
      </c>
      <c r="Q223" s="151"/>
      <c r="R223" s="151"/>
      <c r="S223" s="151"/>
      <c r="T223" s="151"/>
      <c r="U223" s="151"/>
      <c r="V223" s="151"/>
      <c r="W223" s="151"/>
      <c r="X223" s="151"/>
      <c r="Y223" s="152">
        <v>1415</v>
      </c>
      <c r="Z223" s="153"/>
      <c r="AA223" s="153"/>
      <c r="AB223" s="154"/>
      <c r="AC223" s="155" t="s">
        <v>77</v>
      </c>
      <c r="AD223" s="156"/>
      <c r="AE223" s="156"/>
      <c r="AF223" s="156"/>
      <c r="AG223" s="156"/>
      <c r="AH223" s="157" t="s">
        <v>285</v>
      </c>
      <c r="AI223" s="158"/>
      <c r="AJ223" s="158"/>
      <c r="AK223" s="158"/>
      <c r="AL223" s="159" t="s">
        <v>285</v>
      </c>
      <c r="AM223" s="160"/>
      <c r="AN223" s="160"/>
      <c r="AO223" s="161"/>
      <c r="AP223" s="162" t="s">
        <v>285</v>
      </c>
      <c r="AQ223" s="162"/>
      <c r="AR223" s="162"/>
      <c r="AS223" s="162"/>
      <c r="AT223" s="162"/>
      <c r="AU223" s="162"/>
      <c r="AV223" s="162"/>
      <c r="AW223" s="162"/>
      <c r="AX223" s="162"/>
      <c r="AY223">
        <f>COUNTA($C$223)</f>
        <v>1</v>
      </c>
    </row>
    <row r="224" spans="1:51" ht="30" customHeight="1" x14ac:dyDescent="0.2">
      <c r="A224" s="560">
        <v>8</v>
      </c>
      <c r="B224" s="560">
        <v>1</v>
      </c>
      <c r="C224" s="146" t="s">
        <v>667</v>
      </c>
      <c r="D224" s="147"/>
      <c r="E224" s="147"/>
      <c r="F224" s="147"/>
      <c r="G224" s="147"/>
      <c r="H224" s="147"/>
      <c r="I224" s="147"/>
      <c r="J224" s="148" t="s">
        <v>285</v>
      </c>
      <c r="K224" s="149"/>
      <c r="L224" s="149"/>
      <c r="M224" s="149"/>
      <c r="N224" s="149"/>
      <c r="O224" s="149"/>
      <c r="P224" s="150" t="s">
        <v>659</v>
      </c>
      <c r="Q224" s="151"/>
      <c r="R224" s="151"/>
      <c r="S224" s="151"/>
      <c r="T224" s="151"/>
      <c r="U224" s="151"/>
      <c r="V224" s="151"/>
      <c r="W224" s="151"/>
      <c r="X224" s="151"/>
      <c r="Y224" s="152">
        <v>364</v>
      </c>
      <c r="Z224" s="153"/>
      <c r="AA224" s="153"/>
      <c r="AB224" s="154"/>
      <c r="AC224" s="155" t="s">
        <v>77</v>
      </c>
      <c r="AD224" s="156"/>
      <c r="AE224" s="156"/>
      <c r="AF224" s="156"/>
      <c r="AG224" s="156"/>
      <c r="AH224" s="157" t="s">
        <v>285</v>
      </c>
      <c r="AI224" s="158"/>
      <c r="AJ224" s="158"/>
      <c r="AK224" s="158"/>
      <c r="AL224" s="159" t="s">
        <v>285</v>
      </c>
      <c r="AM224" s="160"/>
      <c r="AN224" s="160"/>
      <c r="AO224" s="161"/>
      <c r="AP224" s="162" t="s">
        <v>285</v>
      </c>
      <c r="AQ224" s="162"/>
      <c r="AR224" s="162"/>
      <c r="AS224" s="162"/>
      <c r="AT224" s="162"/>
      <c r="AU224" s="162"/>
      <c r="AV224" s="162"/>
      <c r="AW224" s="162"/>
      <c r="AX224" s="162"/>
      <c r="AY224">
        <f>COUNTA($C$224)</f>
        <v>1</v>
      </c>
    </row>
    <row r="225" spans="1:51" ht="29.25" customHeight="1" x14ac:dyDescent="0.2">
      <c r="A225" s="560">
        <v>9</v>
      </c>
      <c r="B225" s="560">
        <v>1</v>
      </c>
      <c r="C225" s="146" t="s">
        <v>668</v>
      </c>
      <c r="D225" s="147"/>
      <c r="E225" s="147"/>
      <c r="F225" s="147"/>
      <c r="G225" s="147"/>
      <c r="H225" s="147"/>
      <c r="I225" s="147"/>
      <c r="J225" s="148" t="s">
        <v>285</v>
      </c>
      <c r="K225" s="149"/>
      <c r="L225" s="149"/>
      <c r="M225" s="149"/>
      <c r="N225" s="149"/>
      <c r="O225" s="149"/>
      <c r="P225" s="150" t="s">
        <v>659</v>
      </c>
      <c r="Q225" s="151"/>
      <c r="R225" s="151"/>
      <c r="S225" s="151"/>
      <c r="T225" s="151"/>
      <c r="U225" s="151"/>
      <c r="V225" s="151"/>
      <c r="W225" s="151"/>
      <c r="X225" s="151"/>
      <c r="Y225" s="152">
        <v>134</v>
      </c>
      <c r="Z225" s="153"/>
      <c r="AA225" s="153"/>
      <c r="AB225" s="154"/>
      <c r="AC225" s="155" t="s">
        <v>77</v>
      </c>
      <c r="AD225" s="156"/>
      <c r="AE225" s="156"/>
      <c r="AF225" s="156"/>
      <c r="AG225" s="156"/>
      <c r="AH225" s="157" t="s">
        <v>285</v>
      </c>
      <c r="AI225" s="158"/>
      <c r="AJ225" s="158"/>
      <c r="AK225" s="158"/>
      <c r="AL225" s="159" t="s">
        <v>285</v>
      </c>
      <c r="AM225" s="160"/>
      <c r="AN225" s="160"/>
      <c r="AO225" s="161"/>
      <c r="AP225" s="162" t="s">
        <v>285</v>
      </c>
      <c r="AQ225" s="162"/>
      <c r="AR225" s="162"/>
      <c r="AS225" s="162"/>
      <c r="AT225" s="162"/>
      <c r="AU225" s="162"/>
      <c r="AV225" s="162"/>
      <c r="AW225" s="162"/>
      <c r="AX225" s="162"/>
      <c r="AY225">
        <f>COUNTA($C$225)</f>
        <v>1</v>
      </c>
    </row>
    <row r="226" spans="1:51" ht="24.75" customHeight="1" x14ac:dyDescent="0.2">
      <c r="A226" s="55"/>
      <c r="B226" s="55"/>
      <c r="C226" s="55"/>
      <c r="D226" s="55"/>
      <c r="E226" s="55"/>
      <c r="F226" s="55"/>
      <c r="G226" s="55"/>
      <c r="H226" s="55"/>
      <c r="I226" s="55"/>
      <c r="J226" s="55"/>
      <c r="K226" s="55"/>
      <c r="L226" s="55"/>
      <c r="M226" s="55"/>
      <c r="N226" s="55"/>
      <c r="O226" s="55"/>
      <c r="P226" s="56"/>
      <c r="Q226" s="56"/>
      <c r="R226" s="56"/>
      <c r="S226" s="56"/>
      <c r="T226" s="56"/>
      <c r="U226" s="56"/>
      <c r="V226" s="56"/>
      <c r="W226" s="56"/>
      <c r="X226" s="56"/>
      <c r="Y226" s="57"/>
      <c r="Z226" s="57"/>
      <c r="AA226" s="57"/>
      <c r="AB226" s="57"/>
      <c r="AC226" s="57"/>
      <c r="AD226" s="57"/>
      <c r="AE226" s="57"/>
      <c r="AF226" s="57"/>
      <c r="AG226" s="57"/>
      <c r="AH226" s="57"/>
      <c r="AI226" s="57"/>
      <c r="AJ226" s="57"/>
      <c r="AK226" s="57"/>
      <c r="AL226" s="57"/>
      <c r="AM226" s="57"/>
      <c r="AN226" s="57"/>
      <c r="AO226" s="57"/>
      <c r="AP226" s="56"/>
      <c r="AQ226" s="56"/>
      <c r="AR226" s="56"/>
      <c r="AS226" s="56"/>
      <c r="AT226" s="56"/>
      <c r="AU226" s="56"/>
      <c r="AV226" s="56"/>
      <c r="AW226" s="56"/>
      <c r="AX226" s="56"/>
      <c r="AY226">
        <f>COUNTA($C$229)</f>
        <v>1</v>
      </c>
    </row>
    <row r="227" spans="1:51" ht="24.75" customHeight="1" x14ac:dyDescent="0.2">
      <c r="A227" s="48"/>
      <c r="B227" s="52" t="s">
        <v>174</v>
      </c>
      <c r="C227" s="48"/>
      <c r="D227" s="48"/>
      <c r="E227" s="48"/>
      <c r="F227" s="48"/>
      <c r="G227" s="48"/>
      <c r="H227" s="48"/>
      <c r="I227" s="48"/>
      <c r="J227" s="48"/>
      <c r="K227" s="48"/>
      <c r="L227" s="48"/>
      <c r="M227" s="48"/>
      <c r="N227" s="48"/>
      <c r="O227" s="48"/>
      <c r="P227" s="53"/>
      <c r="Q227" s="53"/>
      <c r="R227" s="53"/>
      <c r="S227" s="53"/>
      <c r="T227" s="53"/>
      <c r="U227" s="53"/>
      <c r="V227" s="53"/>
      <c r="W227" s="53"/>
      <c r="X227" s="53"/>
      <c r="Y227" s="54"/>
      <c r="Z227" s="54"/>
      <c r="AA227" s="54"/>
      <c r="AB227" s="54"/>
      <c r="AC227" s="54"/>
      <c r="AD227" s="54"/>
      <c r="AE227" s="54"/>
      <c r="AF227" s="54"/>
      <c r="AG227" s="54"/>
      <c r="AH227" s="54"/>
      <c r="AI227" s="54"/>
      <c r="AJ227" s="54"/>
      <c r="AK227" s="54"/>
      <c r="AL227" s="54"/>
      <c r="AM227" s="54"/>
      <c r="AN227" s="54"/>
      <c r="AO227" s="54"/>
      <c r="AP227" s="53"/>
      <c r="AQ227" s="53"/>
      <c r="AR227" s="53"/>
      <c r="AS227" s="53"/>
      <c r="AT227" s="53"/>
      <c r="AU227" s="53"/>
      <c r="AV227" s="53"/>
      <c r="AW227" s="53"/>
      <c r="AX227" s="53"/>
      <c r="AY227">
        <f>$AY$226</f>
        <v>1</v>
      </c>
    </row>
    <row r="228" spans="1:51" ht="59.25" customHeight="1" x14ac:dyDescent="0.2">
      <c r="A228" s="183"/>
      <c r="B228" s="183"/>
      <c r="C228" s="183" t="s">
        <v>26</v>
      </c>
      <c r="D228" s="183"/>
      <c r="E228" s="183"/>
      <c r="F228" s="183"/>
      <c r="G228" s="183"/>
      <c r="H228" s="183"/>
      <c r="I228" s="183"/>
      <c r="J228" s="184" t="s">
        <v>206</v>
      </c>
      <c r="K228" s="185"/>
      <c r="L228" s="185"/>
      <c r="M228" s="185"/>
      <c r="N228" s="185"/>
      <c r="O228" s="185"/>
      <c r="P228" s="186" t="s">
        <v>187</v>
      </c>
      <c r="Q228" s="186"/>
      <c r="R228" s="186"/>
      <c r="S228" s="186"/>
      <c r="T228" s="186"/>
      <c r="U228" s="186"/>
      <c r="V228" s="186"/>
      <c r="W228" s="186"/>
      <c r="X228" s="186"/>
      <c r="Y228" s="187" t="s">
        <v>204</v>
      </c>
      <c r="Z228" s="188"/>
      <c r="AA228" s="188"/>
      <c r="AB228" s="188"/>
      <c r="AC228" s="184" t="s">
        <v>235</v>
      </c>
      <c r="AD228" s="184"/>
      <c r="AE228" s="184"/>
      <c r="AF228" s="184"/>
      <c r="AG228" s="184"/>
      <c r="AH228" s="187" t="s">
        <v>251</v>
      </c>
      <c r="AI228" s="183"/>
      <c r="AJ228" s="183"/>
      <c r="AK228" s="183"/>
      <c r="AL228" s="183" t="s">
        <v>21</v>
      </c>
      <c r="AM228" s="183"/>
      <c r="AN228" s="183"/>
      <c r="AO228" s="189"/>
      <c r="AP228" s="190" t="s">
        <v>207</v>
      </c>
      <c r="AQ228" s="190"/>
      <c r="AR228" s="190"/>
      <c r="AS228" s="190"/>
      <c r="AT228" s="190"/>
      <c r="AU228" s="190"/>
      <c r="AV228" s="190"/>
      <c r="AW228" s="190"/>
      <c r="AX228" s="190"/>
      <c r="AY228">
        <f t="shared" ref="AY228:AY229" si="15">$AY$226</f>
        <v>1</v>
      </c>
    </row>
    <row r="229" spans="1:51" ht="30" customHeight="1" x14ac:dyDescent="0.2">
      <c r="A229" s="560">
        <v>1</v>
      </c>
      <c r="B229" s="560">
        <v>1</v>
      </c>
      <c r="C229" s="146" t="s">
        <v>669</v>
      </c>
      <c r="D229" s="147"/>
      <c r="E229" s="147"/>
      <c r="F229" s="147"/>
      <c r="G229" s="147"/>
      <c r="H229" s="147"/>
      <c r="I229" s="147"/>
      <c r="J229" s="148" t="s">
        <v>285</v>
      </c>
      <c r="K229" s="149"/>
      <c r="L229" s="149"/>
      <c r="M229" s="149"/>
      <c r="N229" s="149"/>
      <c r="O229" s="149"/>
      <c r="P229" s="151" t="s">
        <v>595</v>
      </c>
      <c r="Q229" s="151"/>
      <c r="R229" s="151"/>
      <c r="S229" s="151"/>
      <c r="T229" s="151"/>
      <c r="U229" s="151"/>
      <c r="V229" s="151"/>
      <c r="W229" s="151"/>
      <c r="X229" s="151"/>
      <c r="Y229" s="152">
        <v>1730</v>
      </c>
      <c r="Z229" s="153"/>
      <c r="AA229" s="153"/>
      <c r="AB229" s="154"/>
      <c r="AC229" s="155" t="s">
        <v>77</v>
      </c>
      <c r="AD229" s="156"/>
      <c r="AE229" s="156"/>
      <c r="AF229" s="156"/>
      <c r="AG229" s="156"/>
      <c r="AH229" s="157" t="s">
        <v>285</v>
      </c>
      <c r="AI229" s="158"/>
      <c r="AJ229" s="158"/>
      <c r="AK229" s="158"/>
      <c r="AL229" s="159" t="s">
        <v>285</v>
      </c>
      <c r="AM229" s="160"/>
      <c r="AN229" s="160"/>
      <c r="AO229" s="161"/>
      <c r="AP229" s="162" t="s">
        <v>285</v>
      </c>
      <c r="AQ229" s="162"/>
      <c r="AR229" s="162"/>
      <c r="AS229" s="162"/>
      <c r="AT229" s="162"/>
      <c r="AU229" s="162"/>
      <c r="AV229" s="162"/>
      <c r="AW229" s="162"/>
      <c r="AX229" s="162"/>
      <c r="AY229">
        <f t="shared" si="15"/>
        <v>1</v>
      </c>
    </row>
    <row r="230" spans="1:51" ht="30" customHeight="1" x14ac:dyDescent="0.2">
      <c r="A230" s="560">
        <v>2</v>
      </c>
      <c r="B230" s="560">
        <v>1</v>
      </c>
      <c r="C230" s="146" t="s">
        <v>670</v>
      </c>
      <c r="D230" s="147"/>
      <c r="E230" s="147"/>
      <c r="F230" s="147"/>
      <c r="G230" s="147"/>
      <c r="H230" s="147"/>
      <c r="I230" s="147"/>
      <c r="J230" s="148" t="s">
        <v>285</v>
      </c>
      <c r="K230" s="149"/>
      <c r="L230" s="149"/>
      <c r="M230" s="149"/>
      <c r="N230" s="149"/>
      <c r="O230" s="149"/>
      <c r="P230" s="151" t="s">
        <v>595</v>
      </c>
      <c r="Q230" s="151"/>
      <c r="R230" s="151"/>
      <c r="S230" s="151"/>
      <c r="T230" s="151"/>
      <c r="U230" s="151"/>
      <c r="V230" s="151"/>
      <c r="W230" s="151"/>
      <c r="X230" s="151"/>
      <c r="Y230" s="152">
        <v>1389</v>
      </c>
      <c r="Z230" s="153"/>
      <c r="AA230" s="153"/>
      <c r="AB230" s="154"/>
      <c r="AC230" s="155" t="s">
        <v>77</v>
      </c>
      <c r="AD230" s="156"/>
      <c r="AE230" s="156"/>
      <c r="AF230" s="156"/>
      <c r="AG230" s="156"/>
      <c r="AH230" s="157" t="s">
        <v>285</v>
      </c>
      <c r="AI230" s="158"/>
      <c r="AJ230" s="158"/>
      <c r="AK230" s="158"/>
      <c r="AL230" s="159" t="s">
        <v>285</v>
      </c>
      <c r="AM230" s="160"/>
      <c r="AN230" s="160"/>
      <c r="AO230" s="161"/>
      <c r="AP230" s="162" t="s">
        <v>285</v>
      </c>
      <c r="AQ230" s="162"/>
      <c r="AR230" s="162"/>
      <c r="AS230" s="162"/>
      <c r="AT230" s="162"/>
      <c r="AU230" s="162"/>
      <c r="AV230" s="162"/>
      <c r="AW230" s="162"/>
      <c r="AX230" s="162"/>
      <c r="AY230">
        <f>COUNTA($C$230)</f>
        <v>1</v>
      </c>
    </row>
    <row r="231" spans="1:51" ht="30" customHeight="1" x14ac:dyDescent="0.2">
      <c r="A231" s="560">
        <v>3</v>
      </c>
      <c r="B231" s="560">
        <v>1</v>
      </c>
      <c r="C231" s="146" t="s">
        <v>671</v>
      </c>
      <c r="D231" s="147"/>
      <c r="E231" s="147"/>
      <c r="F231" s="147"/>
      <c r="G231" s="147"/>
      <c r="H231" s="147"/>
      <c r="I231" s="147"/>
      <c r="J231" s="148" t="s">
        <v>285</v>
      </c>
      <c r="K231" s="149"/>
      <c r="L231" s="149"/>
      <c r="M231" s="149"/>
      <c r="N231" s="149"/>
      <c r="O231" s="149"/>
      <c r="P231" s="151" t="s">
        <v>595</v>
      </c>
      <c r="Q231" s="151"/>
      <c r="R231" s="151"/>
      <c r="S231" s="151"/>
      <c r="T231" s="151"/>
      <c r="U231" s="151"/>
      <c r="V231" s="151"/>
      <c r="W231" s="151"/>
      <c r="X231" s="151"/>
      <c r="Y231" s="152">
        <v>1148</v>
      </c>
      <c r="Z231" s="153"/>
      <c r="AA231" s="153"/>
      <c r="AB231" s="154"/>
      <c r="AC231" s="155" t="s">
        <v>77</v>
      </c>
      <c r="AD231" s="156"/>
      <c r="AE231" s="156"/>
      <c r="AF231" s="156"/>
      <c r="AG231" s="156"/>
      <c r="AH231" s="157" t="s">
        <v>285</v>
      </c>
      <c r="AI231" s="158"/>
      <c r="AJ231" s="158"/>
      <c r="AK231" s="158"/>
      <c r="AL231" s="159" t="s">
        <v>285</v>
      </c>
      <c r="AM231" s="160"/>
      <c r="AN231" s="160"/>
      <c r="AO231" s="161"/>
      <c r="AP231" s="162" t="s">
        <v>285</v>
      </c>
      <c r="AQ231" s="162"/>
      <c r="AR231" s="162"/>
      <c r="AS231" s="162"/>
      <c r="AT231" s="162"/>
      <c r="AU231" s="162"/>
      <c r="AV231" s="162"/>
      <c r="AW231" s="162"/>
      <c r="AX231" s="162"/>
      <c r="AY231">
        <f>COUNTA($C$231)</f>
        <v>1</v>
      </c>
    </row>
    <row r="232" spans="1:51" ht="30" customHeight="1" x14ac:dyDescent="0.2">
      <c r="A232" s="560">
        <v>4</v>
      </c>
      <c r="B232" s="560">
        <v>1</v>
      </c>
      <c r="C232" s="146" t="s">
        <v>672</v>
      </c>
      <c r="D232" s="147"/>
      <c r="E232" s="147"/>
      <c r="F232" s="147"/>
      <c r="G232" s="147"/>
      <c r="H232" s="147"/>
      <c r="I232" s="147"/>
      <c r="J232" s="148" t="s">
        <v>285</v>
      </c>
      <c r="K232" s="149"/>
      <c r="L232" s="149"/>
      <c r="M232" s="149"/>
      <c r="N232" s="149"/>
      <c r="O232" s="149"/>
      <c r="P232" s="151" t="s">
        <v>595</v>
      </c>
      <c r="Q232" s="151"/>
      <c r="R232" s="151"/>
      <c r="S232" s="151"/>
      <c r="T232" s="151"/>
      <c r="U232" s="151"/>
      <c r="V232" s="151"/>
      <c r="W232" s="151"/>
      <c r="X232" s="151"/>
      <c r="Y232" s="152">
        <v>1096</v>
      </c>
      <c r="Z232" s="153"/>
      <c r="AA232" s="153"/>
      <c r="AB232" s="154"/>
      <c r="AC232" s="155" t="s">
        <v>77</v>
      </c>
      <c r="AD232" s="156"/>
      <c r="AE232" s="156"/>
      <c r="AF232" s="156"/>
      <c r="AG232" s="156"/>
      <c r="AH232" s="157" t="s">
        <v>285</v>
      </c>
      <c r="AI232" s="158"/>
      <c r="AJ232" s="158"/>
      <c r="AK232" s="158"/>
      <c r="AL232" s="159" t="s">
        <v>285</v>
      </c>
      <c r="AM232" s="160"/>
      <c r="AN232" s="160"/>
      <c r="AO232" s="161"/>
      <c r="AP232" s="162" t="s">
        <v>285</v>
      </c>
      <c r="AQ232" s="162"/>
      <c r="AR232" s="162"/>
      <c r="AS232" s="162"/>
      <c r="AT232" s="162"/>
      <c r="AU232" s="162"/>
      <c r="AV232" s="162"/>
      <c r="AW232" s="162"/>
      <c r="AX232" s="162"/>
      <c r="AY232">
        <f>COUNTA($C$232)</f>
        <v>1</v>
      </c>
    </row>
    <row r="233" spans="1:51" ht="30" customHeight="1" x14ac:dyDescent="0.2">
      <c r="A233" s="560">
        <v>5</v>
      </c>
      <c r="B233" s="560">
        <v>1</v>
      </c>
      <c r="C233" s="146" t="s">
        <v>673</v>
      </c>
      <c r="D233" s="147"/>
      <c r="E233" s="147"/>
      <c r="F233" s="147"/>
      <c r="G233" s="147"/>
      <c r="H233" s="147"/>
      <c r="I233" s="147"/>
      <c r="J233" s="148" t="s">
        <v>285</v>
      </c>
      <c r="K233" s="149"/>
      <c r="L233" s="149"/>
      <c r="M233" s="149"/>
      <c r="N233" s="149"/>
      <c r="O233" s="149"/>
      <c r="P233" s="151" t="s">
        <v>595</v>
      </c>
      <c r="Q233" s="151"/>
      <c r="R233" s="151"/>
      <c r="S233" s="151"/>
      <c r="T233" s="151"/>
      <c r="U233" s="151"/>
      <c r="V233" s="151"/>
      <c r="W233" s="151"/>
      <c r="X233" s="151"/>
      <c r="Y233" s="152">
        <v>813</v>
      </c>
      <c r="Z233" s="153"/>
      <c r="AA233" s="153"/>
      <c r="AB233" s="154"/>
      <c r="AC233" s="155" t="s">
        <v>77</v>
      </c>
      <c r="AD233" s="156"/>
      <c r="AE233" s="156"/>
      <c r="AF233" s="156"/>
      <c r="AG233" s="156"/>
      <c r="AH233" s="157" t="s">
        <v>285</v>
      </c>
      <c r="AI233" s="158"/>
      <c r="AJ233" s="158"/>
      <c r="AK233" s="158"/>
      <c r="AL233" s="159" t="s">
        <v>285</v>
      </c>
      <c r="AM233" s="160"/>
      <c r="AN233" s="160"/>
      <c r="AO233" s="161"/>
      <c r="AP233" s="162" t="s">
        <v>285</v>
      </c>
      <c r="AQ233" s="162"/>
      <c r="AR233" s="162"/>
      <c r="AS233" s="162"/>
      <c r="AT233" s="162"/>
      <c r="AU233" s="162"/>
      <c r="AV233" s="162"/>
      <c r="AW233" s="162"/>
      <c r="AX233" s="162"/>
      <c r="AY233">
        <f>COUNTA($C$233)</f>
        <v>1</v>
      </c>
    </row>
    <row r="234" spans="1:51" ht="30" customHeight="1" x14ac:dyDescent="0.2">
      <c r="A234" s="560">
        <v>6</v>
      </c>
      <c r="B234" s="560">
        <v>1</v>
      </c>
      <c r="C234" s="146" t="s">
        <v>674</v>
      </c>
      <c r="D234" s="147"/>
      <c r="E234" s="147"/>
      <c r="F234" s="147"/>
      <c r="G234" s="147"/>
      <c r="H234" s="147"/>
      <c r="I234" s="147"/>
      <c r="J234" s="148" t="s">
        <v>285</v>
      </c>
      <c r="K234" s="149"/>
      <c r="L234" s="149"/>
      <c r="M234" s="149"/>
      <c r="N234" s="149"/>
      <c r="O234" s="149"/>
      <c r="P234" s="151" t="s">
        <v>595</v>
      </c>
      <c r="Q234" s="151"/>
      <c r="R234" s="151"/>
      <c r="S234" s="151"/>
      <c r="T234" s="151"/>
      <c r="U234" s="151"/>
      <c r="V234" s="151"/>
      <c r="W234" s="151"/>
      <c r="X234" s="151"/>
      <c r="Y234" s="152">
        <v>607</v>
      </c>
      <c r="Z234" s="153"/>
      <c r="AA234" s="153"/>
      <c r="AB234" s="154"/>
      <c r="AC234" s="155" t="s">
        <v>77</v>
      </c>
      <c r="AD234" s="156"/>
      <c r="AE234" s="156"/>
      <c r="AF234" s="156"/>
      <c r="AG234" s="156"/>
      <c r="AH234" s="157" t="s">
        <v>285</v>
      </c>
      <c r="AI234" s="158"/>
      <c r="AJ234" s="158"/>
      <c r="AK234" s="158"/>
      <c r="AL234" s="159" t="s">
        <v>285</v>
      </c>
      <c r="AM234" s="160"/>
      <c r="AN234" s="160"/>
      <c r="AO234" s="161"/>
      <c r="AP234" s="162" t="s">
        <v>285</v>
      </c>
      <c r="AQ234" s="162"/>
      <c r="AR234" s="162"/>
      <c r="AS234" s="162"/>
      <c r="AT234" s="162"/>
      <c r="AU234" s="162"/>
      <c r="AV234" s="162"/>
      <c r="AW234" s="162"/>
      <c r="AX234" s="162"/>
      <c r="AY234">
        <f>COUNTA($C$234)</f>
        <v>1</v>
      </c>
    </row>
    <row r="235" spans="1:51" ht="29.25" customHeight="1" x14ac:dyDescent="0.2">
      <c r="A235" s="560">
        <v>7</v>
      </c>
      <c r="B235" s="560">
        <v>1</v>
      </c>
      <c r="C235" s="146" t="s">
        <v>675</v>
      </c>
      <c r="D235" s="147"/>
      <c r="E235" s="147"/>
      <c r="F235" s="147"/>
      <c r="G235" s="147"/>
      <c r="H235" s="147"/>
      <c r="I235" s="147"/>
      <c r="J235" s="148" t="s">
        <v>285</v>
      </c>
      <c r="K235" s="149"/>
      <c r="L235" s="149"/>
      <c r="M235" s="149"/>
      <c r="N235" s="149"/>
      <c r="O235" s="149"/>
      <c r="P235" s="151" t="s">
        <v>595</v>
      </c>
      <c r="Q235" s="151"/>
      <c r="R235" s="151"/>
      <c r="S235" s="151"/>
      <c r="T235" s="151"/>
      <c r="U235" s="151"/>
      <c r="V235" s="151"/>
      <c r="W235" s="151"/>
      <c r="X235" s="151"/>
      <c r="Y235" s="152">
        <v>425</v>
      </c>
      <c r="Z235" s="153"/>
      <c r="AA235" s="153"/>
      <c r="AB235" s="154"/>
      <c r="AC235" s="155" t="s">
        <v>77</v>
      </c>
      <c r="AD235" s="156"/>
      <c r="AE235" s="156"/>
      <c r="AF235" s="156"/>
      <c r="AG235" s="156"/>
      <c r="AH235" s="157" t="s">
        <v>285</v>
      </c>
      <c r="AI235" s="158"/>
      <c r="AJ235" s="158"/>
      <c r="AK235" s="158"/>
      <c r="AL235" s="159" t="s">
        <v>285</v>
      </c>
      <c r="AM235" s="160"/>
      <c r="AN235" s="160"/>
      <c r="AO235" s="161"/>
      <c r="AP235" s="162" t="s">
        <v>285</v>
      </c>
      <c r="AQ235" s="162"/>
      <c r="AR235" s="162"/>
      <c r="AS235" s="162"/>
      <c r="AT235" s="162"/>
      <c r="AU235" s="162"/>
      <c r="AV235" s="162"/>
      <c r="AW235" s="162"/>
      <c r="AX235" s="162"/>
      <c r="AY235">
        <f>COUNTA($C$235)</f>
        <v>1</v>
      </c>
    </row>
    <row r="236" spans="1:51" ht="24.75" customHeight="1" x14ac:dyDescent="0.2">
      <c r="A236" s="55"/>
      <c r="B236" s="55"/>
      <c r="C236" s="55"/>
      <c r="D236" s="55"/>
      <c r="E236" s="55"/>
      <c r="F236" s="55"/>
      <c r="G236" s="55"/>
      <c r="H236" s="55"/>
      <c r="I236" s="55"/>
      <c r="J236" s="55"/>
      <c r="K236" s="55"/>
      <c r="L236" s="55"/>
      <c r="M236" s="55"/>
      <c r="N236" s="55"/>
      <c r="O236" s="55"/>
      <c r="P236" s="56"/>
      <c r="Q236" s="56"/>
      <c r="R236" s="56"/>
      <c r="S236" s="56"/>
      <c r="T236" s="56"/>
      <c r="U236" s="56"/>
      <c r="V236" s="56"/>
      <c r="W236" s="56"/>
      <c r="X236" s="56"/>
      <c r="Y236" s="57"/>
      <c r="Z236" s="57"/>
      <c r="AA236" s="57"/>
      <c r="AB236" s="57"/>
      <c r="AC236" s="57"/>
      <c r="AD236" s="57"/>
      <c r="AE236" s="57"/>
      <c r="AF236" s="57"/>
      <c r="AG236" s="57"/>
      <c r="AH236" s="57"/>
      <c r="AI236" s="57"/>
      <c r="AJ236" s="57"/>
      <c r="AK236" s="57"/>
      <c r="AL236" s="57"/>
      <c r="AM236" s="57"/>
      <c r="AN236" s="57"/>
      <c r="AO236" s="57"/>
      <c r="AP236" s="56"/>
      <c r="AQ236" s="56"/>
      <c r="AR236" s="56"/>
      <c r="AS236" s="56"/>
      <c r="AT236" s="56"/>
      <c r="AU236" s="56"/>
      <c r="AV236" s="56"/>
      <c r="AW236" s="56"/>
      <c r="AX236" s="56"/>
      <c r="AY236">
        <f>COUNTA($C$239)</f>
        <v>1</v>
      </c>
    </row>
    <row r="237" spans="1:51" ht="24.75" customHeight="1" x14ac:dyDescent="0.2">
      <c r="A237" s="48"/>
      <c r="B237" s="52" t="s">
        <v>175</v>
      </c>
      <c r="C237" s="48"/>
      <c r="D237" s="48"/>
      <c r="E237" s="48"/>
      <c r="F237" s="48"/>
      <c r="G237" s="48"/>
      <c r="H237" s="48"/>
      <c r="I237" s="48"/>
      <c r="J237" s="48"/>
      <c r="K237" s="48"/>
      <c r="L237" s="48"/>
      <c r="M237" s="48"/>
      <c r="N237" s="48"/>
      <c r="O237" s="48"/>
      <c r="P237" s="53"/>
      <c r="Q237" s="53"/>
      <c r="R237" s="53"/>
      <c r="S237" s="53"/>
      <c r="T237" s="53"/>
      <c r="U237" s="53"/>
      <c r="V237" s="53"/>
      <c r="W237" s="53"/>
      <c r="X237" s="53"/>
      <c r="Y237" s="54"/>
      <c r="Z237" s="54"/>
      <c r="AA237" s="54"/>
      <c r="AB237" s="54"/>
      <c r="AC237" s="54"/>
      <c r="AD237" s="54"/>
      <c r="AE237" s="54"/>
      <c r="AF237" s="54"/>
      <c r="AG237" s="54"/>
      <c r="AH237" s="54"/>
      <c r="AI237" s="54"/>
      <c r="AJ237" s="54"/>
      <c r="AK237" s="54"/>
      <c r="AL237" s="54"/>
      <c r="AM237" s="54"/>
      <c r="AN237" s="54"/>
      <c r="AO237" s="54"/>
      <c r="AP237" s="53"/>
      <c r="AQ237" s="53"/>
      <c r="AR237" s="53"/>
      <c r="AS237" s="53"/>
      <c r="AT237" s="53"/>
      <c r="AU237" s="53"/>
      <c r="AV237" s="53"/>
      <c r="AW237" s="53"/>
      <c r="AX237" s="53"/>
      <c r="AY237">
        <f>$AY$236</f>
        <v>1</v>
      </c>
    </row>
    <row r="238" spans="1:51" ht="59.25" customHeight="1" x14ac:dyDescent="0.2">
      <c r="A238" s="183"/>
      <c r="B238" s="183"/>
      <c r="C238" s="183" t="s">
        <v>26</v>
      </c>
      <c r="D238" s="183"/>
      <c r="E238" s="183"/>
      <c r="F238" s="183"/>
      <c r="G238" s="183"/>
      <c r="H238" s="183"/>
      <c r="I238" s="183"/>
      <c r="J238" s="184" t="s">
        <v>206</v>
      </c>
      <c r="K238" s="185"/>
      <c r="L238" s="185"/>
      <c r="M238" s="185"/>
      <c r="N238" s="185"/>
      <c r="O238" s="185"/>
      <c r="P238" s="186" t="s">
        <v>187</v>
      </c>
      <c r="Q238" s="186"/>
      <c r="R238" s="186"/>
      <c r="S238" s="186"/>
      <c r="T238" s="186"/>
      <c r="U238" s="186"/>
      <c r="V238" s="186"/>
      <c r="W238" s="186"/>
      <c r="X238" s="186"/>
      <c r="Y238" s="187" t="s">
        <v>204</v>
      </c>
      <c r="Z238" s="188"/>
      <c r="AA238" s="188"/>
      <c r="AB238" s="188"/>
      <c r="AC238" s="184" t="s">
        <v>235</v>
      </c>
      <c r="AD238" s="184"/>
      <c r="AE238" s="184"/>
      <c r="AF238" s="184"/>
      <c r="AG238" s="184"/>
      <c r="AH238" s="187" t="s">
        <v>251</v>
      </c>
      <c r="AI238" s="183"/>
      <c r="AJ238" s="183"/>
      <c r="AK238" s="183"/>
      <c r="AL238" s="183" t="s">
        <v>21</v>
      </c>
      <c r="AM238" s="183"/>
      <c r="AN238" s="183"/>
      <c r="AO238" s="189"/>
      <c r="AP238" s="190" t="s">
        <v>207</v>
      </c>
      <c r="AQ238" s="190"/>
      <c r="AR238" s="190"/>
      <c r="AS238" s="190"/>
      <c r="AT238" s="190"/>
      <c r="AU238" s="190"/>
      <c r="AV238" s="190"/>
      <c r="AW238" s="190"/>
      <c r="AX238" s="190"/>
      <c r="AY238">
        <f t="shared" ref="AY238:AY239" si="16">$AY$236</f>
        <v>1</v>
      </c>
    </row>
    <row r="239" spans="1:51" ht="28.5" customHeight="1" x14ac:dyDescent="0.2">
      <c r="A239" s="560">
        <v>1</v>
      </c>
      <c r="B239" s="560">
        <v>1</v>
      </c>
      <c r="C239" s="146" t="s">
        <v>676</v>
      </c>
      <c r="D239" s="147"/>
      <c r="E239" s="147"/>
      <c r="F239" s="147"/>
      <c r="G239" s="147"/>
      <c r="H239" s="147"/>
      <c r="I239" s="147"/>
      <c r="J239" s="148">
        <v>4000012080002</v>
      </c>
      <c r="K239" s="149"/>
      <c r="L239" s="149"/>
      <c r="M239" s="149"/>
      <c r="N239" s="149"/>
      <c r="O239" s="149"/>
      <c r="P239" s="150" t="s">
        <v>659</v>
      </c>
      <c r="Q239" s="151"/>
      <c r="R239" s="151"/>
      <c r="S239" s="151"/>
      <c r="T239" s="151"/>
      <c r="U239" s="151"/>
      <c r="V239" s="151"/>
      <c r="W239" s="151"/>
      <c r="X239" s="151"/>
      <c r="Y239" s="152">
        <v>9397</v>
      </c>
      <c r="Z239" s="153"/>
      <c r="AA239" s="153"/>
      <c r="AB239" s="154"/>
      <c r="AC239" s="155" t="s">
        <v>77</v>
      </c>
      <c r="AD239" s="156"/>
      <c r="AE239" s="156"/>
      <c r="AF239" s="156"/>
      <c r="AG239" s="156"/>
      <c r="AH239" s="157" t="s">
        <v>285</v>
      </c>
      <c r="AI239" s="158"/>
      <c r="AJ239" s="158"/>
      <c r="AK239" s="158"/>
      <c r="AL239" s="159" t="s">
        <v>285</v>
      </c>
      <c r="AM239" s="160"/>
      <c r="AN239" s="160"/>
      <c r="AO239" s="161"/>
      <c r="AP239" s="162" t="s">
        <v>285</v>
      </c>
      <c r="AQ239" s="162"/>
      <c r="AR239" s="162"/>
      <c r="AS239" s="162"/>
      <c r="AT239" s="162"/>
      <c r="AU239" s="162"/>
      <c r="AV239" s="162"/>
      <c r="AW239" s="162"/>
      <c r="AX239" s="162"/>
      <c r="AY239">
        <f t="shared" si="16"/>
        <v>1</v>
      </c>
    </row>
    <row r="240" spans="1:51" ht="24.75" customHeight="1" x14ac:dyDescent="0.2">
      <c r="A240" s="55"/>
      <c r="B240" s="55"/>
      <c r="C240" s="55"/>
      <c r="D240" s="55"/>
      <c r="E240" s="55"/>
      <c r="F240" s="55"/>
      <c r="G240" s="55"/>
      <c r="H240" s="55"/>
      <c r="I240" s="55"/>
      <c r="J240" s="55"/>
      <c r="K240" s="55"/>
      <c r="L240" s="55"/>
      <c r="M240" s="55"/>
      <c r="N240" s="55"/>
      <c r="O240" s="55"/>
      <c r="P240" s="56"/>
      <c r="Q240" s="56"/>
      <c r="R240" s="56"/>
      <c r="S240" s="56"/>
      <c r="T240" s="56"/>
      <c r="U240" s="56"/>
      <c r="V240" s="56"/>
      <c r="W240" s="56"/>
      <c r="X240" s="56"/>
      <c r="Y240" s="57"/>
      <c r="Z240" s="57"/>
      <c r="AA240" s="57"/>
      <c r="AB240" s="57"/>
      <c r="AC240" s="57"/>
      <c r="AD240" s="57"/>
      <c r="AE240" s="57"/>
      <c r="AF240" s="57"/>
      <c r="AG240" s="57"/>
      <c r="AH240" s="57"/>
      <c r="AI240" s="57"/>
      <c r="AJ240" s="57"/>
      <c r="AK240" s="57"/>
      <c r="AL240" s="57"/>
      <c r="AM240" s="57"/>
      <c r="AN240" s="57"/>
      <c r="AO240" s="57"/>
      <c r="AP240" s="56"/>
      <c r="AQ240" s="56"/>
      <c r="AR240" s="56"/>
      <c r="AS240" s="56"/>
      <c r="AT240" s="56"/>
      <c r="AU240" s="56"/>
      <c r="AV240" s="56"/>
      <c r="AW240" s="56"/>
      <c r="AX240" s="56"/>
      <c r="AY240">
        <f>COUNTA($C$243)</f>
        <v>1</v>
      </c>
    </row>
    <row r="241" spans="1:51" ht="24.75" customHeight="1" x14ac:dyDescent="0.2">
      <c r="A241" s="48"/>
      <c r="B241" s="52" t="s">
        <v>176</v>
      </c>
      <c r="C241" s="48"/>
      <c r="D241" s="48"/>
      <c r="E241" s="48"/>
      <c r="F241" s="48"/>
      <c r="G241" s="48"/>
      <c r="H241" s="48"/>
      <c r="I241" s="48"/>
      <c r="J241" s="48"/>
      <c r="K241" s="48"/>
      <c r="L241" s="48"/>
      <c r="M241" s="48"/>
      <c r="N241" s="48"/>
      <c r="O241" s="48"/>
      <c r="P241" s="53"/>
      <c r="Q241" s="53"/>
      <c r="R241" s="53"/>
      <c r="S241" s="53"/>
      <c r="T241" s="53"/>
      <c r="U241" s="53"/>
      <c r="V241" s="53"/>
      <c r="W241" s="53"/>
      <c r="X241" s="53"/>
      <c r="Y241" s="54"/>
      <c r="Z241" s="54"/>
      <c r="AA241" s="54"/>
      <c r="AB241" s="54"/>
      <c r="AC241" s="54"/>
      <c r="AD241" s="54"/>
      <c r="AE241" s="54"/>
      <c r="AF241" s="54"/>
      <c r="AG241" s="54"/>
      <c r="AH241" s="54"/>
      <c r="AI241" s="54"/>
      <c r="AJ241" s="54"/>
      <c r="AK241" s="54"/>
      <c r="AL241" s="54"/>
      <c r="AM241" s="54"/>
      <c r="AN241" s="54"/>
      <c r="AO241" s="54"/>
      <c r="AP241" s="53"/>
      <c r="AQ241" s="53"/>
      <c r="AR241" s="53"/>
      <c r="AS241" s="53"/>
      <c r="AT241" s="53"/>
      <c r="AU241" s="53"/>
      <c r="AV241" s="53"/>
      <c r="AW241" s="53"/>
      <c r="AX241" s="53"/>
      <c r="AY241">
        <f>$AY$240</f>
        <v>1</v>
      </c>
    </row>
    <row r="242" spans="1:51" ht="59.25" customHeight="1" x14ac:dyDescent="0.2">
      <c r="A242" s="183"/>
      <c r="B242" s="183"/>
      <c r="C242" s="183" t="s">
        <v>26</v>
      </c>
      <c r="D242" s="183"/>
      <c r="E242" s="183"/>
      <c r="F242" s="183"/>
      <c r="G242" s="183"/>
      <c r="H242" s="183"/>
      <c r="I242" s="183"/>
      <c r="J242" s="184" t="s">
        <v>206</v>
      </c>
      <c r="K242" s="185"/>
      <c r="L242" s="185"/>
      <c r="M242" s="185"/>
      <c r="N242" s="185"/>
      <c r="O242" s="185"/>
      <c r="P242" s="186" t="s">
        <v>187</v>
      </c>
      <c r="Q242" s="186"/>
      <c r="R242" s="186"/>
      <c r="S242" s="186"/>
      <c r="T242" s="186"/>
      <c r="U242" s="186"/>
      <c r="V242" s="186"/>
      <c r="W242" s="186"/>
      <c r="X242" s="186"/>
      <c r="Y242" s="187" t="s">
        <v>204</v>
      </c>
      <c r="Z242" s="188"/>
      <c r="AA242" s="188"/>
      <c r="AB242" s="188"/>
      <c r="AC242" s="184" t="s">
        <v>235</v>
      </c>
      <c r="AD242" s="184"/>
      <c r="AE242" s="184"/>
      <c r="AF242" s="184"/>
      <c r="AG242" s="184"/>
      <c r="AH242" s="187" t="s">
        <v>251</v>
      </c>
      <c r="AI242" s="183"/>
      <c r="AJ242" s="183"/>
      <c r="AK242" s="183"/>
      <c r="AL242" s="183" t="s">
        <v>21</v>
      </c>
      <c r="AM242" s="183"/>
      <c r="AN242" s="183"/>
      <c r="AO242" s="189"/>
      <c r="AP242" s="190" t="s">
        <v>207</v>
      </c>
      <c r="AQ242" s="190"/>
      <c r="AR242" s="190"/>
      <c r="AS242" s="190"/>
      <c r="AT242" s="190"/>
      <c r="AU242" s="190"/>
      <c r="AV242" s="190"/>
      <c r="AW242" s="190"/>
      <c r="AX242" s="190"/>
      <c r="AY242">
        <f t="shared" ref="AY242:AY243" si="17">$AY$240</f>
        <v>1</v>
      </c>
    </row>
    <row r="243" spans="1:51" ht="30" customHeight="1" x14ac:dyDescent="0.2">
      <c r="A243" s="560">
        <v>1</v>
      </c>
      <c r="B243" s="560">
        <v>1</v>
      </c>
      <c r="C243" s="146" t="s">
        <v>677</v>
      </c>
      <c r="D243" s="147"/>
      <c r="E243" s="147"/>
      <c r="F243" s="147"/>
      <c r="G243" s="147"/>
      <c r="H243" s="147"/>
      <c r="I243" s="147"/>
      <c r="J243" s="148">
        <v>3000012080003</v>
      </c>
      <c r="K243" s="149"/>
      <c r="L243" s="149"/>
      <c r="M243" s="149"/>
      <c r="N243" s="149"/>
      <c r="O243" s="149"/>
      <c r="P243" s="150" t="s">
        <v>659</v>
      </c>
      <c r="Q243" s="151"/>
      <c r="R243" s="151"/>
      <c r="S243" s="151"/>
      <c r="T243" s="151"/>
      <c r="U243" s="151"/>
      <c r="V243" s="151"/>
      <c r="W243" s="151"/>
      <c r="X243" s="151"/>
      <c r="Y243" s="152">
        <v>1233</v>
      </c>
      <c r="Z243" s="153"/>
      <c r="AA243" s="153"/>
      <c r="AB243" s="154"/>
      <c r="AC243" s="155" t="s">
        <v>77</v>
      </c>
      <c r="AD243" s="156"/>
      <c r="AE243" s="156"/>
      <c r="AF243" s="156"/>
      <c r="AG243" s="156"/>
      <c r="AH243" s="157" t="s">
        <v>285</v>
      </c>
      <c r="AI243" s="158"/>
      <c r="AJ243" s="158"/>
      <c r="AK243" s="158"/>
      <c r="AL243" s="159" t="s">
        <v>285</v>
      </c>
      <c r="AM243" s="160"/>
      <c r="AN243" s="160"/>
      <c r="AO243" s="161"/>
      <c r="AP243" s="162" t="s">
        <v>285</v>
      </c>
      <c r="AQ243" s="162"/>
      <c r="AR243" s="162"/>
      <c r="AS243" s="162"/>
      <c r="AT243" s="162"/>
      <c r="AU243" s="162"/>
      <c r="AV243" s="162"/>
      <c r="AW243" s="162"/>
      <c r="AX243" s="162"/>
      <c r="AY243">
        <f t="shared" si="17"/>
        <v>1</v>
      </c>
    </row>
    <row r="244" spans="1:51" ht="24.75" customHeight="1" x14ac:dyDescent="0.2">
      <c r="A244" s="195" t="s">
        <v>229</v>
      </c>
      <c r="B244" s="196"/>
      <c r="C244" s="196"/>
      <c r="D244" s="196"/>
      <c r="E244" s="196"/>
      <c r="F244" s="196"/>
      <c r="G244" s="196"/>
      <c r="H244" s="196"/>
      <c r="I244" s="196"/>
      <c r="J244" s="196"/>
      <c r="K244" s="196"/>
      <c r="L244" s="196"/>
      <c r="M244" s="196"/>
      <c r="N244" s="196"/>
      <c r="O244" s="196"/>
      <c r="P244" s="196"/>
      <c r="Q244" s="196"/>
      <c r="R244" s="196"/>
      <c r="S244" s="196"/>
      <c r="T244" s="196"/>
      <c r="U244" s="196"/>
      <c r="V244" s="196"/>
      <c r="W244" s="196"/>
      <c r="X244" s="196"/>
      <c r="Y244" s="196"/>
      <c r="Z244" s="196"/>
      <c r="AA244" s="196"/>
      <c r="AB244" s="196"/>
      <c r="AC244" s="196"/>
      <c r="AD244" s="196"/>
      <c r="AE244" s="196"/>
      <c r="AF244" s="196"/>
      <c r="AG244" s="196"/>
      <c r="AH244" s="196"/>
      <c r="AI244" s="196"/>
      <c r="AJ244" s="196"/>
      <c r="AK244" s="197"/>
      <c r="AL244" s="127" t="s">
        <v>236</v>
      </c>
      <c r="AM244" s="128"/>
      <c r="AN244" s="128"/>
      <c r="AO244" s="66" t="s">
        <v>701</v>
      </c>
      <c r="AP244" s="58"/>
      <c r="AQ244" s="58"/>
      <c r="AR244" s="58"/>
      <c r="AS244" s="58"/>
      <c r="AT244" s="58"/>
      <c r="AU244" s="58"/>
      <c r="AV244" s="58"/>
      <c r="AW244" s="58"/>
      <c r="AX244" s="59"/>
      <c r="AY244">
        <f>COUNTIF($AO$244,"☑")</f>
        <v>1</v>
      </c>
    </row>
  </sheetData>
  <sheetProtection formatRows="0"/>
  <dataConsolidate/>
  <mergeCells count="1075">
    <mergeCell ref="AU128:AV128"/>
    <mergeCell ref="E124:P124"/>
    <mergeCell ref="Q124:AB124"/>
    <mergeCell ref="AC124:AN124"/>
    <mergeCell ref="AO124:AX124"/>
    <mergeCell ref="E125:P125"/>
    <mergeCell ref="Q125:AB125"/>
    <mergeCell ref="AC125:AN125"/>
    <mergeCell ref="AO125:AX125"/>
    <mergeCell ref="A125:D125"/>
    <mergeCell ref="O129:P129"/>
    <mergeCell ref="AA129:AB129"/>
    <mergeCell ref="AM129:AN129"/>
    <mergeCell ref="AO129:AP129"/>
    <mergeCell ref="AR129:AS129"/>
    <mergeCell ref="AU129:AV129"/>
    <mergeCell ref="A126:D126"/>
    <mergeCell ref="E126:P126"/>
    <mergeCell ref="Q126:AB126"/>
    <mergeCell ref="AC126:AN126"/>
    <mergeCell ref="AO126:AX126"/>
    <mergeCell ref="A127:D127"/>
    <mergeCell ref="E127:P127"/>
    <mergeCell ref="Q127:AB127"/>
    <mergeCell ref="AC127:AN127"/>
    <mergeCell ref="AO127:AX127"/>
    <mergeCell ref="A128:D128"/>
    <mergeCell ref="E128:G128"/>
    <mergeCell ref="I128:J128"/>
    <mergeCell ref="L128:M128"/>
    <mergeCell ref="O128:P128"/>
    <mergeCell ref="Q128:S128"/>
    <mergeCell ref="U128:V128"/>
    <mergeCell ref="X128:Y128"/>
    <mergeCell ref="AA128:AB128"/>
    <mergeCell ref="AC128:AE128"/>
    <mergeCell ref="AG128:AH128"/>
    <mergeCell ref="AJ128:AK128"/>
    <mergeCell ref="AM128:AN128"/>
    <mergeCell ref="AO128:AP128"/>
    <mergeCell ref="AR128:AS128"/>
    <mergeCell ref="A12:F21"/>
    <mergeCell ref="G22:O22"/>
    <mergeCell ref="G23:O23"/>
    <mergeCell ref="G24:O24"/>
    <mergeCell ref="G25:O25"/>
    <mergeCell ref="A22:F29"/>
    <mergeCell ref="AD22:AX22"/>
    <mergeCell ref="AD23:AX29"/>
    <mergeCell ref="W22:AC22"/>
    <mergeCell ref="A122:D122"/>
    <mergeCell ref="E122:P122"/>
    <mergeCell ref="Q122:AB122"/>
    <mergeCell ref="AC122:AN122"/>
    <mergeCell ref="AO122:AX122"/>
    <mergeCell ref="E123:P123"/>
    <mergeCell ref="Q123:AB123"/>
    <mergeCell ref="AC123:AN123"/>
    <mergeCell ref="AO123:AX123"/>
    <mergeCell ref="A119:D119"/>
    <mergeCell ref="E119:P119"/>
    <mergeCell ref="Q119:AB119"/>
    <mergeCell ref="AC119:AN119"/>
    <mergeCell ref="AO119:AX119"/>
    <mergeCell ref="A120:D120"/>
    <mergeCell ref="E120:P120"/>
    <mergeCell ref="Q120:AB120"/>
    <mergeCell ref="AC120:AN120"/>
    <mergeCell ref="AO120:AX120"/>
    <mergeCell ref="A121:D121"/>
    <mergeCell ref="E121:P121"/>
    <mergeCell ref="Q121:AB121"/>
    <mergeCell ref="AC121:AN121"/>
    <mergeCell ref="AO121:AX121"/>
    <mergeCell ref="W23:AC23"/>
    <mergeCell ref="W24:AC24"/>
    <mergeCell ref="W28:AC28"/>
    <mergeCell ref="AG129:AH129"/>
    <mergeCell ref="AJ129:AK129"/>
    <mergeCell ref="A124:D124"/>
    <mergeCell ref="A123:D123"/>
    <mergeCell ref="A129:D129"/>
    <mergeCell ref="E129:G129"/>
    <mergeCell ref="I129:J129"/>
    <mergeCell ref="L129:M129"/>
    <mergeCell ref="Q129:S129"/>
    <mergeCell ref="U129:V129"/>
    <mergeCell ref="X129:Y129"/>
    <mergeCell ref="AC129:AE129"/>
    <mergeCell ref="C101:AC101"/>
    <mergeCell ref="AD101:AF101"/>
    <mergeCell ref="W27:AC27"/>
    <mergeCell ref="C64:D87"/>
    <mergeCell ref="AE84:AH84"/>
    <mergeCell ref="AI84:AL84"/>
    <mergeCell ref="AM84:AP84"/>
    <mergeCell ref="AO2:AQ2"/>
    <mergeCell ref="AS2:AU2"/>
    <mergeCell ref="P27:V27"/>
    <mergeCell ref="P28:V28"/>
    <mergeCell ref="P29:V29"/>
    <mergeCell ref="W29:AC29"/>
    <mergeCell ref="AD2:AH2"/>
    <mergeCell ref="AJ2:AM2"/>
    <mergeCell ref="G8:X8"/>
    <mergeCell ref="P22:V22"/>
    <mergeCell ref="P23:V23"/>
    <mergeCell ref="P24:V24"/>
    <mergeCell ref="P25:V25"/>
    <mergeCell ref="P26:V26"/>
    <mergeCell ref="G26:O26"/>
    <mergeCell ref="G27:O27"/>
    <mergeCell ref="G28:O28"/>
    <mergeCell ref="G29:O29"/>
    <mergeCell ref="W25:AC25"/>
    <mergeCell ref="W26:AC26"/>
    <mergeCell ref="AE7:AX7"/>
    <mergeCell ref="AW2:AX2"/>
    <mergeCell ref="A3:AH3"/>
    <mergeCell ref="AJ3:AW3"/>
    <mergeCell ref="G19:O19"/>
    <mergeCell ref="P18:V18"/>
    <mergeCell ref="P19:V19"/>
    <mergeCell ref="AK14:AQ14"/>
    <mergeCell ref="P13:V13"/>
    <mergeCell ref="P17:V17"/>
    <mergeCell ref="W17:AC17"/>
    <mergeCell ref="AD16:AJ16"/>
    <mergeCell ref="E80:F84"/>
    <mergeCell ref="G80:X81"/>
    <mergeCell ref="Y80:AA81"/>
    <mergeCell ref="AB80:AD81"/>
    <mergeCell ref="AE80:AH80"/>
    <mergeCell ref="AI80:AL81"/>
    <mergeCell ref="AM80:AP81"/>
    <mergeCell ref="AQ80:AT80"/>
    <mergeCell ref="AU80:AX80"/>
    <mergeCell ref="AE81:AF81"/>
    <mergeCell ref="AG81:AH81"/>
    <mergeCell ref="AQ81:AR81"/>
    <mergeCell ref="AS81:AT81"/>
    <mergeCell ref="AU81:AV81"/>
    <mergeCell ref="AW81:AX81"/>
    <mergeCell ref="G82:X84"/>
    <mergeCell ref="Y82:AA82"/>
    <mergeCell ref="AB82:AD82"/>
    <mergeCell ref="AE82:AH82"/>
    <mergeCell ref="AI82:AL82"/>
    <mergeCell ref="AM82:AP82"/>
    <mergeCell ref="AQ82:AT82"/>
    <mergeCell ref="AU82:AX82"/>
    <mergeCell ref="Y83:AA83"/>
    <mergeCell ref="AB83:AD83"/>
    <mergeCell ref="AE83:AH83"/>
    <mergeCell ref="AI83:AL83"/>
    <mergeCell ref="AM83:AP83"/>
    <mergeCell ref="AQ83:AT83"/>
    <mergeCell ref="AU83:AX83"/>
    <mergeCell ref="AU77:AX77"/>
    <mergeCell ref="Y78:AA78"/>
    <mergeCell ref="AB78:AD78"/>
    <mergeCell ref="AE78:AH78"/>
    <mergeCell ref="AI78:AL78"/>
    <mergeCell ref="AM78:AP78"/>
    <mergeCell ref="AQ78:AT78"/>
    <mergeCell ref="AU78:AX78"/>
    <mergeCell ref="Y79:AA79"/>
    <mergeCell ref="AB79:AD79"/>
    <mergeCell ref="AE79:AH79"/>
    <mergeCell ref="AI79:AL79"/>
    <mergeCell ref="AM79:AP79"/>
    <mergeCell ref="AQ79:AT79"/>
    <mergeCell ref="AU79:AX79"/>
    <mergeCell ref="AQ84:AT84"/>
    <mergeCell ref="AU84:AX84"/>
    <mergeCell ref="G55:X56"/>
    <mergeCell ref="G59:X60"/>
    <mergeCell ref="Y59:AA59"/>
    <mergeCell ref="AB59:AD59"/>
    <mergeCell ref="E52:F52"/>
    <mergeCell ref="G52:AX52"/>
    <mergeCell ref="E51:F51"/>
    <mergeCell ref="G51:AX51"/>
    <mergeCell ref="G57:X58"/>
    <mergeCell ref="Y57:AA58"/>
    <mergeCell ref="AB57:AD58"/>
    <mergeCell ref="AE57:AH58"/>
    <mergeCell ref="AI57:AL58"/>
    <mergeCell ref="AM57:AP58"/>
    <mergeCell ref="E53:F60"/>
    <mergeCell ref="AI60:AL60"/>
    <mergeCell ref="E75:F79"/>
    <mergeCell ref="G75:X76"/>
    <mergeCell ref="Y75:AA76"/>
    <mergeCell ref="AB75:AD76"/>
    <mergeCell ref="AE75:AH75"/>
    <mergeCell ref="AI75:AL76"/>
    <mergeCell ref="AM75:AP76"/>
    <mergeCell ref="AQ75:AT75"/>
    <mergeCell ref="AU75:AX75"/>
    <mergeCell ref="AE76:AF76"/>
    <mergeCell ref="AG76:AH76"/>
    <mergeCell ref="AQ76:AR76"/>
    <mergeCell ref="AS76:AT76"/>
    <mergeCell ref="AU76:AV76"/>
    <mergeCell ref="AW76:AX76"/>
    <mergeCell ref="G77:X79"/>
    <mergeCell ref="AU57:AX57"/>
    <mergeCell ref="AQ58:AR58"/>
    <mergeCell ref="AS58:AT58"/>
    <mergeCell ref="AU58:AV58"/>
    <mergeCell ref="AW58:AX58"/>
    <mergeCell ref="AQ57:AT57"/>
    <mergeCell ref="AP198:AX198"/>
    <mergeCell ref="AP199:AX199"/>
    <mergeCell ref="AP200:AX200"/>
    <mergeCell ref="AP201:AX201"/>
    <mergeCell ref="AC198:AG198"/>
    <mergeCell ref="AC199:AG199"/>
    <mergeCell ref="AC200:AG200"/>
    <mergeCell ref="Y192:AB192"/>
    <mergeCell ref="Y193:AB193"/>
    <mergeCell ref="Y194:AB194"/>
    <mergeCell ref="Y198:AB198"/>
    <mergeCell ref="Y199:AB199"/>
    <mergeCell ref="Y200:AB200"/>
    <mergeCell ref="Y201:AB201"/>
    <mergeCell ref="AC201:AG201"/>
    <mergeCell ref="AH200:AK200"/>
    <mergeCell ref="AL200:AO200"/>
    <mergeCell ref="AP197:AX197"/>
    <mergeCell ref="Y197:AB197"/>
    <mergeCell ref="AL201:AO201"/>
    <mergeCell ref="AQ68:AT68"/>
    <mergeCell ref="Y69:AA69"/>
    <mergeCell ref="AB69:AD69"/>
    <mergeCell ref="AE69:AH69"/>
    <mergeCell ref="Y77:AA77"/>
    <mergeCell ref="AB77:AD77"/>
    <mergeCell ref="Y190:AB190"/>
    <mergeCell ref="C190:I190"/>
    <mergeCell ref="P190:X190"/>
    <mergeCell ref="AG71:AH71"/>
    <mergeCell ref="AQ71:AR71"/>
    <mergeCell ref="AH193:AK193"/>
    <mergeCell ref="AL193:AO193"/>
    <mergeCell ref="AP190:AX190"/>
    <mergeCell ref="AP191:AX191"/>
    <mergeCell ref="AP192:AX192"/>
    <mergeCell ref="AP193:AX193"/>
    <mergeCell ref="AP194:AX194"/>
    <mergeCell ref="J200:O200"/>
    <mergeCell ref="J201:O201"/>
    <mergeCell ref="P191:X191"/>
    <mergeCell ref="P192:X192"/>
    <mergeCell ref="P193:X193"/>
    <mergeCell ref="P194:X194"/>
    <mergeCell ref="P195:X195"/>
    <mergeCell ref="P196:X196"/>
    <mergeCell ref="P197:X197"/>
    <mergeCell ref="P198:X198"/>
    <mergeCell ref="P199:X199"/>
    <mergeCell ref="P200:X200"/>
    <mergeCell ref="P201:X201"/>
    <mergeCell ref="Y196:AB196"/>
    <mergeCell ref="AE77:AH77"/>
    <mergeCell ref="AI77:AL77"/>
    <mergeCell ref="Y84:AA84"/>
    <mergeCell ref="AB84:AD84"/>
    <mergeCell ref="AM77:AP77"/>
    <mergeCell ref="AQ77:AT77"/>
    <mergeCell ref="AS71:AT71"/>
    <mergeCell ref="AU71:AV71"/>
    <mergeCell ref="AW71:AX71"/>
    <mergeCell ref="G72:X74"/>
    <mergeCell ref="Y72:AA72"/>
    <mergeCell ref="AB72:AD72"/>
    <mergeCell ref="AE72:AH72"/>
    <mergeCell ref="AI72:AL72"/>
    <mergeCell ref="AM72:AP72"/>
    <mergeCell ref="AQ72:AT72"/>
    <mergeCell ref="AU72:AX72"/>
    <mergeCell ref="Y55:AA55"/>
    <mergeCell ref="AB55:AD55"/>
    <mergeCell ref="AE55:AH55"/>
    <mergeCell ref="Y53:AA54"/>
    <mergeCell ref="AB53:AD54"/>
    <mergeCell ref="AW54:AX54"/>
    <mergeCell ref="AS54:AT54"/>
    <mergeCell ref="AQ67:AT67"/>
    <mergeCell ref="AU69:AX69"/>
    <mergeCell ref="AQ54:AR54"/>
    <mergeCell ref="AU54:AV54"/>
    <mergeCell ref="G53:X54"/>
    <mergeCell ref="AI55:AL55"/>
    <mergeCell ref="AE59:AH59"/>
    <mergeCell ref="AI59:AL59"/>
    <mergeCell ref="AM59:AP59"/>
    <mergeCell ref="AQ59:AT59"/>
    <mergeCell ref="AU59:AX59"/>
    <mergeCell ref="Y60:AA60"/>
    <mergeCell ref="AB60:AD60"/>
    <mergeCell ref="AE60:AH60"/>
    <mergeCell ref="AQ49:AX49"/>
    <mergeCell ref="AQ53:AT53"/>
    <mergeCell ref="AU53:AX53"/>
    <mergeCell ref="AE48:AH48"/>
    <mergeCell ref="AE53:AH54"/>
    <mergeCell ref="AW31:AX31"/>
    <mergeCell ref="AU31:AV31"/>
    <mergeCell ref="AU38:AV38"/>
    <mergeCell ref="AW38:AX38"/>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U32:AX32"/>
    <mergeCell ref="AU33:AX33"/>
    <mergeCell ref="AU34:AX34"/>
    <mergeCell ref="AK19:AQ19"/>
    <mergeCell ref="W18:AC18"/>
    <mergeCell ref="AD18:AJ18"/>
    <mergeCell ref="AK18:AQ18"/>
    <mergeCell ref="AR18:AX18"/>
    <mergeCell ref="AR19:AX19"/>
    <mergeCell ref="W19:AC19"/>
    <mergeCell ref="AD19:AJ19"/>
    <mergeCell ref="AD15:AJ15"/>
    <mergeCell ref="W12:AC12"/>
    <mergeCell ref="G10:AX10"/>
    <mergeCell ref="AD14:AJ14"/>
    <mergeCell ref="AE41:AH41"/>
    <mergeCell ref="AI41:AL41"/>
    <mergeCell ref="AM41:AP41"/>
    <mergeCell ref="AQ41:AT41"/>
    <mergeCell ref="AU41:AX41"/>
    <mergeCell ref="AM40:AP40"/>
    <mergeCell ref="AU40:AX40"/>
    <mergeCell ref="G184:K184"/>
    <mergeCell ref="L184:X184"/>
    <mergeCell ref="Y184:AB184"/>
    <mergeCell ref="AC184:AG184"/>
    <mergeCell ref="AH184:AT184"/>
    <mergeCell ref="AU184:AX184"/>
    <mergeCell ref="A242:B242"/>
    <mergeCell ref="A243:B243"/>
    <mergeCell ref="A239:B239"/>
    <mergeCell ref="C239:I239"/>
    <mergeCell ref="J239:O239"/>
    <mergeCell ref="P239:X239"/>
    <mergeCell ref="Y239:AB239"/>
    <mergeCell ref="AC239:AG239"/>
    <mergeCell ref="AH239:AK239"/>
    <mergeCell ref="AL239:AO239"/>
    <mergeCell ref="AP239:AX239"/>
    <mergeCell ref="A238:B238"/>
    <mergeCell ref="A230:B230"/>
    <mergeCell ref="A231:B231"/>
    <mergeCell ref="A228:B228"/>
    <mergeCell ref="A229:B229"/>
    <mergeCell ref="C228:I228"/>
    <mergeCell ref="J228:O228"/>
    <mergeCell ref="P228:X228"/>
    <mergeCell ref="A234:B234"/>
    <mergeCell ref="A235:B235"/>
    <mergeCell ref="A232:B232"/>
    <mergeCell ref="A233:B233"/>
    <mergeCell ref="C232:I232"/>
    <mergeCell ref="J232:O232"/>
    <mergeCell ref="P232:X232"/>
    <mergeCell ref="Y232:AB232"/>
    <mergeCell ref="AC232:AG232"/>
    <mergeCell ref="AH232:AK232"/>
    <mergeCell ref="AL232:AO232"/>
    <mergeCell ref="AP232:AX232"/>
    <mergeCell ref="C229:I229"/>
    <mergeCell ref="J229:O229"/>
    <mergeCell ref="P229:X229"/>
    <mergeCell ref="Y229:AB229"/>
    <mergeCell ref="AC229:AG229"/>
    <mergeCell ref="AH229:AK229"/>
    <mergeCell ref="AL229:AO229"/>
    <mergeCell ref="AP229:AX229"/>
    <mergeCell ref="C231:I231"/>
    <mergeCell ref="J231:O231"/>
    <mergeCell ref="P231:X231"/>
    <mergeCell ref="Y231:AB231"/>
    <mergeCell ref="AC231:AG231"/>
    <mergeCell ref="AH231:AK231"/>
    <mergeCell ref="AL231:AO231"/>
    <mergeCell ref="A225:B225"/>
    <mergeCell ref="A223:B223"/>
    <mergeCell ref="A224:B224"/>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217:B217"/>
    <mergeCell ref="A218:B218"/>
    <mergeCell ref="A216:B216"/>
    <mergeCell ref="A221:B221"/>
    <mergeCell ref="A222:B222"/>
    <mergeCell ref="A219:B219"/>
    <mergeCell ref="A220:B220"/>
    <mergeCell ref="C219:I219"/>
    <mergeCell ref="J219:O219"/>
    <mergeCell ref="P219:X219"/>
    <mergeCell ref="Y219:AB219"/>
    <mergeCell ref="AC219:AG219"/>
    <mergeCell ref="AH219:AK219"/>
    <mergeCell ref="AL219:AO219"/>
    <mergeCell ref="AP219:AX219"/>
    <mergeCell ref="C218:I218"/>
    <mergeCell ref="J218:O218"/>
    <mergeCell ref="P218:X218"/>
    <mergeCell ref="Y218:AB218"/>
    <mergeCell ref="AC218:AG218"/>
    <mergeCell ref="AH218:AK218"/>
    <mergeCell ref="AL218:AO218"/>
    <mergeCell ref="AP218:AX218"/>
    <mergeCell ref="J216:O216"/>
    <mergeCell ref="P216:X216"/>
    <mergeCell ref="Y216:AB216"/>
    <mergeCell ref="AC216:AG216"/>
    <mergeCell ref="AH216:AK216"/>
    <mergeCell ref="AL216:AO216"/>
    <mergeCell ref="AP216:AX216"/>
    <mergeCell ref="C217:I217"/>
    <mergeCell ref="J217:O217"/>
    <mergeCell ref="AC194:AG194"/>
    <mergeCell ref="A212:B212"/>
    <mergeCell ref="A213:B213"/>
    <mergeCell ref="C212:I212"/>
    <mergeCell ref="J212:O212"/>
    <mergeCell ref="P212:X212"/>
    <mergeCell ref="Y212:AB212"/>
    <mergeCell ref="AC212:AG212"/>
    <mergeCell ref="AH212:AK212"/>
    <mergeCell ref="AL212:AO212"/>
    <mergeCell ref="AP212:AX212"/>
    <mergeCell ref="A208:B208"/>
    <mergeCell ref="A209:B209"/>
    <mergeCell ref="C209:I209"/>
    <mergeCell ref="J209:O209"/>
    <mergeCell ref="P209:X209"/>
    <mergeCell ref="Y209:AB209"/>
    <mergeCell ref="AC209:AG209"/>
    <mergeCell ref="AH209:AK209"/>
    <mergeCell ref="AL209:AO209"/>
    <mergeCell ref="AP209:AX209"/>
    <mergeCell ref="AH201:AK201"/>
    <mergeCell ref="AU183:AX183"/>
    <mergeCell ref="AC170:AG170"/>
    <mergeCell ref="G172:K172"/>
    <mergeCell ref="L172:X172"/>
    <mergeCell ref="Y172:AB172"/>
    <mergeCell ref="AC172:AG172"/>
    <mergeCell ref="AH172:AT172"/>
    <mergeCell ref="AU172:AX172"/>
    <mergeCell ref="A204:B204"/>
    <mergeCell ref="A205:B205"/>
    <mergeCell ref="C204:I204"/>
    <mergeCell ref="J204:O204"/>
    <mergeCell ref="P204:X204"/>
    <mergeCell ref="Y204:AB204"/>
    <mergeCell ref="AC204:AG204"/>
    <mergeCell ref="AH204:AK204"/>
    <mergeCell ref="AL204:AO204"/>
    <mergeCell ref="AP204:AX204"/>
    <mergeCell ref="C205:I205"/>
    <mergeCell ref="J205:O205"/>
    <mergeCell ref="P205:X205"/>
    <mergeCell ref="Y205:AB205"/>
    <mergeCell ref="AC205:AG205"/>
    <mergeCell ref="AH205:AK205"/>
    <mergeCell ref="AP205:AX205"/>
    <mergeCell ref="AL205:AO205"/>
    <mergeCell ref="AH199:AK199"/>
    <mergeCell ref="AL199:AO199"/>
    <mergeCell ref="AC195:AG195"/>
    <mergeCell ref="Y195:AB195"/>
    <mergeCell ref="AC192:AG192"/>
    <mergeCell ref="AC193:AG193"/>
    <mergeCell ref="G65:X66"/>
    <mergeCell ref="G67:X69"/>
    <mergeCell ref="AH194:AK194"/>
    <mergeCell ref="AC190:AG190"/>
    <mergeCell ref="AC191:AG191"/>
    <mergeCell ref="A185:AK185"/>
    <mergeCell ref="AQ74:AT74"/>
    <mergeCell ref="AU66:AV66"/>
    <mergeCell ref="AU60:AX60"/>
    <mergeCell ref="AE66:AF66"/>
    <mergeCell ref="AU55:AX55"/>
    <mergeCell ref="AG66:AH66"/>
    <mergeCell ref="C99:AC99"/>
    <mergeCell ref="AD102:AF102"/>
    <mergeCell ref="AU180:AX180"/>
    <mergeCell ref="AU182:AX182"/>
    <mergeCell ref="G181:AB181"/>
    <mergeCell ref="AC181:AX181"/>
    <mergeCell ref="A192:B192"/>
    <mergeCell ref="A193:B193"/>
    <mergeCell ref="G182:K182"/>
    <mergeCell ref="L182:X182"/>
    <mergeCell ref="Y182:AB182"/>
    <mergeCell ref="AH191:AK191"/>
    <mergeCell ref="AL191:AO191"/>
    <mergeCell ref="J190:O190"/>
    <mergeCell ref="J192:O192"/>
    <mergeCell ref="J191:O191"/>
    <mergeCell ref="Y191:AB191"/>
    <mergeCell ref="AL194:AO194"/>
    <mergeCell ref="AH190:AK190"/>
    <mergeCell ref="AL190:AO190"/>
    <mergeCell ref="AK20:AQ20"/>
    <mergeCell ref="AE47:AH47"/>
    <mergeCell ref="AI47:AL47"/>
    <mergeCell ref="AM47:AP47"/>
    <mergeCell ref="A30:F34"/>
    <mergeCell ref="G180:K180"/>
    <mergeCell ref="L180:X180"/>
    <mergeCell ref="Y180:AB180"/>
    <mergeCell ref="AB33:AD33"/>
    <mergeCell ref="AG96:AX96"/>
    <mergeCell ref="A90:B92"/>
    <mergeCell ref="G20:O20"/>
    <mergeCell ref="P20:V20"/>
    <mergeCell ref="W20:AC20"/>
    <mergeCell ref="AD20:AJ20"/>
    <mergeCell ref="G39:O41"/>
    <mergeCell ref="AE50:AH50"/>
    <mergeCell ref="C108:F108"/>
    <mergeCell ref="G175:K175"/>
    <mergeCell ref="L175:X175"/>
    <mergeCell ref="Y175:AB175"/>
    <mergeCell ref="AC175:AG175"/>
    <mergeCell ref="AH175:AT175"/>
    <mergeCell ref="Y174:AB174"/>
    <mergeCell ref="AC174:AG174"/>
    <mergeCell ref="AH174:AT174"/>
    <mergeCell ref="AU174:AX174"/>
    <mergeCell ref="AD95:AF95"/>
    <mergeCell ref="AD92:AF92"/>
    <mergeCell ref="AC171:AG171"/>
    <mergeCell ref="L171:X171"/>
    <mergeCell ref="A88:AX88"/>
    <mergeCell ref="G5:L5"/>
    <mergeCell ref="M5:R5"/>
    <mergeCell ref="S5:X5"/>
    <mergeCell ref="Y8:AD8"/>
    <mergeCell ref="A9:F9"/>
    <mergeCell ref="G9:AX9"/>
    <mergeCell ref="I15:O15"/>
    <mergeCell ref="P15:V15"/>
    <mergeCell ref="W15:AC15"/>
    <mergeCell ref="Y30:AA31"/>
    <mergeCell ref="Y32:AA32"/>
    <mergeCell ref="Y33:AA33"/>
    <mergeCell ref="P30:X31"/>
    <mergeCell ref="AB30:AD31"/>
    <mergeCell ref="AB32:AD32"/>
    <mergeCell ref="AH192:AK192"/>
    <mergeCell ref="AL192:AO192"/>
    <mergeCell ref="G173:AB173"/>
    <mergeCell ref="AC173:AX173"/>
    <mergeCell ref="G174:K174"/>
    <mergeCell ref="L174:X174"/>
    <mergeCell ref="AI48:AL48"/>
    <mergeCell ref="AM50:AP50"/>
    <mergeCell ref="G177:AB177"/>
    <mergeCell ref="AC177:AX177"/>
    <mergeCell ref="G178:K178"/>
    <mergeCell ref="AE73:AH73"/>
    <mergeCell ref="AI73:AL73"/>
    <mergeCell ref="AM60:AP60"/>
    <mergeCell ref="AQ60:AT60"/>
    <mergeCell ref="A191:B191"/>
    <mergeCell ref="A190:B190"/>
    <mergeCell ref="AU176:AX176"/>
    <mergeCell ref="L178:X178"/>
    <mergeCell ref="Y178:AB178"/>
    <mergeCell ref="AC178:AG178"/>
    <mergeCell ref="AH178:AT178"/>
    <mergeCell ref="AU178:AX178"/>
    <mergeCell ref="G179:K179"/>
    <mergeCell ref="L179:X179"/>
    <mergeCell ref="Y179:AB179"/>
    <mergeCell ref="AC179:AG179"/>
    <mergeCell ref="AH179:AT179"/>
    <mergeCell ref="AU179:AX179"/>
    <mergeCell ref="A200:B200"/>
    <mergeCell ref="AL197:AO197"/>
    <mergeCell ref="J193:O193"/>
    <mergeCell ref="J194:O194"/>
    <mergeCell ref="P39:X41"/>
    <mergeCell ref="Y39:AA39"/>
    <mergeCell ref="AB39:AD39"/>
    <mergeCell ref="Y40:AA40"/>
    <mergeCell ref="L183:X183"/>
    <mergeCell ref="Y183:AB183"/>
    <mergeCell ref="A198:B198"/>
    <mergeCell ref="A197:B197"/>
    <mergeCell ref="AC196:AG196"/>
    <mergeCell ref="AC197:AG197"/>
    <mergeCell ref="AP196:AX196"/>
    <mergeCell ref="A196:B196"/>
    <mergeCell ref="AB44:AD44"/>
    <mergeCell ref="Y45:AA45"/>
    <mergeCell ref="Y44:AA44"/>
    <mergeCell ref="AH180:AT180"/>
    <mergeCell ref="C107:AC107"/>
    <mergeCell ref="AD105:AF105"/>
    <mergeCell ref="AE68:AH68"/>
    <mergeCell ref="AD97:AF97"/>
    <mergeCell ref="A201:B201"/>
    <mergeCell ref="AC180:AG180"/>
    <mergeCell ref="A195:B195"/>
    <mergeCell ref="AH195:AK195"/>
    <mergeCell ref="AL195:AO195"/>
    <mergeCell ref="AH198:AK198"/>
    <mergeCell ref="AL198:AO198"/>
    <mergeCell ref="A194:B194"/>
    <mergeCell ref="AC182:AG182"/>
    <mergeCell ref="AH182:AT182"/>
    <mergeCell ref="G183:K183"/>
    <mergeCell ref="G176:K176"/>
    <mergeCell ref="L176:X176"/>
    <mergeCell ref="Y176:AB176"/>
    <mergeCell ref="AC176:AG176"/>
    <mergeCell ref="AH176:AT176"/>
    <mergeCell ref="A199:B199"/>
    <mergeCell ref="AP195:AX195"/>
    <mergeCell ref="J198:O198"/>
    <mergeCell ref="J199:O199"/>
    <mergeCell ref="AH196:AK196"/>
    <mergeCell ref="AL196:AO196"/>
    <mergeCell ref="AH197:AK197"/>
    <mergeCell ref="J195:O195"/>
    <mergeCell ref="J196:O196"/>
    <mergeCell ref="J197:O197"/>
    <mergeCell ref="AC183:AG183"/>
    <mergeCell ref="AH183:AT183"/>
    <mergeCell ref="I13:O13"/>
    <mergeCell ref="AQ30:AT30"/>
    <mergeCell ref="A37:F41"/>
    <mergeCell ref="G30:O31"/>
    <mergeCell ref="AD13:AJ13"/>
    <mergeCell ref="A107:B107"/>
    <mergeCell ref="AD100:AF100"/>
    <mergeCell ref="AB68:AD68"/>
    <mergeCell ref="Y48:AA48"/>
    <mergeCell ref="AB48:AD48"/>
    <mergeCell ref="G49:X50"/>
    <mergeCell ref="Y49:AA49"/>
    <mergeCell ref="A103:B106"/>
    <mergeCell ref="C103:AC103"/>
    <mergeCell ref="AR14:AX14"/>
    <mergeCell ref="AK15:AQ15"/>
    <mergeCell ref="AG105:AX105"/>
    <mergeCell ref="AD96:AF96"/>
    <mergeCell ref="AG100:AX100"/>
    <mergeCell ref="C96:AC96"/>
    <mergeCell ref="AW66:AX66"/>
    <mergeCell ref="AB67:AD67"/>
    <mergeCell ref="C91:AC91"/>
    <mergeCell ref="C92:AC92"/>
    <mergeCell ref="C93:AC93"/>
    <mergeCell ref="AG89:AX89"/>
    <mergeCell ref="AU68:AX68"/>
    <mergeCell ref="AE67:AH67"/>
    <mergeCell ref="C94:D95"/>
    <mergeCell ref="AD98:AF98"/>
    <mergeCell ref="C106:AC106"/>
    <mergeCell ref="AD103:AF103"/>
    <mergeCell ref="Y41:AA41"/>
    <mergeCell ref="AB41:AD41"/>
    <mergeCell ref="G44:O44"/>
    <mergeCell ref="AM44:AP44"/>
    <mergeCell ref="E64:F64"/>
    <mergeCell ref="G64:I64"/>
    <mergeCell ref="J64:T64"/>
    <mergeCell ref="U64:AX64"/>
    <mergeCell ref="Y171:AB171"/>
    <mergeCell ref="A114:AX114"/>
    <mergeCell ref="AR15:AX15"/>
    <mergeCell ref="Y73:AA73"/>
    <mergeCell ref="AB73:AD73"/>
    <mergeCell ref="I14:O14"/>
    <mergeCell ref="P37:X38"/>
    <mergeCell ref="Y37:AA38"/>
    <mergeCell ref="AB37:AD38"/>
    <mergeCell ref="I17:O17"/>
    <mergeCell ref="G170:K170"/>
    <mergeCell ref="L170:X170"/>
    <mergeCell ref="A117:AX117"/>
    <mergeCell ref="AC169:AX169"/>
    <mergeCell ref="Y170:AB170"/>
    <mergeCell ref="A113:E113"/>
    <mergeCell ref="A108:B109"/>
    <mergeCell ref="G169:AB169"/>
    <mergeCell ref="AD107:AF107"/>
    <mergeCell ref="AG106:AX106"/>
    <mergeCell ref="A130:F168"/>
    <mergeCell ref="AG107:AX107"/>
    <mergeCell ref="C104:AC104"/>
    <mergeCell ref="AG104:AX104"/>
    <mergeCell ref="AE8:AX8"/>
    <mergeCell ref="W16:AC16"/>
    <mergeCell ref="A10:F10"/>
    <mergeCell ref="AR12:AX12"/>
    <mergeCell ref="AR20:AX20"/>
    <mergeCell ref="AI53:AL54"/>
    <mergeCell ref="AM53:AP54"/>
    <mergeCell ref="A116:AX116"/>
    <mergeCell ref="AR16:AX16"/>
    <mergeCell ref="AK16:AQ16"/>
    <mergeCell ref="P32:X34"/>
    <mergeCell ref="G12:O12"/>
    <mergeCell ref="P14:V14"/>
    <mergeCell ref="AB40:AD40"/>
    <mergeCell ref="E65:F69"/>
    <mergeCell ref="AI69:AL69"/>
    <mergeCell ref="F113:AX113"/>
    <mergeCell ref="E94:AC94"/>
    <mergeCell ref="E95:AC95"/>
    <mergeCell ref="Y67:AA67"/>
    <mergeCell ref="AG102:AX102"/>
    <mergeCell ref="A112:AX112"/>
    <mergeCell ref="AG103:AX103"/>
    <mergeCell ref="AI68:AL68"/>
    <mergeCell ref="AM68:AP68"/>
    <mergeCell ref="AD91:AF91"/>
    <mergeCell ref="AG99:AX99"/>
    <mergeCell ref="AB65:AD66"/>
    <mergeCell ref="A110:AX110"/>
    <mergeCell ref="C109:F109"/>
    <mergeCell ref="AD94:AF94"/>
    <mergeCell ref="C100:AC100"/>
    <mergeCell ref="AG93:AX95"/>
    <mergeCell ref="AU175:AX175"/>
    <mergeCell ref="C98:AC98"/>
    <mergeCell ref="AU170:AX170"/>
    <mergeCell ref="AQ44:AT44"/>
    <mergeCell ref="AU44:AX44"/>
    <mergeCell ref="AE45:AH45"/>
    <mergeCell ref="AI45:AL45"/>
    <mergeCell ref="G4:X4"/>
    <mergeCell ref="Y4:AD4"/>
    <mergeCell ref="AE4:AP4"/>
    <mergeCell ref="AQ4:AX4"/>
    <mergeCell ref="A5:F5"/>
    <mergeCell ref="C97:AC97"/>
    <mergeCell ref="G11:AX11"/>
    <mergeCell ref="Y5:AD5"/>
    <mergeCell ref="AE5:AP5"/>
    <mergeCell ref="AQ5:AX5"/>
    <mergeCell ref="A4:F4"/>
    <mergeCell ref="A6:F6"/>
    <mergeCell ref="AK12:AQ12"/>
    <mergeCell ref="W14:AC14"/>
    <mergeCell ref="AG92:AX92"/>
    <mergeCell ref="AG97:AX97"/>
    <mergeCell ref="AI67:AL67"/>
    <mergeCell ref="AM67:AP67"/>
    <mergeCell ref="C90:AC90"/>
    <mergeCell ref="I16:O16"/>
    <mergeCell ref="P16:V16"/>
    <mergeCell ref="AD93:AF93"/>
    <mergeCell ref="I18:O18"/>
    <mergeCell ref="AD12:AJ12"/>
    <mergeCell ref="AE71:AF71"/>
    <mergeCell ref="AQ73:AT73"/>
    <mergeCell ref="AU73:AX73"/>
    <mergeCell ref="E70:F74"/>
    <mergeCell ref="G13:H18"/>
    <mergeCell ref="W13:AC13"/>
    <mergeCell ref="G32:O34"/>
    <mergeCell ref="A11:F11"/>
    <mergeCell ref="AH171:AT171"/>
    <mergeCell ref="AH170:AT170"/>
    <mergeCell ref="G171:K171"/>
    <mergeCell ref="A115:E115"/>
    <mergeCell ref="G37:O38"/>
    <mergeCell ref="AS66:AT66"/>
    <mergeCell ref="AM55:AP55"/>
    <mergeCell ref="AQ55:AT55"/>
    <mergeCell ref="Y56:AA56"/>
    <mergeCell ref="AB56:AD56"/>
    <mergeCell ref="AM69:AP69"/>
    <mergeCell ref="P12:V12"/>
    <mergeCell ref="E85:AX85"/>
    <mergeCell ref="AM73:AP73"/>
    <mergeCell ref="Y74:AA74"/>
    <mergeCell ref="AB34:AD34"/>
    <mergeCell ref="AD104:AF104"/>
    <mergeCell ref="A169:F184"/>
    <mergeCell ref="A111:AX111"/>
    <mergeCell ref="F115:AX115"/>
    <mergeCell ref="A93:B102"/>
    <mergeCell ref="C102:AC102"/>
    <mergeCell ref="A118:AX118"/>
    <mergeCell ref="AD106:AF106"/>
    <mergeCell ref="G6:AX6"/>
    <mergeCell ref="AQ69:AT69"/>
    <mergeCell ref="AU67:AX67"/>
    <mergeCell ref="Y68:AA68"/>
    <mergeCell ref="AQ65:AT65"/>
    <mergeCell ref="B44:F44"/>
    <mergeCell ref="A48:F50"/>
    <mergeCell ref="G48:X48"/>
    <mergeCell ref="Y47:AA47"/>
    <mergeCell ref="Y65:AA66"/>
    <mergeCell ref="AD89:AF89"/>
    <mergeCell ref="C89:AC89"/>
    <mergeCell ref="AG90:AX90"/>
    <mergeCell ref="AU56:AX56"/>
    <mergeCell ref="AU65:AX65"/>
    <mergeCell ref="AK21:AQ21"/>
    <mergeCell ref="AQ66:AR66"/>
    <mergeCell ref="AB47:AD47"/>
    <mergeCell ref="AI50:AL50"/>
    <mergeCell ref="AQ50:AX50"/>
    <mergeCell ref="AQ48:AX48"/>
    <mergeCell ref="AE49:AH49"/>
    <mergeCell ref="AI49:AL49"/>
    <mergeCell ref="AE65:AH65"/>
    <mergeCell ref="G46:X47"/>
    <mergeCell ref="AI65:AL66"/>
    <mergeCell ref="AM65:AP66"/>
    <mergeCell ref="AM49:AP49"/>
    <mergeCell ref="Y46:AA46"/>
    <mergeCell ref="AM48:AP48"/>
    <mergeCell ref="AB49:AD49"/>
    <mergeCell ref="AE46:AH46"/>
    <mergeCell ref="AH213:AK213"/>
    <mergeCell ref="AL213:AO213"/>
    <mergeCell ref="AP213:AX213"/>
    <mergeCell ref="C216:I216"/>
    <mergeCell ref="AM45:AP45"/>
    <mergeCell ref="A7:F7"/>
    <mergeCell ref="G7:X7"/>
    <mergeCell ref="A8:F8"/>
    <mergeCell ref="A45:F47"/>
    <mergeCell ref="G45:X45"/>
    <mergeCell ref="P44:X44"/>
    <mergeCell ref="AE44:AH44"/>
    <mergeCell ref="AI44:AL44"/>
    <mergeCell ref="AB46:AD46"/>
    <mergeCell ref="Y50:AA50"/>
    <mergeCell ref="AB50:AD50"/>
    <mergeCell ref="AB45:AD45"/>
    <mergeCell ref="C105:AC105"/>
    <mergeCell ref="AE56:AH56"/>
    <mergeCell ref="AI56:AL56"/>
    <mergeCell ref="G109:AX109"/>
    <mergeCell ref="G108:AX108"/>
    <mergeCell ref="AI46:AL46"/>
    <mergeCell ref="AM46:AP46"/>
    <mergeCell ref="AB74:AD74"/>
    <mergeCell ref="AE74:AH74"/>
    <mergeCell ref="AI74:AL74"/>
    <mergeCell ref="AM74:AP74"/>
    <mergeCell ref="E86:AX87"/>
    <mergeCell ref="AG91:AX91"/>
    <mergeCell ref="AQ70:AT70"/>
    <mergeCell ref="AU70:AX70"/>
    <mergeCell ref="AC221:AG221"/>
    <mergeCell ref="AH221:AK221"/>
    <mergeCell ref="AL221:AO221"/>
    <mergeCell ref="AP221:AX221"/>
    <mergeCell ref="AU171:AX171"/>
    <mergeCell ref="AM56:AP56"/>
    <mergeCell ref="AQ56:AT56"/>
    <mergeCell ref="A244:AK244"/>
    <mergeCell ref="C191:I191"/>
    <mergeCell ref="C192:I192"/>
    <mergeCell ref="C193:I193"/>
    <mergeCell ref="C194:I194"/>
    <mergeCell ref="C195:I195"/>
    <mergeCell ref="C196:I196"/>
    <mergeCell ref="C197:I197"/>
    <mergeCell ref="C198:I198"/>
    <mergeCell ref="C199:I199"/>
    <mergeCell ref="C200:I200"/>
    <mergeCell ref="C201:I201"/>
    <mergeCell ref="C208:I208"/>
    <mergeCell ref="J208:O208"/>
    <mergeCell ref="P208:X208"/>
    <mergeCell ref="Y208:AB208"/>
    <mergeCell ref="AC208:AG208"/>
    <mergeCell ref="AH208:AK208"/>
    <mergeCell ref="AL208:AO208"/>
    <mergeCell ref="AP208:AX208"/>
    <mergeCell ref="C213:I213"/>
    <mergeCell ref="J213:O213"/>
    <mergeCell ref="P213:X213"/>
    <mergeCell ref="Y213:AB213"/>
    <mergeCell ref="AC213:AG213"/>
    <mergeCell ref="AP225:AX225"/>
    <mergeCell ref="C230:I230"/>
    <mergeCell ref="J230:O230"/>
    <mergeCell ref="P230:X230"/>
    <mergeCell ref="Y230:AB230"/>
    <mergeCell ref="AC230:AG230"/>
    <mergeCell ref="AH230:AK230"/>
    <mergeCell ref="AL230:AO230"/>
    <mergeCell ref="AP230:AX230"/>
    <mergeCell ref="Y228:AB228"/>
    <mergeCell ref="AC228:AG228"/>
    <mergeCell ref="AH228:AK228"/>
    <mergeCell ref="AL228:AO228"/>
    <mergeCell ref="AP228:AX228"/>
    <mergeCell ref="P217:X217"/>
    <mergeCell ref="Y217:AB217"/>
    <mergeCell ref="AC217:AG217"/>
    <mergeCell ref="AH217:AK217"/>
    <mergeCell ref="AL217:AO217"/>
    <mergeCell ref="AP217:AX217"/>
    <mergeCell ref="C220:I220"/>
    <mergeCell ref="J220:O220"/>
    <mergeCell ref="P220:X220"/>
    <mergeCell ref="Y220:AB220"/>
    <mergeCell ref="AC220:AG220"/>
    <mergeCell ref="AH220:AK220"/>
    <mergeCell ref="AL220:AO220"/>
    <mergeCell ref="AP220:AX220"/>
    <mergeCell ref="C221:I221"/>
    <mergeCell ref="J221:O221"/>
    <mergeCell ref="P221:X221"/>
    <mergeCell ref="Y221:AB221"/>
    <mergeCell ref="C238:I238"/>
    <mergeCell ref="J238:O238"/>
    <mergeCell ref="P238:X238"/>
    <mergeCell ref="Y238:AB238"/>
    <mergeCell ref="AC238:AG238"/>
    <mergeCell ref="AH238:AK238"/>
    <mergeCell ref="AL238:AO238"/>
    <mergeCell ref="AP238:AX238"/>
    <mergeCell ref="C242:I242"/>
    <mergeCell ref="J242:O242"/>
    <mergeCell ref="P242:X242"/>
    <mergeCell ref="Y242:AB242"/>
    <mergeCell ref="AC242:AG242"/>
    <mergeCell ref="AH242:AK242"/>
    <mergeCell ref="AL242:AO242"/>
    <mergeCell ref="AP242:AX242"/>
    <mergeCell ref="AP231:AX231"/>
    <mergeCell ref="C233:I233"/>
    <mergeCell ref="J233:O233"/>
    <mergeCell ref="P233:X233"/>
    <mergeCell ref="Y233:AB233"/>
    <mergeCell ref="AC233:AG233"/>
    <mergeCell ref="AH233:AK233"/>
    <mergeCell ref="AL233:AO233"/>
    <mergeCell ref="AP233:AX233"/>
    <mergeCell ref="C234:I234"/>
    <mergeCell ref="J234:O234"/>
    <mergeCell ref="P234:X234"/>
    <mergeCell ref="Y234:AB234"/>
    <mergeCell ref="AC234:AG234"/>
    <mergeCell ref="AH234:AK234"/>
    <mergeCell ref="AL234:AO234"/>
    <mergeCell ref="G70:X71"/>
    <mergeCell ref="Y70:AA71"/>
    <mergeCell ref="AD90:AF90"/>
    <mergeCell ref="AU74:AX74"/>
    <mergeCell ref="AB70:AD71"/>
    <mergeCell ref="AE70:AH70"/>
    <mergeCell ref="AI70:AL71"/>
    <mergeCell ref="AM70:AP71"/>
    <mergeCell ref="C235:I235"/>
    <mergeCell ref="J235:O235"/>
    <mergeCell ref="P235:X235"/>
    <mergeCell ref="Y235:AB235"/>
    <mergeCell ref="AC235:AG235"/>
    <mergeCell ref="AH235:AK235"/>
    <mergeCell ref="AL235:AO235"/>
    <mergeCell ref="AP235:AX235"/>
    <mergeCell ref="AP234:AX234"/>
    <mergeCell ref="C222:I222"/>
    <mergeCell ref="J222:O222"/>
    <mergeCell ref="P222:X222"/>
    <mergeCell ref="Y222:AB222"/>
    <mergeCell ref="AC222:AG222"/>
    <mergeCell ref="AH222:AK222"/>
    <mergeCell ref="AL222:AO222"/>
    <mergeCell ref="AP222:AX222"/>
    <mergeCell ref="C225:I225"/>
    <mergeCell ref="J225:O225"/>
    <mergeCell ref="P225:X225"/>
    <mergeCell ref="Y225:AB225"/>
    <mergeCell ref="AC225:AG225"/>
    <mergeCell ref="AH225:AK225"/>
    <mergeCell ref="AL225:AO225"/>
    <mergeCell ref="AR21:AX21"/>
    <mergeCell ref="A35:F36"/>
    <mergeCell ref="G35:AX36"/>
    <mergeCell ref="AD99:AF99"/>
    <mergeCell ref="AG98:AX98"/>
    <mergeCell ref="G21:O21"/>
    <mergeCell ref="P21:V21"/>
    <mergeCell ref="W21:AC21"/>
    <mergeCell ref="AD21:AJ21"/>
    <mergeCell ref="AQ45:AT45"/>
    <mergeCell ref="AU45:AX45"/>
    <mergeCell ref="AQ46:AT46"/>
    <mergeCell ref="AQ47:AT47"/>
    <mergeCell ref="AU46:AX46"/>
    <mergeCell ref="AU47:AX47"/>
    <mergeCell ref="AL185:AN185"/>
    <mergeCell ref="AL244:AN244"/>
    <mergeCell ref="A42:F43"/>
    <mergeCell ref="G42:AX43"/>
    <mergeCell ref="C51:D63"/>
    <mergeCell ref="A51:B87"/>
    <mergeCell ref="AG101:AX101"/>
    <mergeCell ref="E61:AX61"/>
    <mergeCell ref="E62:AX63"/>
    <mergeCell ref="C243:I243"/>
    <mergeCell ref="J243:O243"/>
    <mergeCell ref="P243:X243"/>
    <mergeCell ref="Y243:AB243"/>
    <mergeCell ref="AC243:AG243"/>
    <mergeCell ref="AH243:AK243"/>
    <mergeCell ref="AL243:AO243"/>
    <mergeCell ref="AP243:AX243"/>
  </mergeCells>
  <phoneticPr fontId="5"/>
  <conditionalFormatting sqref="P14:AQ14 AQ44 AU44">
    <cfRule type="expression" dxfId="317" priority="14095">
      <formula>IF(RIGHT(TEXT(P14,"0.#"),1)=".",FALSE,TRUE)</formula>
    </cfRule>
    <cfRule type="expression" dxfId="316" priority="14096">
      <formula>IF(RIGHT(TEXT(P14,"0.#"),1)=".",TRUE,FALSE)</formula>
    </cfRule>
  </conditionalFormatting>
  <conditionalFormatting sqref="AE32">
    <cfRule type="expression" dxfId="315" priority="14085">
      <formula>IF(RIGHT(TEXT(AE32,"0.#"),1)=".",FALSE,TRUE)</formula>
    </cfRule>
    <cfRule type="expression" dxfId="314" priority="14086">
      <formula>IF(RIGHT(TEXT(AE32,"0.#"),1)=".",TRUE,FALSE)</formula>
    </cfRule>
  </conditionalFormatting>
  <conditionalFormatting sqref="P18:AX18">
    <cfRule type="expression" dxfId="313" priority="13971">
      <formula>IF(RIGHT(TEXT(P18,"0.#"),1)=".",FALSE,TRUE)</formula>
    </cfRule>
    <cfRule type="expression" dxfId="312" priority="13972">
      <formula>IF(RIGHT(TEXT(P18,"0.#"),1)=".",TRUE,FALSE)</formula>
    </cfRule>
  </conditionalFormatting>
  <conditionalFormatting sqref="Y172">
    <cfRule type="expression" dxfId="311" priority="13963">
      <formula>IF(RIGHT(TEXT(Y172,"0.#"),1)=".",FALSE,TRUE)</formula>
    </cfRule>
    <cfRule type="expression" dxfId="310" priority="13964">
      <formula>IF(RIGHT(TEXT(Y172,"0.#"),1)=".",TRUE,FALSE)</formula>
    </cfRule>
  </conditionalFormatting>
  <conditionalFormatting sqref="P15:AX15 P13:AX13 P16:AQ17">
    <cfRule type="expression" dxfId="309" priority="13793">
      <formula>IF(RIGHT(TEXT(P13,"0.#"),1)=".",FALSE,TRUE)</formula>
    </cfRule>
    <cfRule type="expression" dxfId="308" priority="13794">
      <formula>IF(RIGHT(TEXT(P13,"0.#"),1)=".",TRUE,FALSE)</formula>
    </cfRule>
  </conditionalFormatting>
  <conditionalFormatting sqref="P19:AJ19">
    <cfRule type="expression" dxfId="307" priority="13791">
      <formula>IF(RIGHT(TEXT(P19,"0.#"),1)=".",FALSE,TRUE)</formula>
    </cfRule>
    <cfRule type="expression" dxfId="306" priority="13792">
      <formula>IF(RIGHT(TEXT(P19,"0.#"),1)=".",TRUE,FALSE)</formula>
    </cfRule>
  </conditionalFormatting>
  <conditionalFormatting sqref="AE46 AQ46">
    <cfRule type="expression" dxfId="305" priority="13783">
      <formula>IF(RIGHT(TEXT(AE46,"0.#"),1)=".",FALSE,TRUE)</formula>
    </cfRule>
    <cfRule type="expression" dxfId="304" priority="13784">
      <formula>IF(RIGHT(TEXT(AE46,"0.#"),1)=".",TRUE,FALSE)</formula>
    </cfRule>
  </conditionalFormatting>
  <conditionalFormatting sqref="AU172">
    <cfRule type="expression" dxfId="303" priority="13765">
      <formula>IF(RIGHT(TEXT(AU172,"0.#"),1)=".",FALSE,TRUE)</formula>
    </cfRule>
    <cfRule type="expression" dxfId="302" priority="13766">
      <formula>IF(RIGHT(TEXT(AU172,"0.#"),1)=".",TRUE,FALSE)</formula>
    </cfRule>
  </conditionalFormatting>
  <conditionalFormatting sqref="Y184 Y180 Y176">
    <cfRule type="expression" dxfId="301" priority="13747">
      <formula>IF(RIGHT(TEXT(Y176,"0.#"),1)=".",FALSE,TRUE)</formula>
    </cfRule>
    <cfRule type="expression" dxfId="300" priority="13748">
      <formula>IF(RIGHT(TEXT(Y176,"0.#"),1)=".",TRUE,FALSE)</formula>
    </cfRule>
  </conditionalFormatting>
  <conditionalFormatting sqref="AU184 AU180 AU176">
    <cfRule type="expression" dxfId="299" priority="13741">
      <formula>IF(RIGHT(TEXT(AU176,"0.#"),1)=".",FALSE,TRUE)</formula>
    </cfRule>
    <cfRule type="expression" dxfId="298" priority="13742">
      <formula>IF(RIGHT(TEXT(AU176,"0.#"),1)=".",TRUE,FALSE)</formula>
    </cfRule>
  </conditionalFormatting>
  <conditionalFormatting sqref="AM34">
    <cfRule type="expression" dxfId="297" priority="13539">
      <formula>IF(RIGHT(TEXT(AM34,"0.#"),1)=".",FALSE,TRUE)</formula>
    </cfRule>
    <cfRule type="expression" dxfId="296" priority="13540">
      <formula>IF(RIGHT(TEXT(AM34,"0.#"),1)=".",TRUE,FALSE)</formula>
    </cfRule>
  </conditionalFormatting>
  <conditionalFormatting sqref="AE33">
    <cfRule type="expression" dxfId="295" priority="13553">
      <formula>IF(RIGHT(TEXT(AE33,"0.#"),1)=".",FALSE,TRUE)</formula>
    </cfRule>
    <cfRule type="expression" dxfId="294" priority="13554">
      <formula>IF(RIGHT(TEXT(AE33,"0.#"),1)=".",TRUE,FALSE)</formula>
    </cfRule>
  </conditionalFormatting>
  <conditionalFormatting sqref="AE34">
    <cfRule type="expression" dxfId="293" priority="13551">
      <formula>IF(RIGHT(TEXT(AE34,"0.#"),1)=".",FALSE,TRUE)</formula>
    </cfRule>
    <cfRule type="expression" dxfId="292" priority="13552">
      <formula>IF(RIGHT(TEXT(AE34,"0.#"),1)=".",TRUE,FALSE)</formula>
    </cfRule>
  </conditionalFormatting>
  <conditionalFormatting sqref="AI34">
    <cfRule type="expression" dxfId="291" priority="13549">
      <formula>IF(RIGHT(TEXT(AI34,"0.#"),1)=".",FALSE,TRUE)</formula>
    </cfRule>
    <cfRule type="expression" dxfId="290" priority="13550">
      <formula>IF(RIGHT(TEXT(AI34,"0.#"),1)=".",TRUE,FALSE)</formula>
    </cfRule>
  </conditionalFormatting>
  <conditionalFormatting sqref="AI33">
    <cfRule type="expression" dxfId="289" priority="13547">
      <formula>IF(RIGHT(TEXT(AI33,"0.#"),1)=".",FALSE,TRUE)</formula>
    </cfRule>
    <cfRule type="expression" dxfId="288" priority="13548">
      <formula>IF(RIGHT(TEXT(AI33,"0.#"),1)=".",TRUE,FALSE)</formula>
    </cfRule>
  </conditionalFormatting>
  <conditionalFormatting sqref="AI32">
    <cfRule type="expression" dxfId="287" priority="13545">
      <formula>IF(RIGHT(TEXT(AI32,"0.#"),1)=".",FALSE,TRUE)</formula>
    </cfRule>
    <cfRule type="expression" dxfId="286" priority="13546">
      <formula>IF(RIGHT(TEXT(AI32,"0.#"),1)=".",TRUE,FALSE)</formula>
    </cfRule>
  </conditionalFormatting>
  <conditionalFormatting sqref="AM32">
    <cfRule type="expression" dxfId="285" priority="13543">
      <formula>IF(RIGHT(TEXT(AM32,"0.#"),1)=".",FALSE,TRUE)</formula>
    </cfRule>
    <cfRule type="expression" dxfId="284" priority="13544">
      <formula>IF(RIGHT(TEXT(AM32,"0.#"),1)=".",TRUE,FALSE)</formula>
    </cfRule>
  </conditionalFormatting>
  <conditionalFormatting sqref="AM33">
    <cfRule type="expression" dxfId="283" priority="13541">
      <formula>IF(RIGHT(TEXT(AM33,"0.#"),1)=".",FALSE,TRUE)</formula>
    </cfRule>
    <cfRule type="expression" dxfId="282" priority="13542">
      <formula>IF(RIGHT(TEXT(AM33,"0.#"),1)=".",TRUE,FALSE)</formula>
    </cfRule>
  </conditionalFormatting>
  <conditionalFormatting sqref="AQ32:AQ34">
    <cfRule type="expression" dxfId="281" priority="13533">
      <formula>IF(RIGHT(TEXT(AQ32,"0.#"),1)=".",FALSE,TRUE)</formula>
    </cfRule>
    <cfRule type="expression" dxfId="280" priority="13534">
      <formula>IF(RIGHT(TEXT(AQ32,"0.#"),1)=".",TRUE,FALSE)</formula>
    </cfRule>
  </conditionalFormatting>
  <conditionalFormatting sqref="AU32:AU34">
    <cfRule type="expression" dxfId="279" priority="13531">
      <formula>IF(RIGHT(TEXT(AU32,"0.#"),1)=".",FALSE,TRUE)</formula>
    </cfRule>
    <cfRule type="expression" dxfId="278" priority="13532">
      <formula>IF(RIGHT(TEXT(AU32,"0.#"),1)=".",TRUE,FALSE)</formula>
    </cfRule>
  </conditionalFormatting>
  <conditionalFormatting sqref="AE44">
    <cfRule type="expression" dxfId="277" priority="13341">
      <formula>IF(RIGHT(TEXT(AE44,"0.#"),1)=".",FALSE,TRUE)</formula>
    </cfRule>
    <cfRule type="expression" dxfId="276" priority="13342">
      <formula>IF(RIGHT(TEXT(AE44,"0.#"),1)=".",TRUE,FALSE)</formula>
    </cfRule>
  </conditionalFormatting>
  <conditionalFormatting sqref="AI44">
    <cfRule type="expression" dxfId="275" priority="13339">
      <formula>IF(RIGHT(TEXT(AI44,"0.#"),1)=".",FALSE,TRUE)</formula>
    </cfRule>
    <cfRule type="expression" dxfId="274" priority="13340">
      <formula>IF(RIGHT(TEXT(AI44,"0.#"),1)=".",TRUE,FALSE)</formula>
    </cfRule>
  </conditionalFormatting>
  <conditionalFormatting sqref="AM44">
    <cfRule type="expression" dxfId="273" priority="13329">
      <formula>IF(RIGHT(TEXT(AM44,"0.#"),1)=".",FALSE,TRUE)</formula>
    </cfRule>
    <cfRule type="expression" dxfId="272" priority="13330">
      <formula>IF(RIGHT(TEXT(AM44,"0.#"),1)=".",TRUE,FALSE)</formula>
    </cfRule>
  </conditionalFormatting>
  <conditionalFormatting sqref="AI46">
    <cfRule type="expression" dxfId="271" priority="13315">
      <formula>IF(RIGHT(TEXT(AI46,"0.#"),1)=".",FALSE,TRUE)</formula>
    </cfRule>
    <cfRule type="expression" dxfId="270" priority="13316">
      <formula>IF(RIGHT(TEXT(AI46,"0.#"),1)=".",TRUE,FALSE)</formula>
    </cfRule>
  </conditionalFormatting>
  <conditionalFormatting sqref="AM46">
    <cfRule type="expression" dxfId="269" priority="13313">
      <formula>IF(RIGHT(TEXT(AM46,"0.#"),1)=".",FALSE,TRUE)</formula>
    </cfRule>
    <cfRule type="expression" dxfId="268" priority="13314">
      <formula>IF(RIGHT(TEXT(AM46,"0.#"),1)=".",TRUE,FALSE)</formula>
    </cfRule>
  </conditionalFormatting>
  <conditionalFormatting sqref="AE47">
    <cfRule type="expression" dxfId="267" priority="13311">
      <formula>IF(RIGHT(TEXT(AE47,"0.#"),1)=".",FALSE,TRUE)</formula>
    </cfRule>
    <cfRule type="expression" dxfId="266" priority="13312">
      <formula>IF(RIGHT(TEXT(AE47,"0.#"),1)=".",TRUE,FALSE)</formula>
    </cfRule>
  </conditionalFormatting>
  <conditionalFormatting sqref="AI47">
    <cfRule type="expression" dxfId="265" priority="13309">
      <formula>IF(RIGHT(TEXT(AI47,"0.#"),1)=".",FALSE,TRUE)</formula>
    </cfRule>
    <cfRule type="expression" dxfId="264" priority="13310">
      <formula>IF(RIGHT(TEXT(AI47,"0.#"),1)=".",TRUE,FALSE)</formula>
    </cfRule>
  </conditionalFormatting>
  <conditionalFormatting sqref="AM47">
    <cfRule type="expression" dxfId="263" priority="13307">
      <formula>IF(RIGHT(TEXT(AM47,"0.#"),1)=".",FALSE,TRUE)</formula>
    </cfRule>
    <cfRule type="expression" dxfId="262" priority="13308">
      <formula>IF(RIGHT(TEXT(AM47,"0.#"),1)=".",TRUE,FALSE)</formula>
    </cfRule>
  </conditionalFormatting>
  <conditionalFormatting sqref="AQ47">
    <cfRule type="expression" dxfId="261" priority="13305">
      <formula>IF(RIGHT(TEXT(AQ47,"0.#"),1)=".",FALSE,TRUE)</formula>
    </cfRule>
    <cfRule type="expression" dxfId="260" priority="13306">
      <formula>IF(RIGHT(TEXT(AQ47,"0.#"),1)=".",TRUE,FALSE)</formula>
    </cfRule>
  </conditionalFormatting>
  <conditionalFormatting sqref="AE49 AQ49">
    <cfRule type="expression" dxfId="259" priority="13247">
      <formula>IF(RIGHT(TEXT(AE49,"0.#"),1)=".",FALSE,TRUE)</formula>
    </cfRule>
    <cfRule type="expression" dxfId="258" priority="13248">
      <formula>IF(RIGHT(TEXT(AE49,"0.#"),1)=".",TRUE,FALSE)</formula>
    </cfRule>
  </conditionalFormatting>
  <conditionalFormatting sqref="AI49">
    <cfRule type="expression" dxfId="257" priority="13245">
      <formula>IF(RIGHT(TEXT(AI49,"0.#"),1)=".",FALSE,TRUE)</formula>
    </cfRule>
    <cfRule type="expression" dxfId="256" priority="13246">
      <formula>IF(RIGHT(TEXT(AI49,"0.#"),1)=".",TRUE,FALSE)</formula>
    </cfRule>
  </conditionalFormatting>
  <conditionalFormatting sqref="AM49">
    <cfRule type="expression" dxfId="255" priority="13243">
      <formula>IF(RIGHT(TEXT(AM49,"0.#"),1)=".",FALSE,TRUE)</formula>
    </cfRule>
    <cfRule type="expression" dxfId="254" priority="13244">
      <formula>IF(RIGHT(TEXT(AM49,"0.#"),1)=".",TRUE,FALSE)</formula>
    </cfRule>
  </conditionalFormatting>
  <conditionalFormatting sqref="AE50 AM50">
    <cfRule type="expression" dxfId="253" priority="13241">
      <formula>IF(RIGHT(TEXT(AE50,"0.#"),1)=".",FALSE,TRUE)</formula>
    </cfRule>
    <cfRule type="expression" dxfId="252" priority="13242">
      <formula>IF(RIGHT(TEXT(AE50,"0.#"),1)=".",TRUE,FALSE)</formula>
    </cfRule>
  </conditionalFormatting>
  <conditionalFormatting sqref="AI50">
    <cfRule type="expression" dxfId="251" priority="13239">
      <formula>IF(RIGHT(TEXT(AI50,"0.#"),1)=".",FALSE,TRUE)</formula>
    </cfRule>
    <cfRule type="expression" dxfId="250" priority="13240">
      <formula>IF(RIGHT(TEXT(AI50,"0.#"),1)=".",TRUE,FALSE)</formula>
    </cfRule>
  </conditionalFormatting>
  <conditionalFormatting sqref="AQ50">
    <cfRule type="expression" dxfId="249" priority="13235">
      <formula>IF(RIGHT(TEXT(AQ50,"0.#"),1)=".",FALSE,TRUE)</formula>
    </cfRule>
    <cfRule type="expression" dxfId="248" priority="13236">
      <formula>IF(RIGHT(TEXT(AQ50,"0.#"),1)=".",TRUE,FALSE)</formula>
    </cfRule>
  </conditionalFormatting>
  <conditionalFormatting sqref="AE55:AE56 AI55:AI56 AM55:AM56 AQ55:AQ56 AU55:AU56">
    <cfRule type="expression" dxfId="247" priority="13147">
      <formula>IF(RIGHT(TEXT(AE55,"0.#"),1)=".",FALSE,TRUE)</formula>
    </cfRule>
    <cfRule type="expression" dxfId="246" priority="13148">
      <formula>IF(RIGHT(TEXT(AE55,"0.#"),1)=".",TRUE,FALSE)</formula>
    </cfRule>
  </conditionalFormatting>
  <conditionalFormatting sqref="AE67">
    <cfRule type="expression" dxfId="245" priority="13117">
      <formula>IF(RIGHT(TEXT(AE67,"0.#"),1)=".",FALSE,TRUE)</formula>
    </cfRule>
    <cfRule type="expression" dxfId="244" priority="13118">
      <formula>IF(RIGHT(TEXT(AE67,"0.#"),1)=".",TRUE,FALSE)</formula>
    </cfRule>
  </conditionalFormatting>
  <conditionalFormatting sqref="AE68">
    <cfRule type="expression" dxfId="243" priority="13115">
      <formula>IF(RIGHT(TEXT(AE68,"0.#"),1)=".",FALSE,TRUE)</formula>
    </cfRule>
    <cfRule type="expression" dxfId="242" priority="13116">
      <formula>IF(RIGHT(TEXT(AE68,"0.#"),1)=".",TRUE,FALSE)</formula>
    </cfRule>
  </conditionalFormatting>
  <conditionalFormatting sqref="AE69">
    <cfRule type="expression" dxfId="241" priority="13113">
      <formula>IF(RIGHT(TEXT(AE69,"0.#"),1)=".",FALSE,TRUE)</formula>
    </cfRule>
    <cfRule type="expression" dxfId="240" priority="13114">
      <formula>IF(RIGHT(TEXT(AE69,"0.#"),1)=".",TRUE,FALSE)</formula>
    </cfRule>
  </conditionalFormatting>
  <conditionalFormatting sqref="AM68">
    <cfRule type="expression" dxfId="239" priority="13103">
      <formula>IF(RIGHT(TEXT(AM68,"0.#"),1)=".",FALSE,TRUE)</formula>
    </cfRule>
    <cfRule type="expression" dxfId="238" priority="13104">
      <formula>IF(RIGHT(TEXT(AM68,"0.#"),1)=".",TRUE,FALSE)</formula>
    </cfRule>
  </conditionalFormatting>
  <conditionalFormatting sqref="AU67">
    <cfRule type="expression" dxfId="237" priority="13093">
      <formula>IF(RIGHT(TEXT(AU67,"0.#"),1)=".",FALSE,TRUE)</formula>
    </cfRule>
    <cfRule type="expression" dxfId="236" priority="13094">
      <formula>IF(RIGHT(TEXT(AU67,"0.#"),1)=".",TRUE,FALSE)</formula>
    </cfRule>
  </conditionalFormatting>
  <conditionalFormatting sqref="AU68">
    <cfRule type="expression" dxfId="235" priority="13091">
      <formula>IF(RIGHT(TEXT(AU68,"0.#"),1)=".",FALSE,TRUE)</formula>
    </cfRule>
    <cfRule type="expression" dxfId="234" priority="13092">
      <formula>IF(RIGHT(TEXT(AU68,"0.#"),1)=".",TRUE,FALSE)</formula>
    </cfRule>
  </conditionalFormatting>
  <conditionalFormatting sqref="AU69">
    <cfRule type="expression" dxfId="233" priority="13089">
      <formula>IF(RIGHT(TEXT(AU69,"0.#"),1)=".",FALSE,TRUE)</formula>
    </cfRule>
    <cfRule type="expression" dxfId="232" priority="13090">
      <formula>IF(RIGHT(TEXT(AU69,"0.#"),1)=".",TRUE,FALSE)</formula>
    </cfRule>
  </conditionalFormatting>
  <conditionalFormatting sqref="AI69 AM69">
    <cfRule type="expression" dxfId="231" priority="13023">
      <formula>IF(RIGHT(TEXT(AI69,"0.#"),1)=".",FALSE,TRUE)</formula>
    </cfRule>
    <cfRule type="expression" dxfId="230" priority="13024">
      <formula>IF(RIGHT(TEXT(AI69,"0.#"),1)=".",TRUE,FALSE)</formula>
    </cfRule>
  </conditionalFormatting>
  <conditionalFormatting sqref="AI67 AM67">
    <cfRule type="expression" dxfId="229" priority="13027">
      <formula>IF(RIGHT(TEXT(AI67,"0.#"),1)=".",FALSE,TRUE)</formula>
    </cfRule>
    <cfRule type="expression" dxfId="228" priority="13028">
      <formula>IF(RIGHT(TEXT(AI67,"0.#"),1)=".",TRUE,FALSE)</formula>
    </cfRule>
  </conditionalFormatting>
  <conditionalFormatting sqref="AI68">
    <cfRule type="expression" dxfId="227" priority="13025">
      <formula>IF(RIGHT(TEXT(AI68,"0.#"),1)=".",FALSE,TRUE)</formula>
    </cfRule>
    <cfRule type="expression" dxfId="226" priority="13026">
      <formula>IF(RIGHT(TEXT(AI68,"0.#"),1)=".",TRUE,FALSE)</formula>
    </cfRule>
  </conditionalFormatting>
  <conditionalFormatting sqref="AQ68">
    <cfRule type="expression" dxfId="225" priority="13009">
      <formula>IF(RIGHT(TEXT(AQ68,"0.#"),1)=".",FALSE,TRUE)</formula>
    </cfRule>
    <cfRule type="expression" dxfId="224" priority="13010">
      <formula>IF(RIGHT(TEXT(AQ68,"0.#"),1)=".",TRUE,FALSE)</formula>
    </cfRule>
  </conditionalFormatting>
  <conditionalFormatting sqref="AQ69">
    <cfRule type="expression" dxfId="223" priority="12995">
      <formula>IF(RIGHT(TEXT(AQ69,"0.#"),1)=".",FALSE,TRUE)</formula>
    </cfRule>
    <cfRule type="expression" dxfId="222" priority="12996">
      <formula>IF(RIGHT(TEXT(AQ69,"0.#"),1)=".",TRUE,FALSE)</formula>
    </cfRule>
  </conditionalFormatting>
  <conditionalFormatting sqref="AQ67">
    <cfRule type="expression" dxfId="221" priority="12993">
      <formula>IF(RIGHT(TEXT(AQ67,"0.#"),1)=".",FALSE,TRUE)</formula>
    </cfRule>
    <cfRule type="expression" dxfId="220" priority="12994">
      <formula>IF(RIGHT(TEXT(AQ67,"0.#"),1)=".",TRUE,FALSE)</formula>
    </cfRule>
  </conditionalFormatting>
  <conditionalFormatting sqref="AL201:AO201">
    <cfRule type="expression" dxfId="219" priority="6717">
      <formula>IF(AND(AL201&gt;=0, RIGHT(TEXT(AL201,"0.#"),1)&lt;&gt;"."),TRUE,FALSE)</formula>
    </cfRule>
    <cfRule type="expression" dxfId="218" priority="6718">
      <formula>IF(AND(AL201&gt;=0, RIGHT(TEXT(AL201,"0.#"),1)="."),TRUE,FALSE)</formula>
    </cfRule>
    <cfRule type="expression" dxfId="217" priority="6719">
      <formula>IF(AND(AL201&lt;0, RIGHT(TEXT(AL201,"0.#"),1)&lt;&gt;"."),TRUE,FALSE)</formula>
    </cfRule>
    <cfRule type="expression" dxfId="216" priority="6720">
      <formula>IF(AND(AL201&lt;0, RIGHT(TEXT(AL201,"0.#"),1)="."),TRUE,FALSE)</formula>
    </cfRule>
  </conditionalFormatting>
  <conditionalFormatting sqref="AE77">
    <cfRule type="expression" dxfId="215" priority="4411">
      <formula>IF(RIGHT(TEXT(AE77,"0.#"),1)=".",FALSE,TRUE)</formula>
    </cfRule>
    <cfRule type="expression" dxfId="214" priority="4412">
      <formula>IF(RIGHT(TEXT(AE77,"0.#"),1)=".",TRUE,FALSE)</formula>
    </cfRule>
  </conditionalFormatting>
  <conditionalFormatting sqref="AE78">
    <cfRule type="expression" dxfId="213" priority="4409">
      <formula>IF(RIGHT(TEXT(AE78,"0.#"),1)=".",FALSE,TRUE)</formula>
    </cfRule>
    <cfRule type="expression" dxfId="212" priority="4410">
      <formula>IF(RIGHT(TEXT(AE78,"0.#"),1)=".",TRUE,FALSE)</formula>
    </cfRule>
  </conditionalFormatting>
  <conditionalFormatting sqref="AE79">
    <cfRule type="expression" dxfId="211" priority="4407">
      <formula>IF(RIGHT(TEXT(AE79,"0.#"),1)=".",FALSE,TRUE)</formula>
    </cfRule>
    <cfRule type="expression" dxfId="210" priority="4408">
      <formula>IF(RIGHT(TEXT(AE79,"0.#"),1)=".",TRUE,FALSE)</formula>
    </cfRule>
  </conditionalFormatting>
  <conditionalFormatting sqref="AU77">
    <cfRule type="expression" dxfId="209" priority="4399">
      <formula>IF(RIGHT(TEXT(AU77,"0.#"),1)=".",FALSE,TRUE)</formula>
    </cfRule>
    <cfRule type="expression" dxfId="208" priority="4400">
      <formula>IF(RIGHT(TEXT(AU77,"0.#"),1)=".",TRUE,FALSE)</formula>
    </cfRule>
  </conditionalFormatting>
  <conditionalFormatting sqref="AU78">
    <cfRule type="expression" dxfId="207" priority="4397">
      <formula>IF(RIGHT(TEXT(AU78,"0.#"),1)=".",FALSE,TRUE)</formula>
    </cfRule>
    <cfRule type="expression" dxfId="206" priority="4398">
      <formula>IF(RIGHT(TEXT(AU78,"0.#"),1)=".",TRUE,FALSE)</formula>
    </cfRule>
  </conditionalFormatting>
  <conditionalFormatting sqref="AU79">
    <cfRule type="expression" dxfId="205" priority="4395">
      <formula>IF(RIGHT(TEXT(AU79,"0.#"),1)=".",FALSE,TRUE)</formula>
    </cfRule>
    <cfRule type="expression" dxfId="204" priority="4396">
      <formula>IF(RIGHT(TEXT(AU79,"0.#"),1)=".",TRUE,FALSE)</formula>
    </cfRule>
  </conditionalFormatting>
  <conditionalFormatting sqref="AI79 AM79">
    <cfRule type="expression" dxfId="203" priority="4389">
      <formula>IF(RIGHT(TEXT(AI79,"0.#"),1)=".",FALSE,TRUE)</formula>
    </cfRule>
    <cfRule type="expression" dxfId="202" priority="4390">
      <formula>IF(RIGHT(TEXT(AI79,"0.#"),1)=".",TRUE,FALSE)</formula>
    </cfRule>
  </conditionalFormatting>
  <conditionalFormatting sqref="AI77 AM77">
    <cfRule type="expression" dxfId="201" priority="4393">
      <formula>IF(RIGHT(TEXT(AI77,"0.#"),1)=".",FALSE,TRUE)</formula>
    </cfRule>
    <cfRule type="expression" dxfId="200" priority="4394">
      <formula>IF(RIGHT(TEXT(AI77,"0.#"),1)=".",TRUE,FALSE)</formula>
    </cfRule>
  </conditionalFormatting>
  <conditionalFormatting sqref="AI78 AM78">
    <cfRule type="expression" dxfId="199" priority="4391">
      <formula>IF(RIGHT(TEXT(AI78,"0.#"),1)=".",FALSE,TRUE)</formula>
    </cfRule>
    <cfRule type="expression" dxfId="198" priority="4392">
      <formula>IF(RIGHT(TEXT(AI78,"0.#"),1)=".",TRUE,FALSE)</formula>
    </cfRule>
  </conditionalFormatting>
  <conditionalFormatting sqref="AQ78">
    <cfRule type="expression" dxfId="197" priority="4387">
      <formula>IF(RIGHT(TEXT(AQ78,"0.#"),1)=".",FALSE,TRUE)</formula>
    </cfRule>
    <cfRule type="expression" dxfId="196" priority="4388">
      <formula>IF(RIGHT(TEXT(AQ78,"0.#"),1)=".",TRUE,FALSE)</formula>
    </cfRule>
  </conditionalFormatting>
  <conditionalFormatting sqref="AQ79">
    <cfRule type="expression" dxfId="195" priority="4385">
      <formula>IF(RIGHT(TEXT(AQ79,"0.#"),1)=".",FALSE,TRUE)</formula>
    </cfRule>
    <cfRule type="expression" dxfId="194" priority="4386">
      <formula>IF(RIGHT(TEXT(AQ79,"0.#"),1)=".",TRUE,FALSE)</formula>
    </cfRule>
  </conditionalFormatting>
  <conditionalFormatting sqref="AQ77">
    <cfRule type="expression" dxfId="193" priority="4383">
      <formula>IF(RIGHT(TEXT(AQ77,"0.#"),1)=".",FALSE,TRUE)</formula>
    </cfRule>
    <cfRule type="expression" dxfId="192" priority="4384">
      <formula>IF(RIGHT(TEXT(AQ77,"0.#"),1)=".",TRUE,FALSE)</formula>
    </cfRule>
  </conditionalFormatting>
  <conditionalFormatting sqref="Y201">
    <cfRule type="expression" dxfId="191" priority="3045">
      <formula>IF(RIGHT(TEXT(Y201,"0.#"),1)=".",FALSE,TRUE)</formula>
    </cfRule>
    <cfRule type="expression" dxfId="190" priority="3046">
      <formula>IF(RIGHT(TEXT(Y201,"0.#"),1)=".",TRUE,FALSE)</formula>
    </cfRule>
  </conditionalFormatting>
  <conditionalFormatting sqref="AE84">
    <cfRule type="expression" dxfId="189" priority="1865">
      <formula>IF(RIGHT(TEXT(AE84,"0.#"),1)=".",FALSE,TRUE)</formula>
    </cfRule>
    <cfRule type="expression" dxfId="188" priority="1866">
      <formula>IF(RIGHT(TEXT(AE84,"0.#"),1)=".",TRUE,FALSE)</formula>
    </cfRule>
  </conditionalFormatting>
  <conditionalFormatting sqref="AE82">
    <cfRule type="expression" dxfId="187" priority="1869">
      <formula>IF(RIGHT(TEXT(AE82,"0.#"),1)=".",FALSE,TRUE)</formula>
    </cfRule>
    <cfRule type="expression" dxfId="186" priority="1870">
      <formula>IF(RIGHT(TEXT(AE82,"0.#"),1)=".",TRUE,FALSE)</formula>
    </cfRule>
  </conditionalFormatting>
  <conditionalFormatting sqref="AE83">
    <cfRule type="expression" dxfId="185" priority="1867">
      <formula>IF(RIGHT(TEXT(AE83,"0.#"),1)=".",FALSE,TRUE)</formula>
    </cfRule>
    <cfRule type="expression" dxfId="184" priority="1868">
      <formula>IF(RIGHT(TEXT(AE83,"0.#"),1)=".",TRUE,FALSE)</formula>
    </cfRule>
  </conditionalFormatting>
  <conditionalFormatting sqref="AU84">
    <cfRule type="expression" dxfId="183" priority="1853">
      <formula>IF(RIGHT(TEXT(AU84,"0.#"),1)=".",FALSE,TRUE)</formula>
    </cfRule>
    <cfRule type="expression" dxfId="182" priority="1854">
      <formula>IF(RIGHT(TEXT(AU84,"0.#"),1)=".",TRUE,FALSE)</formula>
    </cfRule>
  </conditionalFormatting>
  <conditionalFormatting sqref="AU82">
    <cfRule type="expression" dxfId="181" priority="1857">
      <formula>IF(RIGHT(TEXT(AU82,"0.#"),1)=".",FALSE,TRUE)</formula>
    </cfRule>
    <cfRule type="expression" dxfId="180" priority="1858">
      <formula>IF(RIGHT(TEXT(AU82,"0.#"),1)=".",TRUE,FALSE)</formula>
    </cfRule>
  </conditionalFormatting>
  <conditionalFormatting sqref="AU83">
    <cfRule type="expression" dxfId="179" priority="1855">
      <formula>IF(RIGHT(TEXT(AU83,"0.#"),1)=".",FALSE,TRUE)</formula>
    </cfRule>
    <cfRule type="expression" dxfId="178" priority="1856">
      <formula>IF(RIGHT(TEXT(AU83,"0.#"),1)=".",TRUE,FALSE)</formula>
    </cfRule>
  </conditionalFormatting>
  <conditionalFormatting sqref="AI84 AM84">
    <cfRule type="expression" dxfId="177" priority="1847">
      <formula>IF(RIGHT(TEXT(AI84,"0.#"),1)=".",FALSE,TRUE)</formula>
    </cfRule>
    <cfRule type="expression" dxfId="176" priority="1848">
      <formula>IF(RIGHT(TEXT(AI84,"0.#"),1)=".",TRUE,FALSE)</formula>
    </cfRule>
  </conditionalFormatting>
  <conditionalFormatting sqref="AI82 AM82">
    <cfRule type="expression" dxfId="175" priority="1851">
      <formula>IF(RIGHT(TEXT(AI82,"0.#"),1)=".",FALSE,TRUE)</formula>
    </cfRule>
    <cfRule type="expression" dxfId="174" priority="1852">
      <formula>IF(RIGHT(TEXT(AI82,"0.#"),1)=".",TRUE,FALSE)</formula>
    </cfRule>
  </conditionalFormatting>
  <conditionalFormatting sqref="AI83 AM83">
    <cfRule type="expression" dxfId="173" priority="1849">
      <formula>IF(RIGHT(TEXT(AI83,"0.#"),1)=".",FALSE,TRUE)</formula>
    </cfRule>
    <cfRule type="expression" dxfId="172" priority="1850">
      <formula>IF(RIGHT(TEXT(AI83,"0.#"),1)=".",TRUE,FALSE)</formula>
    </cfRule>
  </conditionalFormatting>
  <conditionalFormatting sqref="AQ82">
    <cfRule type="expression" dxfId="171" priority="1841">
      <formula>IF(RIGHT(TEXT(AQ82,"0.#"),1)=".",FALSE,TRUE)</formula>
    </cfRule>
    <cfRule type="expression" dxfId="170" priority="1842">
      <formula>IF(RIGHT(TEXT(AQ82,"0.#"),1)=".",TRUE,FALSE)</formula>
    </cfRule>
  </conditionalFormatting>
  <conditionalFormatting sqref="AQ83">
    <cfRule type="expression" dxfId="169" priority="1845">
      <formula>IF(RIGHT(TEXT(AQ83,"0.#"),1)=".",FALSE,TRUE)</formula>
    </cfRule>
    <cfRule type="expression" dxfId="168" priority="1846">
      <formula>IF(RIGHT(TEXT(AQ83,"0.#"),1)=".",TRUE,FALSE)</formula>
    </cfRule>
  </conditionalFormatting>
  <conditionalFormatting sqref="AQ84">
    <cfRule type="expression" dxfId="167" priority="1843">
      <formula>IF(RIGHT(TEXT(AQ84,"0.#"),1)=".",FALSE,TRUE)</formula>
    </cfRule>
    <cfRule type="expression" dxfId="166" priority="1844">
      <formula>IF(RIGHT(TEXT(AQ84,"0.#"),1)=".",TRUE,FALSE)</formula>
    </cfRule>
  </conditionalFormatting>
  <conditionalFormatting sqref="AE59:AE60 AI59:AI60 AM59:AM60 AQ59:AQ60 AU59:AU60">
    <cfRule type="expression" dxfId="165" priority="2037">
      <formula>IF(RIGHT(TEXT(AE59,"0.#"),1)=".",FALSE,TRUE)</formula>
    </cfRule>
    <cfRule type="expression" dxfId="164" priority="2038">
      <formula>IF(RIGHT(TEXT(AE59,"0.#"),1)=".",TRUE,FALSE)</formula>
    </cfRule>
  </conditionalFormatting>
  <conditionalFormatting sqref="AE74">
    <cfRule type="expression" dxfId="163" priority="1985">
      <formula>IF(RIGHT(TEXT(AE74,"0.#"),1)=".",FALSE,TRUE)</formula>
    </cfRule>
    <cfRule type="expression" dxfId="162" priority="1986">
      <formula>IF(RIGHT(TEXT(AE74,"0.#"),1)=".",TRUE,FALSE)</formula>
    </cfRule>
  </conditionalFormatting>
  <conditionalFormatting sqref="AE72">
    <cfRule type="expression" dxfId="161" priority="1989">
      <formula>IF(RIGHT(TEXT(AE72,"0.#"),1)=".",FALSE,TRUE)</formula>
    </cfRule>
    <cfRule type="expression" dxfId="160" priority="1990">
      <formula>IF(RIGHT(TEXT(AE72,"0.#"),1)=".",TRUE,FALSE)</formula>
    </cfRule>
  </conditionalFormatting>
  <conditionalFormatting sqref="AE73">
    <cfRule type="expression" dxfId="159" priority="1987">
      <formula>IF(RIGHT(TEXT(AE73,"0.#"),1)=".",FALSE,TRUE)</formula>
    </cfRule>
    <cfRule type="expression" dxfId="158" priority="1988">
      <formula>IF(RIGHT(TEXT(AE73,"0.#"),1)=".",TRUE,FALSE)</formula>
    </cfRule>
  </conditionalFormatting>
  <conditionalFormatting sqref="AM73">
    <cfRule type="expression" dxfId="157" priority="1981">
      <formula>IF(RIGHT(TEXT(AM73,"0.#"),1)=".",FALSE,TRUE)</formula>
    </cfRule>
    <cfRule type="expression" dxfId="156" priority="1982">
      <formula>IF(RIGHT(TEXT(AM73,"0.#"),1)=".",TRUE,FALSE)</formula>
    </cfRule>
  </conditionalFormatting>
  <conditionalFormatting sqref="AU74">
    <cfRule type="expression" dxfId="155" priority="1973">
      <formula>IF(RIGHT(TEXT(AU74,"0.#"),1)=".",FALSE,TRUE)</formula>
    </cfRule>
    <cfRule type="expression" dxfId="154" priority="1974">
      <formula>IF(RIGHT(TEXT(AU74,"0.#"),1)=".",TRUE,FALSE)</formula>
    </cfRule>
  </conditionalFormatting>
  <conditionalFormatting sqref="AU72">
    <cfRule type="expression" dxfId="153" priority="1977">
      <formula>IF(RIGHT(TEXT(AU72,"0.#"),1)=".",FALSE,TRUE)</formula>
    </cfRule>
    <cfRule type="expression" dxfId="152" priority="1978">
      <formula>IF(RIGHT(TEXT(AU72,"0.#"),1)=".",TRUE,FALSE)</formula>
    </cfRule>
  </conditionalFormatting>
  <conditionalFormatting sqref="AU73">
    <cfRule type="expression" dxfId="151" priority="1975">
      <formula>IF(RIGHT(TEXT(AU73,"0.#"),1)=".",FALSE,TRUE)</formula>
    </cfRule>
    <cfRule type="expression" dxfId="150" priority="1976">
      <formula>IF(RIGHT(TEXT(AU73,"0.#"),1)=".",TRUE,FALSE)</formula>
    </cfRule>
  </conditionalFormatting>
  <conditionalFormatting sqref="AI74 AM74">
    <cfRule type="expression" dxfId="149" priority="1967">
      <formula>IF(RIGHT(TEXT(AI74,"0.#"),1)=".",FALSE,TRUE)</formula>
    </cfRule>
    <cfRule type="expression" dxfId="148" priority="1968">
      <formula>IF(RIGHT(TEXT(AI74,"0.#"),1)=".",TRUE,FALSE)</formula>
    </cfRule>
  </conditionalFormatting>
  <conditionalFormatting sqref="AI72 AM72">
    <cfRule type="expression" dxfId="147" priority="1971">
      <formula>IF(RIGHT(TEXT(AI72,"0.#"),1)=".",FALSE,TRUE)</formula>
    </cfRule>
    <cfRule type="expression" dxfId="146" priority="1972">
      <formula>IF(RIGHT(TEXT(AI72,"0.#"),1)=".",TRUE,FALSE)</formula>
    </cfRule>
  </conditionalFormatting>
  <conditionalFormatting sqref="AI73">
    <cfRule type="expression" dxfId="145" priority="1969">
      <formula>IF(RIGHT(TEXT(AI73,"0.#"),1)=".",FALSE,TRUE)</formula>
    </cfRule>
    <cfRule type="expression" dxfId="144" priority="1970">
      <formula>IF(RIGHT(TEXT(AI73,"0.#"),1)=".",TRUE,FALSE)</formula>
    </cfRule>
  </conditionalFormatting>
  <conditionalFormatting sqref="AQ72">
    <cfRule type="expression" dxfId="143" priority="1961">
      <formula>IF(RIGHT(TEXT(AQ72,"0.#"),1)=".",FALSE,TRUE)</formula>
    </cfRule>
    <cfRule type="expression" dxfId="142" priority="1962">
      <formula>IF(RIGHT(TEXT(AQ72,"0.#"),1)=".",TRUE,FALSE)</formula>
    </cfRule>
  </conditionalFormatting>
  <conditionalFormatting sqref="AQ73">
    <cfRule type="expression" dxfId="141" priority="1965">
      <formula>IF(RIGHT(TEXT(AQ73,"0.#"),1)=".",FALSE,TRUE)</formula>
    </cfRule>
    <cfRule type="expression" dxfId="140" priority="1966">
      <formula>IF(RIGHT(TEXT(AQ73,"0.#"),1)=".",TRUE,FALSE)</formula>
    </cfRule>
  </conditionalFormatting>
  <conditionalFormatting sqref="AQ74">
    <cfRule type="expression" dxfId="139" priority="1963">
      <formula>IF(RIGHT(TEXT(AQ74,"0.#"),1)=".",FALSE,TRUE)</formula>
    </cfRule>
    <cfRule type="expression" dxfId="138" priority="1964">
      <formula>IF(RIGHT(TEXT(AQ74,"0.#"),1)=".",TRUE,FALSE)</formula>
    </cfRule>
  </conditionalFormatting>
  <conditionalFormatting sqref="W23">
    <cfRule type="expression" dxfId="137" priority="2397">
      <formula>IF(RIGHT(TEXT(W23,"0.#"),1)=".",FALSE,TRUE)</formula>
    </cfRule>
    <cfRule type="expression" dxfId="136" priority="2398">
      <formula>IF(RIGHT(TEXT(W23,"0.#"),1)=".",TRUE,FALSE)</formula>
    </cfRule>
  </conditionalFormatting>
  <conditionalFormatting sqref="W24:W27">
    <cfRule type="expression" dxfId="135" priority="2395">
      <formula>IF(RIGHT(TEXT(W24,"0.#"),1)=".",FALSE,TRUE)</formula>
    </cfRule>
    <cfRule type="expression" dxfId="134" priority="2396">
      <formula>IF(RIGHT(TEXT(W24,"0.#"),1)=".",TRUE,FALSE)</formula>
    </cfRule>
  </conditionalFormatting>
  <conditionalFormatting sqref="W28">
    <cfRule type="expression" dxfId="133" priority="2387">
      <formula>IF(RIGHT(TEXT(W28,"0.#"),1)=".",FALSE,TRUE)</formula>
    </cfRule>
    <cfRule type="expression" dxfId="132" priority="2388">
      <formula>IF(RIGHT(TEXT(W28,"0.#"),1)=".",TRUE,FALSE)</formula>
    </cfRule>
  </conditionalFormatting>
  <conditionalFormatting sqref="P23">
    <cfRule type="expression" dxfId="131" priority="2385">
      <formula>IF(RIGHT(TEXT(P23,"0.#"),1)=".",FALSE,TRUE)</formula>
    </cfRule>
    <cfRule type="expression" dxfId="130" priority="2386">
      <formula>IF(RIGHT(TEXT(P23,"0.#"),1)=".",TRUE,FALSE)</formula>
    </cfRule>
  </conditionalFormatting>
  <conditionalFormatting sqref="P24:P27">
    <cfRule type="expression" dxfId="129" priority="2383">
      <formula>IF(RIGHT(TEXT(P24,"0.#"),1)=".",FALSE,TRUE)</formula>
    </cfRule>
    <cfRule type="expression" dxfId="128" priority="2384">
      <formula>IF(RIGHT(TEXT(P24,"0.#"),1)=".",TRUE,FALSE)</formula>
    </cfRule>
  </conditionalFormatting>
  <conditionalFormatting sqref="P28">
    <cfRule type="expression" dxfId="127" priority="2381">
      <formula>IF(RIGHT(TEXT(P28,"0.#"),1)=".",FALSE,TRUE)</formula>
    </cfRule>
    <cfRule type="expression" dxfId="126" priority="2382">
      <formula>IF(RIGHT(TEXT(P28,"0.#"),1)=".",TRUE,FALSE)</formula>
    </cfRule>
  </conditionalFormatting>
  <conditionalFormatting sqref="AE39 AI39">
    <cfRule type="expression" dxfId="125" priority="2081">
      <formula>IF(RIGHT(TEXT(AE39,"0.#"),1)=".",FALSE,TRUE)</formula>
    </cfRule>
    <cfRule type="expression" dxfId="124" priority="2082">
      <formula>IF(RIGHT(TEXT(AE39,"0.#"),1)=".",TRUE,FALSE)</formula>
    </cfRule>
  </conditionalFormatting>
  <conditionalFormatting sqref="AE40">
    <cfRule type="expression" dxfId="123" priority="2079">
      <formula>IF(RIGHT(TEXT(AE40,"0.#"),1)=".",FALSE,TRUE)</formula>
    </cfRule>
    <cfRule type="expression" dxfId="122" priority="2080">
      <formula>IF(RIGHT(TEXT(AE40,"0.#"),1)=".",TRUE,FALSE)</formula>
    </cfRule>
  </conditionalFormatting>
  <conditionalFormatting sqref="AE41 AI41">
    <cfRule type="expression" dxfId="121" priority="2077">
      <formula>IF(RIGHT(TEXT(AE41,"0.#"),1)=".",FALSE,TRUE)</formula>
    </cfRule>
    <cfRule type="expression" dxfId="120" priority="2078">
      <formula>IF(RIGHT(TEXT(AE41,"0.#"),1)=".",TRUE,FALSE)</formula>
    </cfRule>
  </conditionalFormatting>
  <conditionalFormatting sqref="AI40">
    <cfRule type="expression" dxfId="119" priority="2073">
      <formula>IF(RIGHT(TEXT(AI40,"0.#"),1)=".",FALSE,TRUE)</formula>
    </cfRule>
    <cfRule type="expression" dxfId="118" priority="2074">
      <formula>IF(RIGHT(TEXT(AI40,"0.#"),1)=".",TRUE,FALSE)</formula>
    </cfRule>
  </conditionalFormatting>
  <conditionalFormatting sqref="AM40">
    <cfRule type="expression" dxfId="117" priority="2067">
      <formula>IF(RIGHT(TEXT(AM40,"0.#"),1)=".",FALSE,TRUE)</formula>
    </cfRule>
    <cfRule type="expression" dxfId="116" priority="2068">
      <formula>IF(RIGHT(TEXT(AM40,"0.#"),1)=".",TRUE,FALSE)</formula>
    </cfRule>
  </conditionalFormatting>
  <conditionalFormatting sqref="AQ39:AQ41">
    <cfRule type="expression" dxfId="115" priority="2063">
      <formula>IF(RIGHT(TEXT(AQ39,"0.#"),1)=".",FALSE,TRUE)</formula>
    </cfRule>
    <cfRule type="expression" dxfId="114" priority="2064">
      <formula>IF(RIGHT(TEXT(AQ39,"0.#"),1)=".",TRUE,FALSE)</formula>
    </cfRule>
  </conditionalFormatting>
  <conditionalFormatting sqref="AU39:AU41">
    <cfRule type="expression" dxfId="113" priority="2061">
      <formula>IF(RIGHT(TEXT(AU39,"0.#"),1)=".",FALSE,TRUE)</formula>
    </cfRule>
    <cfRule type="expression" dxfId="112" priority="2062">
      <formula>IF(RIGHT(TEXT(AU39,"0.#"),1)=".",TRUE,FALSE)</formula>
    </cfRule>
  </conditionalFormatting>
  <conditionalFormatting sqref="AU46">
    <cfRule type="expression" dxfId="111" priority="549">
      <formula>IF(RIGHT(TEXT(AU46,"0.#"),1)=".",FALSE,TRUE)</formula>
    </cfRule>
    <cfRule type="expression" dxfId="110" priority="550">
      <formula>IF(RIGHT(TEXT(AU46,"0.#"),1)=".",TRUE,FALSE)</formula>
    </cfRule>
  </conditionalFormatting>
  <conditionalFormatting sqref="AU47">
    <cfRule type="expression" dxfId="109" priority="547">
      <formula>IF(RIGHT(TEXT(AU47,"0.#"),1)=".",FALSE,TRUE)</formula>
    </cfRule>
    <cfRule type="expression" dxfId="108" priority="548">
      <formula>IF(RIGHT(TEXT(AU47,"0.#"),1)=".",TRUE,FALSE)</formula>
    </cfRule>
  </conditionalFormatting>
  <conditionalFormatting sqref="P29:AC29">
    <cfRule type="expression" dxfId="107" priority="93">
      <formula>IF(RIGHT(TEXT(P29,"0.#"),1)=".",FALSE,TRUE)</formula>
    </cfRule>
    <cfRule type="expression" dxfId="106" priority="94">
      <formula>IF(RIGHT(TEXT(P29,"0.#"),1)=".",TRUE,FALSE)</formula>
    </cfRule>
  </conditionalFormatting>
  <conditionalFormatting sqref="AM39">
    <cfRule type="expression" dxfId="105" priority="91">
      <formula>IF(RIGHT(TEXT(AM39,"0.#"),1)=".",FALSE,TRUE)</formula>
    </cfRule>
    <cfRule type="expression" dxfId="104" priority="92">
      <formula>IF(RIGHT(TEXT(AM39,"0.#"),1)=".",TRUE,FALSE)</formula>
    </cfRule>
  </conditionalFormatting>
  <conditionalFormatting sqref="AM41">
    <cfRule type="expression" dxfId="103" priority="89">
      <formula>IF(RIGHT(TEXT(AM41,"0.#"),1)=".",FALSE,TRUE)</formula>
    </cfRule>
    <cfRule type="expression" dxfId="102" priority="90">
      <formula>IF(RIGHT(TEXT(AM41,"0.#"),1)=".",TRUE,FALSE)</formula>
    </cfRule>
  </conditionalFormatting>
  <conditionalFormatting sqref="Y171">
    <cfRule type="expression" dxfId="101" priority="87">
      <formula>IF(RIGHT(TEXT(Y171,"0.#"),1)=".",FALSE,TRUE)</formula>
    </cfRule>
    <cfRule type="expression" dxfId="100" priority="88">
      <formula>IF(RIGHT(TEXT(Y171,"0.#"),1)=".",TRUE,FALSE)</formula>
    </cfRule>
  </conditionalFormatting>
  <conditionalFormatting sqref="AU171">
    <cfRule type="expression" dxfId="99" priority="85">
      <formula>IF(RIGHT(TEXT(AU171,"0.#"),1)=".",FALSE,TRUE)</formula>
    </cfRule>
    <cfRule type="expression" dxfId="98" priority="86">
      <formula>IF(RIGHT(TEXT(AU171,"0.#"),1)=".",TRUE,FALSE)</formula>
    </cfRule>
  </conditionalFormatting>
  <conditionalFormatting sqref="Y175">
    <cfRule type="expression" dxfId="97" priority="83">
      <formula>IF(RIGHT(TEXT(Y175,"0.#"),1)=".",FALSE,TRUE)</formula>
    </cfRule>
    <cfRule type="expression" dxfId="96" priority="84">
      <formula>IF(RIGHT(TEXT(Y175,"0.#"),1)=".",TRUE,FALSE)</formula>
    </cfRule>
  </conditionalFormatting>
  <conditionalFormatting sqref="AU175">
    <cfRule type="expression" dxfId="95" priority="81">
      <formula>IF(RIGHT(TEXT(AU175,"0.#"),1)=".",FALSE,TRUE)</formula>
    </cfRule>
    <cfRule type="expression" dxfId="94" priority="82">
      <formula>IF(RIGHT(TEXT(AU175,"0.#"),1)=".",TRUE,FALSE)</formula>
    </cfRule>
  </conditionalFormatting>
  <conditionalFormatting sqref="Y179">
    <cfRule type="expression" dxfId="93" priority="79">
      <formula>IF(RIGHT(TEXT(Y179,"0.#"),1)=".",FALSE,TRUE)</formula>
    </cfRule>
    <cfRule type="expression" dxfId="92" priority="80">
      <formula>IF(RIGHT(TEXT(Y179,"0.#"),1)=".",TRUE,FALSE)</formula>
    </cfRule>
  </conditionalFormatting>
  <conditionalFormatting sqref="AU179">
    <cfRule type="expression" dxfId="91" priority="77">
      <formula>IF(RIGHT(TEXT(AU179,"0.#"),1)=".",FALSE,TRUE)</formula>
    </cfRule>
    <cfRule type="expression" dxfId="90" priority="78">
      <formula>IF(RIGHT(TEXT(AU179,"0.#"),1)=".",TRUE,FALSE)</formula>
    </cfRule>
  </conditionalFormatting>
  <conditionalFormatting sqref="Y183">
    <cfRule type="expression" dxfId="89" priority="75">
      <formula>IF(RIGHT(TEXT(Y183,"0.#"),1)=".",FALSE,TRUE)</formula>
    </cfRule>
    <cfRule type="expression" dxfId="88" priority="76">
      <formula>IF(RIGHT(TEXT(Y183,"0.#"),1)=".",TRUE,FALSE)</formula>
    </cfRule>
  </conditionalFormatting>
  <conditionalFormatting sqref="AU183">
    <cfRule type="expression" dxfId="87" priority="73">
      <formula>IF(RIGHT(TEXT(AU183,"0.#"),1)=".",FALSE,TRUE)</formula>
    </cfRule>
    <cfRule type="expression" dxfId="86" priority="74">
      <formula>IF(RIGHT(TEXT(AU183,"0.#"),1)=".",TRUE,FALSE)</formula>
    </cfRule>
  </conditionalFormatting>
  <conditionalFormatting sqref="Y196:Y200">
    <cfRule type="expression" dxfId="85" priority="71">
      <formula>IF(RIGHT(TEXT(Y196,"0.#"),1)=".",FALSE,TRUE)</formula>
    </cfRule>
    <cfRule type="expression" dxfId="84" priority="72">
      <formula>IF(RIGHT(TEXT(Y196,"0.#"),1)=".",TRUE,FALSE)</formula>
    </cfRule>
  </conditionalFormatting>
  <conditionalFormatting sqref="AL191:AO192 AL196:AO200">
    <cfRule type="expression" dxfId="83" priority="67">
      <formula>IF(AND(AL191&gt;=0, RIGHT(TEXT(AL191,"0.#"),1)&lt;&gt;"."),TRUE,FALSE)</formula>
    </cfRule>
    <cfRule type="expression" dxfId="82" priority="68">
      <formula>IF(AND(AL191&gt;=0, RIGHT(TEXT(AL191,"0.#"),1)="."),TRUE,FALSE)</formula>
    </cfRule>
    <cfRule type="expression" dxfId="81" priority="69">
      <formula>IF(AND(AL191&lt;0, RIGHT(TEXT(AL191,"0.#"),1)&lt;&gt;"."),TRUE,FALSE)</formula>
    </cfRule>
    <cfRule type="expression" dxfId="80" priority="70">
      <formula>IF(AND(AL191&lt;0, RIGHT(TEXT(AL191,"0.#"),1)="."),TRUE,FALSE)</formula>
    </cfRule>
  </conditionalFormatting>
  <conditionalFormatting sqref="Y191:Y192">
    <cfRule type="expression" dxfId="79" priority="65">
      <formula>IF(RIGHT(TEXT(Y191,"0.#"),1)=".",FALSE,TRUE)</formula>
    </cfRule>
    <cfRule type="expression" dxfId="78" priority="66">
      <formula>IF(RIGHT(TEXT(Y191,"0.#"),1)=".",TRUE,FALSE)</formula>
    </cfRule>
  </conditionalFormatting>
  <conditionalFormatting sqref="AL205:AO205">
    <cfRule type="expression" dxfId="77" priority="61">
      <formula>IF(AND(AL205&gt;=0, RIGHT(TEXT(AL205,"0.#"),1)&lt;&gt;"."),TRUE,FALSE)</formula>
    </cfRule>
    <cfRule type="expression" dxfId="76" priority="62">
      <formula>IF(AND(AL205&gt;=0, RIGHT(TEXT(AL205,"0.#"),1)="."),TRUE,FALSE)</formula>
    </cfRule>
    <cfRule type="expression" dxfId="75" priority="63">
      <formula>IF(AND(AL205&lt;0, RIGHT(TEXT(AL205,"0.#"),1)&lt;&gt;"."),TRUE,FALSE)</formula>
    </cfRule>
    <cfRule type="expression" dxfId="74" priority="64">
      <formula>IF(AND(AL205&lt;0, RIGHT(TEXT(AL205,"0.#"),1)="."),TRUE,FALSE)</formula>
    </cfRule>
  </conditionalFormatting>
  <conditionalFormatting sqref="Y205">
    <cfRule type="expression" dxfId="73" priority="59">
      <formula>IF(RIGHT(TEXT(Y205,"0.#"),1)=".",FALSE,TRUE)</formula>
    </cfRule>
    <cfRule type="expression" dxfId="72" priority="60">
      <formula>IF(RIGHT(TEXT(Y205,"0.#"),1)=".",TRUE,FALSE)</formula>
    </cfRule>
  </conditionalFormatting>
  <conditionalFormatting sqref="AL209:AO209">
    <cfRule type="expression" dxfId="71" priority="55">
      <formula>IF(AND(AL209&gt;=0, RIGHT(TEXT(AL209,"0.#"),1)&lt;&gt;"."),TRUE,FALSE)</formula>
    </cfRule>
    <cfRule type="expression" dxfId="70" priority="56">
      <formula>IF(AND(AL209&gt;=0, RIGHT(TEXT(AL209,"0.#"),1)="."),TRUE,FALSE)</formula>
    </cfRule>
    <cfRule type="expression" dxfId="69" priority="57">
      <formula>IF(AND(AL209&lt;0, RIGHT(TEXT(AL209,"0.#"),1)&lt;&gt;"."),TRUE,FALSE)</formula>
    </cfRule>
    <cfRule type="expression" dxfId="68" priority="58">
      <formula>IF(AND(AL209&lt;0, RIGHT(TEXT(AL209,"0.#"),1)="."),TRUE,FALSE)</formula>
    </cfRule>
  </conditionalFormatting>
  <conditionalFormatting sqref="Y209">
    <cfRule type="expression" dxfId="67" priority="53">
      <formula>IF(RIGHT(TEXT(Y209,"0.#"),1)=".",FALSE,TRUE)</formula>
    </cfRule>
    <cfRule type="expression" dxfId="66" priority="54">
      <formula>IF(RIGHT(TEXT(Y209,"0.#"),1)=".",TRUE,FALSE)</formula>
    </cfRule>
  </conditionalFormatting>
  <conditionalFormatting sqref="AL213:AO213">
    <cfRule type="expression" dxfId="65" priority="49">
      <formula>IF(AND(AL213&gt;=0, RIGHT(TEXT(AL213,"0.#"),1)&lt;&gt;"."),TRUE,FALSE)</formula>
    </cfRule>
    <cfRule type="expression" dxfId="64" priority="50">
      <formula>IF(AND(AL213&gt;=0, RIGHT(TEXT(AL213,"0.#"),1)="."),TRUE,FALSE)</formula>
    </cfRule>
    <cfRule type="expression" dxfId="63" priority="51">
      <formula>IF(AND(AL213&lt;0, RIGHT(TEXT(AL213,"0.#"),1)&lt;&gt;"."),TRUE,FALSE)</formula>
    </cfRule>
    <cfRule type="expression" dxfId="62" priority="52">
      <formula>IF(AND(AL213&lt;0, RIGHT(TEXT(AL213,"0.#"),1)="."),TRUE,FALSE)</formula>
    </cfRule>
  </conditionalFormatting>
  <conditionalFormatting sqref="Y213">
    <cfRule type="expression" dxfId="61" priority="47">
      <formula>IF(RIGHT(TEXT(Y213,"0.#"),1)=".",FALSE,TRUE)</formula>
    </cfRule>
    <cfRule type="expression" dxfId="60" priority="48">
      <formula>IF(RIGHT(TEXT(Y213,"0.#"),1)=".",TRUE,FALSE)</formula>
    </cfRule>
  </conditionalFormatting>
  <conditionalFormatting sqref="AL217:AO225">
    <cfRule type="expression" dxfId="59" priority="43">
      <formula>IF(AND(AL217&gt;=0, RIGHT(TEXT(AL217,"0.#"),1)&lt;&gt;"."),TRUE,FALSE)</formula>
    </cfRule>
    <cfRule type="expression" dxfId="58" priority="44">
      <formula>IF(AND(AL217&gt;=0, RIGHT(TEXT(AL217,"0.#"),1)="."),TRUE,FALSE)</formula>
    </cfRule>
    <cfRule type="expression" dxfId="57" priority="45">
      <formula>IF(AND(AL217&lt;0, RIGHT(TEXT(AL217,"0.#"),1)&lt;&gt;"."),TRUE,FALSE)</formula>
    </cfRule>
    <cfRule type="expression" dxfId="56" priority="46">
      <formula>IF(AND(AL217&lt;0, RIGHT(TEXT(AL217,"0.#"),1)="."),TRUE,FALSE)</formula>
    </cfRule>
  </conditionalFormatting>
  <conditionalFormatting sqref="Y219:Y225">
    <cfRule type="expression" dxfId="55" priority="41">
      <formula>IF(RIGHT(TEXT(Y219,"0.#"),1)=".",FALSE,TRUE)</formula>
    </cfRule>
    <cfRule type="expression" dxfId="54" priority="42">
      <formula>IF(RIGHT(TEXT(Y219,"0.#"),1)=".",TRUE,FALSE)</formula>
    </cfRule>
  </conditionalFormatting>
  <conditionalFormatting sqref="Y217:Y218">
    <cfRule type="expression" dxfId="53" priority="39">
      <formula>IF(RIGHT(TEXT(Y217,"0.#"),1)=".",FALSE,TRUE)</formula>
    </cfRule>
    <cfRule type="expression" dxfId="52" priority="40">
      <formula>IF(RIGHT(TEXT(Y217,"0.#"),1)=".",TRUE,FALSE)</formula>
    </cfRule>
  </conditionalFormatting>
  <conditionalFormatting sqref="AL229:AO235">
    <cfRule type="expression" dxfId="51" priority="35">
      <formula>IF(AND(AL229&gt;=0, RIGHT(TEXT(AL229,"0.#"),1)&lt;&gt;"."),TRUE,FALSE)</formula>
    </cfRule>
    <cfRule type="expression" dxfId="50" priority="36">
      <formula>IF(AND(AL229&gt;=0, RIGHT(TEXT(AL229,"0.#"),1)="."),TRUE,FALSE)</formula>
    </cfRule>
    <cfRule type="expression" dxfId="49" priority="37">
      <formula>IF(AND(AL229&lt;0, RIGHT(TEXT(AL229,"0.#"),1)&lt;&gt;"."),TRUE,FALSE)</formula>
    </cfRule>
    <cfRule type="expression" dxfId="48" priority="38">
      <formula>IF(AND(AL229&lt;0, RIGHT(TEXT(AL229,"0.#"),1)="."),TRUE,FALSE)</formula>
    </cfRule>
  </conditionalFormatting>
  <conditionalFormatting sqref="Y231:Y235">
    <cfRule type="expression" dxfId="47" priority="33">
      <formula>IF(RIGHT(TEXT(Y231,"0.#"),1)=".",FALSE,TRUE)</formula>
    </cfRule>
    <cfRule type="expression" dxfId="46" priority="34">
      <formula>IF(RIGHT(TEXT(Y231,"0.#"),1)=".",TRUE,FALSE)</formula>
    </cfRule>
  </conditionalFormatting>
  <conditionalFormatting sqref="Y229:Y230">
    <cfRule type="expression" dxfId="45" priority="31">
      <formula>IF(RIGHT(TEXT(Y229,"0.#"),1)=".",FALSE,TRUE)</formula>
    </cfRule>
    <cfRule type="expression" dxfId="44" priority="32">
      <formula>IF(RIGHT(TEXT(Y229,"0.#"),1)=".",TRUE,FALSE)</formula>
    </cfRule>
  </conditionalFormatting>
  <conditionalFormatting sqref="AL239:AO239">
    <cfRule type="expression" dxfId="43" priority="27">
      <formula>IF(AND(AL239&gt;=0, RIGHT(TEXT(AL239,"0.#"),1)&lt;&gt;"."),TRUE,FALSE)</formula>
    </cfRule>
    <cfRule type="expression" dxfId="42" priority="28">
      <formula>IF(AND(AL239&gt;=0, RIGHT(TEXT(AL239,"0.#"),1)="."),TRUE,FALSE)</formula>
    </cfRule>
    <cfRule type="expression" dxfId="41" priority="29">
      <formula>IF(AND(AL239&lt;0, RIGHT(TEXT(AL239,"0.#"),1)&lt;&gt;"."),TRUE,FALSE)</formula>
    </cfRule>
    <cfRule type="expression" dxfId="40" priority="30">
      <formula>IF(AND(AL239&lt;0, RIGHT(TEXT(AL239,"0.#"),1)="."),TRUE,FALSE)</formula>
    </cfRule>
  </conditionalFormatting>
  <conditionalFormatting sqref="Y239">
    <cfRule type="expression" dxfId="39" priority="25">
      <formula>IF(RIGHT(TEXT(Y239,"0.#"),1)=".",FALSE,TRUE)</formula>
    </cfRule>
    <cfRule type="expression" dxfId="38" priority="26">
      <formula>IF(RIGHT(TEXT(Y239,"0.#"),1)=".",TRUE,FALSE)</formula>
    </cfRule>
  </conditionalFormatting>
  <conditionalFormatting sqref="AL243:AO243">
    <cfRule type="expression" dxfId="37" priority="21">
      <formula>IF(AND(AL243&gt;=0, RIGHT(TEXT(AL243,"0.#"),1)&lt;&gt;"."),TRUE,FALSE)</formula>
    </cfRule>
    <cfRule type="expression" dxfId="36" priority="22">
      <formula>IF(AND(AL243&gt;=0, RIGHT(TEXT(AL243,"0.#"),1)="."),TRUE,FALSE)</formula>
    </cfRule>
    <cfRule type="expression" dxfId="35" priority="23">
      <formula>IF(AND(AL243&lt;0, RIGHT(TEXT(AL243,"0.#"),1)&lt;&gt;"."),TRUE,FALSE)</formula>
    </cfRule>
    <cfRule type="expression" dxfId="34" priority="24">
      <formula>IF(AND(AL243&lt;0, RIGHT(TEXT(AL243,"0.#"),1)="."),TRUE,FALSE)</formula>
    </cfRule>
  </conditionalFormatting>
  <conditionalFormatting sqref="Y243">
    <cfRule type="expression" dxfId="33" priority="19">
      <formula>IF(RIGHT(TEXT(Y243,"0.#"),1)=".",FALSE,TRUE)</formula>
    </cfRule>
    <cfRule type="expression" dxfId="32" priority="20">
      <formula>IF(RIGHT(TEXT(Y243,"0.#"),1)=".",TRUE,FALSE)</formula>
    </cfRule>
  </conditionalFormatting>
  <conditionalFormatting sqref="Y193">
    <cfRule type="expression" dxfId="31" priority="17">
      <formula>IF(RIGHT(TEXT(Y193,"0.#"),1)=".",FALSE,TRUE)</formula>
    </cfRule>
    <cfRule type="expression" dxfId="30" priority="18">
      <formula>IF(RIGHT(TEXT(Y193,"0.#"),1)=".",TRUE,FALSE)</formula>
    </cfRule>
  </conditionalFormatting>
  <conditionalFormatting sqref="AL193:AO193">
    <cfRule type="expression" dxfId="29" priority="13">
      <formula>IF(AND(AL193&gt;=0, RIGHT(TEXT(AL193,"0.#"),1)&lt;&gt;"."),TRUE,FALSE)</formula>
    </cfRule>
    <cfRule type="expression" dxfId="28" priority="14">
      <formula>IF(AND(AL193&gt;=0, RIGHT(TEXT(AL193,"0.#"),1)="."),TRUE,FALSE)</formula>
    </cfRule>
    <cfRule type="expression" dxfId="27" priority="15">
      <formula>IF(AND(AL193&lt;0, RIGHT(TEXT(AL193,"0.#"),1)&lt;&gt;"."),TRUE,FALSE)</formula>
    </cfRule>
    <cfRule type="expression" dxfId="26" priority="16">
      <formula>IF(AND(AL193&lt;0, RIGHT(TEXT(AL193,"0.#"),1)="."),TRUE,FALSE)</formula>
    </cfRule>
  </conditionalFormatting>
  <conditionalFormatting sqref="Y194">
    <cfRule type="expression" dxfId="25" priority="11">
      <formula>IF(RIGHT(TEXT(Y194,"0.#"),1)=".",FALSE,TRUE)</formula>
    </cfRule>
    <cfRule type="expression" dxfId="24" priority="12">
      <formula>IF(RIGHT(TEXT(Y194,"0.#"),1)=".",TRUE,FALSE)</formula>
    </cfRule>
  </conditionalFormatting>
  <conditionalFormatting sqref="AL194:AO194">
    <cfRule type="expression" dxfId="23" priority="7">
      <formula>IF(AND(AL194&gt;=0, RIGHT(TEXT(AL194,"0.#"),1)&lt;&gt;"."),TRUE,FALSE)</formula>
    </cfRule>
    <cfRule type="expression" dxfId="22" priority="8">
      <formula>IF(AND(AL194&gt;=0, RIGHT(TEXT(AL194,"0.#"),1)="."),TRUE,FALSE)</formula>
    </cfRule>
    <cfRule type="expression" dxfId="21" priority="9">
      <formula>IF(AND(AL194&lt;0, RIGHT(TEXT(AL194,"0.#"),1)&lt;&gt;"."),TRUE,FALSE)</formula>
    </cfRule>
    <cfRule type="expression" dxfId="20" priority="10">
      <formula>IF(AND(AL194&lt;0, RIGHT(TEXT(AL194,"0.#"),1)="."),TRUE,FALSE)</formula>
    </cfRule>
  </conditionalFormatting>
  <conditionalFormatting sqref="Y195">
    <cfRule type="expression" dxfId="19" priority="5">
      <formula>IF(RIGHT(TEXT(Y195,"0.#"),1)=".",FALSE,TRUE)</formula>
    </cfRule>
    <cfRule type="expression" dxfId="18" priority="6">
      <formula>IF(RIGHT(TEXT(Y195,"0.#"),1)=".",TRUE,FALSE)</formula>
    </cfRule>
  </conditionalFormatting>
  <conditionalFormatting sqref="AL195:AO195">
    <cfRule type="expression" dxfId="17" priority="1">
      <formula>IF(AND(AL195&gt;=0, RIGHT(TEXT(AL195,"0.#"),1)&lt;&gt;"."),TRUE,FALSE)</formula>
    </cfRule>
    <cfRule type="expression" dxfId="16" priority="2">
      <formula>IF(AND(AL195&gt;=0, RIGHT(TEXT(AL195,"0.#"),1)="."),TRUE,FALSE)</formula>
    </cfRule>
    <cfRule type="expression" dxfId="15" priority="3">
      <formula>IF(AND(AL195&lt;0, RIGHT(TEXT(AL195,"0.#"),1)&lt;&gt;"."),TRUE,FALSE)</formula>
    </cfRule>
    <cfRule type="expression" dxfId="14" priority="4">
      <formula>IF(AND(AL195&lt;0, RIGHT(TEXT(AL195,"0.#"),1)="."),TRUE,FALSE)</formula>
    </cfRule>
  </conditionalFormatting>
  <dataValidations count="15">
    <dataValidation type="custom" imeMode="disabled" allowBlank="1" showInputMessage="1" showErrorMessage="1" sqref="AY23 AY54:AY56 AY58:AY60 P13:AX13 AR15:AX15 P14:AQ18 AR18:AX18 P19:AJ19 P23:AC29 AQ31:AR31 AU31:AX31 AE32:AX34 AQ38:AR38 AU38:AX38 AE39:AX41 AE46:AX47 AE49:AX49 AQ54:AR54 AU54:AX54 AE55:AX56 AQ58:AR58 AU58:AX58 AE59:AX60 AY63 AY65 AE66:AF66 AQ66:AR66 AU66:AX66 AE67:AX69 AY70 AE71:AF71 AQ71:AR71 AU71:AX71 AE72:AX74 AY75 AE76:AF76 AQ76:AR76 AU76:AX76 AE77:AX79 AY80 AE81:AF81 AQ81:AR81 AU81:AX81 AE82:AX84 Y171:AB171 AU171:AX171 Y175:AB175 AU175:AX175 Y179:AB179 AU179:AX179 Y183:AB183 AU183:AX183 Y191:AB201 AL191:AO201 Y205:AB205 AL205:AO205 Y209:AB209 AL209:AO209 Y213:AB213 AL213:AO213 Y217:AB225 AL217:AO225 Y229:AB235 AL229:AO235 Y239:AB239 AL239:AO239 Y243:AB243 AL243:AO243 AE44:AX44">
      <formula1>OR(ISNUMBER(P13), P13="-")</formula1>
    </dataValidation>
    <dataValidation type="list" allowBlank="1" showInputMessage="1" showErrorMessage="1" sqref="S5:X5">
      <formula1>T終了年度</formula1>
    </dataValidation>
    <dataValidation type="list" allowBlank="1" showInputMessage="1" showErrorMessage="1" sqref="AO185 AO244">
      <formula1>"　, ☑"</formula1>
    </dataValidation>
    <dataValidation type="list" allowBlank="1" showInputMessage="1" showErrorMessage="1" error="プルダウンリストから選択してください。" sqref="AD90:AF93 AD96:AD107 AE96:AF100 AE102:AF107">
      <formula1>"○,△,×,‐"</formula1>
    </dataValidation>
    <dataValidation type="list" allowBlank="1" showInputMessage="1" showErrorMessage="1" error="プルダウンリストから選択してください。" sqref="AD94:AF95">
      <formula1>"有,無"</formula1>
    </dataValidation>
    <dataValidation type="list" allowBlank="1" showInputMessage="1" showErrorMessage="1" sqref="A115:E115">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91:O201 J205:O205 J209:O209 J213:O213 J217:O225 J229:O235 J239:O239 J243:O243">
      <formula1>OR(ISNUMBER(J191), J191="-")</formula1>
    </dataValidation>
    <dataValidation type="custom" imeMode="disabled" allowBlank="1" showInputMessage="1" showErrorMessage="1" sqref="AH191:AK201 AH205:AK205 AH209:AK209 AH213:AK213 AH217:AK225 AH229:AK235 AH239:AK239 AH243:AK243">
      <formula1>OR(AND(MOD(IF(ISNUMBER(AH191), AH191, 0.5),1)=0, 0&lt;=AH191), AH191="-")</formula1>
    </dataValidation>
    <dataValidation type="list" allowBlank="1" showInputMessage="1" showErrorMessage="1" sqref="A113:E11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28:M129 X128:Y129 AJ128:AK129 AU128:AV129">
      <formula1>0</formula1>
      <formula2>9999</formula2>
    </dataValidation>
    <dataValidation type="whole" allowBlank="1" showInputMessage="1" showErrorMessage="1" sqref="O128:P129 AA128:AB129 AM128:AN129 AX128:AX12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4" max="16383" man="1"/>
    <brk id="109" max="50" man="1"/>
    <brk id="129" max="16383" man="1"/>
    <brk id="168" max="16383" man="1"/>
    <brk id="210" max="50"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AO129 E128:G129 Q128:S129 AC128:AE129 AO128:AP128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J64:T64</xm:sqref>
        </x14:dataValidation>
        <x14:dataValidation type="list" allowBlank="1" showInputMessage="1" showErrorMessage="1">
          <x14:formula1>
            <xm:f>入力規則等!$AG$2:$AG$13</xm:f>
          </x14:formula1>
          <xm:sqref>AC191:AG201 AC205:AG205 AC209:AG209 AC213:AG213 AC217:AG225 AC229:AG235 AC239:AG239 AC243:AG243</xm:sqref>
        </x14:dataValidation>
        <x14:dataValidation type="list" allowBlank="1" showInputMessage="1" showErrorMessage="1">
          <x14:formula1>
            <xm:f>入力規則等!$U$37:$U$39</xm:f>
          </x14:formula1>
          <xm:sqref>I128:J128 U128:V128 AG128:AH128 AR128:AS128</xm:sqref>
        </x14:dataValidation>
        <x14:dataValidation type="list" allowBlank="1" showInputMessage="1" showErrorMessage="1">
          <x14:formula1>
            <xm:f>入力規則等!$U$7:$U$9</xm:f>
          </x14:formula1>
          <xm:sqref>I129:J129 U129:V129 AG129:AH129 AR129:AS129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80</v>
      </c>
      <c r="B1" s="25" t="s">
        <v>81</v>
      </c>
      <c r="F1" s="26" t="s">
        <v>4</v>
      </c>
      <c r="G1" s="26" t="s">
        <v>70</v>
      </c>
      <c r="K1" s="27" t="s">
        <v>99</v>
      </c>
      <c r="L1" s="25" t="s">
        <v>81</v>
      </c>
      <c r="O1" s="13"/>
      <c r="P1" s="26" t="s">
        <v>5</v>
      </c>
      <c r="Q1" s="26" t="s">
        <v>70</v>
      </c>
      <c r="T1" s="13"/>
      <c r="U1" s="29" t="s">
        <v>163</v>
      </c>
      <c r="W1" s="29" t="s">
        <v>162</v>
      </c>
      <c r="Y1" s="29" t="s">
        <v>78</v>
      </c>
      <c r="Z1" s="29" t="s">
        <v>424</v>
      </c>
      <c r="AA1" s="29" t="s">
        <v>79</v>
      </c>
      <c r="AB1" s="29" t="s">
        <v>425</v>
      </c>
      <c r="AC1" s="29" t="s">
        <v>34</v>
      </c>
      <c r="AD1" s="28"/>
      <c r="AE1" s="29" t="s">
        <v>46</v>
      </c>
      <c r="AF1" s="30"/>
      <c r="AG1" s="45" t="s">
        <v>188</v>
      </c>
      <c r="AI1" s="45" t="s">
        <v>194</v>
      </c>
      <c r="AK1" s="45" t="s">
        <v>199</v>
      </c>
      <c r="AM1" s="68"/>
      <c r="AN1" s="68"/>
      <c r="AP1" s="28" t="s">
        <v>244</v>
      </c>
    </row>
    <row r="2" spans="1:42" ht="13.5" customHeight="1" x14ac:dyDescent="0.2">
      <c r="A2" s="14" t="s">
        <v>82</v>
      </c>
      <c r="B2" s="15"/>
      <c r="C2" s="13" t="str">
        <f>IF(B2="","",A2)</f>
        <v/>
      </c>
      <c r="D2" s="13" t="str">
        <f>IF(C2="","",IF(D1&lt;&gt;"",CONCATENATE(D1,"、",C2),C2))</f>
        <v/>
      </c>
      <c r="F2" s="12" t="s">
        <v>69</v>
      </c>
      <c r="G2" s="17" t="s">
        <v>620</v>
      </c>
      <c r="H2" s="13" t="str">
        <f>IF(G2="","",F2)</f>
        <v>一般会計</v>
      </c>
      <c r="I2" s="13" t="str">
        <f>IF(H2="","",IF(I1&lt;&gt;"",CONCATENATE(I1,"、",H2),H2))</f>
        <v>一般会計</v>
      </c>
      <c r="K2" s="14" t="s">
        <v>100</v>
      </c>
      <c r="L2" s="15"/>
      <c r="M2" s="13" t="str">
        <f>IF(L2="","",K2)</f>
        <v/>
      </c>
      <c r="N2" s="13" t="str">
        <f>IF(M2="","",IF(N1&lt;&gt;"",CONCATENATE(N1,"、",M2),M2))</f>
        <v/>
      </c>
      <c r="O2" s="13"/>
      <c r="P2" s="12" t="s">
        <v>71</v>
      </c>
      <c r="Q2" s="17"/>
      <c r="R2" s="13" t="str">
        <f>IF(Q2="","",P2)</f>
        <v/>
      </c>
      <c r="S2" s="13" t="str">
        <f>IF(R2="","",IF(S1&lt;&gt;"",CONCATENATE(S1,"、",R2),R2))</f>
        <v/>
      </c>
      <c r="T2" s="13"/>
      <c r="U2" s="85">
        <v>20</v>
      </c>
      <c r="W2" s="32" t="s">
        <v>168</v>
      </c>
      <c r="Y2" s="32" t="s">
        <v>65</v>
      </c>
      <c r="Z2" s="32" t="s">
        <v>65</v>
      </c>
      <c r="AA2" s="78" t="s">
        <v>289</v>
      </c>
      <c r="AB2" s="78" t="s">
        <v>519</v>
      </c>
      <c r="AC2" s="79" t="s">
        <v>132</v>
      </c>
      <c r="AD2" s="28"/>
      <c r="AE2" s="39" t="s">
        <v>164</v>
      </c>
      <c r="AF2" s="30"/>
      <c r="AG2" s="46" t="s">
        <v>254</v>
      </c>
      <c r="AI2" s="45" t="s">
        <v>285</v>
      </c>
      <c r="AK2" s="45" t="s">
        <v>200</v>
      </c>
      <c r="AM2" s="68"/>
      <c r="AN2" s="68"/>
      <c r="AP2" s="46" t="s">
        <v>254</v>
      </c>
    </row>
    <row r="3" spans="1:42" ht="13.5" customHeight="1" x14ac:dyDescent="0.2">
      <c r="A3" s="14" t="s">
        <v>83</v>
      </c>
      <c r="B3" s="15"/>
      <c r="C3" s="13" t="str">
        <f t="shared" ref="C3:C11" si="0">IF(B3="","",A3)</f>
        <v/>
      </c>
      <c r="D3" s="13" t="str">
        <f>IF(C3="",D2,IF(D2&lt;&gt;"",CONCATENATE(D2,"、",C3),C3))</f>
        <v/>
      </c>
      <c r="F3" s="18" t="s">
        <v>109</v>
      </c>
      <c r="G3" s="17"/>
      <c r="H3" s="13" t="str">
        <f t="shared" ref="H3:H37" si="1">IF(G3="","",F3)</f>
        <v/>
      </c>
      <c r="I3" s="13" t="str">
        <f>IF(H3="",I2,IF(I2&lt;&gt;"",CONCATENATE(I2,"、",H3),H3))</f>
        <v>一般会計</v>
      </c>
      <c r="K3" s="14" t="s">
        <v>101</v>
      </c>
      <c r="L3" s="15"/>
      <c r="M3" s="13" t="str">
        <f t="shared" ref="M3:M11" si="2">IF(L3="","",K3)</f>
        <v/>
      </c>
      <c r="N3" s="13" t="str">
        <f>IF(M3="",N2,IF(N2&lt;&gt;"",CONCATENATE(N2,"、",M3),M3))</f>
        <v/>
      </c>
      <c r="O3" s="13"/>
      <c r="P3" s="12" t="s">
        <v>72</v>
      </c>
      <c r="Q3" s="17"/>
      <c r="R3" s="13" t="str">
        <f t="shared" ref="R3:R8" si="3">IF(Q3="","",P3)</f>
        <v/>
      </c>
      <c r="S3" s="13" t="str">
        <f t="shared" ref="S3:S8" si="4">IF(R3="",S2,IF(S2&lt;&gt;"",CONCATENATE(S2,"、",R3),R3))</f>
        <v/>
      </c>
      <c r="T3" s="13"/>
      <c r="U3" s="32" t="s">
        <v>551</v>
      </c>
      <c r="W3" s="32" t="s">
        <v>143</v>
      </c>
      <c r="Y3" s="32" t="s">
        <v>66</v>
      </c>
      <c r="Z3" s="32" t="s">
        <v>426</v>
      </c>
      <c r="AA3" s="78" t="s">
        <v>389</v>
      </c>
      <c r="AB3" s="78" t="s">
        <v>520</v>
      </c>
      <c r="AC3" s="79" t="s">
        <v>133</v>
      </c>
      <c r="AD3" s="28"/>
      <c r="AE3" s="39" t="s">
        <v>165</v>
      </c>
      <c r="AF3" s="30"/>
      <c r="AG3" s="46" t="s">
        <v>255</v>
      </c>
      <c r="AI3" s="45" t="s">
        <v>193</v>
      </c>
      <c r="AK3" s="45" t="str">
        <f>CHAR(CODE(AK2)+1)</f>
        <v>B</v>
      </c>
      <c r="AM3" s="68"/>
      <c r="AN3" s="68"/>
      <c r="AP3" s="46" t="s">
        <v>255</v>
      </c>
    </row>
    <row r="4" spans="1:42" ht="13.5" customHeight="1" x14ac:dyDescent="0.2">
      <c r="A4" s="14" t="s">
        <v>84</v>
      </c>
      <c r="B4" s="15"/>
      <c r="C4" s="13" t="str">
        <f t="shared" si="0"/>
        <v/>
      </c>
      <c r="D4" s="13" t="str">
        <f>IF(C4="",D3,IF(D3&lt;&gt;"",CONCATENATE(D3,"、",C4),C4))</f>
        <v/>
      </c>
      <c r="F4" s="18" t="s">
        <v>110</v>
      </c>
      <c r="G4" s="17"/>
      <c r="H4" s="13" t="str">
        <f t="shared" si="1"/>
        <v/>
      </c>
      <c r="I4" s="13" t="str">
        <f t="shared" ref="I4:I37" si="5">IF(H4="",I3,IF(I3&lt;&gt;"",CONCATENATE(I3,"、",H4),H4))</f>
        <v>一般会計</v>
      </c>
      <c r="K4" s="14" t="s">
        <v>102</v>
      </c>
      <c r="L4" s="15"/>
      <c r="M4" s="13" t="str">
        <f t="shared" si="2"/>
        <v/>
      </c>
      <c r="N4" s="13" t="str">
        <f t="shared" ref="N4:N11" si="6">IF(M4="",N3,IF(N3&lt;&gt;"",CONCATENATE(N3,"、",M4),M4))</f>
        <v/>
      </c>
      <c r="O4" s="13"/>
      <c r="P4" s="12" t="s">
        <v>73</v>
      </c>
      <c r="Q4" s="17"/>
      <c r="R4" s="13" t="str">
        <f t="shared" si="3"/>
        <v/>
      </c>
      <c r="S4" s="13" t="str">
        <f t="shared" si="4"/>
        <v/>
      </c>
      <c r="T4" s="13"/>
      <c r="U4" s="32" t="s">
        <v>552</v>
      </c>
      <c r="W4" s="32" t="s">
        <v>144</v>
      </c>
      <c r="Y4" s="32" t="s">
        <v>296</v>
      </c>
      <c r="Z4" s="32" t="s">
        <v>427</v>
      </c>
      <c r="AA4" s="78" t="s">
        <v>390</v>
      </c>
      <c r="AB4" s="78" t="s">
        <v>521</v>
      </c>
      <c r="AC4" s="78" t="s">
        <v>134</v>
      </c>
      <c r="AD4" s="28"/>
      <c r="AE4" s="39" t="s">
        <v>166</v>
      </c>
      <c r="AF4" s="30"/>
      <c r="AG4" s="46" t="s">
        <v>256</v>
      </c>
      <c r="AI4" s="45" t="s">
        <v>195</v>
      </c>
      <c r="AK4" s="45" t="str">
        <f t="shared" ref="AK4:AK49" si="7">CHAR(CODE(AK3)+1)</f>
        <v>C</v>
      </c>
      <c r="AM4" s="68"/>
      <c r="AN4" s="68"/>
      <c r="AP4" s="46" t="s">
        <v>256</v>
      </c>
    </row>
    <row r="5" spans="1:42" ht="13.5" customHeight="1" x14ac:dyDescent="0.2">
      <c r="A5" s="14" t="s">
        <v>85</v>
      </c>
      <c r="B5" s="15"/>
      <c r="C5" s="13" t="str">
        <f t="shared" si="0"/>
        <v/>
      </c>
      <c r="D5" s="13" t="str">
        <f>IF(C5="",D4,IF(D4&lt;&gt;"",CONCATENATE(D4,"、",C5),C5))</f>
        <v/>
      </c>
      <c r="F5" s="18" t="s">
        <v>111</v>
      </c>
      <c r="G5" s="17"/>
      <c r="H5" s="13" t="str">
        <f t="shared" si="1"/>
        <v/>
      </c>
      <c r="I5" s="13" t="str">
        <f t="shared" si="5"/>
        <v>一般会計</v>
      </c>
      <c r="K5" s="14" t="s">
        <v>103</v>
      </c>
      <c r="L5" s="15"/>
      <c r="M5" s="13" t="str">
        <f t="shared" si="2"/>
        <v/>
      </c>
      <c r="N5" s="13" t="str">
        <f t="shared" si="6"/>
        <v/>
      </c>
      <c r="O5" s="13"/>
      <c r="P5" s="12" t="s">
        <v>74</v>
      </c>
      <c r="Q5" s="17"/>
      <c r="R5" s="13" t="str">
        <f t="shared" si="3"/>
        <v/>
      </c>
      <c r="S5" s="13" t="str">
        <f t="shared" si="4"/>
        <v/>
      </c>
      <c r="T5" s="13"/>
      <c r="W5" s="32" t="s">
        <v>576</v>
      </c>
      <c r="Y5" s="32" t="s">
        <v>297</v>
      </c>
      <c r="Z5" s="32" t="s">
        <v>428</v>
      </c>
      <c r="AA5" s="78" t="s">
        <v>391</v>
      </c>
      <c r="AB5" s="78" t="s">
        <v>522</v>
      </c>
      <c r="AC5" s="78" t="s">
        <v>167</v>
      </c>
      <c r="AD5" s="31"/>
      <c r="AE5" s="39" t="s">
        <v>266</v>
      </c>
      <c r="AF5" s="30"/>
      <c r="AG5" s="46" t="s">
        <v>257</v>
      </c>
      <c r="AI5" s="45" t="s">
        <v>293</v>
      </c>
      <c r="AK5" s="45" t="str">
        <f t="shared" si="7"/>
        <v>D</v>
      </c>
      <c r="AP5" s="46" t="s">
        <v>257</v>
      </c>
    </row>
    <row r="6" spans="1:42" ht="13.5" customHeight="1" x14ac:dyDescent="0.2">
      <c r="A6" s="14" t="s">
        <v>86</v>
      </c>
      <c r="B6" s="15"/>
      <c r="C6" s="13" t="str">
        <f t="shared" si="0"/>
        <v/>
      </c>
      <c r="D6" s="13" t="str">
        <f t="shared" ref="D6:D21" si="8">IF(C6="",D5,IF(D5&lt;&gt;"",CONCATENATE(D5,"、",C6),C6))</f>
        <v/>
      </c>
      <c r="F6" s="18" t="s">
        <v>112</v>
      </c>
      <c r="G6" s="17"/>
      <c r="H6" s="13" t="str">
        <f t="shared" si="1"/>
        <v/>
      </c>
      <c r="I6" s="13" t="str">
        <f t="shared" si="5"/>
        <v>一般会計</v>
      </c>
      <c r="K6" s="14" t="s">
        <v>104</v>
      </c>
      <c r="L6" s="15"/>
      <c r="M6" s="13" t="str">
        <f t="shared" si="2"/>
        <v/>
      </c>
      <c r="N6" s="13" t="str">
        <f t="shared" si="6"/>
        <v/>
      </c>
      <c r="O6" s="13"/>
      <c r="P6" s="12" t="s">
        <v>75</v>
      </c>
      <c r="Q6" s="17" t="s">
        <v>620</v>
      </c>
      <c r="R6" s="13" t="str">
        <f t="shared" si="3"/>
        <v>交付</v>
      </c>
      <c r="S6" s="13" t="str">
        <f t="shared" si="4"/>
        <v>交付</v>
      </c>
      <c r="T6" s="13"/>
      <c r="U6" s="32" t="s">
        <v>268</v>
      </c>
      <c r="W6" s="32" t="s">
        <v>145</v>
      </c>
      <c r="Y6" s="32" t="s">
        <v>298</v>
      </c>
      <c r="Z6" s="32" t="s">
        <v>429</v>
      </c>
      <c r="AA6" s="78" t="s">
        <v>392</v>
      </c>
      <c r="AB6" s="78" t="s">
        <v>523</v>
      </c>
      <c r="AC6" s="78" t="s">
        <v>135</v>
      </c>
      <c r="AD6" s="31"/>
      <c r="AE6" s="39" t="s">
        <v>264</v>
      </c>
      <c r="AF6" s="30"/>
      <c r="AG6" s="46" t="s">
        <v>258</v>
      </c>
      <c r="AI6" s="45" t="s">
        <v>294</v>
      </c>
      <c r="AK6" s="45" t="str">
        <f>CHAR(CODE(AK5)+1)</f>
        <v>E</v>
      </c>
      <c r="AP6" s="46" t="s">
        <v>258</v>
      </c>
    </row>
    <row r="7" spans="1:42" ht="13.5" customHeight="1" x14ac:dyDescent="0.2">
      <c r="A7" s="14" t="s">
        <v>87</v>
      </c>
      <c r="B7" s="15"/>
      <c r="C7" s="13" t="str">
        <f t="shared" si="0"/>
        <v/>
      </c>
      <c r="D7" s="13" t="str">
        <f t="shared" si="8"/>
        <v/>
      </c>
      <c r="F7" s="18" t="s">
        <v>208</v>
      </c>
      <c r="G7" s="17"/>
      <c r="H7" s="13" t="str">
        <f t="shared" si="1"/>
        <v/>
      </c>
      <c r="I7" s="13" t="str">
        <f t="shared" si="5"/>
        <v>一般会計</v>
      </c>
      <c r="K7" s="14" t="s">
        <v>105</v>
      </c>
      <c r="L7" s="15"/>
      <c r="M7" s="13" t="str">
        <f t="shared" si="2"/>
        <v/>
      </c>
      <c r="N7" s="13" t="str">
        <f t="shared" si="6"/>
        <v/>
      </c>
      <c r="O7" s="13"/>
      <c r="P7" s="12" t="s">
        <v>76</v>
      </c>
      <c r="Q7" s="17"/>
      <c r="R7" s="13" t="str">
        <f t="shared" si="3"/>
        <v/>
      </c>
      <c r="S7" s="13" t="str">
        <f t="shared" si="4"/>
        <v>交付</v>
      </c>
      <c r="T7" s="13"/>
      <c r="U7" s="32"/>
      <c r="W7" s="32" t="s">
        <v>146</v>
      </c>
      <c r="Y7" s="32" t="s">
        <v>299</v>
      </c>
      <c r="Z7" s="32" t="s">
        <v>430</v>
      </c>
      <c r="AA7" s="78" t="s">
        <v>393</v>
      </c>
      <c r="AB7" s="78" t="s">
        <v>524</v>
      </c>
      <c r="AC7" s="31"/>
      <c r="AD7" s="31"/>
      <c r="AE7" s="32" t="s">
        <v>135</v>
      </c>
      <c r="AF7" s="30"/>
      <c r="AG7" s="46" t="s">
        <v>259</v>
      </c>
      <c r="AH7" s="71"/>
      <c r="AI7" s="46" t="s">
        <v>281</v>
      </c>
      <c r="AK7" s="45" t="str">
        <f>CHAR(CODE(AK6)+1)</f>
        <v>F</v>
      </c>
      <c r="AP7" s="46" t="s">
        <v>259</v>
      </c>
    </row>
    <row r="8" spans="1:42" ht="13.5" customHeight="1" x14ac:dyDescent="0.2">
      <c r="A8" s="14" t="s">
        <v>88</v>
      </c>
      <c r="B8" s="15"/>
      <c r="C8" s="13" t="str">
        <f t="shared" si="0"/>
        <v/>
      </c>
      <c r="D8" s="13" t="str">
        <f t="shared" si="8"/>
        <v/>
      </c>
      <c r="F8" s="18" t="s">
        <v>113</v>
      </c>
      <c r="G8" s="17"/>
      <c r="H8" s="13" t="str">
        <f t="shared" si="1"/>
        <v/>
      </c>
      <c r="I8" s="13" t="str">
        <f t="shared" si="5"/>
        <v>一般会計</v>
      </c>
      <c r="K8" s="14" t="s">
        <v>106</v>
      </c>
      <c r="L8" s="15"/>
      <c r="M8" s="13" t="str">
        <f t="shared" si="2"/>
        <v/>
      </c>
      <c r="N8" s="13" t="str">
        <f t="shared" si="6"/>
        <v/>
      </c>
      <c r="O8" s="13"/>
      <c r="P8" s="12" t="s">
        <v>77</v>
      </c>
      <c r="Q8" s="17"/>
      <c r="R8" s="13" t="str">
        <f t="shared" si="3"/>
        <v/>
      </c>
      <c r="S8" s="13" t="str">
        <f t="shared" si="4"/>
        <v>交付</v>
      </c>
      <c r="T8" s="13"/>
      <c r="U8" s="32" t="s">
        <v>291</v>
      </c>
      <c r="W8" s="32" t="s">
        <v>147</v>
      </c>
      <c r="Y8" s="32" t="s">
        <v>300</v>
      </c>
      <c r="Z8" s="32" t="s">
        <v>431</v>
      </c>
      <c r="AA8" s="78" t="s">
        <v>394</v>
      </c>
      <c r="AB8" s="78" t="s">
        <v>525</v>
      </c>
      <c r="AC8" s="31"/>
      <c r="AD8" s="31"/>
      <c r="AE8" s="31"/>
      <c r="AF8" s="30"/>
      <c r="AG8" s="46" t="s">
        <v>260</v>
      </c>
      <c r="AI8" s="45" t="s">
        <v>282</v>
      </c>
      <c r="AK8" s="45" t="str">
        <f t="shared" si="7"/>
        <v>G</v>
      </c>
      <c r="AP8" s="46" t="s">
        <v>260</v>
      </c>
    </row>
    <row r="9" spans="1:42" ht="13.5" customHeight="1" x14ac:dyDescent="0.2">
      <c r="A9" s="14" t="s">
        <v>89</v>
      </c>
      <c r="B9" s="15"/>
      <c r="C9" s="13" t="str">
        <f t="shared" si="0"/>
        <v/>
      </c>
      <c r="D9" s="13" t="str">
        <f t="shared" si="8"/>
        <v/>
      </c>
      <c r="F9" s="18" t="s">
        <v>209</v>
      </c>
      <c r="G9" s="17"/>
      <c r="H9" s="13" t="str">
        <f t="shared" si="1"/>
        <v/>
      </c>
      <c r="I9" s="13" t="str">
        <f t="shared" si="5"/>
        <v>一般会計</v>
      </c>
      <c r="K9" s="14" t="s">
        <v>107</v>
      </c>
      <c r="L9" s="15"/>
      <c r="M9" s="13" t="str">
        <f t="shared" si="2"/>
        <v/>
      </c>
      <c r="N9" s="13" t="str">
        <f t="shared" si="6"/>
        <v/>
      </c>
      <c r="O9" s="13"/>
      <c r="P9" s="13"/>
      <c r="Q9" s="19"/>
      <c r="T9" s="13"/>
      <c r="U9" s="32" t="s">
        <v>292</v>
      </c>
      <c r="W9" s="32" t="s">
        <v>148</v>
      </c>
      <c r="Y9" s="32" t="s">
        <v>301</v>
      </c>
      <c r="Z9" s="32" t="s">
        <v>432</v>
      </c>
      <c r="AA9" s="78" t="s">
        <v>395</v>
      </c>
      <c r="AB9" s="78" t="s">
        <v>526</v>
      </c>
      <c r="AC9" s="31"/>
      <c r="AD9" s="31"/>
      <c r="AE9" s="31"/>
      <c r="AF9" s="30"/>
      <c r="AG9" s="46" t="s">
        <v>261</v>
      </c>
      <c r="AI9" s="67"/>
      <c r="AK9" s="45" t="str">
        <f t="shared" si="7"/>
        <v>H</v>
      </c>
      <c r="AP9" s="46" t="s">
        <v>261</v>
      </c>
    </row>
    <row r="10" spans="1:42" ht="13.5" customHeight="1" x14ac:dyDescent="0.2">
      <c r="A10" s="14" t="s">
        <v>228</v>
      </c>
      <c r="B10" s="15"/>
      <c r="C10" s="13" t="str">
        <f t="shared" si="0"/>
        <v/>
      </c>
      <c r="D10" s="13" t="str">
        <f t="shared" si="8"/>
        <v/>
      </c>
      <c r="F10" s="18" t="s">
        <v>114</v>
      </c>
      <c r="G10" s="17"/>
      <c r="H10" s="13" t="str">
        <f t="shared" si="1"/>
        <v/>
      </c>
      <c r="I10" s="13" t="str">
        <f t="shared" si="5"/>
        <v>一般会計</v>
      </c>
      <c r="K10" s="14" t="s">
        <v>230</v>
      </c>
      <c r="L10" s="15"/>
      <c r="M10" s="13" t="str">
        <f t="shared" si="2"/>
        <v/>
      </c>
      <c r="N10" s="13" t="str">
        <f t="shared" si="6"/>
        <v/>
      </c>
      <c r="O10" s="13"/>
      <c r="P10" s="13" t="str">
        <f>S8</f>
        <v>交付</v>
      </c>
      <c r="Q10" s="19"/>
      <c r="T10" s="13"/>
      <c r="W10" s="32" t="s">
        <v>149</v>
      </c>
      <c r="Y10" s="32" t="s">
        <v>302</v>
      </c>
      <c r="Z10" s="32" t="s">
        <v>433</v>
      </c>
      <c r="AA10" s="78" t="s">
        <v>396</v>
      </c>
      <c r="AB10" s="78" t="s">
        <v>527</v>
      </c>
      <c r="AC10" s="31"/>
      <c r="AD10" s="31"/>
      <c r="AE10" s="31"/>
      <c r="AF10" s="30"/>
      <c r="AG10" s="46" t="s">
        <v>247</v>
      </c>
      <c r="AK10" s="45" t="str">
        <f t="shared" si="7"/>
        <v>I</v>
      </c>
      <c r="AP10" s="45" t="s">
        <v>245</v>
      </c>
    </row>
    <row r="11" spans="1:42" ht="13.5" customHeight="1" x14ac:dyDescent="0.2">
      <c r="A11" s="14" t="s">
        <v>90</v>
      </c>
      <c r="B11" s="15"/>
      <c r="C11" s="13" t="str">
        <f t="shared" si="0"/>
        <v/>
      </c>
      <c r="D11" s="13" t="str">
        <f t="shared" si="8"/>
        <v/>
      </c>
      <c r="F11" s="18" t="s">
        <v>115</v>
      </c>
      <c r="G11" s="17"/>
      <c r="H11" s="13" t="str">
        <f t="shared" si="1"/>
        <v/>
      </c>
      <c r="I11" s="13" t="str">
        <f t="shared" si="5"/>
        <v>一般会計</v>
      </c>
      <c r="K11" s="14" t="s">
        <v>108</v>
      </c>
      <c r="L11" s="15" t="s">
        <v>620</v>
      </c>
      <c r="M11" s="13" t="str">
        <f t="shared" si="2"/>
        <v>その他の事項経費</v>
      </c>
      <c r="N11" s="13" t="str">
        <f t="shared" si="6"/>
        <v>その他の事項経費</v>
      </c>
      <c r="O11" s="13"/>
      <c r="P11" s="13"/>
      <c r="Q11" s="19"/>
      <c r="T11" s="13"/>
      <c r="W11" s="32" t="s">
        <v>150</v>
      </c>
      <c r="Y11" s="32" t="s">
        <v>303</v>
      </c>
      <c r="Z11" s="32" t="s">
        <v>434</v>
      </c>
      <c r="AA11" s="78" t="s">
        <v>397</v>
      </c>
      <c r="AB11" s="78" t="s">
        <v>528</v>
      </c>
      <c r="AC11" s="31"/>
      <c r="AD11" s="31"/>
      <c r="AE11" s="31"/>
      <c r="AF11" s="30"/>
      <c r="AG11" s="45" t="s">
        <v>250</v>
      </c>
      <c r="AK11" s="45" t="str">
        <f t="shared" si="7"/>
        <v>J</v>
      </c>
    </row>
    <row r="12" spans="1:42" ht="13.5" customHeight="1" x14ac:dyDescent="0.2">
      <c r="A12" s="14" t="s">
        <v>91</v>
      </c>
      <c r="B12" s="15"/>
      <c r="C12" s="13" t="str">
        <f t="shared" ref="C12:C24" si="9">IF(B12="","",A12)</f>
        <v/>
      </c>
      <c r="D12" s="13" t="str">
        <f t="shared" si="8"/>
        <v/>
      </c>
      <c r="F12" s="18" t="s">
        <v>116</v>
      </c>
      <c r="G12" s="17"/>
      <c r="H12" s="13" t="str">
        <f t="shared" si="1"/>
        <v/>
      </c>
      <c r="I12" s="13" t="str">
        <f t="shared" si="5"/>
        <v>一般会計</v>
      </c>
      <c r="K12" s="13"/>
      <c r="L12" s="13"/>
      <c r="O12" s="13"/>
      <c r="P12" s="13"/>
      <c r="Q12" s="19"/>
      <c r="T12" s="13"/>
      <c r="U12" s="29" t="s">
        <v>553</v>
      </c>
      <c r="W12" s="32" t="s">
        <v>151</v>
      </c>
      <c r="Y12" s="32" t="s">
        <v>304</v>
      </c>
      <c r="Z12" s="32" t="s">
        <v>435</v>
      </c>
      <c r="AA12" s="78" t="s">
        <v>398</v>
      </c>
      <c r="AB12" s="78" t="s">
        <v>529</v>
      </c>
      <c r="AC12" s="31"/>
      <c r="AD12" s="31"/>
      <c r="AE12" s="31"/>
      <c r="AF12" s="30"/>
      <c r="AG12" s="45" t="s">
        <v>248</v>
      </c>
      <c r="AK12" s="45" t="str">
        <f t="shared" si="7"/>
        <v>K</v>
      </c>
    </row>
    <row r="13" spans="1:42" ht="13.5" customHeight="1" x14ac:dyDescent="0.2">
      <c r="A13" s="14" t="s">
        <v>92</v>
      </c>
      <c r="B13" s="15"/>
      <c r="C13" s="13" t="str">
        <f t="shared" si="9"/>
        <v/>
      </c>
      <c r="D13" s="13" t="str">
        <f t="shared" si="8"/>
        <v/>
      </c>
      <c r="F13" s="18" t="s">
        <v>117</v>
      </c>
      <c r="G13" s="17"/>
      <c r="H13" s="13" t="str">
        <f t="shared" si="1"/>
        <v/>
      </c>
      <c r="I13" s="13" t="str">
        <f t="shared" si="5"/>
        <v>一般会計</v>
      </c>
      <c r="K13" s="13" t="str">
        <f>N11</f>
        <v>その他の事項経費</v>
      </c>
      <c r="L13" s="13"/>
      <c r="O13" s="13"/>
      <c r="P13" s="13"/>
      <c r="Q13" s="19"/>
      <c r="T13" s="13"/>
      <c r="U13" s="32" t="s">
        <v>168</v>
      </c>
      <c r="W13" s="32" t="s">
        <v>152</v>
      </c>
      <c r="Y13" s="32" t="s">
        <v>305</v>
      </c>
      <c r="Z13" s="32" t="s">
        <v>436</v>
      </c>
      <c r="AA13" s="78" t="s">
        <v>399</v>
      </c>
      <c r="AB13" s="78" t="s">
        <v>530</v>
      </c>
      <c r="AC13" s="31"/>
      <c r="AD13" s="31"/>
      <c r="AE13" s="31"/>
      <c r="AF13" s="30"/>
      <c r="AG13" s="45" t="s">
        <v>249</v>
      </c>
      <c r="AK13" s="45" t="str">
        <f t="shared" si="7"/>
        <v>L</v>
      </c>
    </row>
    <row r="14" spans="1:42" ht="13.5" customHeight="1" x14ac:dyDescent="0.2">
      <c r="A14" s="14" t="s">
        <v>93</v>
      </c>
      <c r="B14" s="15"/>
      <c r="C14" s="13" t="str">
        <f t="shared" si="9"/>
        <v/>
      </c>
      <c r="D14" s="13" t="str">
        <f t="shared" si="8"/>
        <v/>
      </c>
      <c r="F14" s="18" t="s">
        <v>118</v>
      </c>
      <c r="G14" s="17"/>
      <c r="H14" s="13" t="str">
        <f t="shared" si="1"/>
        <v/>
      </c>
      <c r="I14" s="13" t="str">
        <f t="shared" si="5"/>
        <v>一般会計</v>
      </c>
      <c r="K14" s="13"/>
      <c r="L14" s="13"/>
      <c r="O14" s="13"/>
      <c r="P14" s="13"/>
      <c r="Q14" s="19"/>
      <c r="T14" s="13"/>
      <c r="U14" s="32" t="s">
        <v>554</v>
      </c>
      <c r="W14" s="32" t="s">
        <v>153</v>
      </c>
      <c r="Y14" s="32" t="s">
        <v>306</v>
      </c>
      <c r="Z14" s="32" t="s">
        <v>437</v>
      </c>
      <c r="AA14" s="78" t="s">
        <v>400</v>
      </c>
      <c r="AB14" s="78" t="s">
        <v>531</v>
      </c>
      <c r="AC14" s="31"/>
      <c r="AD14" s="31"/>
      <c r="AE14" s="31"/>
      <c r="AF14" s="30"/>
      <c r="AG14" s="67"/>
      <c r="AK14" s="45" t="str">
        <f t="shared" si="7"/>
        <v>M</v>
      </c>
    </row>
    <row r="15" spans="1:42" ht="13.5" customHeight="1" x14ac:dyDescent="0.2">
      <c r="A15" s="14" t="s">
        <v>94</v>
      </c>
      <c r="B15" s="15"/>
      <c r="C15" s="13" t="str">
        <f t="shared" si="9"/>
        <v/>
      </c>
      <c r="D15" s="13" t="str">
        <f t="shared" si="8"/>
        <v/>
      </c>
      <c r="F15" s="18" t="s">
        <v>119</v>
      </c>
      <c r="G15" s="17"/>
      <c r="H15" s="13" t="str">
        <f t="shared" si="1"/>
        <v/>
      </c>
      <c r="I15" s="13" t="str">
        <f t="shared" si="5"/>
        <v>一般会計</v>
      </c>
      <c r="K15" s="13"/>
      <c r="L15" s="13"/>
      <c r="O15" s="13"/>
      <c r="P15" s="13"/>
      <c r="Q15" s="19"/>
      <c r="T15" s="13"/>
      <c r="U15" s="32" t="s">
        <v>555</v>
      </c>
      <c r="W15" s="32" t="s">
        <v>154</v>
      </c>
      <c r="Y15" s="32" t="s">
        <v>307</v>
      </c>
      <c r="Z15" s="32" t="s">
        <v>438</v>
      </c>
      <c r="AA15" s="78" t="s">
        <v>401</v>
      </c>
      <c r="AB15" s="78" t="s">
        <v>532</v>
      </c>
      <c r="AC15" s="31"/>
      <c r="AD15" s="31"/>
      <c r="AE15" s="31"/>
      <c r="AF15" s="30"/>
      <c r="AG15" s="68"/>
      <c r="AK15" s="45" t="str">
        <f t="shared" si="7"/>
        <v>N</v>
      </c>
    </row>
    <row r="16" spans="1:42" ht="13.5" customHeight="1" x14ac:dyDescent="0.2">
      <c r="A16" s="14" t="s">
        <v>95</v>
      </c>
      <c r="B16" s="15"/>
      <c r="C16" s="13" t="str">
        <f t="shared" si="9"/>
        <v/>
      </c>
      <c r="D16" s="13" t="str">
        <f t="shared" si="8"/>
        <v/>
      </c>
      <c r="F16" s="18" t="s">
        <v>120</v>
      </c>
      <c r="G16" s="17"/>
      <c r="H16" s="13" t="str">
        <f t="shared" si="1"/>
        <v/>
      </c>
      <c r="I16" s="13" t="str">
        <f t="shared" si="5"/>
        <v>一般会計</v>
      </c>
      <c r="K16" s="13"/>
      <c r="L16" s="13"/>
      <c r="O16" s="13"/>
      <c r="P16" s="13"/>
      <c r="Q16" s="19"/>
      <c r="T16" s="13"/>
      <c r="U16" s="32" t="s">
        <v>556</v>
      </c>
      <c r="W16" s="32" t="s">
        <v>155</v>
      </c>
      <c r="Y16" s="32" t="s">
        <v>308</v>
      </c>
      <c r="Z16" s="32" t="s">
        <v>439</v>
      </c>
      <c r="AA16" s="78" t="s">
        <v>402</v>
      </c>
      <c r="AB16" s="78" t="s">
        <v>533</v>
      </c>
      <c r="AC16" s="31"/>
      <c r="AD16" s="31"/>
      <c r="AE16" s="31"/>
      <c r="AF16" s="30"/>
      <c r="AG16" s="68"/>
      <c r="AK16" s="45" t="str">
        <f t="shared" si="7"/>
        <v>O</v>
      </c>
    </row>
    <row r="17" spans="1:37" ht="13.5" customHeight="1" x14ac:dyDescent="0.2">
      <c r="A17" s="14" t="s">
        <v>96</v>
      </c>
      <c r="B17" s="15"/>
      <c r="C17" s="13" t="str">
        <f t="shared" si="9"/>
        <v/>
      </c>
      <c r="D17" s="13" t="str">
        <f t="shared" si="8"/>
        <v/>
      </c>
      <c r="F17" s="18" t="s">
        <v>121</v>
      </c>
      <c r="G17" s="17"/>
      <c r="H17" s="13" t="str">
        <f t="shared" si="1"/>
        <v/>
      </c>
      <c r="I17" s="13" t="str">
        <f t="shared" si="5"/>
        <v>一般会計</v>
      </c>
      <c r="K17" s="13"/>
      <c r="L17" s="13"/>
      <c r="O17" s="13"/>
      <c r="P17" s="13"/>
      <c r="Q17" s="19"/>
      <c r="T17" s="13"/>
      <c r="U17" s="32" t="s">
        <v>557</v>
      </c>
      <c r="W17" s="32" t="s">
        <v>156</v>
      </c>
      <c r="Y17" s="32" t="s">
        <v>309</v>
      </c>
      <c r="Z17" s="32" t="s">
        <v>440</v>
      </c>
      <c r="AA17" s="78" t="s">
        <v>403</v>
      </c>
      <c r="AB17" s="78" t="s">
        <v>534</v>
      </c>
      <c r="AC17" s="31"/>
      <c r="AD17" s="31"/>
      <c r="AE17" s="31"/>
      <c r="AF17" s="30"/>
      <c r="AG17" s="68"/>
      <c r="AK17" s="45" t="str">
        <f t="shared" si="7"/>
        <v>P</v>
      </c>
    </row>
    <row r="18" spans="1:37" ht="13.5" customHeight="1" x14ac:dyDescent="0.2">
      <c r="A18" s="14" t="s">
        <v>97</v>
      </c>
      <c r="B18" s="15"/>
      <c r="C18" s="13" t="str">
        <f t="shared" si="9"/>
        <v/>
      </c>
      <c r="D18" s="13" t="str">
        <f t="shared" si="8"/>
        <v/>
      </c>
      <c r="F18" s="18" t="s">
        <v>122</v>
      </c>
      <c r="G18" s="17"/>
      <c r="H18" s="13" t="str">
        <f t="shared" si="1"/>
        <v/>
      </c>
      <c r="I18" s="13" t="str">
        <f t="shared" si="5"/>
        <v>一般会計</v>
      </c>
      <c r="K18" s="13"/>
      <c r="L18" s="13"/>
      <c r="O18" s="13"/>
      <c r="P18" s="13"/>
      <c r="Q18" s="19"/>
      <c r="T18" s="13"/>
      <c r="U18" s="32" t="s">
        <v>558</v>
      </c>
      <c r="W18" s="32" t="s">
        <v>157</v>
      </c>
      <c r="Y18" s="32" t="s">
        <v>310</v>
      </c>
      <c r="Z18" s="32" t="s">
        <v>441</v>
      </c>
      <c r="AA18" s="78" t="s">
        <v>404</v>
      </c>
      <c r="AB18" s="78" t="s">
        <v>535</v>
      </c>
      <c r="AC18" s="31"/>
      <c r="AD18" s="31"/>
      <c r="AE18" s="31"/>
      <c r="AF18" s="30"/>
      <c r="AK18" s="45" t="str">
        <f t="shared" si="7"/>
        <v>Q</v>
      </c>
    </row>
    <row r="19" spans="1:37" ht="13.5" customHeight="1" x14ac:dyDescent="0.2">
      <c r="A19" s="14" t="s">
        <v>98</v>
      </c>
      <c r="B19" s="15"/>
      <c r="C19" s="13" t="str">
        <f t="shared" si="9"/>
        <v/>
      </c>
      <c r="D19" s="13" t="str">
        <f t="shared" si="8"/>
        <v/>
      </c>
      <c r="F19" s="18" t="s">
        <v>123</v>
      </c>
      <c r="G19" s="17"/>
      <c r="H19" s="13" t="str">
        <f t="shared" si="1"/>
        <v/>
      </c>
      <c r="I19" s="13" t="str">
        <f t="shared" si="5"/>
        <v>一般会計</v>
      </c>
      <c r="K19" s="13"/>
      <c r="L19" s="13"/>
      <c r="O19" s="13"/>
      <c r="P19" s="13"/>
      <c r="Q19" s="19"/>
      <c r="T19" s="13"/>
      <c r="U19" s="32" t="s">
        <v>559</v>
      </c>
      <c r="W19" s="32" t="s">
        <v>158</v>
      </c>
      <c r="Y19" s="32" t="s">
        <v>311</v>
      </c>
      <c r="Z19" s="32" t="s">
        <v>442</v>
      </c>
      <c r="AA19" s="78" t="s">
        <v>405</v>
      </c>
      <c r="AB19" s="78" t="s">
        <v>536</v>
      </c>
      <c r="AC19" s="31"/>
      <c r="AD19" s="31"/>
      <c r="AE19" s="31"/>
      <c r="AF19" s="30"/>
      <c r="AK19" s="45" t="str">
        <f t="shared" si="7"/>
        <v>R</v>
      </c>
    </row>
    <row r="20" spans="1:37" ht="13.5" customHeight="1" x14ac:dyDescent="0.2">
      <c r="A20" s="14" t="s">
        <v>219</v>
      </c>
      <c r="B20" s="15"/>
      <c r="C20" s="13" t="str">
        <f t="shared" si="9"/>
        <v/>
      </c>
      <c r="D20" s="13" t="str">
        <f t="shared" si="8"/>
        <v/>
      </c>
      <c r="F20" s="18" t="s">
        <v>218</v>
      </c>
      <c r="G20" s="17"/>
      <c r="H20" s="13" t="str">
        <f t="shared" si="1"/>
        <v/>
      </c>
      <c r="I20" s="13" t="str">
        <f t="shared" si="5"/>
        <v>一般会計</v>
      </c>
      <c r="K20" s="13"/>
      <c r="L20" s="13"/>
      <c r="O20" s="13"/>
      <c r="P20" s="13"/>
      <c r="Q20" s="19"/>
      <c r="T20" s="13"/>
      <c r="U20" s="32" t="s">
        <v>560</v>
      </c>
      <c r="W20" s="32" t="s">
        <v>159</v>
      </c>
      <c r="Y20" s="32" t="s">
        <v>312</v>
      </c>
      <c r="Z20" s="32" t="s">
        <v>443</v>
      </c>
      <c r="AA20" s="78" t="s">
        <v>406</v>
      </c>
      <c r="AB20" s="78" t="s">
        <v>537</v>
      </c>
      <c r="AC20" s="31"/>
      <c r="AD20" s="31"/>
      <c r="AE20" s="31"/>
      <c r="AF20" s="30"/>
      <c r="AK20" s="45" t="str">
        <f t="shared" si="7"/>
        <v>S</v>
      </c>
    </row>
    <row r="21" spans="1:37" ht="13.5" customHeight="1" x14ac:dyDescent="0.2">
      <c r="A21" s="14" t="s">
        <v>220</v>
      </c>
      <c r="B21" s="15" t="s">
        <v>620</v>
      </c>
      <c r="C21" s="13" t="str">
        <f t="shared" si="9"/>
        <v>地方創生</v>
      </c>
      <c r="D21" s="13" t="str">
        <f t="shared" si="8"/>
        <v>地方創生</v>
      </c>
      <c r="F21" s="18" t="s">
        <v>124</v>
      </c>
      <c r="G21" s="17"/>
      <c r="H21" s="13" t="str">
        <f t="shared" si="1"/>
        <v/>
      </c>
      <c r="I21" s="13" t="str">
        <f t="shared" si="5"/>
        <v>一般会計</v>
      </c>
      <c r="K21" s="13"/>
      <c r="L21" s="13"/>
      <c r="O21" s="13"/>
      <c r="P21" s="13"/>
      <c r="Q21" s="19"/>
      <c r="T21" s="13"/>
      <c r="U21" s="32" t="s">
        <v>561</v>
      </c>
      <c r="W21" s="32" t="s">
        <v>160</v>
      </c>
      <c r="Y21" s="32" t="s">
        <v>313</v>
      </c>
      <c r="Z21" s="32" t="s">
        <v>444</v>
      </c>
      <c r="AA21" s="78" t="s">
        <v>407</v>
      </c>
      <c r="AB21" s="78" t="s">
        <v>538</v>
      </c>
      <c r="AC21" s="31"/>
      <c r="AD21" s="31"/>
      <c r="AE21" s="31"/>
      <c r="AF21" s="30"/>
      <c r="AK21" s="45" t="str">
        <f t="shared" si="7"/>
        <v>T</v>
      </c>
    </row>
    <row r="22" spans="1:37" ht="13.5" customHeight="1" x14ac:dyDescent="0.2">
      <c r="A22" s="14" t="s">
        <v>221</v>
      </c>
      <c r="B22" s="15"/>
      <c r="C22" s="13" t="str">
        <f t="shared" si="9"/>
        <v/>
      </c>
      <c r="D22" s="13" t="str">
        <f>IF(C22="",D21,IF(D21&lt;&gt;"",CONCATENATE(D21,"、",C22),C22))</f>
        <v>地方創生</v>
      </c>
      <c r="F22" s="18" t="s">
        <v>125</v>
      </c>
      <c r="G22" s="17"/>
      <c r="H22" s="13" t="str">
        <f t="shared" si="1"/>
        <v/>
      </c>
      <c r="I22" s="13" t="str">
        <f t="shared" si="5"/>
        <v>一般会計</v>
      </c>
      <c r="K22" s="13"/>
      <c r="L22" s="13"/>
      <c r="O22" s="13"/>
      <c r="P22" s="13"/>
      <c r="Q22" s="19"/>
      <c r="T22" s="13"/>
      <c r="U22" s="32" t="s">
        <v>562</v>
      </c>
      <c r="W22" s="32" t="s">
        <v>161</v>
      </c>
      <c r="Y22" s="32" t="s">
        <v>314</v>
      </c>
      <c r="Z22" s="32" t="s">
        <v>445</v>
      </c>
      <c r="AA22" s="78" t="s">
        <v>408</v>
      </c>
      <c r="AB22" s="78" t="s">
        <v>539</v>
      </c>
      <c r="AC22" s="31"/>
      <c r="AD22" s="31"/>
      <c r="AE22" s="31"/>
      <c r="AF22" s="30"/>
      <c r="AK22" s="45" t="str">
        <f t="shared" si="7"/>
        <v>U</v>
      </c>
    </row>
    <row r="23" spans="1:37" ht="13.5" customHeight="1" x14ac:dyDescent="0.2">
      <c r="A23" s="14" t="s">
        <v>222</v>
      </c>
      <c r="B23" s="15"/>
      <c r="C23" s="13" t="str">
        <f t="shared" si="9"/>
        <v/>
      </c>
      <c r="D23" s="13" t="str">
        <f>IF(C23="",D22,IF(D22&lt;&gt;"",CONCATENATE(D22,"、",C23),C23))</f>
        <v>地方創生</v>
      </c>
      <c r="F23" s="18" t="s">
        <v>126</v>
      </c>
      <c r="G23" s="17"/>
      <c r="H23" s="13" t="str">
        <f t="shared" si="1"/>
        <v/>
      </c>
      <c r="I23" s="13" t="str">
        <f t="shared" si="5"/>
        <v>一般会計</v>
      </c>
      <c r="K23" s="13"/>
      <c r="L23" s="13"/>
      <c r="O23" s="13"/>
      <c r="P23" s="13"/>
      <c r="Q23" s="19"/>
      <c r="T23" s="13"/>
      <c r="U23" s="32" t="s">
        <v>563</v>
      </c>
      <c r="W23" s="32" t="s">
        <v>578</v>
      </c>
      <c r="Y23" s="32" t="s">
        <v>315</v>
      </c>
      <c r="Z23" s="32" t="s">
        <v>446</v>
      </c>
      <c r="AA23" s="78" t="s">
        <v>409</v>
      </c>
      <c r="AB23" s="78" t="s">
        <v>540</v>
      </c>
      <c r="AC23" s="31"/>
      <c r="AD23" s="31"/>
      <c r="AE23" s="31"/>
      <c r="AF23" s="30"/>
      <c r="AK23" s="45" t="str">
        <f t="shared" si="7"/>
        <v>V</v>
      </c>
    </row>
    <row r="24" spans="1:37" ht="13.5" customHeight="1" x14ac:dyDescent="0.2">
      <c r="A24" s="74" t="s">
        <v>283</v>
      </c>
      <c r="B24" s="15"/>
      <c r="C24" s="13" t="str">
        <f t="shared" si="9"/>
        <v/>
      </c>
      <c r="D24" s="13" t="str">
        <f>IF(C24="",D23,IF(D23&lt;&gt;"",CONCATENATE(D23,"、",C24),C24))</f>
        <v>地方創生</v>
      </c>
      <c r="F24" s="18" t="s">
        <v>287</v>
      </c>
      <c r="G24" s="17"/>
      <c r="H24" s="13" t="str">
        <f t="shared" si="1"/>
        <v/>
      </c>
      <c r="I24" s="13" t="str">
        <f t="shared" si="5"/>
        <v>一般会計</v>
      </c>
      <c r="K24" s="13"/>
      <c r="L24" s="13"/>
      <c r="O24" s="13"/>
      <c r="P24" s="13"/>
      <c r="Q24" s="19"/>
      <c r="T24" s="13"/>
      <c r="U24" s="32" t="s">
        <v>564</v>
      </c>
      <c r="Y24" s="32" t="s">
        <v>316</v>
      </c>
      <c r="Z24" s="32" t="s">
        <v>447</v>
      </c>
      <c r="AA24" s="78" t="s">
        <v>410</v>
      </c>
      <c r="AB24" s="78" t="s">
        <v>541</v>
      </c>
      <c r="AC24" s="31"/>
      <c r="AD24" s="31"/>
      <c r="AE24" s="31"/>
      <c r="AF24" s="30"/>
      <c r="AK24" s="45" t="str">
        <f>CHAR(CODE(AK23)+1)</f>
        <v>W</v>
      </c>
    </row>
    <row r="25" spans="1:37" ht="13.5" customHeight="1" x14ac:dyDescent="0.2">
      <c r="A25" s="76"/>
      <c r="B25" s="75"/>
      <c r="F25" s="18" t="s">
        <v>127</v>
      </c>
      <c r="G25" s="17"/>
      <c r="H25" s="13" t="str">
        <f t="shared" si="1"/>
        <v/>
      </c>
      <c r="I25" s="13" t="str">
        <f t="shared" si="5"/>
        <v>一般会計</v>
      </c>
      <c r="K25" s="13"/>
      <c r="L25" s="13"/>
      <c r="O25" s="13"/>
      <c r="P25" s="13"/>
      <c r="Q25" s="19"/>
      <c r="T25" s="13"/>
      <c r="U25" s="32" t="s">
        <v>565</v>
      </c>
      <c r="Y25" s="32" t="s">
        <v>317</v>
      </c>
      <c r="Z25" s="32" t="s">
        <v>448</v>
      </c>
      <c r="AA25" s="78" t="s">
        <v>411</v>
      </c>
      <c r="AB25" s="78" t="s">
        <v>542</v>
      </c>
      <c r="AC25" s="31"/>
      <c r="AD25" s="31"/>
      <c r="AE25" s="31"/>
      <c r="AF25" s="30"/>
      <c r="AK25" s="45" t="str">
        <f t="shared" si="7"/>
        <v>X</v>
      </c>
    </row>
    <row r="26" spans="1:37" ht="13.5" customHeight="1" x14ac:dyDescent="0.2">
      <c r="A26" s="73"/>
      <c r="B26" s="72"/>
      <c r="F26" s="18" t="s">
        <v>128</v>
      </c>
      <c r="G26" s="17"/>
      <c r="H26" s="13" t="str">
        <f t="shared" si="1"/>
        <v/>
      </c>
      <c r="I26" s="13" t="str">
        <f t="shared" si="5"/>
        <v>一般会計</v>
      </c>
      <c r="K26" s="13"/>
      <c r="L26" s="13"/>
      <c r="O26" s="13"/>
      <c r="P26" s="13"/>
      <c r="Q26" s="19"/>
      <c r="T26" s="13"/>
      <c r="U26" s="32" t="s">
        <v>566</v>
      </c>
      <c r="Y26" s="32" t="s">
        <v>318</v>
      </c>
      <c r="Z26" s="32" t="s">
        <v>449</v>
      </c>
      <c r="AA26" s="78" t="s">
        <v>412</v>
      </c>
      <c r="AB26" s="78" t="s">
        <v>543</v>
      </c>
      <c r="AC26" s="31"/>
      <c r="AD26" s="31"/>
      <c r="AE26" s="31"/>
      <c r="AF26" s="30"/>
      <c r="AK26" s="45" t="str">
        <f t="shared" si="7"/>
        <v>Y</v>
      </c>
    </row>
    <row r="27" spans="1:37" ht="13.5" customHeight="1" x14ac:dyDescent="0.2">
      <c r="A27" s="13" t="str">
        <f>IF(D24="", "-", D24)</f>
        <v>地方創生</v>
      </c>
      <c r="B27" s="13"/>
      <c r="F27" s="18" t="s">
        <v>129</v>
      </c>
      <c r="G27" s="17"/>
      <c r="H27" s="13" t="str">
        <f t="shared" si="1"/>
        <v/>
      </c>
      <c r="I27" s="13" t="str">
        <f t="shared" si="5"/>
        <v>一般会計</v>
      </c>
      <c r="K27" s="13"/>
      <c r="L27" s="13"/>
      <c r="O27" s="13"/>
      <c r="P27" s="13"/>
      <c r="Q27" s="19"/>
      <c r="T27" s="13"/>
      <c r="U27" s="32" t="s">
        <v>567</v>
      </c>
      <c r="Y27" s="32" t="s">
        <v>319</v>
      </c>
      <c r="Z27" s="32" t="s">
        <v>450</v>
      </c>
      <c r="AA27" s="78" t="s">
        <v>413</v>
      </c>
      <c r="AB27" s="78" t="s">
        <v>544</v>
      </c>
      <c r="AC27" s="31"/>
      <c r="AD27" s="31"/>
      <c r="AE27" s="31"/>
      <c r="AF27" s="30"/>
      <c r="AK27" s="45" t="str">
        <f>CHAR(CODE(AK26)+1)</f>
        <v>Z</v>
      </c>
    </row>
    <row r="28" spans="1:37" ht="13.5" customHeight="1" x14ac:dyDescent="0.2">
      <c r="B28" s="13"/>
      <c r="F28" s="18" t="s">
        <v>130</v>
      </c>
      <c r="G28" s="17"/>
      <c r="H28" s="13" t="str">
        <f t="shared" si="1"/>
        <v/>
      </c>
      <c r="I28" s="13" t="str">
        <f t="shared" si="5"/>
        <v>一般会計</v>
      </c>
      <c r="K28" s="13"/>
      <c r="L28" s="13"/>
      <c r="O28" s="13"/>
      <c r="P28" s="13"/>
      <c r="Q28" s="19"/>
      <c r="T28" s="13"/>
      <c r="U28" s="32" t="s">
        <v>568</v>
      </c>
      <c r="Y28" s="32" t="s">
        <v>320</v>
      </c>
      <c r="Z28" s="32" t="s">
        <v>451</v>
      </c>
      <c r="AA28" s="78" t="s">
        <v>414</v>
      </c>
      <c r="AB28" s="78" t="s">
        <v>545</v>
      </c>
      <c r="AC28" s="31"/>
      <c r="AD28" s="31"/>
      <c r="AE28" s="31"/>
      <c r="AF28" s="30"/>
      <c r="AK28" s="45" t="s">
        <v>201</v>
      </c>
    </row>
    <row r="29" spans="1:37" ht="13.5" customHeight="1" x14ac:dyDescent="0.2">
      <c r="A29" s="13"/>
      <c r="B29" s="13"/>
      <c r="F29" s="18" t="s">
        <v>210</v>
      </c>
      <c r="G29" s="17"/>
      <c r="H29" s="13" t="str">
        <f t="shared" si="1"/>
        <v/>
      </c>
      <c r="I29" s="13" t="str">
        <f t="shared" si="5"/>
        <v>一般会計</v>
      </c>
      <c r="K29" s="13"/>
      <c r="L29" s="13"/>
      <c r="O29" s="13"/>
      <c r="P29" s="13"/>
      <c r="Q29" s="19"/>
      <c r="T29" s="13"/>
      <c r="U29" s="32" t="s">
        <v>569</v>
      </c>
      <c r="Y29" s="32" t="s">
        <v>321</v>
      </c>
      <c r="Z29" s="32" t="s">
        <v>452</v>
      </c>
      <c r="AA29" s="78" t="s">
        <v>415</v>
      </c>
      <c r="AB29" s="78" t="s">
        <v>546</v>
      </c>
      <c r="AC29" s="31"/>
      <c r="AD29" s="31"/>
      <c r="AE29" s="31"/>
      <c r="AF29" s="30"/>
      <c r="AK29" s="45" t="str">
        <f t="shared" si="7"/>
        <v>b</v>
      </c>
    </row>
    <row r="30" spans="1:37" ht="13.5" customHeight="1" x14ac:dyDescent="0.2">
      <c r="A30" s="13"/>
      <c r="B30" s="13"/>
      <c r="F30" s="18" t="s">
        <v>211</v>
      </c>
      <c r="G30" s="17"/>
      <c r="H30" s="13" t="str">
        <f t="shared" si="1"/>
        <v/>
      </c>
      <c r="I30" s="13" t="str">
        <f t="shared" si="5"/>
        <v>一般会計</v>
      </c>
      <c r="K30" s="13"/>
      <c r="L30" s="13"/>
      <c r="O30" s="13"/>
      <c r="P30" s="13"/>
      <c r="Q30" s="19"/>
      <c r="T30" s="13"/>
      <c r="U30" s="32" t="s">
        <v>570</v>
      </c>
      <c r="Y30" s="32" t="s">
        <v>322</v>
      </c>
      <c r="Z30" s="32" t="s">
        <v>453</v>
      </c>
      <c r="AA30" s="78" t="s">
        <v>416</v>
      </c>
      <c r="AB30" s="78" t="s">
        <v>547</v>
      </c>
      <c r="AC30" s="31"/>
      <c r="AD30" s="31"/>
      <c r="AE30" s="31"/>
      <c r="AF30" s="30"/>
      <c r="AK30" s="45" t="str">
        <f t="shared" si="7"/>
        <v>c</v>
      </c>
    </row>
    <row r="31" spans="1:37" ht="13.5" customHeight="1" x14ac:dyDescent="0.2">
      <c r="A31" s="13"/>
      <c r="B31" s="13"/>
      <c r="F31" s="18" t="s">
        <v>212</v>
      </c>
      <c r="G31" s="17"/>
      <c r="H31" s="13" t="str">
        <f t="shared" si="1"/>
        <v/>
      </c>
      <c r="I31" s="13" t="str">
        <f t="shared" si="5"/>
        <v>一般会計</v>
      </c>
      <c r="K31" s="13"/>
      <c r="L31" s="13"/>
      <c r="O31" s="13"/>
      <c r="P31" s="13"/>
      <c r="Q31" s="19"/>
      <c r="T31" s="13"/>
      <c r="U31" s="32" t="s">
        <v>571</v>
      </c>
      <c r="Y31" s="32" t="s">
        <v>323</v>
      </c>
      <c r="Z31" s="32" t="s">
        <v>454</v>
      </c>
      <c r="AA31" s="78" t="s">
        <v>417</v>
      </c>
      <c r="AB31" s="78" t="s">
        <v>548</v>
      </c>
      <c r="AC31" s="31"/>
      <c r="AD31" s="31"/>
      <c r="AE31" s="31"/>
      <c r="AF31" s="30"/>
      <c r="AK31" s="45" t="str">
        <f t="shared" si="7"/>
        <v>d</v>
      </c>
    </row>
    <row r="32" spans="1:37" ht="13.5" customHeight="1" x14ac:dyDescent="0.2">
      <c r="A32" s="13"/>
      <c r="B32" s="13"/>
      <c r="F32" s="18" t="s">
        <v>213</v>
      </c>
      <c r="G32" s="17"/>
      <c r="H32" s="13" t="str">
        <f t="shared" si="1"/>
        <v/>
      </c>
      <c r="I32" s="13" t="str">
        <f t="shared" si="5"/>
        <v>一般会計</v>
      </c>
      <c r="K32" s="13"/>
      <c r="L32" s="13"/>
      <c r="O32" s="13"/>
      <c r="P32" s="13"/>
      <c r="Q32" s="19"/>
      <c r="T32" s="13"/>
      <c r="U32" s="32" t="s">
        <v>572</v>
      </c>
      <c r="Y32" s="32" t="s">
        <v>324</v>
      </c>
      <c r="Z32" s="32" t="s">
        <v>455</v>
      </c>
      <c r="AA32" s="78" t="s">
        <v>67</v>
      </c>
      <c r="AB32" s="78" t="s">
        <v>67</v>
      </c>
      <c r="AC32" s="31"/>
      <c r="AD32" s="31"/>
      <c r="AE32" s="31"/>
      <c r="AF32" s="30"/>
      <c r="AK32" s="45" t="str">
        <f t="shared" si="7"/>
        <v>e</v>
      </c>
    </row>
    <row r="33" spans="1:37" ht="13.5" customHeight="1" x14ac:dyDescent="0.2">
      <c r="A33" s="13"/>
      <c r="B33" s="13"/>
      <c r="F33" s="18" t="s">
        <v>214</v>
      </c>
      <c r="G33" s="17"/>
      <c r="H33" s="13" t="str">
        <f t="shared" si="1"/>
        <v/>
      </c>
      <c r="I33" s="13" t="str">
        <f t="shared" si="5"/>
        <v>一般会計</v>
      </c>
      <c r="K33" s="13"/>
      <c r="L33" s="13"/>
      <c r="O33" s="13"/>
      <c r="P33" s="13"/>
      <c r="Q33" s="19"/>
      <c r="T33" s="13"/>
      <c r="U33" s="32" t="s">
        <v>573</v>
      </c>
      <c r="Y33" s="32" t="s">
        <v>325</v>
      </c>
      <c r="Z33" s="32" t="s">
        <v>456</v>
      </c>
      <c r="AA33" s="65"/>
      <c r="AB33" s="31"/>
      <c r="AC33" s="31"/>
      <c r="AD33" s="31"/>
      <c r="AE33" s="31"/>
      <c r="AF33" s="30"/>
      <c r="AK33" s="45" t="str">
        <f t="shared" si="7"/>
        <v>f</v>
      </c>
    </row>
    <row r="34" spans="1:37" ht="13.5" customHeight="1" x14ac:dyDescent="0.2">
      <c r="A34" s="13"/>
      <c r="B34" s="13"/>
      <c r="F34" s="18" t="s">
        <v>215</v>
      </c>
      <c r="G34" s="17"/>
      <c r="H34" s="13" t="str">
        <f t="shared" si="1"/>
        <v/>
      </c>
      <c r="I34" s="13" t="str">
        <f t="shared" si="5"/>
        <v>一般会計</v>
      </c>
      <c r="K34" s="13"/>
      <c r="L34" s="13"/>
      <c r="O34" s="13"/>
      <c r="P34" s="13"/>
      <c r="Q34" s="19"/>
      <c r="T34" s="13"/>
      <c r="U34" s="32" t="s">
        <v>574</v>
      </c>
      <c r="Y34" s="32" t="s">
        <v>326</v>
      </c>
      <c r="Z34" s="32" t="s">
        <v>457</v>
      </c>
      <c r="AB34" s="31"/>
      <c r="AC34" s="31"/>
      <c r="AD34" s="31"/>
      <c r="AE34" s="31"/>
      <c r="AF34" s="30"/>
      <c r="AK34" s="45" t="str">
        <f t="shared" si="7"/>
        <v>g</v>
      </c>
    </row>
    <row r="35" spans="1:37" ht="13.5" customHeight="1" x14ac:dyDescent="0.2">
      <c r="A35" s="13"/>
      <c r="B35" s="13"/>
      <c r="F35" s="18" t="s">
        <v>216</v>
      </c>
      <c r="G35" s="17"/>
      <c r="H35" s="13" t="str">
        <f t="shared" si="1"/>
        <v/>
      </c>
      <c r="I35" s="13" t="str">
        <f t="shared" si="5"/>
        <v>一般会計</v>
      </c>
      <c r="K35" s="13"/>
      <c r="L35" s="13"/>
      <c r="O35" s="13"/>
      <c r="P35" s="13"/>
      <c r="Q35" s="19"/>
      <c r="T35" s="13"/>
      <c r="Y35" s="32" t="s">
        <v>327</v>
      </c>
      <c r="Z35" s="32" t="s">
        <v>458</v>
      </c>
      <c r="AC35" s="31"/>
      <c r="AF35" s="30"/>
      <c r="AK35" s="45" t="str">
        <f t="shared" si="7"/>
        <v>h</v>
      </c>
    </row>
    <row r="36" spans="1:37" ht="13.5" customHeight="1" x14ac:dyDescent="0.2">
      <c r="A36" s="13"/>
      <c r="B36" s="13"/>
      <c r="F36" s="18" t="s">
        <v>217</v>
      </c>
      <c r="G36" s="17"/>
      <c r="H36" s="13" t="str">
        <f t="shared" si="1"/>
        <v/>
      </c>
      <c r="I36" s="13" t="str">
        <f t="shared" si="5"/>
        <v>一般会計</v>
      </c>
      <c r="K36" s="13"/>
      <c r="L36" s="13"/>
      <c r="O36" s="13"/>
      <c r="P36" s="13"/>
      <c r="Q36" s="19"/>
      <c r="T36" s="13"/>
      <c r="U36" s="32" t="s">
        <v>575</v>
      </c>
      <c r="Y36" s="32" t="s">
        <v>328</v>
      </c>
      <c r="Z36" s="32" t="s">
        <v>459</v>
      </c>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329</v>
      </c>
      <c r="Z37" s="32" t="s">
        <v>460</v>
      </c>
      <c r="AF37" s="30"/>
      <c r="AK37" s="45" t="str">
        <f t="shared" si="7"/>
        <v>j</v>
      </c>
    </row>
    <row r="38" spans="1:37" x14ac:dyDescent="0.2">
      <c r="A38" s="13"/>
      <c r="B38" s="13"/>
      <c r="F38" s="13"/>
      <c r="G38" s="19"/>
      <c r="K38" s="13"/>
      <c r="L38" s="13"/>
      <c r="O38" s="13"/>
      <c r="P38" s="13"/>
      <c r="Q38" s="19"/>
      <c r="T38" s="13"/>
      <c r="U38" s="32" t="s">
        <v>269</v>
      </c>
      <c r="Y38" s="32" t="s">
        <v>330</v>
      </c>
      <c r="Z38" s="32" t="s">
        <v>461</v>
      </c>
      <c r="AF38" s="30"/>
      <c r="AK38" s="45" t="str">
        <f t="shared" si="7"/>
        <v>k</v>
      </c>
    </row>
    <row r="39" spans="1:37" x14ac:dyDescent="0.2">
      <c r="A39" s="13"/>
      <c r="B39" s="13"/>
      <c r="F39" s="13" t="str">
        <f>I37</f>
        <v>一般会計</v>
      </c>
      <c r="G39" s="19"/>
      <c r="K39" s="13"/>
      <c r="L39" s="13"/>
      <c r="O39" s="13"/>
      <c r="P39" s="13"/>
      <c r="Q39" s="19"/>
      <c r="T39" s="13"/>
      <c r="U39" s="32" t="s">
        <v>279</v>
      </c>
      <c r="Y39" s="32" t="s">
        <v>331</v>
      </c>
      <c r="Z39" s="32" t="s">
        <v>462</v>
      </c>
      <c r="AF39" s="30"/>
      <c r="AK39" s="45" t="str">
        <f t="shared" si="7"/>
        <v>l</v>
      </c>
    </row>
    <row r="40" spans="1:37" x14ac:dyDescent="0.2">
      <c r="A40" s="13"/>
      <c r="B40" s="13"/>
      <c r="F40" s="13"/>
      <c r="G40" s="19"/>
      <c r="K40" s="13"/>
      <c r="L40" s="13"/>
      <c r="O40" s="13"/>
      <c r="P40" s="13"/>
      <c r="Q40" s="19"/>
      <c r="T40" s="13"/>
      <c r="Y40" s="32" t="s">
        <v>332</v>
      </c>
      <c r="Z40" s="32" t="s">
        <v>463</v>
      </c>
      <c r="AF40" s="30"/>
      <c r="AK40" s="45" t="str">
        <f t="shared" si="7"/>
        <v>m</v>
      </c>
    </row>
    <row r="41" spans="1:37" x14ac:dyDescent="0.2">
      <c r="A41" s="13"/>
      <c r="B41" s="13"/>
      <c r="F41" s="13"/>
      <c r="G41" s="19"/>
      <c r="K41" s="13"/>
      <c r="L41" s="13"/>
      <c r="O41" s="13"/>
      <c r="P41" s="13"/>
      <c r="Q41" s="19"/>
      <c r="T41" s="13"/>
      <c r="Y41" s="32" t="s">
        <v>333</v>
      </c>
      <c r="Z41" s="32" t="s">
        <v>464</v>
      </c>
      <c r="AF41" s="30"/>
      <c r="AK41" s="45" t="str">
        <f t="shared" si="7"/>
        <v>n</v>
      </c>
    </row>
    <row r="42" spans="1:37" x14ac:dyDescent="0.2">
      <c r="A42" s="13"/>
      <c r="B42" s="13"/>
      <c r="F42" s="13"/>
      <c r="G42" s="19"/>
      <c r="K42" s="13"/>
      <c r="L42" s="13"/>
      <c r="O42" s="13"/>
      <c r="P42" s="13"/>
      <c r="Q42" s="19"/>
      <c r="T42" s="13"/>
      <c r="Y42" s="32" t="s">
        <v>334</v>
      </c>
      <c r="Z42" s="32" t="s">
        <v>465</v>
      </c>
      <c r="AF42" s="30"/>
      <c r="AK42" s="45" t="str">
        <f t="shared" si="7"/>
        <v>o</v>
      </c>
    </row>
    <row r="43" spans="1:37" x14ac:dyDescent="0.2">
      <c r="A43" s="13"/>
      <c r="B43" s="13"/>
      <c r="F43" s="13"/>
      <c r="G43" s="19"/>
      <c r="K43" s="13"/>
      <c r="L43" s="13"/>
      <c r="O43" s="13"/>
      <c r="P43" s="13"/>
      <c r="Q43" s="19"/>
      <c r="T43" s="13"/>
      <c r="Y43" s="32" t="s">
        <v>335</v>
      </c>
      <c r="Z43" s="32" t="s">
        <v>466</v>
      </c>
      <c r="AF43" s="30"/>
      <c r="AK43" s="45" t="str">
        <f t="shared" si="7"/>
        <v>p</v>
      </c>
    </row>
    <row r="44" spans="1:37" x14ac:dyDescent="0.2">
      <c r="A44" s="13"/>
      <c r="B44" s="13"/>
      <c r="F44" s="13"/>
      <c r="G44" s="19"/>
      <c r="K44" s="13"/>
      <c r="L44" s="13"/>
      <c r="O44" s="13"/>
      <c r="P44" s="13"/>
      <c r="Q44" s="19"/>
      <c r="T44" s="13"/>
      <c r="Y44" s="32" t="s">
        <v>336</v>
      </c>
      <c r="Z44" s="32" t="s">
        <v>467</v>
      </c>
      <c r="AF44" s="30"/>
      <c r="AK44" s="45" t="str">
        <f t="shared" si="7"/>
        <v>q</v>
      </c>
    </row>
    <row r="45" spans="1:37" x14ac:dyDescent="0.2">
      <c r="A45" s="13"/>
      <c r="B45" s="13"/>
      <c r="F45" s="13"/>
      <c r="G45" s="19"/>
      <c r="K45" s="13"/>
      <c r="L45" s="13"/>
      <c r="O45" s="13"/>
      <c r="P45" s="13"/>
      <c r="Q45" s="19"/>
      <c r="T45" s="13"/>
      <c r="Y45" s="32" t="s">
        <v>337</v>
      </c>
      <c r="Z45" s="32" t="s">
        <v>468</v>
      </c>
      <c r="AF45" s="30"/>
      <c r="AK45" s="45" t="str">
        <f t="shared" si="7"/>
        <v>r</v>
      </c>
    </row>
    <row r="46" spans="1:37" x14ac:dyDescent="0.2">
      <c r="A46" s="13"/>
      <c r="B46" s="13"/>
      <c r="F46" s="13"/>
      <c r="G46" s="19"/>
      <c r="K46" s="13"/>
      <c r="L46" s="13"/>
      <c r="O46" s="13"/>
      <c r="P46" s="13"/>
      <c r="Q46" s="19"/>
      <c r="T46" s="13"/>
      <c r="Y46" s="32" t="s">
        <v>338</v>
      </c>
      <c r="Z46" s="32" t="s">
        <v>469</v>
      </c>
      <c r="AF46" s="30"/>
      <c r="AK46" s="45" t="str">
        <f t="shared" si="7"/>
        <v>s</v>
      </c>
    </row>
    <row r="47" spans="1:37" x14ac:dyDescent="0.2">
      <c r="A47" s="13"/>
      <c r="B47" s="13"/>
      <c r="F47" s="13"/>
      <c r="G47" s="19"/>
      <c r="K47" s="13"/>
      <c r="L47" s="13"/>
      <c r="O47" s="13"/>
      <c r="P47" s="13"/>
      <c r="Q47" s="19"/>
      <c r="T47" s="13"/>
      <c r="Y47" s="32" t="s">
        <v>339</v>
      </c>
      <c r="Z47" s="32" t="s">
        <v>470</v>
      </c>
      <c r="AF47" s="30"/>
      <c r="AK47" s="45" t="str">
        <f t="shared" si="7"/>
        <v>t</v>
      </c>
    </row>
    <row r="48" spans="1:37" x14ac:dyDescent="0.2">
      <c r="A48" s="13"/>
      <c r="B48" s="13"/>
      <c r="F48" s="13"/>
      <c r="G48" s="19"/>
      <c r="K48" s="13"/>
      <c r="L48" s="13"/>
      <c r="O48" s="13"/>
      <c r="P48" s="13"/>
      <c r="Q48" s="19"/>
      <c r="T48" s="13"/>
      <c r="Y48" s="32" t="s">
        <v>340</v>
      </c>
      <c r="Z48" s="32" t="s">
        <v>471</v>
      </c>
      <c r="AF48" s="30"/>
      <c r="AK48" s="45" t="str">
        <f t="shared" si="7"/>
        <v>u</v>
      </c>
    </row>
    <row r="49" spans="1:37" x14ac:dyDescent="0.2">
      <c r="A49" s="13"/>
      <c r="B49" s="13"/>
      <c r="F49" s="13"/>
      <c r="G49" s="19"/>
      <c r="K49" s="13"/>
      <c r="L49" s="13"/>
      <c r="O49" s="13"/>
      <c r="P49" s="13"/>
      <c r="Q49" s="19"/>
      <c r="T49" s="13"/>
      <c r="Y49" s="32" t="s">
        <v>341</v>
      </c>
      <c r="Z49" s="32" t="s">
        <v>472</v>
      </c>
      <c r="AF49" s="30"/>
      <c r="AK49" s="45" t="str">
        <f t="shared" si="7"/>
        <v>v</v>
      </c>
    </row>
    <row r="50" spans="1:37" x14ac:dyDescent="0.2">
      <c r="A50" s="13"/>
      <c r="B50" s="13"/>
      <c r="F50" s="13"/>
      <c r="G50" s="19"/>
      <c r="K50" s="13"/>
      <c r="L50" s="13"/>
      <c r="O50" s="13"/>
      <c r="P50" s="13"/>
      <c r="Q50" s="19"/>
      <c r="T50" s="13"/>
      <c r="Y50" s="32" t="s">
        <v>342</v>
      </c>
      <c r="Z50" s="32" t="s">
        <v>473</v>
      </c>
      <c r="AF50" s="30"/>
    </row>
    <row r="51" spans="1:37" x14ac:dyDescent="0.2">
      <c r="A51" s="13"/>
      <c r="B51" s="13"/>
      <c r="F51" s="13"/>
      <c r="G51" s="19"/>
      <c r="K51" s="13"/>
      <c r="L51" s="13"/>
      <c r="O51" s="13"/>
      <c r="P51" s="13"/>
      <c r="Q51" s="19"/>
      <c r="T51" s="13"/>
      <c r="Y51" s="32" t="s">
        <v>343</v>
      </c>
      <c r="Z51" s="32" t="s">
        <v>474</v>
      </c>
      <c r="AF51" s="30"/>
    </row>
    <row r="52" spans="1:37" x14ac:dyDescent="0.2">
      <c r="A52" s="13"/>
      <c r="B52" s="13"/>
      <c r="F52" s="13"/>
      <c r="G52" s="19"/>
      <c r="K52" s="13"/>
      <c r="L52" s="13"/>
      <c r="O52" s="13"/>
      <c r="P52" s="13"/>
      <c r="Q52" s="19"/>
      <c r="T52" s="13"/>
      <c r="Y52" s="32" t="s">
        <v>344</v>
      </c>
      <c r="Z52" s="32" t="s">
        <v>475</v>
      </c>
      <c r="AF52" s="30"/>
    </row>
    <row r="53" spans="1:37" x14ac:dyDescent="0.2">
      <c r="A53" s="13"/>
      <c r="B53" s="13"/>
      <c r="F53" s="13"/>
      <c r="G53" s="19"/>
      <c r="K53" s="13"/>
      <c r="L53" s="13"/>
      <c r="O53" s="13"/>
      <c r="P53" s="13"/>
      <c r="Q53" s="19"/>
      <c r="T53" s="13"/>
      <c r="Y53" s="32" t="s">
        <v>345</v>
      </c>
      <c r="Z53" s="32" t="s">
        <v>476</v>
      </c>
      <c r="AF53" s="30"/>
    </row>
    <row r="54" spans="1:37" x14ac:dyDescent="0.2">
      <c r="A54" s="13"/>
      <c r="B54" s="13"/>
      <c r="F54" s="13"/>
      <c r="G54" s="19"/>
      <c r="K54" s="13"/>
      <c r="L54" s="13"/>
      <c r="O54" s="13"/>
      <c r="P54" s="20"/>
      <c r="Q54" s="19"/>
      <c r="T54" s="13"/>
      <c r="Y54" s="32" t="s">
        <v>346</v>
      </c>
      <c r="Z54" s="32" t="s">
        <v>477</v>
      </c>
      <c r="AF54" s="30"/>
    </row>
    <row r="55" spans="1:37" x14ac:dyDescent="0.2">
      <c r="A55" s="13"/>
      <c r="B55" s="13"/>
      <c r="F55" s="13"/>
      <c r="G55" s="19"/>
      <c r="K55" s="13"/>
      <c r="L55" s="13"/>
      <c r="O55" s="13"/>
      <c r="P55" s="13"/>
      <c r="Q55" s="19"/>
      <c r="T55" s="13"/>
      <c r="Y55" s="32" t="s">
        <v>347</v>
      </c>
      <c r="Z55" s="32" t="s">
        <v>478</v>
      </c>
      <c r="AF55" s="30"/>
    </row>
    <row r="56" spans="1:37" x14ac:dyDescent="0.2">
      <c r="A56" s="13"/>
      <c r="B56" s="13"/>
      <c r="F56" s="13"/>
      <c r="G56" s="19"/>
      <c r="K56" s="13"/>
      <c r="L56" s="13"/>
      <c r="O56" s="13"/>
      <c r="P56" s="13"/>
      <c r="Q56" s="19"/>
      <c r="T56" s="13"/>
      <c r="Y56" s="32" t="s">
        <v>348</v>
      </c>
      <c r="Z56" s="32" t="s">
        <v>479</v>
      </c>
      <c r="AF56" s="30"/>
    </row>
    <row r="57" spans="1:37" x14ac:dyDescent="0.2">
      <c r="A57" s="13"/>
      <c r="B57" s="13"/>
      <c r="F57" s="13"/>
      <c r="G57" s="19"/>
      <c r="K57" s="13"/>
      <c r="L57" s="13"/>
      <c r="O57" s="13"/>
      <c r="P57" s="13"/>
      <c r="Q57" s="19"/>
      <c r="T57" s="13"/>
      <c r="Y57" s="32" t="s">
        <v>349</v>
      </c>
      <c r="Z57" s="32" t="s">
        <v>480</v>
      </c>
      <c r="AF57" s="30"/>
    </row>
    <row r="58" spans="1:37" x14ac:dyDescent="0.2">
      <c r="A58" s="13"/>
      <c r="B58" s="13"/>
      <c r="F58" s="13"/>
      <c r="G58" s="19"/>
      <c r="K58" s="13"/>
      <c r="L58" s="13"/>
      <c r="O58" s="13"/>
      <c r="P58" s="13"/>
      <c r="Q58" s="19"/>
      <c r="T58" s="13"/>
      <c r="Y58" s="32" t="s">
        <v>350</v>
      </c>
      <c r="Z58" s="32" t="s">
        <v>481</v>
      </c>
      <c r="AF58" s="30"/>
    </row>
    <row r="59" spans="1:37" x14ac:dyDescent="0.2">
      <c r="A59" s="13"/>
      <c r="B59" s="13"/>
      <c r="F59" s="13"/>
      <c r="G59" s="19"/>
      <c r="K59" s="13"/>
      <c r="L59" s="13"/>
      <c r="O59" s="13"/>
      <c r="P59" s="13"/>
      <c r="Q59" s="19"/>
      <c r="T59" s="13"/>
      <c r="Y59" s="32" t="s">
        <v>351</v>
      </c>
      <c r="Z59" s="32" t="s">
        <v>482</v>
      </c>
      <c r="AF59" s="30"/>
    </row>
    <row r="60" spans="1:37" x14ac:dyDescent="0.2">
      <c r="A60" s="13"/>
      <c r="B60" s="13"/>
      <c r="F60" s="13"/>
      <c r="G60" s="19"/>
      <c r="K60" s="13"/>
      <c r="L60" s="13"/>
      <c r="O60" s="13"/>
      <c r="P60" s="13"/>
      <c r="Q60" s="19"/>
      <c r="T60" s="13"/>
      <c r="Y60" s="32" t="s">
        <v>352</v>
      </c>
      <c r="Z60" s="32" t="s">
        <v>483</v>
      </c>
      <c r="AF60" s="30"/>
    </row>
    <row r="61" spans="1:37" x14ac:dyDescent="0.2">
      <c r="A61" s="13"/>
      <c r="B61" s="13"/>
      <c r="F61" s="13"/>
      <c r="G61" s="19"/>
      <c r="K61" s="13"/>
      <c r="L61" s="13"/>
      <c r="O61" s="13"/>
      <c r="P61" s="13"/>
      <c r="Q61" s="19"/>
      <c r="T61" s="13"/>
      <c r="Y61" s="32" t="s">
        <v>353</v>
      </c>
      <c r="Z61" s="32" t="s">
        <v>484</v>
      </c>
      <c r="AF61" s="30"/>
    </row>
    <row r="62" spans="1:37" x14ac:dyDescent="0.2">
      <c r="A62" s="13"/>
      <c r="B62" s="13"/>
      <c r="F62" s="13"/>
      <c r="G62" s="19"/>
      <c r="K62" s="13"/>
      <c r="L62" s="13"/>
      <c r="O62" s="13"/>
      <c r="P62" s="13"/>
      <c r="Q62" s="19"/>
      <c r="T62" s="13"/>
      <c r="Y62" s="32" t="s">
        <v>354</v>
      </c>
      <c r="Z62" s="32" t="s">
        <v>485</v>
      </c>
      <c r="AF62" s="30"/>
    </row>
    <row r="63" spans="1:37" x14ac:dyDescent="0.2">
      <c r="A63" s="13"/>
      <c r="B63" s="13"/>
      <c r="F63" s="13"/>
      <c r="G63" s="19"/>
      <c r="K63" s="13"/>
      <c r="L63" s="13"/>
      <c r="O63" s="13"/>
      <c r="P63" s="13"/>
      <c r="Q63" s="19"/>
      <c r="T63" s="13"/>
      <c r="Y63" s="32" t="s">
        <v>355</v>
      </c>
      <c r="Z63" s="32" t="s">
        <v>486</v>
      </c>
      <c r="AF63" s="30"/>
    </row>
    <row r="64" spans="1:37" x14ac:dyDescent="0.2">
      <c r="A64" s="13"/>
      <c r="B64" s="13"/>
      <c r="F64" s="13"/>
      <c r="G64" s="19"/>
      <c r="K64" s="13"/>
      <c r="L64" s="13"/>
      <c r="O64" s="13"/>
      <c r="P64" s="13"/>
      <c r="Q64" s="19"/>
      <c r="T64" s="13"/>
      <c r="Y64" s="32" t="s">
        <v>356</v>
      </c>
      <c r="Z64" s="32" t="s">
        <v>487</v>
      </c>
      <c r="AF64" s="30"/>
    </row>
    <row r="65" spans="1:32" x14ac:dyDescent="0.2">
      <c r="A65" s="13"/>
      <c r="B65" s="13"/>
      <c r="F65" s="13"/>
      <c r="G65" s="19"/>
      <c r="K65" s="13"/>
      <c r="L65" s="13"/>
      <c r="O65" s="13"/>
      <c r="P65" s="13"/>
      <c r="Q65" s="19"/>
      <c r="T65" s="13"/>
      <c r="Y65" s="32" t="s">
        <v>357</v>
      </c>
      <c r="Z65" s="32" t="s">
        <v>488</v>
      </c>
      <c r="AF65" s="30"/>
    </row>
    <row r="66" spans="1:32" x14ac:dyDescent="0.2">
      <c r="A66" s="13"/>
      <c r="B66" s="13"/>
      <c r="F66" s="13"/>
      <c r="G66" s="19"/>
      <c r="K66" s="13"/>
      <c r="L66" s="13"/>
      <c r="O66" s="13"/>
      <c r="P66" s="13"/>
      <c r="Q66" s="19"/>
      <c r="T66" s="13"/>
      <c r="Y66" s="32" t="s">
        <v>68</v>
      </c>
      <c r="Z66" s="32" t="s">
        <v>489</v>
      </c>
      <c r="AF66" s="30"/>
    </row>
    <row r="67" spans="1:32" x14ac:dyDescent="0.2">
      <c r="A67" s="13"/>
      <c r="B67" s="13"/>
      <c r="F67" s="13"/>
      <c r="G67" s="19"/>
      <c r="K67" s="13"/>
      <c r="L67" s="13"/>
      <c r="O67" s="13"/>
      <c r="P67" s="13"/>
      <c r="Q67" s="19"/>
      <c r="T67" s="13"/>
      <c r="Y67" s="32" t="s">
        <v>358</v>
      </c>
      <c r="Z67" s="32" t="s">
        <v>490</v>
      </c>
      <c r="AF67" s="30"/>
    </row>
    <row r="68" spans="1:32" x14ac:dyDescent="0.2">
      <c r="A68" s="13"/>
      <c r="B68" s="13"/>
      <c r="F68" s="13"/>
      <c r="G68" s="19"/>
      <c r="K68" s="13"/>
      <c r="L68" s="13"/>
      <c r="O68" s="13"/>
      <c r="P68" s="13"/>
      <c r="Q68" s="19"/>
      <c r="T68" s="13"/>
      <c r="Y68" s="32" t="s">
        <v>359</v>
      </c>
      <c r="Z68" s="32" t="s">
        <v>491</v>
      </c>
      <c r="AF68" s="30"/>
    </row>
    <row r="69" spans="1:32" x14ac:dyDescent="0.2">
      <c r="A69" s="13"/>
      <c r="B69" s="13"/>
      <c r="F69" s="13"/>
      <c r="G69" s="19"/>
      <c r="K69" s="13"/>
      <c r="L69" s="13"/>
      <c r="O69" s="13"/>
      <c r="P69" s="13"/>
      <c r="Q69" s="19"/>
      <c r="T69" s="13"/>
      <c r="Y69" s="32" t="s">
        <v>360</v>
      </c>
      <c r="Z69" s="32" t="s">
        <v>492</v>
      </c>
      <c r="AF69" s="30"/>
    </row>
    <row r="70" spans="1:32" x14ac:dyDescent="0.2">
      <c r="A70" s="13"/>
      <c r="B70" s="13"/>
      <c r="Y70" s="32" t="s">
        <v>361</v>
      </c>
      <c r="Z70" s="32" t="s">
        <v>493</v>
      </c>
    </row>
    <row r="71" spans="1:32" x14ac:dyDescent="0.2">
      <c r="Y71" s="32" t="s">
        <v>362</v>
      </c>
      <c r="Z71" s="32" t="s">
        <v>494</v>
      </c>
    </row>
    <row r="72" spans="1:32" x14ac:dyDescent="0.2">
      <c r="Y72" s="32" t="s">
        <v>363</v>
      </c>
      <c r="Z72" s="32" t="s">
        <v>495</v>
      </c>
    </row>
    <row r="73" spans="1:32" x14ac:dyDescent="0.2">
      <c r="Y73" s="32" t="s">
        <v>364</v>
      </c>
      <c r="Z73" s="32" t="s">
        <v>496</v>
      </c>
    </row>
    <row r="74" spans="1:32" x14ac:dyDescent="0.2">
      <c r="Y74" s="32" t="s">
        <v>365</v>
      </c>
      <c r="Z74" s="32" t="s">
        <v>497</v>
      </c>
    </row>
    <row r="75" spans="1:32" x14ac:dyDescent="0.2">
      <c r="Y75" s="32" t="s">
        <v>366</v>
      </c>
      <c r="Z75" s="32" t="s">
        <v>498</v>
      </c>
    </row>
    <row r="76" spans="1:32" x14ac:dyDescent="0.2">
      <c r="Y76" s="32" t="s">
        <v>367</v>
      </c>
      <c r="Z76" s="32" t="s">
        <v>499</v>
      </c>
    </row>
    <row r="77" spans="1:32" x14ac:dyDescent="0.2">
      <c r="Y77" s="32" t="s">
        <v>368</v>
      </c>
      <c r="Z77" s="32" t="s">
        <v>500</v>
      </c>
    </row>
    <row r="78" spans="1:32" x14ac:dyDescent="0.2">
      <c r="Y78" s="32" t="s">
        <v>369</v>
      </c>
      <c r="Z78" s="32" t="s">
        <v>501</v>
      </c>
    </row>
    <row r="79" spans="1:32" x14ac:dyDescent="0.2">
      <c r="Y79" s="32" t="s">
        <v>370</v>
      </c>
      <c r="Z79" s="32" t="s">
        <v>502</v>
      </c>
    </row>
    <row r="80" spans="1:32" x14ac:dyDescent="0.2">
      <c r="Y80" s="32" t="s">
        <v>371</v>
      </c>
      <c r="Z80" s="32" t="s">
        <v>503</v>
      </c>
    </row>
    <row r="81" spans="25:26" x14ac:dyDescent="0.2">
      <c r="Y81" s="32" t="s">
        <v>372</v>
      </c>
      <c r="Z81" s="32" t="s">
        <v>504</v>
      </c>
    </row>
    <row r="82" spans="25:26" x14ac:dyDescent="0.2">
      <c r="Y82" s="32" t="s">
        <v>373</v>
      </c>
      <c r="Z82" s="32" t="s">
        <v>505</v>
      </c>
    </row>
    <row r="83" spans="25:26" x14ac:dyDescent="0.2">
      <c r="Y83" s="32" t="s">
        <v>374</v>
      </c>
      <c r="Z83" s="32" t="s">
        <v>506</v>
      </c>
    </row>
    <row r="84" spans="25:26" x14ac:dyDescent="0.2">
      <c r="Y84" s="32" t="s">
        <v>375</v>
      </c>
      <c r="Z84" s="32" t="s">
        <v>507</v>
      </c>
    </row>
    <row r="85" spans="25:26" x14ac:dyDescent="0.2">
      <c r="Y85" s="32" t="s">
        <v>376</v>
      </c>
      <c r="Z85" s="32" t="s">
        <v>508</v>
      </c>
    </row>
    <row r="86" spans="25:26" x14ac:dyDescent="0.2">
      <c r="Y86" s="32" t="s">
        <v>377</v>
      </c>
      <c r="Z86" s="32" t="s">
        <v>509</v>
      </c>
    </row>
    <row r="87" spans="25:26" x14ac:dyDescent="0.2">
      <c r="Y87" s="32" t="s">
        <v>378</v>
      </c>
      <c r="Z87" s="32" t="s">
        <v>510</v>
      </c>
    </row>
    <row r="88" spans="25:26" x14ac:dyDescent="0.2">
      <c r="Y88" s="32" t="s">
        <v>379</v>
      </c>
      <c r="Z88" s="32" t="s">
        <v>511</v>
      </c>
    </row>
    <row r="89" spans="25:26" x14ac:dyDescent="0.2">
      <c r="Y89" s="32" t="s">
        <v>380</v>
      </c>
      <c r="Z89" s="32" t="s">
        <v>512</v>
      </c>
    </row>
    <row r="90" spans="25:26" x14ac:dyDescent="0.2">
      <c r="Y90" s="32" t="s">
        <v>381</v>
      </c>
      <c r="Z90" s="32" t="s">
        <v>513</v>
      </c>
    </row>
    <row r="91" spans="25:26" x14ac:dyDescent="0.2">
      <c r="Y91" s="32" t="s">
        <v>382</v>
      </c>
      <c r="Z91" s="32" t="s">
        <v>514</v>
      </c>
    </row>
    <row r="92" spans="25:26" x14ac:dyDescent="0.2">
      <c r="Y92" s="32" t="s">
        <v>383</v>
      </c>
      <c r="Z92" s="32" t="s">
        <v>515</v>
      </c>
    </row>
    <row r="93" spans="25:26" x14ac:dyDescent="0.2">
      <c r="Y93" s="32" t="s">
        <v>384</v>
      </c>
      <c r="Z93" s="32" t="s">
        <v>516</v>
      </c>
    </row>
    <row r="94" spans="25:26" x14ac:dyDescent="0.2">
      <c r="Y94" s="32" t="s">
        <v>385</v>
      </c>
      <c r="Z94" s="32" t="s">
        <v>517</v>
      </c>
    </row>
    <row r="95" spans="25:26" x14ac:dyDescent="0.2">
      <c r="Y95" s="32" t="s">
        <v>386</v>
      </c>
      <c r="Z95" s="32" t="s">
        <v>518</v>
      </c>
    </row>
    <row r="96" spans="25:26" x14ac:dyDescent="0.2">
      <c r="Y96" s="32" t="s">
        <v>288</v>
      </c>
      <c r="Z96" s="32" t="s">
        <v>519</v>
      </c>
    </row>
    <row r="97" spans="25:26" x14ac:dyDescent="0.2">
      <c r="Y97" s="32" t="s">
        <v>387</v>
      </c>
      <c r="Z97" s="32" t="s">
        <v>520</v>
      </c>
    </row>
    <row r="98" spans="25:26" x14ac:dyDescent="0.2">
      <c r="Y98" s="32" t="s">
        <v>388</v>
      </c>
      <c r="Z98" s="32" t="s">
        <v>521</v>
      </c>
    </row>
    <row r="99" spans="25:26" x14ac:dyDescent="0.2">
      <c r="Y99" s="32" t="s">
        <v>418</v>
      </c>
      <c r="Z99" s="32" t="s">
        <v>522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0" width="9" style="34"/>
    <col min="61" max="61" width="27.88671875" style="34" customWidth="1"/>
    <col min="62" max="62" width="12.21875" style="34" customWidth="1"/>
    <col min="63" max="16384" width="9" style="34"/>
  </cols>
  <sheetData>
    <row r="1" spans="1:51" ht="23.25" customHeight="1" thickBot="1" x14ac:dyDescent="0.25">
      <c r="AP1" s="35"/>
      <c r="AQ1" s="35"/>
      <c r="AR1" s="35"/>
      <c r="AS1" s="35"/>
      <c r="AT1" s="35"/>
      <c r="AU1" s="35"/>
      <c r="AV1" s="35"/>
      <c r="AW1" s="36"/>
    </row>
    <row r="2" spans="1:51" ht="52.5" customHeight="1" x14ac:dyDescent="0.2">
      <c r="A2" s="745" t="s">
        <v>28</v>
      </c>
      <c r="B2" s="746"/>
      <c r="C2" s="746"/>
      <c r="D2" s="746"/>
      <c r="E2" s="746"/>
      <c r="F2" s="747"/>
      <c r="G2" s="751" t="s">
        <v>702</v>
      </c>
      <c r="H2" s="752"/>
      <c r="I2" s="752"/>
      <c r="J2" s="752"/>
      <c r="K2" s="752"/>
      <c r="L2" s="752"/>
      <c r="M2" s="752"/>
      <c r="N2" s="752"/>
      <c r="O2" s="752"/>
      <c r="P2" s="752"/>
      <c r="Q2" s="752"/>
      <c r="R2" s="752"/>
      <c r="S2" s="752"/>
      <c r="T2" s="752"/>
      <c r="U2" s="752"/>
      <c r="V2" s="752"/>
      <c r="W2" s="752"/>
      <c r="X2" s="752"/>
      <c r="Y2" s="752"/>
      <c r="Z2" s="752"/>
      <c r="AA2" s="752"/>
      <c r="AB2" s="753"/>
      <c r="AC2" s="751" t="s">
        <v>252</v>
      </c>
      <c r="AD2" s="754"/>
      <c r="AE2" s="754"/>
      <c r="AF2" s="754"/>
      <c r="AG2" s="754"/>
      <c r="AH2" s="754"/>
      <c r="AI2" s="754"/>
      <c r="AJ2" s="754"/>
      <c r="AK2" s="754"/>
      <c r="AL2" s="754"/>
      <c r="AM2" s="754"/>
      <c r="AN2" s="754"/>
      <c r="AO2" s="754"/>
      <c r="AP2" s="754"/>
      <c r="AQ2" s="754"/>
      <c r="AR2" s="754"/>
      <c r="AS2" s="754"/>
      <c r="AT2" s="754"/>
      <c r="AU2" s="754"/>
      <c r="AV2" s="754"/>
      <c r="AW2" s="754"/>
      <c r="AX2" s="755"/>
      <c r="AY2">
        <f>COUNTA($G$4,$AC$4)</f>
        <v>1</v>
      </c>
    </row>
    <row r="3" spans="1:51" ht="35.25" customHeight="1" x14ac:dyDescent="0.2">
      <c r="A3" s="748"/>
      <c r="B3" s="749"/>
      <c r="C3" s="749"/>
      <c r="D3" s="749"/>
      <c r="E3" s="749"/>
      <c r="F3" s="750"/>
      <c r="G3" s="520" t="s">
        <v>17</v>
      </c>
      <c r="H3" s="313"/>
      <c r="I3" s="313"/>
      <c r="J3" s="313"/>
      <c r="K3" s="313"/>
      <c r="L3" s="312" t="s">
        <v>18</v>
      </c>
      <c r="M3" s="313"/>
      <c r="N3" s="313"/>
      <c r="O3" s="313"/>
      <c r="P3" s="313"/>
      <c r="Q3" s="313"/>
      <c r="R3" s="313"/>
      <c r="S3" s="313"/>
      <c r="T3" s="313"/>
      <c r="U3" s="313"/>
      <c r="V3" s="313"/>
      <c r="W3" s="313"/>
      <c r="X3" s="314"/>
      <c r="Y3" s="358" t="s">
        <v>19</v>
      </c>
      <c r="Z3" s="359"/>
      <c r="AA3" s="359"/>
      <c r="AB3" s="543"/>
      <c r="AC3" s="520" t="s">
        <v>17</v>
      </c>
      <c r="AD3" s="313"/>
      <c r="AE3" s="313"/>
      <c r="AF3" s="313"/>
      <c r="AG3" s="313"/>
      <c r="AH3" s="312" t="s">
        <v>18</v>
      </c>
      <c r="AI3" s="313"/>
      <c r="AJ3" s="313"/>
      <c r="AK3" s="313"/>
      <c r="AL3" s="313"/>
      <c r="AM3" s="313"/>
      <c r="AN3" s="313"/>
      <c r="AO3" s="313"/>
      <c r="AP3" s="313"/>
      <c r="AQ3" s="313"/>
      <c r="AR3" s="313"/>
      <c r="AS3" s="313"/>
      <c r="AT3" s="314"/>
      <c r="AU3" s="358" t="s">
        <v>19</v>
      </c>
      <c r="AV3" s="359"/>
      <c r="AW3" s="359"/>
      <c r="AX3" s="360"/>
      <c r="AY3" s="34">
        <f>$AY$2</f>
        <v>1</v>
      </c>
    </row>
    <row r="4" spans="1:51" ht="35.25" customHeight="1" x14ac:dyDescent="0.2">
      <c r="A4" s="748"/>
      <c r="B4" s="749"/>
      <c r="C4" s="749"/>
      <c r="D4" s="749"/>
      <c r="E4" s="749"/>
      <c r="F4" s="750"/>
      <c r="G4" s="315" t="s">
        <v>642</v>
      </c>
      <c r="H4" s="316"/>
      <c r="I4" s="316"/>
      <c r="J4" s="316"/>
      <c r="K4" s="317"/>
      <c r="L4" s="309" t="s">
        <v>645</v>
      </c>
      <c r="M4" s="310"/>
      <c r="N4" s="310"/>
      <c r="O4" s="310"/>
      <c r="P4" s="310"/>
      <c r="Q4" s="310"/>
      <c r="R4" s="310"/>
      <c r="S4" s="310"/>
      <c r="T4" s="310"/>
      <c r="U4" s="310"/>
      <c r="V4" s="310"/>
      <c r="W4" s="310"/>
      <c r="X4" s="311"/>
      <c r="Y4" s="191">
        <v>2385</v>
      </c>
      <c r="Z4" s="192"/>
      <c r="AA4" s="192"/>
      <c r="AB4" s="454"/>
      <c r="AC4" s="315"/>
      <c r="AD4" s="316"/>
      <c r="AE4" s="316"/>
      <c r="AF4" s="316"/>
      <c r="AG4" s="317"/>
      <c r="AH4" s="309"/>
      <c r="AI4" s="310"/>
      <c r="AJ4" s="310"/>
      <c r="AK4" s="310"/>
      <c r="AL4" s="310"/>
      <c r="AM4" s="310"/>
      <c r="AN4" s="310"/>
      <c r="AO4" s="310"/>
      <c r="AP4" s="310"/>
      <c r="AQ4" s="310"/>
      <c r="AR4" s="310"/>
      <c r="AS4" s="310"/>
      <c r="AT4" s="311"/>
      <c r="AU4" s="191"/>
      <c r="AV4" s="192"/>
      <c r="AW4" s="192"/>
      <c r="AX4" s="193"/>
      <c r="AY4" s="34">
        <f t="shared" ref="AY4:AY5" si="0">$AY$2</f>
        <v>1</v>
      </c>
    </row>
    <row r="5" spans="1:51" ht="35.25" customHeight="1" x14ac:dyDescent="0.2">
      <c r="A5" s="748"/>
      <c r="B5" s="749"/>
      <c r="C5" s="749"/>
      <c r="D5" s="749"/>
      <c r="E5" s="749"/>
      <c r="F5" s="750"/>
      <c r="G5" s="561" t="s">
        <v>20</v>
      </c>
      <c r="H5" s="562"/>
      <c r="I5" s="562"/>
      <c r="J5" s="562"/>
      <c r="K5" s="562"/>
      <c r="L5" s="563"/>
      <c r="M5" s="564"/>
      <c r="N5" s="564"/>
      <c r="O5" s="564"/>
      <c r="P5" s="564"/>
      <c r="Q5" s="564"/>
      <c r="R5" s="564"/>
      <c r="S5" s="564"/>
      <c r="T5" s="564"/>
      <c r="U5" s="564"/>
      <c r="V5" s="564"/>
      <c r="W5" s="564"/>
      <c r="X5" s="565"/>
      <c r="Y5" s="566">
        <f>SUM(Y4:AB4)</f>
        <v>2385</v>
      </c>
      <c r="Z5" s="567"/>
      <c r="AA5" s="567"/>
      <c r="AB5" s="568"/>
      <c r="AC5" s="561" t="s">
        <v>20</v>
      </c>
      <c r="AD5" s="562"/>
      <c r="AE5" s="562"/>
      <c r="AF5" s="562"/>
      <c r="AG5" s="562"/>
      <c r="AH5" s="563"/>
      <c r="AI5" s="564"/>
      <c r="AJ5" s="564"/>
      <c r="AK5" s="564"/>
      <c r="AL5" s="564"/>
      <c r="AM5" s="564"/>
      <c r="AN5" s="564"/>
      <c r="AO5" s="564"/>
      <c r="AP5" s="564"/>
      <c r="AQ5" s="564"/>
      <c r="AR5" s="564"/>
      <c r="AS5" s="564"/>
      <c r="AT5" s="565"/>
      <c r="AU5" s="566">
        <f>SUM(AU4:AX4)</f>
        <v>0</v>
      </c>
      <c r="AV5" s="567"/>
      <c r="AW5" s="567"/>
      <c r="AX5" s="569"/>
      <c r="AY5" s="34">
        <f t="shared" si="0"/>
        <v>1</v>
      </c>
    </row>
    <row r="6" spans="1:51" s="37" customFormat="1" ht="24.75" customHeight="1" x14ac:dyDescent="0.2"/>
  </sheetData>
  <sheetProtection formatRows="0"/>
  <mergeCells count="21">
    <mergeCell ref="A2:F5"/>
    <mergeCell ref="G2:AB2"/>
    <mergeCell ref="AC2:AX2"/>
    <mergeCell ref="G3:K3"/>
    <mergeCell ref="L3:X3"/>
    <mergeCell ref="Y3:AB3"/>
    <mergeCell ref="AC3:AG3"/>
    <mergeCell ref="AH3:AT3"/>
    <mergeCell ref="AU3:AX3"/>
    <mergeCell ref="G4:K4"/>
    <mergeCell ref="AU5:AX5"/>
    <mergeCell ref="L4:X4"/>
    <mergeCell ref="Y4:AB4"/>
    <mergeCell ref="AC4:AG4"/>
    <mergeCell ref="AH4:AT4"/>
    <mergeCell ref="AU4:AX4"/>
    <mergeCell ref="G5:K5"/>
    <mergeCell ref="L5:X5"/>
    <mergeCell ref="Y5:AB5"/>
    <mergeCell ref="AC5:AG5"/>
    <mergeCell ref="AH5:AT5"/>
  </mergeCells>
  <phoneticPr fontId="5"/>
  <conditionalFormatting sqref="Y5">
    <cfRule type="expression" dxfId="13" priority="271">
      <formula>IF(RIGHT(TEXT(Y5,"0.#"),1)=".",FALSE,TRUE)</formula>
    </cfRule>
    <cfRule type="expression" dxfId="12" priority="272">
      <formula>IF(RIGHT(TEXT(Y5,"0.#"),1)=".",TRUE,FALSE)</formula>
    </cfRule>
  </conditionalFormatting>
  <conditionalFormatting sqref="AU5">
    <cfRule type="expression" dxfId="11" priority="265">
      <formula>IF(RIGHT(TEXT(AU5,"0.#"),1)=".",FALSE,TRUE)</formula>
    </cfRule>
    <cfRule type="expression" dxfId="10" priority="266">
      <formula>IF(RIGHT(TEXT(AU5,"0.#"),1)=".",TRUE,FALSE)</formula>
    </cfRule>
  </conditionalFormatting>
  <conditionalFormatting sqref="AU4">
    <cfRule type="expression" dxfId="9" priority="263">
      <formula>IF(RIGHT(TEXT(AU4,"0.#"),1)=".",FALSE,TRUE)</formula>
    </cfRule>
    <cfRule type="expression" dxfId="8" priority="264">
      <formula>IF(RIGHT(TEXT(AU4,"0.#"),1)=".",TRUE,FALSE)</formula>
    </cfRule>
  </conditionalFormatting>
  <conditionalFormatting sqref="Y4">
    <cfRule type="expression" dxfId="7" priority="1">
      <formula>IF(RIGHT(TEXT(Y4,"0.#"),1)=".",FALSE,TRUE)</formula>
    </cfRule>
    <cfRule type="expression" dxfId="6" priority="2">
      <formula>IF(RIGHT(TEXT(Y4,"0.#"),1)=".",TRUE,FALSE)</formula>
    </cfRule>
  </conditionalFormatting>
  <dataValidations count="1">
    <dataValidation type="custom" imeMode="disabled" allowBlank="1" showInputMessage="1" showErrorMessage="1" sqref="Y4:AB4 AU4:AX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4"/>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0" customWidth="1"/>
    <col min="34" max="37" width="3.44140625" style="60" customWidth="1"/>
    <col min="38" max="41" width="2.6640625" style="60" customWidth="1"/>
    <col min="42" max="50" width="3.21875" style="61" customWidth="1"/>
    <col min="51" max="51" width="11.109375" style="34" hidden="1" customWidth="1"/>
    <col min="52" max="57" width="2.21875" style="34" customWidth="1"/>
    <col min="58" max="60" width="9" style="34"/>
    <col min="61" max="61" width="27.88671875" style="34" customWidth="1"/>
    <col min="62" max="62" width="12.21875" style="34" customWidth="1"/>
    <col min="63" max="16384" width="9" style="34"/>
  </cols>
  <sheetData>
    <row r="1" spans="1:51" ht="23.25" customHeight="1" x14ac:dyDescent="0.2">
      <c r="P1" s="61"/>
      <c r="Q1" s="61"/>
      <c r="R1" s="61"/>
      <c r="S1" s="61"/>
      <c r="T1" s="61"/>
      <c r="U1" s="61"/>
      <c r="V1" s="61"/>
      <c r="W1" s="61"/>
      <c r="X1" s="61"/>
      <c r="Y1" s="62"/>
      <c r="Z1" s="62"/>
      <c r="AA1" s="62"/>
      <c r="AB1" s="62"/>
      <c r="AC1" s="62"/>
      <c r="AD1" s="62"/>
      <c r="AE1" s="62"/>
      <c r="AF1" s="62"/>
      <c r="AG1" s="62"/>
      <c r="AH1" s="62"/>
      <c r="AI1" s="62"/>
      <c r="AJ1" s="62"/>
      <c r="AK1" s="62"/>
      <c r="AL1" s="62"/>
      <c r="AM1" s="62"/>
      <c r="AN1" s="62"/>
      <c r="AO1" s="62"/>
      <c r="AP1" s="63"/>
      <c r="AQ1" s="63"/>
      <c r="AR1" s="63"/>
      <c r="AS1" s="63"/>
      <c r="AT1" s="63"/>
      <c r="AU1" s="63"/>
      <c r="AV1" s="63"/>
      <c r="AW1" s="64"/>
    </row>
    <row r="2" spans="1:51" x14ac:dyDescent="0.2">
      <c r="A2" s="9"/>
      <c r="B2" s="44" t="s">
        <v>225</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1</v>
      </c>
    </row>
    <row r="3" spans="1:51" customFormat="1" ht="59.25" customHeight="1" x14ac:dyDescent="0.2">
      <c r="A3" s="183"/>
      <c r="B3" s="183"/>
      <c r="C3" s="183" t="s">
        <v>26</v>
      </c>
      <c r="D3" s="183"/>
      <c r="E3" s="183"/>
      <c r="F3" s="183"/>
      <c r="G3" s="183"/>
      <c r="H3" s="183"/>
      <c r="I3" s="183"/>
      <c r="J3" s="184" t="s">
        <v>206</v>
      </c>
      <c r="K3" s="185"/>
      <c r="L3" s="185"/>
      <c r="M3" s="185"/>
      <c r="N3" s="185"/>
      <c r="O3" s="185"/>
      <c r="P3" s="186" t="s">
        <v>27</v>
      </c>
      <c r="Q3" s="186"/>
      <c r="R3" s="186"/>
      <c r="S3" s="186"/>
      <c r="T3" s="186"/>
      <c r="U3" s="186"/>
      <c r="V3" s="186"/>
      <c r="W3" s="186"/>
      <c r="X3" s="186"/>
      <c r="Y3" s="187" t="s">
        <v>242</v>
      </c>
      <c r="Z3" s="188"/>
      <c r="AA3" s="188"/>
      <c r="AB3" s="188"/>
      <c r="AC3" s="184" t="s">
        <v>235</v>
      </c>
      <c r="AD3" s="184"/>
      <c r="AE3" s="184"/>
      <c r="AF3" s="184"/>
      <c r="AG3" s="184"/>
      <c r="AH3" s="187" t="s">
        <v>198</v>
      </c>
      <c r="AI3" s="183"/>
      <c r="AJ3" s="183"/>
      <c r="AK3" s="183"/>
      <c r="AL3" s="183" t="s">
        <v>21</v>
      </c>
      <c r="AM3" s="183"/>
      <c r="AN3" s="183"/>
      <c r="AO3" s="189"/>
      <c r="AP3" s="190" t="s">
        <v>207</v>
      </c>
      <c r="AQ3" s="190"/>
      <c r="AR3" s="190"/>
      <c r="AS3" s="190"/>
      <c r="AT3" s="190"/>
      <c r="AU3" s="190"/>
      <c r="AV3" s="190"/>
      <c r="AW3" s="190"/>
      <c r="AX3" s="190"/>
      <c r="AY3">
        <f>$AY$2</f>
        <v>1</v>
      </c>
    </row>
    <row r="4" spans="1:51" ht="26.25" customHeight="1" x14ac:dyDescent="0.2">
      <c r="A4" s="756">
        <v>1</v>
      </c>
      <c r="B4" s="756">
        <v>1</v>
      </c>
      <c r="C4" s="146" t="s">
        <v>689</v>
      </c>
      <c r="D4" s="147"/>
      <c r="E4" s="147"/>
      <c r="F4" s="147"/>
      <c r="G4" s="147"/>
      <c r="H4" s="147"/>
      <c r="I4" s="147"/>
      <c r="J4" s="148">
        <v>4000020360007</v>
      </c>
      <c r="K4" s="149"/>
      <c r="L4" s="149"/>
      <c r="M4" s="149"/>
      <c r="N4" s="149"/>
      <c r="O4" s="149"/>
      <c r="P4" s="151" t="s">
        <v>595</v>
      </c>
      <c r="Q4" s="151"/>
      <c r="R4" s="151"/>
      <c r="S4" s="151"/>
      <c r="T4" s="151"/>
      <c r="U4" s="151"/>
      <c r="V4" s="151"/>
      <c r="W4" s="151"/>
      <c r="X4" s="151"/>
      <c r="Y4" s="152">
        <v>2385</v>
      </c>
      <c r="Z4" s="153"/>
      <c r="AA4" s="153"/>
      <c r="AB4" s="154"/>
      <c r="AC4" s="594" t="s">
        <v>77</v>
      </c>
      <c r="AD4" s="594"/>
      <c r="AE4" s="594"/>
      <c r="AF4" s="594"/>
      <c r="AG4" s="594"/>
      <c r="AH4" s="659" t="s">
        <v>594</v>
      </c>
      <c r="AI4" s="660"/>
      <c r="AJ4" s="660"/>
      <c r="AK4" s="660"/>
      <c r="AL4" s="159" t="s">
        <v>594</v>
      </c>
      <c r="AM4" s="160"/>
      <c r="AN4" s="160"/>
      <c r="AO4" s="161"/>
      <c r="AP4" s="162" t="s">
        <v>594</v>
      </c>
      <c r="AQ4" s="162"/>
      <c r="AR4" s="162"/>
      <c r="AS4" s="162"/>
      <c r="AT4" s="162"/>
      <c r="AU4" s="162"/>
      <c r="AV4" s="162"/>
      <c r="AW4" s="162"/>
      <c r="AX4" s="162"/>
      <c r="AY4">
        <f>$AY$2</f>
        <v>1</v>
      </c>
    </row>
    <row r="5" spans="1:51" ht="26.25" customHeight="1" x14ac:dyDescent="0.2">
      <c r="A5" s="756">
        <v>2</v>
      </c>
      <c r="B5" s="756">
        <v>1</v>
      </c>
      <c r="C5" s="146" t="s">
        <v>690</v>
      </c>
      <c r="D5" s="147"/>
      <c r="E5" s="147"/>
      <c r="F5" s="147"/>
      <c r="G5" s="147"/>
      <c r="H5" s="147"/>
      <c r="I5" s="147"/>
      <c r="J5" s="148">
        <v>7000020340006</v>
      </c>
      <c r="K5" s="149"/>
      <c r="L5" s="149"/>
      <c r="M5" s="149"/>
      <c r="N5" s="149"/>
      <c r="O5" s="149"/>
      <c r="P5" s="151" t="s">
        <v>595</v>
      </c>
      <c r="Q5" s="151"/>
      <c r="R5" s="151"/>
      <c r="S5" s="151"/>
      <c r="T5" s="151"/>
      <c r="U5" s="151"/>
      <c r="V5" s="151"/>
      <c r="W5" s="151"/>
      <c r="X5" s="151"/>
      <c r="Y5" s="152">
        <v>2196</v>
      </c>
      <c r="Z5" s="153"/>
      <c r="AA5" s="153"/>
      <c r="AB5" s="154"/>
      <c r="AC5" s="594" t="s">
        <v>77</v>
      </c>
      <c r="AD5" s="594"/>
      <c r="AE5" s="594"/>
      <c r="AF5" s="594"/>
      <c r="AG5" s="594"/>
      <c r="AH5" s="659" t="s">
        <v>594</v>
      </c>
      <c r="AI5" s="660"/>
      <c r="AJ5" s="660"/>
      <c r="AK5" s="660"/>
      <c r="AL5" s="159" t="s">
        <v>594</v>
      </c>
      <c r="AM5" s="160"/>
      <c r="AN5" s="160"/>
      <c r="AO5" s="161"/>
      <c r="AP5" s="162" t="s">
        <v>594</v>
      </c>
      <c r="AQ5" s="162"/>
      <c r="AR5" s="162"/>
      <c r="AS5" s="162"/>
      <c r="AT5" s="162"/>
      <c r="AU5" s="162"/>
      <c r="AV5" s="162"/>
      <c r="AW5" s="162"/>
      <c r="AX5" s="162"/>
      <c r="AY5">
        <f>COUNTA($C$5)</f>
        <v>1</v>
      </c>
    </row>
    <row r="6" spans="1:51" ht="26.25" customHeight="1" x14ac:dyDescent="0.2">
      <c r="A6" s="756">
        <v>3</v>
      </c>
      <c r="B6" s="756">
        <v>1</v>
      </c>
      <c r="C6" s="146" t="s">
        <v>691</v>
      </c>
      <c r="D6" s="147"/>
      <c r="E6" s="147"/>
      <c r="F6" s="147"/>
      <c r="G6" s="147"/>
      <c r="H6" s="147"/>
      <c r="I6" s="147"/>
      <c r="J6" s="148">
        <v>1000020410004</v>
      </c>
      <c r="K6" s="149"/>
      <c r="L6" s="149"/>
      <c r="M6" s="149"/>
      <c r="N6" s="149"/>
      <c r="O6" s="149"/>
      <c r="P6" s="151" t="s">
        <v>595</v>
      </c>
      <c r="Q6" s="151"/>
      <c r="R6" s="151"/>
      <c r="S6" s="151"/>
      <c r="T6" s="151"/>
      <c r="U6" s="151"/>
      <c r="V6" s="151"/>
      <c r="W6" s="151"/>
      <c r="X6" s="151"/>
      <c r="Y6" s="152">
        <v>2154</v>
      </c>
      <c r="Z6" s="153"/>
      <c r="AA6" s="153"/>
      <c r="AB6" s="154"/>
      <c r="AC6" s="594" t="s">
        <v>77</v>
      </c>
      <c r="AD6" s="594"/>
      <c r="AE6" s="594"/>
      <c r="AF6" s="594"/>
      <c r="AG6" s="594"/>
      <c r="AH6" s="659" t="s">
        <v>594</v>
      </c>
      <c r="AI6" s="660"/>
      <c r="AJ6" s="660"/>
      <c r="AK6" s="660"/>
      <c r="AL6" s="159" t="s">
        <v>594</v>
      </c>
      <c r="AM6" s="160"/>
      <c r="AN6" s="160"/>
      <c r="AO6" s="161"/>
      <c r="AP6" s="162" t="s">
        <v>594</v>
      </c>
      <c r="AQ6" s="162"/>
      <c r="AR6" s="162"/>
      <c r="AS6" s="162"/>
      <c r="AT6" s="162"/>
      <c r="AU6" s="162"/>
      <c r="AV6" s="162"/>
      <c r="AW6" s="162"/>
      <c r="AX6" s="162"/>
      <c r="AY6">
        <f>COUNTA($C$6)</f>
        <v>1</v>
      </c>
    </row>
    <row r="7" spans="1:51" ht="26.25" customHeight="1" x14ac:dyDescent="0.2">
      <c r="A7" s="756">
        <v>4</v>
      </c>
      <c r="B7" s="756">
        <v>1</v>
      </c>
      <c r="C7" s="146" t="s">
        <v>692</v>
      </c>
      <c r="D7" s="147"/>
      <c r="E7" s="147"/>
      <c r="F7" s="147"/>
      <c r="G7" s="147"/>
      <c r="H7" s="147"/>
      <c r="I7" s="147"/>
      <c r="J7" s="148">
        <v>8000020460001</v>
      </c>
      <c r="K7" s="149"/>
      <c r="L7" s="149"/>
      <c r="M7" s="149"/>
      <c r="N7" s="149"/>
      <c r="O7" s="149"/>
      <c r="P7" s="151" t="s">
        <v>595</v>
      </c>
      <c r="Q7" s="151"/>
      <c r="R7" s="151"/>
      <c r="S7" s="151"/>
      <c r="T7" s="151"/>
      <c r="U7" s="151"/>
      <c r="V7" s="151"/>
      <c r="W7" s="151"/>
      <c r="X7" s="151"/>
      <c r="Y7" s="152">
        <v>2147</v>
      </c>
      <c r="Z7" s="153"/>
      <c r="AA7" s="153"/>
      <c r="AB7" s="154"/>
      <c r="AC7" s="594" t="s">
        <v>77</v>
      </c>
      <c r="AD7" s="594"/>
      <c r="AE7" s="594"/>
      <c r="AF7" s="594"/>
      <c r="AG7" s="594"/>
      <c r="AH7" s="659" t="s">
        <v>594</v>
      </c>
      <c r="AI7" s="660"/>
      <c r="AJ7" s="660"/>
      <c r="AK7" s="660"/>
      <c r="AL7" s="159" t="s">
        <v>594</v>
      </c>
      <c r="AM7" s="160"/>
      <c r="AN7" s="160"/>
      <c r="AO7" s="161"/>
      <c r="AP7" s="162" t="s">
        <v>594</v>
      </c>
      <c r="AQ7" s="162"/>
      <c r="AR7" s="162"/>
      <c r="AS7" s="162"/>
      <c r="AT7" s="162"/>
      <c r="AU7" s="162"/>
      <c r="AV7" s="162"/>
      <c r="AW7" s="162"/>
      <c r="AX7" s="162"/>
      <c r="AY7">
        <f>COUNTA($C$7)</f>
        <v>1</v>
      </c>
    </row>
    <row r="8" spans="1:51" ht="26.25" customHeight="1" x14ac:dyDescent="0.2">
      <c r="A8" s="756">
        <v>5</v>
      </c>
      <c r="B8" s="756">
        <v>1</v>
      </c>
      <c r="C8" s="146" t="s">
        <v>693</v>
      </c>
      <c r="D8" s="147"/>
      <c r="E8" s="147"/>
      <c r="F8" s="147"/>
      <c r="G8" s="147"/>
      <c r="H8" s="147"/>
      <c r="I8" s="147"/>
      <c r="J8" s="148">
        <v>1000020230006</v>
      </c>
      <c r="K8" s="149"/>
      <c r="L8" s="149"/>
      <c r="M8" s="149"/>
      <c r="N8" s="149"/>
      <c r="O8" s="149"/>
      <c r="P8" s="151" t="s">
        <v>595</v>
      </c>
      <c r="Q8" s="151"/>
      <c r="R8" s="151"/>
      <c r="S8" s="151"/>
      <c r="T8" s="151"/>
      <c r="U8" s="151"/>
      <c r="V8" s="151"/>
      <c r="W8" s="151"/>
      <c r="X8" s="151"/>
      <c r="Y8" s="152">
        <v>2058</v>
      </c>
      <c r="Z8" s="153"/>
      <c r="AA8" s="153"/>
      <c r="AB8" s="154"/>
      <c r="AC8" s="594" t="s">
        <v>77</v>
      </c>
      <c r="AD8" s="594"/>
      <c r="AE8" s="594"/>
      <c r="AF8" s="594"/>
      <c r="AG8" s="594"/>
      <c r="AH8" s="659" t="s">
        <v>594</v>
      </c>
      <c r="AI8" s="660"/>
      <c r="AJ8" s="660"/>
      <c r="AK8" s="660"/>
      <c r="AL8" s="159" t="s">
        <v>594</v>
      </c>
      <c r="AM8" s="160"/>
      <c r="AN8" s="160"/>
      <c r="AO8" s="161"/>
      <c r="AP8" s="162" t="s">
        <v>594</v>
      </c>
      <c r="AQ8" s="162"/>
      <c r="AR8" s="162"/>
      <c r="AS8" s="162"/>
      <c r="AT8" s="162"/>
      <c r="AU8" s="162"/>
      <c r="AV8" s="162"/>
      <c r="AW8" s="162"/>
      <c r="AX8" s="162"/>
      <c r="AY8">
        <f>COUNTA($C$8)</f>
        <v>1</v>
      </c>
    </row>
    <row r="9" spans="1:51" ht="26.25" customHeight="1" x14ac:dyDescent="0.2">
      <c r="A9" s="756">
        <v>6</v>
      </c>
      <c r="B9" s="756">
        <v>1</v>
      </c>
      <c r="C9" s="146" t="s">
        <v>694</v>
      </c>
      <c r="D9" s="147"/>
      <c r="E9" s="147"/>
      <c r="F9" s="147"/>
      <c r="G9" s="147"/>
      <c r="H9" s="147"/>
      <c r="I9" s="147"/>
      <c r="J9" s="148">
        <v>5000020090000</v>
      </c>
      <c r="K9" s="149"/>
      <c r="L9" s="149"/>
      <c r="M9" s="149"/>
      <c r="N9" s="149"/>
      <c r="O9" s="149"/>
      <c r="P9" s="151" t="s">
        <v>595</v>
      </c>
      <c r="Q9" s="151"/>
      <c r="R9" s="151"/>
      <c r="S9" s="151"/>
      <c r="T9" s="151"/>
      <c r="U9" s="151"/>
      <c r="V9" s="151"/>
      <c r="W9" s="151"/>
      <c r="X9" s="151"/>
      <c r="Y9" s="152">
        <v>1896</v>
      </c>
      <c r="Z9" s="153"/>
      <c r="AA9" s="153"/>
      <c r="AB9" s="154"/>
      <c r="AC9" s="594" t="s">
        <v>77</v>
      </c>
      <c r="AD9" s="594"/>
      <c r="AE9" s="594"/>
      <c r="AF9" s="594"/>
      <c r="AG9" s="594"/>
      <c r="AH9" s="659" t="s">
        <v>594</v>
      </c>
      <c r="AI9" s="660"/>
      <c r="AJ9" s="660"/>
      <c r="AK9" s="660"/>
      <c r="AL9" s="159" t="s">
        <v>594</v>
      </c>
      <c r="AM9" s="160"/>
      <c r="AN9" s="160"/>
      <c r="AO9" s="161"/>
      <c r="AP9" s="162" t="s">
        <v>594</v>
      </c>
      <c r="AQ9" s="162"/>
      <c r="AR9" s="162"/>
      <c r="AS9" s="162"/>
      <c r="AT9" s="162"/>
      <c r="AU9" s="162"/>
      <c r="AV9" s="162"/>
      <c r="AW9" s="162"/>
      <c r="AX9" s="162"/>
      <c r="AY9">
        <f>COUNTA($C$9)</f>
        <v>1</v>
      </c>
    </row>
    <row r="10" spans="1:51" ht="26.25" customHeight="1" x14ac:dyDescent="0.2">
      <c r="A10" s="756">
        <v>7</v>
      </c>
      <c r="B10" s="756">
        <v>1</v>
      </c>
      <c r="C10" s="146" t="s">
        <v>695</v>
      </c>
      <c r="D10" s="147"/>
      <c r="E10" s="147"/>
      <c r="F10" s="147"/>
      <c r="G10" s="147"/>
      <c r="H10" s="147"/>
      <c r="I10" s="147"/>
      <c r="J10" s="148">
        <v>4000020420000</v>
      </c>
      <c r="K10" s="149"/>
      <c r="L10" s="149"/>
      <c r="M10" s="149"/>
      <c r="N10" s="149"/>
      <c r="O10" s="149"/>
      <c r="P10" s="151" t="s">
        <v>595</v>
      </c>
      <c r="Q10" s="151"/>
      <c r="R10" s="151"/>
      <c r="S10" s="151"/>
      <c r="T10" s="151"/>
      <c r="U10" s="151"/>
      <c r="V10" s="151"/>
      <c r="W10" s="151"/>
      <c r="X10" s="151"/>
      <c r="Y10" s="152">
        <v>1822</v>
      </c>
      <c r="Z10" s="153"/>
      <c r="AA10" s="153"/>
      <c r="AB10" s="154"/>
      <c r="AC10" s="594" t="s">
        <v>77</v>
      </c>
      <c r="AD10" s="594"/>
      <c r="AE10" s="594"/>
      <c r="AF10" s="594"/>
      <c r="AG10" s="594"/>
      <c r="AH10" s="659" t="s">
        <v>594</v>
      </c>
      <c r="AI10" s="660"/>
      <c r="AJ10" s="660"/>
      <c r="AK10" s="660"/>
      <c r="AL10" s="159" t="s">
        <v>594</v>
      </c>
      <c r="AM10" s="160"/>
      <c r="AN10" s="160"/>
      <c r="AO10" s="161"/>
      <c r="AP10" s="162" t="s">
        <v>594</v>
      </c>
      <c r="AQ10" s="162"/>
      <c r="AR10" s="162"/>
      <c r="AS10" s="162"/>
      <c r="AT10" s="162"/>
      <c r="AU10" s="162"/>
      <c r="AV10" s="162"/>
      <c r="AW10" s="162"/>
      <c r="AX10" s="162"/>
      <c r="AY10">
        <f>COUNTA($C$10)</f>
        <v>1</v>
      </c>
    </row>
    <row r="11" spans="1:51" ht="26.25" customHeight="1" x14ac:dyDescent="0.2">
      <c r="A11" s="756">
        <v>8</v>
      </c>
      <c r="B11" s="756">
        <v>1</v>
      </c>
      <c r="C11" s="146" t="s">
        <v>696</v>
      </c>
      <c r="D11" s="147"/>
      <c r="E11" s="147"/>
      <c r="F11" s="147"/>
      <c r="G11" s="147"/>
      <c r="H11" s="147"/>
      <c r="I11" s="147"/>
      <c r="J11" s="148">
        <v>4000020330001</v>
      </c>
      <c r="K11" s="149"/>
      <c r="L11" s="149"/>
      <c r="M11" s="149"/>
      <c r="N11" s="149"/>
      <c r="O11" s="149"/>
      <c r="P11" s="151" t="s">
        <v>595</v>
      </c>
      <c r="Q11" s="151"/>
      <c r="R11" s="151"/>
      <c r="S11" s="151"/>
      <c r="T11" s="151"/>
      <c r="U11" s="151"/>
      <c r="V11" s="151"/>
      <c r="W11" s="151"/>
      <c r="X11" s="151"/>
      <c r="Y11" s="152">
        <v>1652</v>
      </c>
      <c r="Z11" s="153"/>
      <c r="AA11" s="153"/>
      <c r="AB11" s="154"/>
      <c r="AC11" s="594" t="s">
        <v>77</v>
      </c>
      <c r="AD11" s="594"/>
      <c r="AE11" s="594"/>
      <c r="AF11" s="594"/>
      <c r="AG11" s="594"/>
      <c r="AH11" s="659" t="s">
        <v>594</v>
      </c>
      <c r="AI11" s="660"/>
      <c r="AJ11" s="660"/>
      <c r="AK11" s="660"/>
      <c r="AL11" s="159" t="s">
        <v>594</v>
      </c>
      <c r="AM11" s="160"/>
      <c r="AN11" s="160"/>
      <c r="AO11" s="161"/>
      <c r="AP11" s="162" t="s">
        <v>594</v>
      </c>
      <c r="AQ11" s="162"/>
      <c r="AR11" s="162"/>
      <c r="AS11" s="162"/>
      <c r="AT11" s="162"/>
      <c r="AU11" s="162"/>
      <c r="AV11" s="162"/>
      <c r="AW11" s="162"/>
      <c r="AX11" s="162"/>
      <c r="AY11">
        <f>COUNTA($C$11)</f>
        <v>1</v>
      </c>
    </row>
    <row r="12" spans="1:51" ht="26.25" customHeight="1" x14ac:dyDescent="0.2">
      <c r="A12" s="756">
        <v>9</v>
      </c>
      <c r="B12" s="756">
        <v>1</v>
      </c>
      <c r="C12" s="146" t="s">
        <v>697</v>
      </c>
      <c r="D12" s="147"/>
      <c r="E12" s="147"/>
      <c r="F12" s="147"/>
      <c r="G12" s="147"/>
      <c r="H12" s="147"/>
      <c r="I12" s="147"/>
      <c r="J12" s="148">
        <v>2000020170003</v>
      </c>
      <c r="K12" s="149"/>
      <c r="L12" s="149"/>
      <c r="M12" s="149"/>
      <c r="N12" s="149"/>
      <c r="O12" s="149"/>
      <c r="P12" s="151" t="s">
        <v>595</v>
      </c>
      <c r="Q12" s="151"/>
      <c r="R12" s="151"/>
      <c r="S12" s="151"/>
      <c r="T12" s="151"/>
      <c r="U12" s="151"/>
      <c r="V12" s="151"/>
      <c r="W12" s="151"/>
      <c r="X12" s="151"/>
      <c r="Y12" s="152">
        <v>1644</v>
      </c>
      <c r="Z12" s="153"/>
      <c r="AA12" s="153"/>
      <c r="AB12" s="154"/>
      <c r="AC12" s="594" t="s">
        <v>77</v>
      </c>
      <c r="AD12" s="594"/>
      <c r="AE12" s="594"/>
      <c r="AF12" s="594"/>
      <c r="AG12" s="594"/>
      <c r="AH12" s="659" t="s">
        <v>594</v>
      </c>
      <c r="AI12" s="660"/>
      <c r="AJ12" s="660"/>
      <c r="AK12" s="660"/>
      <c r="AL12" s="159" t="s">
        <v>594</v>
      </c>
      <c r="AM12" s="160"/>
      <c r="AN12" s="160"/>
      <c r="AO12" s="161"/>
      <c r="AP12" s="162" t="s">
        <v>594</v>
      </c>
      <c r="AQ12" s="162"/>
      <c r="AR12" s="162"/>
      <c r="AS12" s="162"/>
      <c r="AT12" s="162"/>
      <c r="AU12" s="162"/>
      <c r="AV12" s="162"/>
      <c r="AW12" s="162"/>
      <c r="AX12" s="162"/>
      <c r="AY12">
        <f>COUNTA($C$12)</f>
        <v>1</v>
      </c>
    </row>
    <row r="13" spans="1:51" ht="26.25" customHeight="1" x14ac:dyDescent="0.2">
      <c r="A13" s="756">
        <v>10</v>
      </c>
      <c r="B13" s="756">
        <v>1</v>
      </c>
      <c r="C13" s="146" t="s">
        <v>698</v>
      </c>
      <c r="D13" s="147"/>
      <c r="E13" s="147"/>
      <c r="F13" s="147"/>
      <c r="G13" s="147"/>
      <c r="H13" s="147"/>
      <c r="I13" s="147"/>
      <c r="J13" s="148">
        <v>4000020450006</v>
      </c>
      <c r="K13" s="149"/>
      <c r="L13" s="149"/>
      <c r="M13" s="149"/>
      <c r="N13" s="149"/>
      <c r="O13" s="149"/>
      <c r="P13" s="151" t="s">
        <v>595</v>
      </c>
      <c r="Q13" s="151"/>
      <c r="R13" s="151"/>
      <c r="S13" s="151"/>
      <c r="T13" s="151"/>
      <c r="U13" s="151"/>
      <c r="V13" s="151"/>
      <c r="W13" s="151"/>
      <c r="X13" s="151"/>
      <c r="Y13" s="152">
        <v>1594</v>
      </c>
      <c r="Z13" s="153"/>
      <c r="AA13" s="153"/>
      <c r="AB13" s="154"/>
      <c r="AC13" s="594" t="s">
        <v>77</v>
      </c>
      <c r="AD13" s="594"/>
      <c r="AE13" s="594"/>
      <c r="AF13" s="594"/>
      <c r="AG13" s="594"/>
      <c r="AH13" s="659" t="s">
        <v>594</v>
      </c>
      <c r="AI13" s="660"/>
      <c r="AJ13" s="660"/>
      <c r="AK13" s="660"/>
      <c r="AL13" s="159" t="s">
        <v>594</v>
      </c>
      <c r="AM13" s="160"/>
      <c r="AN13" s="160"/>
      <c r="AO13" s="161"/>
      <c r="AP13" s="162" t="s">
        <v>594</v>
      </c>
      <c r="AQ13" s="162"/>
      <c r="AR13" s="162"/>
      <c r="AS13" s="162"/>
      <c r="AT13" s="162"/>
      <c r="AU13" s="162"/>
      <c r="AV13" s="162"/>
      <c r="AW13" s="162"/>
      <c r="AX13" s="162"/>
      <c r="AY13">
        <f>COUNTA($C$13)</f>
        <v>1</v>
      </c>
    </row>
    <row r="14" spans="1:51" x14ac:dyDescent="0.2">
      <c r="A14" s="38"/>
      <c r="B14" s="38"/>
      <c r="P14" s="61"/>
      <c r="Q14" s="61"/>
      <c r="R14" s="61"/>
      <c r="S14" s="61"/>
      <c r="T14" s="61"/>
      <c r="U14" s="61"/>
      <c r="V14" s="61"/>
      <c r="W14" s="61"/>
      <c r="X14" s="61"/>
      <c r="Y14" s="62"/>
      <c r="Z14" s="62"/>
      <c r="AA14" s="62"/>
      <c r="AB14" s="62"/>
      <c r="AC14" s="62"/>
      <c r="AD14" s="62"/>
      <c r="AE14" s="62"/>
      <c r="AF14" s="62"/>
      <c r="AG14" s="62"/>
      <c r="AH14" s="62"/>
      <c r="AI14" s="62"/>
      <c r="AJ14" s="62"/>
      <c r="AK14" s="62"/>
      <c r="AL14" s="62"/>
      <c r="AM14" s="62"/>
      <c r="AN14" s="62"/>
      <c r="AO14" s="62"/>
      <c r="AY14">
        <f>COUNTA(#REF!)</f>
        <v>1</v>
      </c>
    </row>
  </sheetData>
  <sheetProtection formatRows="0"/>
  <mergeCells count="99">
    <mergeCell ref="AL3:AO3"/>
    <mergeCell ref="AP3:AX3"/>
    <mergeCell ref="J3:O3"/>
    <mergeCell ref="P3:X3"/>
    <mergeCell ref="Y3:AB3"/>
    <mergeCell ref="AC3:AG3"/>
    <mergeCell ref="AH3:AK3"/>
    <mergeCell ref="A3:B3"/>
    <mergeCell ref="A6:B6"/>
    <mergeCell ref="A5:B5"/>
    <mergeCell ref="A4:B4"/>
    <mergeCell ref="C3:I3"/>
    <mergeCell ref="AH5:AK5"/>
    <mergeCell ref="AL5:AO5"/>
    <mergeCell ref="AP5:AX5"/>
    <mergeCell ref="C6:I6"/>
    <mergeCell ref="J6:O6"/>
    <mergeCell ref="P6:X6"/>
    <mergeCell ref="Y6:AB6"/>
    <mergeCell ref="AC6:AG6"/>
    <mergeCell ref="AH6:AK6"/>
    <mergeCell ref="AL6:AO6"/>
    <mergeCell ref="AP6:AX6"/>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L8:AO8"/>
    <mergeCell ref="AP8:AX8"/>
    <mergeCell ref="C9:I9"/>
    <mergeCell ref="J9:O9"/>
    <mergeCell ref="P9:X9"/>
    <mergeCell ref="Y9:AB9"/>
    <mergeCell ref="AC9:AG9"/>
    <mergeCell ref="AH9:AK9"/>
    <mergeCell ref="AL9:AO9"/>
    <mergeCell ref="AP9:AX9"/>
    <mergeCell ref="Y8:AB8"/>
    <mergeCell ref="AC8:AG8"/>
    <mergeCell ref="AH8:AK8"/>
    <mergeCell ref="A12:B12"/>
    <mergeCell ref="A11:B11"/>
    <mergeCell ref="A10:B10"/>
    <mergeCell ref="C11:I11"/>
    <mergeCell ref="J11:O11"/>
    <mergeCell ref="P11:X11"/>
    <mergeCell ref="Y11:AB11"/>
    <mergeCell ref="AC11:AG11"/>
    <mergeCell ref="AH11:AK11"/>
    <mergeCell ref="C12:I12"/>
    <mergeCell ref="J12:O12"/>
    <mergeCell ref="P12:X12"/>
    <mergeCell ref="Y12:AB12"/>
    <mergeCell ref="Y7:AB7"/>
    <mergeCell ref="AC7:AG7"/>
    <mergeCell ref="AH7:AK7"/>
    <mergeCell ref="AL7:AO7"/>
    <mergeCell ref="AP7:AX7"/>
    <mergeCell ref="A8:B8"/>
    <mergeCell ref="A7:B7"/>
    <mergeCell ref="C7:I7"/>
    <mergeCell ref="J7:O7"/>
    <mergeCell ref="P7:X7"/>
    <mergeCell ref="C8:I8"/>
    <mergeCell ref="J8:O8"/>
    <mergeCell ref="P8:X8"/>
    <mergeCell ref="AC13:AG13"/>
    <mergeCell ref="AH13:AK13"/>
    <mergeCell ref="AL13:AO13"/>
    <mergeCell ref="AP13:AX13"/>
    <mergeCell ref="A9:B9"/>
    <mergeCell ref="AL11:AO11"/>
    <mergeCell ref="AP11:AX11"/>
    <mergeCell ref="AC12:AG12"/>
    <mergeCell ref="AH12:AK12"/>
    <mergeCell ref="AL12:AO12"/>
    <mergeCell ref="AP12:AX12"/>
    <mergeCell ref="C10:I10"/>
    <mergeCell ref="J10:O10"/>
    <mergeCell ref="P10:X10"/>
    <mergeCell ref="Y10:AB10"/>
    <mergeCell ref="AC10:AG10"/>
    <mergeCell ref="A13:B13"/>
    <mergeCell ref="C13:I13"/>
    <mergeCell ref="J13:O13"/>
    <mergeCell ref="P13:X13"/>
    <mergeCell ref="Y13:AB13"/>
  </mergeCells>
  <phoneticPr fontId="5"/>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4:AL13 Y4:AB13">
      <formula1>OR(ISNUMBER(Y4), Y4="-")</formula1>
    </dataValidation>
    <dataValidation type="custom" imeMode="off" allowBlank="1" showInputMessage="1" showErrorMessage="1" sqref="J4:O13">
      <formula1>OR(ISNUMBER(J4), J4="-")</formula1>
    </dataValidation>
    <dataValidation type="custom" imeMode="disabled" allowBlank="1" showInputMessage="1" showErrorMessage="1" sqref="AH4:AK13">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2021-08-31T17:56:37Z</dcterms:created>
  <dcterms:modified xsi:type="dcterms:W3CDTF">2021-09-10T07:21:13Z</dcterms:modified>
</cp:coreProperties>
</file>