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1704" windowWidth="27996" windowHeight="16440"/>
  </bookViews>
  <sheets>
    <sheet name="行政事業レビューシート" sheetId="3" r:id="rId1"/>
    <sheet name="入力規則等" sheetId="4" r:id="rId2"/>
  </sheets>
  <definedNames>
    <definedName name="_xlnm._FilterDatabase" localSheetId="0" hidden="1">行政事業レビューシート!$BF$1:$BF$149</definedName>
    <definedName name="_xlnm.Print_Area" localSheetId="0">行政事業レビューシート!$A$1:$AX$149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8" i="3" l="1"/>
  <c r="AQ48" i="3" l="1"/>
  <c r="AM48" i="3" l="1"/>
  <c r="AI48" i="3" l="1"/>
  <c r="L98" i="3" l="1"/>
  <c r="I98" i="3"/>
  <c r="L97" i="3"/>
  <c r="I97" i="3"/>
  <c r="L96" i="3"/>
  <c r="I96" i="3"/>
  <c r="L95" i="3"/>
  <c r="I95" i="3"/>
  <c r="L94" i="3"/>
  <c r="I94" i="3"/>
  <c r="AY149" i="3" l="1"/>
  <c r="AY148" i="3"/>
  <c r="AY147" i="3"/>
  <c r="AY146" i="3"/>
  <c r="AY145" i="3"/>
  <c r="AY144" i="3"/>
  <c r="AY143" i="3"/>
  <c r="AY142" i="3"/>
  <c r="AY141" i="3"/>
  <c r="AY140" i="3"/>
  <c r="AY133" i="3"/>
  <c r="AY70" i="3"/>
  <c r="AY71" i="3" s="1"/>
  <c r="AY72" i="3" s="1"/>
  <c r="AY65" i="3"/>
  <c r="AY66" i="3" s="1"/>
  <c r="AY60" i="3"/>
  <c r="AY63" i="3" s="1"/>
  <c r="AY59" i="3"/>
  <c r="AY56" i="3"/>
  <c r="AY57" i="3" s="1"/>
  <c r="AY52" i="3"/>
  <c r="AY55" i="3" s="1"/>
  <c r="AY50" i="3"/>
  <c r="AY51" i="3" s="1"/>
  <c r="AY43" i="3"/>
  <c r="AY36" i="3"/>
  <c r="AY38" i="3" s="1"/>
  <c r="AY68" i="3" l="1"/>
  <c r="AY54" i="3"/>
  <c r="AY62" i="3"/>
  <c r="AY64" i="3"/>
  <c r="AY61" i="3"/>
  <c r="AY67" i="3"/>
  <c r="AY69" i="3"/>
  <c r="AY53" i="3"/>
  <c r="AY41" i="3"/>
  <c r="AY42" i="3"/>
  <c r="AY37" i="3"/>
  <c r="AY58" i="3"/>
  <c r="AY39" i="3"/>
  <c r="AY40" i="3"/>
  <c r="AW111" i="3"/>
  <c r="AT111" i="3"/>
  <c r="AQ111" i="3"/>
  <c r="AL111" i="3"/>
  <c r="AI111" i="3"/>
  <c r="AF111" i="3"/>
  <c r="Z111" i="3"/>
  <c r="W111" i="3"/>
  <c r="T111" i="3"/>
  <c r="N111" i="3"/>
  <c r="K111" i="3"/>
  <c r="H111" i="3"/>
  <c r="AW110" i="3"/>
  <c r="AT110" i="3"/>
  <c r="AQ110" i="3"/>
  <c r="AL110" i="3"/>
  <c r="AI110" i="3"/>
  <c r="AF110" i="3"/>
  <c r="Z110" i="3"/>
  <c r="W110" i="3"/>
  <c r="T110" i="3"/>
  <c r="N110" i="3"/>
  <c r="K110" i="3"/>
  <c r="H110" i="3"/>
  <c r="AV2" i="3" l="1"/>
  <c r="C12" i="4" l="1"/>
  <c r="W28" i="3" l="1"/>
  <c r="C23" i="4" l="1"/>
  <c r="C24" i="4"/>
  <c r="W21" i="3" l="1"/>
  <c r="AD21" i="3"/>
  <c r="P21" i="3"/>
  <c r="P18" i="3" l="1"/>
  <c r="P20" i="3" s="1"/>
  <c r="W18" i="3"/>
  <c r="W20" i="3" s="1"/>
  <c r="AU132" i="3"/>
  <c r="Y13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<sst xmlns="http://schemas.openxmlformats.org/spreadsheetml/2006/main" count="906" uniqueCount="646">
  <si>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</si>
  <si>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</si>
  <si>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</si>
  <si>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</si>
  <si>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</si>
  <si>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</si>
  <si>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</si>
  <si>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</si>
  <si>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</si>
  <si>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</si>
  <si>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</si>
  <si>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</si>
  <si>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</si>
  <si>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</si>
  <si>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</si>
  <si>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</si>
  <si>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</si>
  <si>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</si>
  <si>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</si>
  <si>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</si>
  <si>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</si>
  <si>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</si>
  <si>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</si>
  <si>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</si>
  <si>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</si>
  <si>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</si>
  <si>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</si>
  <si>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</si>
  <si>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</si>
  <si>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</si>
  <si>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</si>
  <si>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</si>
  <si>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</si>
  <si>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</si>
  <si>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</si>
  <si>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</si>
  <si>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</si>
  <si>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</si>
  <si>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</si>
  <si>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</si>
  <si>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</si>
  <si>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</si>
  <si>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</si>
  <si>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</si>
  <si>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</si>
  <si>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</si>
  <si>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</si>
  <si>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</si>
  <si>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</si>
  <si>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</si>
  <si>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</si>
  <si>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</si>
  <si>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</si>
  <si>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</si>
  <si>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</si>
  <si>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</si>
  <si>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</si>
  <si>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</si>
  <si>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</si>
  <si>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</si>
  <si>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</si>
  <si>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</si>
  <si>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</si>
  <si>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</si>
  <si>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</si>
  <si>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</si>
  <si>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</si>
  <si>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</si>
  <si>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</si>
  <si>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</si>
  <si>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</si>
  <si>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</si>
  <si>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</si>
  <si>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</si>
  <si>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</si>
  <si>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</si>
  <si>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</si>
  <si>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</si>
  <si>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</si>
  <si>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</si>
  <si>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</si>
  <si>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</si>
  <si>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</si>
  <si>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</si>
  <si>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</si>
  <si>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</si>
  <si>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</si>
  <si>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</si>
  <si>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</si>
  <si>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</si>
  <si>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</si>
  <si>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</si>
  <si>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</si>
  <si>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</si>
  <si>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</si>
  <si>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</si>
  <si>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</si>
  <si>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</si>
  <si>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</si>
  <si>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</si>
  <si>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</si>
  <si>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</si>
  <si>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</si>
  <si>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</si>
  <si>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</si>
  <si>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</si>
  <si>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</si>
  <si>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</si>
  <si>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</si>
  <si>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</si>
  <si>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</si>
  <si>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</si>
  <si>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</si>
  <si>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</si>
  <si>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</si>
  <si>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</si>
  <si>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</si>
  <si>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</si>
  <si>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</si>
  <si>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</si>
  <si>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</si>
  <si>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</si>
  <si>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</si>
  <si>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</si>
  <si>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</si>
  <si>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</si>
  <si>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</si>
  <si>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</si>
  <si>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</si>
  <si>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</si>
  <si>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</si>
  <si>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</si>
  <si>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</si>
  <si>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</si>
  <si>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</si>
  <si>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</si>
  <si>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</si>
  <si>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</si>
  <si>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</si>
  <si>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</si>
  <si>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</si>
  <si>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</si>
  <si>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</si>
  <si>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</si>
  <si>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</si>
  <si>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</si>
  <si>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</si>
  <si>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</si>
  <si>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</si>
  <si>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</si>
  <si>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</si>
  <si>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</si>
  <si>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</si>
  <si>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</si>
  <si>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</si>
  <si>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</si>
  <si>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</si>
  <si>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</si>
  <si>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</si>
  <si>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</si>
  <si>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</si>
  <si>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</si>
  <si>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</si>
  <si>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</si>
  <si>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</si>
  <si>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</si>
  <si>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</si>
  <si>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</si>
  <si>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</si>
  <si>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</si>
  <si>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</si>
  <si>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</si>
  <si>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</si>
  <si>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</si>
  <si>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</si>
  <si>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</si>
  <si>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</si>
  <si>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</si>
  <si>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</si>
  <si>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</si>
  <si>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</si>
  <si>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</si>
  <si>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</si>
  <si>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</si>
  <si>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</si>
  <si>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</si>
  <si>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</si>
  <si>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</si>
  <si>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</si>
  <si>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</si>
  <si>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</si>
  <si>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</si>
  <si>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</si>
  <si>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</si>
  <si>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</si>
  <si>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</si>
  <si>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</si>
  <si>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</si>
  <si>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</si>
  <si>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</si>
  <si>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</si>
  <si>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</si>
  <si>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</si>
  <si>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</si>
  <si>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</si>
  <si>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</si>
  <si>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</si>
  <si>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</si>
  <si>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</si>
  <si>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</si>
  <si>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</si>
  <si>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</si>
  <si>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</si>
  <si>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</si>
  <si>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</si>
  <si>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</si>
  <si>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</si>
  <si>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</si>
  <si>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</si>
  <si>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</si>
  <si>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</si>
  <si>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</si>
  <si>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</si>
  <si>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</si>
  <si>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</si>
  <si>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</si>
  <si>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</si>
  <si>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</si>
  <si>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</si>
  <si>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</si>
  <si>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</si>
  <si>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</si>
  <si>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</si>
  <si>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</si>
  <si>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</si>
  <si>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</si>
  <si>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</si>
  <si>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</si>
  <si>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</si>
  <si>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</si>
  <si>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</si>
  <si>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</si>
  <si>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</si>
  <si>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</si>
  <si>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</si>
  <si>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</si>
  <si>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</si>
  <si>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</si>
  <si>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</si>
  <si>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</si>
  <si>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</si>
  <si>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</si>
  <si>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</si>
  <si>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</si>
  <si>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</si>
  <si>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</si>
  <si>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</si>
  <si>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</si>
  <si>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</si>
  <si>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</si>
  <si>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</si>
  <si>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</si>
  <si>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</si>
  <si>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</si>
  <si>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</si>
  <si>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</si>
  <si>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</si>
  <si>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</si>
  <si>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</si>
  <si>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</si>
  <si>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</si>
  <si>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</si>
  <si>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</si>
  <si>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</si>
  <si>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</si>
  <si>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</si>
  <si>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</si>
  <si>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</si>
  <si>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</si>
  <si>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</si>
  <si>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</si>
  <si>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</si>
  <si>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</si>
  <si>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</si>
  <si>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</si>
  <si>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</si>
  <si>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</si>
  <si>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</si>
  <si>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</si>
  <si>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</si>
  <si>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</si>
  <si>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</si>
  <si>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</si>
  <si>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</si>
  <si>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</si>
  <si>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</si>
  <si>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</si>
  <si>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</si>
  <si>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</si>
  <si>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</si>
  <si>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</si>
  <si>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</si>
  <si>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</si>
  <si>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</si>
  <si>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</si>
  <si>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</si>
  <si>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</si>
  <si>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</si>
  <si>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</si>
  <si>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</si>
  <si>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</si>
  <si>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</si>
  <si>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</si>
  <si>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</si>
  <si>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</si>
  <si>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</si>
  <si>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</si>
  <si>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</si>
  <si>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</si>
  <si>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</si>
  <si>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</si>
  <si>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</si>
  <si>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</si>
  <si>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</si>
  <si>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</si>
  <si>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</si>
  <si>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</si>
  <si>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</si>
  <si>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</si>
  <si>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</si>
  <si>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</si>
  <si>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</si>
  <si>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</si>
  <si>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</si>
  <si>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</si>
  <si>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</si>
  <si>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</si>
  <si>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</si>
  <si>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</si>
  <si>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</si>
  <si>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</si>
  <si>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</si>
  <si>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</si>
  <si>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</si>
  <si>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</si>
  <si>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</si>
  <si>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</si>
  <si>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</si>
  <si>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</si>
  <si>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</si>
  <si>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</si>
  <si>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</si>
  <si>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</si>
  <si>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</si>
  <si>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</si>
  <si>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</si>
  <si>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</si>
  <si>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</si>
  <si>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</si>
  <si>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</si>
  <si>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</si>
  <si>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</si>
  <si>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</si>
  <si>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</si>
  <si>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</si>
  <si>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</si>
  <si>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</si>
  <si>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</si>
  <si>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</si>
  <si>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</si>
  <si>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</si>
  <si>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</si>
  <si>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</si>
  <si>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</si>
  <si>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</si>
  <si>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</si>
  <si>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</si>
  <si>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</si>
  <si>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</si>
  <si>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</si>
  <si>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</si>
  <si>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</si>
  <si>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</si>
  <si>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</si>
  <si>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</si>
  <si>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</si>
  <si>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</si>
  <si>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</si>
  <si>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</si>
  <si>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</si>
  <si>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</si>
  <si>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</si>
  <si>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</si>
  <si>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</si>
  <si>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</si>
  <si>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</si>
  <si>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</si>
  <si>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</si>
  <si>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</si>
  <si>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</si>
  <si>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</si>
  <si>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</si>
  <si>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</si>
  <si>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</si>
  <si>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</si>
  <si>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</si>
  <si>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</si>
  <si>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</si>
  <si>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</si>
  <si>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</si>
  <si>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</si>
  <si>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</si>
  <si>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</si>
  <si>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</si>
  <si>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</si>
  <si>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</si>
  <si>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</si>
  <si>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</si>
  <si>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</si>
  <si>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</si>
  <si>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</si>
  <si>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</si>
  <si>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</si>
  <si>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</si>
  <si>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</si>
  <si>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</si>
  <si>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</si>
  <si>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</si>
  <si>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</si>
  <si>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</si>
  <si>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</si>
  <si>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</si>
  <si>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</si>
  <si>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</si>
  <si>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</si>
  <si>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</si>
  <si>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</si>
  <si>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</si>
  <si>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</si>
  <si>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</si>
  <si>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</si>
  <si>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</si>
  <si>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</si>
  <si>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</si>
  <si>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</si>
  <si>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</si>
  <si>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</si>
  <si>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</si>
  <si>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</si>
  <si>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</si>
  <si>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</si>
  <si>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</si>
  <si>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</si>
  <si>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</si>
  <si>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</si>
  <si>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</si>
  <si>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</si>
  <si>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</si>
  <si>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</si>
  <si>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</si>
  <si>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</si>
  <si>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</si>
  <si>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</si>
  <si>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</si>
  <si>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</si>
  <si>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</si>
  <si>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</si>
  <si>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</si>
  <si>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</si>
  <si>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</si>
  <si>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</si>
  <si>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</si>
  <si>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</si>
  <si>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</si>
  <si>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</si>
  <si>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</si>
  <si>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</si>
  <si>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</si>
  <si>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</si>
  <si>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</si>
  <si>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</si>
  <si>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</si>
  <si>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</si>
  <si>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</si>
  <si>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</si>
  <si>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</si>
  <si>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</si>
  <si>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</si>
  <si>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</si>
  <si>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</si>
  <si>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</si>
  <si>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</si>
  <si>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</si>
  <si>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</si>
  <si>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</si>
  <si>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</si>
  <si>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</si>
  <si>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</si>
  <si>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</si>
  <si>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</si>
  <si>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</si>
  <si>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</si>
  <si>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</si>
  <si>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</si>
  <si>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</si>
  <si>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</si>
  <si>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</si>
  <si>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</si>
  <si>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</si>
  <si>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</si>
  <si>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</si>
  <si>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</si>
  <si>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</si>
  <si>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</si>
  <si>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</si>
  <si>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</si>
  <si>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</si>
  <si>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</si>
  <si>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</si>
  <si>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</si>
  <si>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</si>
  <si>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</si>
  <si>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</si>
  <si>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</si>
  <si>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</si>
  <si>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</si>
  <si>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</si>
  <si>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</si>
  <si>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</si>
  <si>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</si>
  <si>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</si>
  <si>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</si>
  <si>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</si>
  <si>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</si>
  <si>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</si>
  <si>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</si>
  <si>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</si>
  <si>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</si>
  <si>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</si>
  <si>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</si>
  <si>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</si>
  <si>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</si>
  <si>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</si>
  <si>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</si>
  <si>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</si>
  <si>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</si>
  <si>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</si>
  <si>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</si>
  <si>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</si>
  <si>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</si>
  <si>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</si>
  <si>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</si>
  <si>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</si>
  <si>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</si>
  <si>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</si>
  <si>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</si>
  <si>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</si>
  <si>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</si>
  <si>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</si>
  <si>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</si>
  <si>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</si>
  <si>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</si>
  <si>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</si>
  <si>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</si>
  <si>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</si>
  <si>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</si>
  <si>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</si>
  <si>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</si>
  <si>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</si>
  <si>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</si>
  <si>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</si>
  <si>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アイヌ政策推進交付金</t>
    <rPh sb="3" eb="5">
      <t>セイサク</t>
    </rPh>
    <rPh sb="5" eb="7">
      <t>スイシン</t>
    </rPh>
    <rPh sb="7" eb="10">
      <t>コウフキン</t>
    </rPh>
    <phoneticPr fontId="5"/>
  </si>
  <si>
    <t>アイヌ施策推進室</t>
    <rPh sb="3" eb="4">
      <t>セ</t>
    </rPh>
    <rPh sb="4" eb="5">
      <t>サク</t>
    </rPh>
    <rPh sb="5" eb="7">
      <t>スイシン</t>
    </rPh>
    <rPh sb="7" eb="8">
      <t>シツ</t>
    </rPh>
    <phoneticPr fontId="5"/>
  </si>
  <si>
    <t>○</t>
  </si>
  <si>
    <t>アイヌの人々の誇りが尊重される社会を実現するための施策の推進に関する法律第15条</t>
    <rPh sb="4" eb="6">
      <t>ヒトビト</t>
    </rPh>
    <rPh sb="7" eb="8">
      <t>ホコ</t>
    </rPh>
    <rPh sb="10" eb="12">
      <t>ソンチョウ</t>
    </rPh>
    <rPh sb="15" eb="17">
      <t>シャカイ</t>
    </rPh>
    <rPh sb="18" eb="20">
      <t>ジツゲン</t>
    </rPh>
    <rPh sb="25" eb="26">
      <t>セ</t>
    </rPh>
    <rPh sb="26" eb="27">
      <t>サク</t>
    </rPh>
    <rPh sb="28" eb="30">
      <t>スイシン</t>
    </rPh>
    <rPh sb="31" eb="32">
      <t>カン</t>
    </rPh>
    <rPh sb="34" eb="36">
      <t>ホウリツ</t>
    </rPh>
    <rPh sb="36" eb="37">
      <t>ダイ</t>
    </rPh>
    <rPh sb="39" eb="40">
      <t>ジョウ</t>
    </rPh>
    <phoneticPr fontId="5"/>
  </si>
  <si>
    <t>アイヌ施策の総合的かつ効果的な推進を図るための基本的な方針（令和元年９月６日閣議決定）</t>
    <rPh sb="3" eb="4">
      <t>セ</t>
    </rPh>
    <rPh sb="4" eb="5">
      <t>サク</t>
    </rPh>
    <rPh sb="6" eb="8">
      <t>ソウゴウ</t>
    </rPh>
    <rPh sb="8" eb="9">
      <t>テキ</t>
    </rPh>
    <rPh sb="11" eb="14">
      <t>コウカテキ</t>
    </rPh>
    <rPh sb="15" eb="17">
      <t>スイシン</t>
    </rPh>
    <rPh sb="18" eb="19">
      <t>ハカ</t>
    </rPh>
    <rPh sb="23" eb="26">
      <t>キホンテキ</t>
    </rPh>
    <rPh sb="27" eb="29">
      <t>ホウシン</t>
    </rPh>
    <rPh sb="30" eb="32">
      <t>レイワ</t>
    </rPh>
    <rPh sb="32" eb="34">
      <t>ガンネン</t>
    </rPh>
    <rPh sb="35" eb="36">
      <t>ガツ</t>
    </rPh>
    <rPh sb="37" eb="38">
      <t>ニチ</t>
    </rPh>
    <rPh sb="38" eb="40">
      <t>カクギ</t>
    </rPh>
    <rPh sb="40" eb="42">
      <t>ケッテイ</t>
    </rPh>
    <phoneticPr fontId="5"/>
  </si>
  <si>
    <t>アイヌ文化の振興並びにアイヌの伝統等に関する知識の普及及び啓発並びにアイヌの人々が民族としての誇りを持って生活するためのアイヌ文化の振興等に資する環境を図ることを目的とする</t>
    <rPh sb="3" eb="5">
      <t>ブンカ</t>
    </rPh>
    <rPh sb="6" eb="8">
      <t>シンコウ</t>
    </rPh>
    <rPh sb="8" eb="9">
      <t>ナラ</t>
    </rPh>
    <rPh sb="15" eb="17">
      <t>デントウ</t>
    </rPh>
    <rPh sb="17" eb="18">
      <t>トウ</t>
    </rPh>
    <rPh sb="19" eb="20">
      <t>カン</t>
    </rPh>
    <rPh sb="22" eb="24">
      <t>チシキ</t>
    </rPh>
    <rPh sb="25" eb="27">
      <t>フキュウ</t>
    </rPh>
    <rPh sb="27" eb="28">
      <t>オヨ</t>
    </rPh>
    <rPh sb="29" eb="31">
      <t>ケイハツ</t>
    </rPh>
    <rPh sb="31" eb="32">
      <t>ナラ</t>
    </rPh>
    <rPh sb="38" eb="40">
      <t>ヒトビト</t>
    </rPh>
    <rPh sb="41" eb="43">
      <t>ミンゾク</t>
    </rPh>
    <rPh sb="47" eb="48">
      <t>ホコ</t>
    </rPh>
    <rPh sb="50" eb="51">
      <t>モ</t>
    </rPh>
    <rPh sb="53" eb="55">
      <t>セイカツ</t>
    </rPh>
    <rPh sb="63" eb="65">
      <t>ブンカ</t>
    </rPh>
    <rPh sb="66" eb="68">
      <t>シンコウ</t>
    </rPh>
    <rPh sb="68" eb="69">
      <t>トウ</t>
    </rPh>
    <rPh sb="70" eb="71">
      <t>シ</t>
    </rPh>
    <rPh sb="73" eb="75">
      <t>カンキョウ</t>
    </rPh>
    <rPh sb="76" eb="77">
      <t>ハカ</t>
    </rPh>
    <rPh sb="81" eb="83">
      <t>モクテキ</t>
    </rPh>
    <phoneticPr fontId="5"/>
  </si>
  <si>
    <t>「アイヌ施策の総合的かつ効果的な推進を図るための基本的な方針」（令和元年９月６日閣議決定）に基づき、アイヌ施策を推進するための「アイヌ施策推進地域計画」を作成し、内閣総理大臣の認定を受けた市町村に対し、同計画に基づく事業の実施に要する費用に充てるため、交付金を交付する。</t>
    <rPh sb="4" eb="5">
      <t>セ</t>
    </rPh>
    <rPh sb="5" eb="6">
      <t>サク</t>
    </rPh>
    <rPh sb="7" eb="10">
      <t>ソウゴウテキ</t>
    </rPh>
    <rPh sb="12" eb="15">
      <t>コウカテキ</t>
    </rPh>
    <rPh sb="16" eb="18">
      <t>スイシン</t>
    </rPh>
    <rPh sb="19" eb="20">
      <t>ハカ</t>
    </rPh>
    <rPh sb="24" eb="27">
      <t>キホンテキ</t>
    </rPh>
    <rPh sb="28" eb="30">
      <t>ホウシン</t>
    </rPh>
    <rPh sb="32" eb="34">
      <t>レイワ</t>
    </rPh>
    <rPh sb="34" eb="36">
      <t>ガンネン</t>
    </rPh>
    <rPh sb="37" eb="38">
      <t>ガツ</t>
    </rPh>
    <rPh sb="39" eb="40">
      <t>ニチ</t>
    </rPh>
    <rPh sb="40" eb="42">
      <t>カクギ</t>
    </rPh>
    <rPh sb="42" eb="44">
      <t>ケッテイ</t>
    </rPh>
    <rPh sb="46" eb="47">
      <t>モト</t>
    </rPh>
    <rPh sb="53" eb="54">
      <t>セ</t>
    </rPh>
    <rPh sb="54" eb="55">
      <t>サク</t>
    </rPh>
    <rPh sb="56" eb="58">
      <t>スイシン</t>
    </rPh>
    <rPh sb="67" eb="68">
      <t>セ</t>
    </rPh>
    <rPh sb="68" eb="69">
      <t>サク</t>
    </rPh>
    <rPh sb="69" eb="71">
      <t>スイシン</t>
    </rPh>
    <rPh sb="71" eb="73">
      <t>チイキ</t>
    </rPh>
    <rPh sb="73" eb="75">
      <t>ケイカク</t>
    </rPh>
    <rPh sb="77" eb="79">
      <t>サクセイ</t>
    </rPh>
    <rPh sb="81" eb="83">
      <t>ナイカク</t>
    </rPh>
    <rPh sb="83" eb="85">
      <t>ソウリ</t>
    </rPh>
    <rPh sb="85" eb="87">
      <t>ダイジン</t>
    </rPh>
    <rPh sb="88" eb="90">
      <t>ニンテイ</t>
    </rPh>
    <rPh sb="91" eb="92">
      <t>ウ</t>
    </rPh>
    <rPh sb="94" eb="97">
      <t>シチョウソン</t>
    </rPh>
    <rPh sb="98" eb="99">
      <t>タイ</t>
    </rPh>
    <rPh sb="101" eb="102">
      <t>ドウ</t>
    </rPh>
    <rPh sb="102" eb="104">
      <t>ケイカク</t>
    </rPh>
    <rPh sb="105" eb="106">
      <t>モト</t>
    </rPh>
    <rPh sb="108" eb="110">
      <t>ジギョウ</t>
    </rPh>
    <rPh sb="111" eb="113">
      <t>ジッシ</t>
    </rPh>
    <rPh sb="114" eb="115">
      <t>ヨウ</t>
    </rPh>
    <rPh sb="117" eb="119">
      <t>ヒヨウ</t>
    </rPh>
    <rPh sb="120" eb="121">
      <t>ア</t>
    </rPh>
    <rPh sb="126" eb="129">
      <t>コウフキン</t>
    </rPh>
    <rPh sb="130" eb="132">
      <t>コウフ</t>
    </rPh>
    <phoneticPr fontId="5"/>
  </si>
  <si>
    <t>諸謝金</t>
    <rPh sb="0" eb="3">
      <t>ショシャキン</t>
    </rPh>
    <phoneticPr fontId="5"/>
  </si>
  <si>
    <t>職員旅費</t>
    <rPh sb="0" eb="2">
      <t>ショクイン</t>
    </rPh>
    <rPh sb="2" eb="4">
      <t>リョヒ</t>
    </rPh>
    <phoneticPr fontId="5"/>
  </si>
  <si>
    <t>交付金対象事業について、市町村が成果目標を設定する</t>
    <rPh sb="0" eb="3">
      <t>コウフキン</t>
    </rPh>
    <rPh sb="3" eb="5">
      <t>タイショウ</t>
    </rPh>
    <rPh sb="5" eb="7">
      <t>ジギョウ</t>
    </rPh>
    <rPh sb="12" eb="15">
      <t>シチョウソン</t>
    </rPh>
    <rPh sb="16" eb="18">
      <t>セイカ</t>
    </rPh>
    <rPh sb="18" eb="20">
      <t>モクヒョウ</t>
    </rPh>
    <rPh sb="21" eb="23">
      <t>セッテイ</t>
    </rPh>
    <phoneticPr fontId="5"/>
  </si>
  <si>
    <t>交付金対象事業のうち、成果目標を設定した事業の割合</t>
    <rPh sb="0" eb="3">
      <t>コウフキン</t>
    </rPh>
    <rPh sb="3" eb="5">
      <t>タイショウ</t>
    </rPh>
    <rPh sb="5" eb="7">
      <t>ジギョウ</t>
    </rPh>
    <rPh sb="11" eb="13">
      <t>セイカ</t>
    </rPh>
    <rPh sb="13" eb="15">
      <t>モクヒョウ</t>
    </rPh>
    <rPh sb="16" eb="18">
      <t>セッテイ</t>
    </rPh>
    <rPh sb="20" eb="22">
      <t>ジギョウ</t>
    </rPh>
    <rPh sb="23" eb="25">
      <t>ワリアイ</t>
    </rPh>
    <phoneticPr fontId="5"/>
  </si>
  <si>
    <t>-</t>
    <phoneticPr fontId="5"/>
  </si>
  <si>
    <t>本交付金の支援対象事業の認定アイヌ施策推進地域計画に基づいて内閣府アイヌ施策推進室が調査</t>
    <rPh sb="0" eb="1">
      <t>ホン</t>
    </rPh>
    <rPh sb="1" eb="4">
      <t>コウフキン</t>
    </rPh>
    <rPh sb="5" eb="7">
      <t>シエン</t>
    </rPh>
    <rPh sb="7" eb="9">
      <t>タイショウ</t>
    </rPh>
    <rPh sb="9" eb="11">
      <t>ジギョウ</t>
    </rPh>
    <rPh sb="12" eb="14">
      <t>ニンテイ</t>
    </rPh>
    <rPh sb="17" eb="18">
      <t>セ</t>
    </rPh>
    <rPh sb="18" eb="19">
      <t>サク</t>
    </rPh>
    <rPh sb="19" eb="21">
      <t>スイシン</t>
    </rPh>
    <rPh sb="21" eb="23">
      <t>チイキ</t>
    </rPh>
    <rPh sb="23" eb="25">
      <t>ケイカク</t>
    </rPh>
    <rPh sb="26" eb="27">
      <t>モト</t>
    </rPh>
    <rPh sb="30" eb="32">
      <t>ナイカク</t>
    </rPh>
    <rPh sb="32" eb="33">
      <t>フ</t>
    </rPh>
    <rPh sb="36" eb="37">
      <t>セ</t>
    </rPh>
    <rPh sb="37" eb="38">
      <t>サク</t>
    </rPh>
    <rPh sb="38" eb="40">
      <t>スイシン</t>
    </rPh>
    <rPh sb="40" eb="41">
      <t>シツ</t>
    </rPh>
    <rPh sb="42" eb="44">
      <t>チョウサ</t>
    </rPh>
    <phoneticPr fontId="5"/>
  </si>
  <si>
    <t>交付金対象事業について、市町村が設定した成果目標の達成割合</t>
    <rPh sb="0" eb="3">
      <t>コウフキン</t>
    </rPh>
    <rPh sb="3" eb="5">
      <t>タイショウ</t>
    </rPh>
    <rPh sb="5" eb="7">
      <t>ジギョウ</t>
    </rPh>
    <rPh sb="12" eb="15">
      <t>シチョウソン</t>
    </rPh>
    <rPh sb="16" eb="18">
      <t>セッテイ</t>
    </rPh>
    <rPh sb="20" eb="22">
      <t>セイカ</t>
    </rPh>
    <rPh sb="22" eb="24">
      <t>モクヒョウ</t>
    </rPh>
    <rPh sb="25" eb="27">
      <t>タッセイ</t>
    </rPh>
    <rPh sb="27" eb="29">
      <t>ワリアイ</t>
    </rPh>
    <phoneticPr fontId="5"/>
  </si>
  <si>
    <t>交付金対象事業のうち、事前に設定した成果目標を達成した事業の割合</t>
    <rPh sb="0" eb="3">
      <t>コウフキン</t>
    </rPh>
    <rPh sb="3" eb="5">
      <t>タイショウ</t>
    </rPh>
    <rPh sb="5" eb="7">
      <t>ジギョウ</t>
    </rPh>
    <rPh sb="11" eb="13">
      <t>ジゼン</t>
    </rPh>
    <rPh sb="14" eb="16">
      <t>セッテイ</t>
    </rPh>
    <rPh sb="18" eb="20">
      <t>セイカ</t>
    </rPh>
    <rPh sb="20" eb="22">
      <t>モクヒョウ</t>
    </rPh>
    <rPh sb="23" eb="25">
      <t>タッセイ</t>
    </rPh>
    <rPh sb="27" eb="29">
      <t>ジギョウ</t>
    </rPh>
    <rPh sb="30" eb="32">
      <t>ワリアイ</t>
    </rPh>
    <phoneticPr fontId="5"/>
  </si>
  <si>
    <t>国から市町村へ交付金を支出した数</t>
    <rPh sb="0" eb="1">
      <t>クニ</t>
    </rPh>
    <rPh sb="3" eb="6">
      <t>シチョウソン</t>
    </rPh>
    <rPh sb="7" eb="10">
      <t>コウフキン</t>
    </rPh>
    <rPh sb="11" eb="13">
      <t>シシュツ</t>
    </rPh>
    <rPh sb="15" eb="16">
      <t>カズ</t>
    </rPh>
    <phoneticPr fontId="5"/>
  </si>
  <si>
    <t>件</t>
    <rPh sb="0" eb="1">
      <t>ケン</t>
    </rPh>
    <phoneticPr fontId="5"/>
  </si>
  <si>
    <t>執行額／国から市町村へ交付金を支出した数</t>
    <rPh sb="0" eb="2">
      <t>シッコウ</t>
    </rPh>
    <rPh sb="2" eb="3">
      <t>ガク</t>
    </rPh>
    <rPh sb="4" eb="5">
      <t>クニ</t>
    </rPh>
    <rPh sb="7" eb="10">
      <t>シチョウソン</t>
    </rPh>
    <rPh sb="11" eb="14">
      <t>コウフキン</t>
    </rPh>
    <rPh sb="15" eb="17">
      <t>シシュツ</t>
    </rPh>
    <rPh sb="19" eb="20">
      <t>カズ</t>
    </rPh>
    <phoneticPr fontId="5"/>
  </si>
  <si>
    <t>　　円/件</t>
    <rPh sb="2" eb="3">
      <t>エン</t>
    </rPh>
    <rPh sb="4" eb="5">
      <t>ケン</t>
    </rPh>
    <phoneticPr fontId="5"/>
  </si>
  <si>
    <t>３．アイヌ施策の推進</t>
    <rPh sb="5" eb="6">
      <t>セ</t>
    </rPh>
    <rPh sb="6" eb="7">
      <t>サク</t>
    </rPh>
    <rPh sb="8" eb="10">
      <t>スイシン</t>
    </rPh>
    <phoneticPr fontId="5"/>
  </si>
  <si>
    <t>①アイヌ施策の推進</t>
    <rPh sb="4" eb="5">
      <t>セ</t>
    </rPh>
    <rPh sb="5" eb="6">
      <t>サク</t>
    </rPh>
    <rPh sb="7" eb="9">
      <t>スイシン</t>
    </rPh>
    <phoneticPr fontId="5"/>
  </si>
  <si>
    <t>アイヌ政策推進交付金対象事業について、市町村が設定した目標の達成割合（％）</t>
    <rPh sb="3" eb="5">
      <t>セイサク</t>
    </rPh>
    <rPh sb="5" eb="7">
      <t>スイシン</t>
    </rPh>
    <rPh sb="7" eb="10">
      <t>コウフキン</t>
    </rPh>
    <rPh sb="10" eb="12">
      <t>タイショウ</t>
    </rPh>
    <rPh sb="12" eb="14">
      <t>ジギョウ</t>
    </rPh>
    <rPh sb="19" eb="22">
      <t>シチョウソン</t>
    </rPh>
    <rPh sb="23" eb="25">
      <t>セッテイ</t>
    </rPh>
    <rPh sb="27" eb="29">
      <t>モクヒョウ</t>
    </rPh>
    <rPh sb="30" eb="32">
      <t>タッセイ</t>
    </rPh>
    <rPh sb="32" eb="34">
      <t>ワリアイ</t>
    </rPh>
    <phoneticPr fontId="5"/>
  </si>
  <si>
    <t>-</t>
  </si>
  <si>
    <t>-</t>
    <phoneticPr fontId="5"/>
  </si>
  <si>
    <t>無</t>
  </si>
  <si>
    <t>市町村に対して交付を行っているものであり、妥当である。</t>
    <rPh sb="0" eb="3">
      <t>シチョウソン</t>
    </rPh>
    <rPh sb="4" eb="5">
      <t>タイ</t>
    </rPh>
    <rPh sb="7" eb="9">
      <t>コウフ</t>
    </rPh>
    <rPh sb="10" eb="11">
      <t>オコナ</t>
    </rPh>
    <rPh sb="21" eb="23">
      <t>ダトウ</t>
    </rPh>
    <phoneticPr fontId="5"/>
  </si>
  <si>
    <t>‐</t>
  </si>
  <si>
    <t>成果目標には、市町村が認定した成果目標の達成度を設定しており、市町村が作成し内閣総理大臣が認定したアイヌ施策推進地域計画に基づき実施される事業に基づく事業に交付する本事業の趣旨に鑑み、適切な指標となっている。</t>
    <rPh sb="0" eb="2">
      <t>セイカ</t>
    </rPh>
    <rPh sb="2" eb="4">
      <t>モクヒョウ</t>
    </rPh>
    <rPh sb="7" eb="10">
      <t>シチョウソン</t>
    </rPh>
    <rPh sb="11" eb="13">
      <t>ニンテイ</t>
    </rPh>
    <rPh sb="15" eb="17">
      <t>セイカ</t>
    </rPh>
    <rPh sb="17" eb="19">
      <t>モクヒョウ</t>
    </rPh>
    <rPh sb="20" eb="22">
      <t>タッセイ</t>
    </rPh>
    <rPh sb="22" eb="23">
      <t>ド</t>
    </rPh>
    <rPh sb="24" eb="26">
      <t>セッテイ</t>
    </rPh>
    <rPh sb="31" eb="34">
      <t>シチョウソン</t>
    </rPh>
    <rPh sb="35" eb="37">
      <t>サクセイ</t>
    </rPh>
    <rPh sb="38" eb="40">
      <t>ナイカク</t>
    </rPh>
    <rPh sb="40" eb="42">
      <t>ソウリ</t>
    </rPh>
    <rPh sb="42" eb="44">
      <t>ダイジン</t>
    </rPh>
    <rPh sb="45" eb="47">
      <t>ニンテイ</t>
    </rPh>
    <rPh sb="52" eb="53">
      <t>セ</t>
    </rPh>
    <rPh sb="53" eb="54">
      <t>サク</t>
    </rPh>
    <rPh sb="54" eb="56">
      <t>スイシン</t>
    </rPh>
    <rPh sb="56" eb="58">
      <t>チイキ</t>
    </rPh>
    <rPh sb="58" eb="60">
      <t>ケイカク</t>
    </rPh>
    <rPh sb="61" eb="62">
      <t>モト</t>
    </rPh>
    <rPh sb="64" eb="66">
      <t>ジッシ</t>
    </rPh>
    <rPh sb="69" eb="71">
      <t>ジギョウ</t>
    </rPh>
    <rPh sb="72" eb="73">
      <t>モト</t>
    </rPh>
    <rPh sb="75" eb="77">
      <t>ジギョウ</t>
    </rPh>
    <rPh sb="78" eb="80">
      <t>コウフ</t>
    </rPh>
    <rPh sb="82" eb="83">
      <t>ホン</t>
    </rPh>
    <rPh sb="83" eb="85">
      <t>ジギョウ</t>
    </rPh>
    <rPh sb="86" eb="88">
      <t>シュシ</t>
    </rPh>
    <rPh sb="89" eb="90">
      <t>カンガ</t>
    </rPh>
    <rPh sb="92" eb="94">
      <t>テキセツ</t>
    </rPh>
    <rPh sb="95" eb="97">
      <t>シヒョウ</t>
    </rPh>
    <phoneticPr fontId="5"/>
  </si>
  <si>
    <t>市町村において適切に判断し、事業の実施をしている。</t>
    <rPh sb="0" eb="3">
      <t>シチョウソン</t>
    </rPh>
    <rPh sb="7" eb="9">
      <t>テキセツ</t>
    </rPh>
    <rPh sb="10" eb="12">
      <t>ハンダン</t>
    </rPh>
    <rPh sb="14" eb="16">
      <t>ジギョウ</t>
    </rPh>
    <rPh sb="17" eb="19">
      <t>ジッシ</t>
    </rPh>
    <phoneticPr fontId="5"/>
  </si>
  <si>
    <t>申請市町村数が着実に伸びてきている。</t>
    <rPh sb="0" eb="2">
      <t>シンセイ</t>
    </rPh>
    <rPh sb="2" eb="5">
      <t>シチョウソン</t>
    </rPh>
    <rPh sb="5" eb="6">
      <t>スウ</t>
    </rPh>
    <rPh sb="7" eb="9">
      <t>チャクジツ</t>
    </rPh>
    <rPh sb="10" eb="11">
      <t>ノ</t>
    </rPh>
    <phoneticPr fontId="5"/>
  </si>
  <si>
    <t>市町村が成果目標を設定する際には、整備された施設が利用されることを想定し、事業を実施している。</t>
    <rPh sb="0" eb="3">
      <t>シチョウソン</t>
    </rPh>
    <rPh sb="4" eb="6">
      <t>セイカ</t>
    </rPh>
    <rPh sb="6" eb="8">
      <t>モクヒョウ</t>
    </rPh>
    <rPh sb="9" eb="11">
      <t>セッテイ</t>
    </rPh>
    <rPh sb="13" eb="14">
      <t>サイ</t>
    </rPh>
    <rPh sb="17" eb="19">
      <t>セイビ</t>
    </rPh>
    <rPh sb="22" eb="24">
      <t>シセツ</t>
    </rPh>
    <rPh sb="25" eb="27">
      <t>リヨウ</t>
    </rPh>
    <rPh sb="33" eb="35">
      <t>ソウテイ</t>
    </rPh>
    <rPh sb="37" eb="39">
      <t>ジギョウ</t>
    </rPh>
    <rPh sb="40" eb="42">
      <t>ジッシ</t>
    </rPh>
    <phoneticPr fontId="5"/>
  </si>
  <si>
    <t>文部科学省</t>
  </si>
  <si>
    <t>国土交通省</t>
  </si>
  <si>
    <t>アイヌ関連施策の推進</t>
    <rPh sb="3" eb="5">
      <t>カンレン</t>
    </rPh>
    <rPh sb="5" eb="6">
      <t>セ</t>
    </rPh>
    <rPh sb="6" eb="7">
      <t>サク</t>
    </rPh>
    <rPh sb="8" eb="10">
      <t>スイシン</t>
    </rPh>
    <phoneticPr fontId="5"/>
  </si>
  <si>
    <t>アイヌ伝統等普及啓発に必要な経費</t>
    <rPh sb="3" eb="5">
      <t>デントウ</t>
    </rPh>
    <rPh sb="5" eb="6">
      <t>トウ</t>
    </rPh>
    <rPh sb="6" eb="8">
      <t>フキュウ</t>
    </rPh>
    <rPh sb="8" eb="10">
      <t>ケイハツ</t>
    </rPh>
    <rPh sb="11" eb="13">
      <t>ヒツヨウ</t>
    </rPh>
    <rPh sb="14" eb="16">
      <t>ケイヒ</t>
    </rPh>
    <phoneticPr fontId="5"/>
  </si>
  <si>
    <t>　アイヌ政策推進交付金は、市町村が当該市町村の区域内におけるアイヌ施策を推進するための計画（アイヌ施策推進地域計画）を作成し、内閣総理大臣の認定を受け、同計画に基づいて当該市町村が実施する文化振興事業、地域・産業振興事業及びコミュニティ活動支援事業に対して支援を行うものである。文部科学省文化庁が実施するアイヌ文化振興等事業及び国土交通省が行うアイヌの伝統等に関する国民に対する知識の普及啓発は、公益財団法人が実施する事業への補助であり、適切な役割分担を行っている。
　なお、アイヌ政策推進交付金事業実施要綱において、「本事業の対象経費と重複して、各府省が所管する補助金等の交付を受けてはならない。」と定めている。</t>
    <phoneticPr fontId="5"/>
  </si>
  <si>
    <t>交付金</t>
    <rPh sb="0" eb="3">
      <t>コウフキン</t>
    </rPh>
    <phoneticPr fontId="5"/>
  </si>
  <si>
    <t>アイヌ政策推進交付金事業</t>
    <rPh sb="3" eb="5">
      <t>セイサク</t>
    </rPh>
    <rPh sb="5" eb="7">
      <t>スイシン</t>
    </rPh>
    <rPh sb="7" eb="10">
      <t>コウフキン</t>
    </rPh>
    <rPh sb="10" eb="12">
      <t>ジギョウ</t>
    </rPh>
    <phoneticPr fontId="5"/>
  </si>
  <si>
    <t>-</t>
    <phoneticPr fontId="5"/>
  </si>
  <si>
    <t>補助金等交付</t>
  </si>
  <si>
    <t>アイヌ政策推進交付金</t>
    <rPh sb="3" eb="5">
      <t>セイサク</t>
    </rPh>
    <rPh sb="5" eb="7">
      <t>スイシン</t>
    </rPh>
    <rPh sb="7" eb="10">
      <t>コウフキン</t>
    </rPh>
    <phoneticPr fontId="5"/>
  </si>
  <si>
    <t>洞爺湖町</t>
    <rPh sb="0" eb="3">
      <t>トウヤコ</t>
    </rPh>
    <rPh sb="3" eb="4">
      <t>チョウ</t>
    </rPh>
    <phoneticPr fontId="5"/>
  </si>
  <si>
    <t>平取町</t>
    <rPh sb="0" eb="3">
      <t>ビラトリチョウ</t>
    </rPh>
    <phoneticPr fontId="5"/>
  </si>
  <si>
    <t>釧路市</t>
    <rPh sb="0" eb="3">
      <t>クシロシ</t>
    </rPh>
    <phoneticPr fontId="5"/>
  </si>
  <si>
    <t>むかわ町</t>
    <rPh sb="3" eb="4">
      <t>チョウ</t>
    </rPh>
    <phoneticPr fontId="5"/>
  </si>
  <si>
    <t>白老町</t>
    <rPh sb="0" eb="3">
      <t>シラオイチョウ</t>
    </rPh>
    <phoneticPr fontId="5"/>
  </si>
  <si>
    <t>補助金等交付</t>
    <phoneticPr fontId="5"/>
  </si>
  <si>
    <t>新ひだか町</t>
    <rPh sb="0" eb="1">
      <t>シン</t>
    </rPh>
    <rPh sb="4" eb="5">
      <t>チョウ</t>
    </rPh>
    <phoneticPr fontId="5"/>
  </si>
  <si>
    <t>登別市</t>
    <rPh sb="0" eb="3">
      <t>ノボリベツシ</t>
    </rPh>
    <phoneticPr fontId="5"/>
  </si>
  <si>
    <t>白糠町</t>
    <rPh sb="0" eb="3">
      <t>シラヌカチョウ</t>
    </rPh>
    <phoneticPr fontId="5"/>
  </si>
  <si>
    <t>札幌市</t>
    <rPh sb="0" eb="3">
      <t>サッポロシ</t>
    </rPh>
    <phoneticPr fontId="5"/>
  </si>
  <si>
    <t>室蘭市</t>
    <rPh sb="0" eb="3">
      <t>ムロランシ</t>
    </rPh>
    <phoneticPr fontId="5"/>
  </si>
  <si>
    <t>参事官　梶本　洋之</t>
    <rPh sb="0" eb="3">
      <t>サンジカン</t>
    </rPh>
    <rPh sb="4" eb="6">
      <t>カジモト</t>
    </rPh>
    <rPh sb="7" eb="9">
      <t>ヒロユキ</t>
    </rPh>
    <phoneticPr fontId="5"/>
  </si>
  <si>
    <t>％</t>
    <phoneticPr fontId="5"/>
  </si>
  <si>
    <t>644,106,000/14</t>
    <phoneticPr fontId="5"/>
  </si>
  <si>
    <t>円</t>
    <phoneticPr fontId="5"/>
  </si>
  <si>
    <t>1,528,881,000/31</t>
    <phoneticPr fontId="5"/>
  </si>
  <si>
    <t>市町村が作成し内閣総理大臣が認定したアイヌ施策推進地域計画に基づき実施される事業に対して支援を行うものである。なお、同計画の作成時にはアイヌの人々をはじめとする地域のニーズを十分に把握し、的確に反映することとしている。</t>
    <rPh sb="0" eb="3">
      <t>シチョウソン</t>
    </rPh>
    <rPh sb="4" eb="6">
      <t>サクセイ</t>
    </rPh>
    <rPh sb="7" eb="9">
      <t>ナイカク</t>
    </rPh>
    <rPh sb="9" eb="11">
      <t>ソウリ</t>
    </rPh>
    <rPh sb="11" eb="13">
      <t>ダイジン</t>
    </rPh>
    <rPh sb="14" eb="16">
      <t>ニンテイ</t>
    </rPh>
    <rPh sb="21" eb="22">
      <t>セ</t>
    </rPh>
    <rPh sb="22" eb="23">
      <t>サク</t>
    </rPh>
    <rPh sb="23" eb="25">
      <t>スイシン</t>
    </rPh>
    <rPh sb="25" eb="27">
      <t>チイキ</t>
    </rPh>
    <rPh sb="27" eb="29">
      <t>ケイカク</t>
    </rPh>
    <rPh sb="30" eb="31">
      <t>モト</t>
    </rPh>
    <rPh sb="33" eb="35">
      <t>ジッシ</t>
    </rPh>
    <rPh sb="38" eb="40">
      <t>ジギョウ</t>
    </rPh>
    <rPh sb="41" eb="42">
      <t>タイ</t>
    </rPh>
    <rPh sb="44" eb="46">
      <t>シエン</t>
    </rPh>
    <rPh sb="47" eb="48">
      <t>オコナ</t>
    </rPh>
    <rPh sb="58" eb="59">
      <t>ドウ</t>
    </rPh>
    <rPh sb="59" eb="61">
      <t>ケイカク</t>
    </rPh>
    <rPh sb="62" eb="64">
      <t>サクセイ</t>
    </rPh>
    <rPh sb="64" eb="65">
      <t>ジ</t>
    </rPh>
    <rPh sb="71" eb="73">
      <t>ヒトビト</t>
    </rPh>
    <rPh sb="80" eb="82">
      <t>チイキ</t>
    </rPh>
    <rPh sb="87" eb="89">
      <t>ジュウブン</t>
    </rPh>
    <rPh sb="90" eb="92">
      <t>ハアク</t>
    </rPh>
    <rPh sb="94" eb="96">
      <t>テキカク</t>
    </rPh>
    <rPh sb="97" eb="99">
      <t>ハンエイ</t>
    </rPh>
    <phoneticPr fontId="5"/>
  </si>
  <si>
    <t>本事業は、アイヌの人々の誇りが尊重される社会を実現するための施策の推進に関する法律第15条に基づき、認定アイヌ施策推進地域計画に基づき市町村が実施する事業に要する費用に対して交付金を交付するものである。</t>
    <rPh sb="0" eb="1">
      <t>ホン</t>
    </rPh>
    <rPh sb="1" eb="3">
      <t>ジギョウ</t>
    </rPh>
    <rPh sb="9" eb="11">
      <t>ヒトビト</t>
    </rPh>
    <rPh sb="12" eb="13">
      <t>ホコ</t>
    </rPh>
    <rPh sb="15" eb="17">
      <t>ソンチョウ</t>
    </rPh>
    <rPh sb="20" eb="22">
      <t>シャカイ</t>
    </rPh>
    <rPh sb="23" eb="25">
      <t>ジツゲン</t>
    </rPh>
    <rPh sb="30" eb="31">
      <t>セ</t>
    </rPh>
    <rPh sb="31" eb="32">
      <t>サク</t>
    </rPh>
    <rPh sb="33" eb="35">
      <t>スイシン</t>
    </rPh>
    <rPh sb="36" eb="37">
      <t>カン</t>
    </rPh>
    <rPh sb="39" eb="41">
      <t>ホウリツ</t>
    </rPh>
    <rPh sb="41" eb="42">
      <t>ダイ</t>
    </rPh>
    <rPh sb="44" eb="45">
      <t>ジョウ</t>
    </rPh>
    <rPh sb="46" eb="47">
      <t>モト</t>
    </rPh>
    <rPh sb="50" eb="52">
      <t>ニンテイ</t>
    </rPh>
    <rPh sb="55" eb="56">
      <t>セ</t>
    </rPh>
    <rPh sb="56" eb="57">
      <t>サク</t>
    </rPh>
    <rPh sb="57" eb="59">
      <t>スイシン</t>
    </rPh>
    <rPh sb="59" eb="61">
      <t>チイキ</t>
    </rPh>
    <rPh sb="61" eb="63">
      <t>ケイカク</t>
    </rPh>
    <rPh sb="64" eb="65">
      <t>モト</t>
    </rPh>
    <rPh sb="67" eb="70">
      <t>シチョウソン</t>
    </rPh>
    <rPh sb="71" eb="73">
      <t>ジッシ</t>
    </rPh>
    <rPh sb="75" eb="77">
      <t>ジギョウ</t>
    </rPh>
    <rPh sb="78" eb="79">
      <t>ヨウ</t>
    </rPh>
    <rPh sb="81" eb="83">
      <t>ヒヨウ</t>
    </rPh>
    <rPh sb="84" eb="85">
      <t>タイ</t>
    </rPh>
    <rPh sb="87" eb="90">
      <t>コウフキン</t>
    </rPh>
    <rPh sb="91" eb="93">
      <t>コウフ</t>
    </rPh>
    <phoneticPr fontId="5"/>
  </si>
  <si>
    <t>アイヌの人々の誇りが尊重される社会を実現するための施策の推進に関する法律の目的を達成するため、認定アイヌ施策推進地域計画に基づく事業（法第10条第２項第２号の規定に基づく事業に限る。）の実施を支援するものであり、政策目的の達成手段として必要かつ適切な事業である。また、アイヌ施策の総合的かつ効果的な推進を図るための基本的な方針にも基づくものであるため、優先度は高い。</t>
    <rPh sb="4" eb="6">
      <t>ヒトビト</t>
    </rPh>
    <rPh sb="7" eb="8">
      <t>ホコ</t>
    </rPh>
    <rPh sb="10" eb="12">
      <t>ソンチョウ</t>
    </rPh>
    <rPh sb="15" eb="17">
      <t>シャカイ</t>
    </rPh>
    <rPh sb="18" eb="20">
      <t>ジツゲン</t>
    </rPh>
    <rPh sb="25" eb="26">
      <t>セ</t>
    </rPh>
    <rPh sb="26" eb="27">
      <t>サク</t>
    </rPh>
    <rPh sb="28" eb="30">
      <t>スイシン</t>
    </rPh>
    <rPh sb="31" eb="32">
      <t>カン</t>
    </rPh>
    <rPh sb="34" eb="36">
      <t>ホウリツ</t>
    </rPh>
    <rPh sb="37" eb="39">
      <t>モクテキ</t>
    </rPh>
    <rPh sb="40" eb="42">
      <t>タッセイ</t>
    </rPh>
    <rPh sb="47" eb="49">
      <t>ニンテイ</t>
    </rPh>
    <rPh sb="52" eb="53">
      <t>セ</t>
    </rPh>
    <rPh sb="53" eb="54">
      <t>サク</t>
    </rPh>
    <rPh sb="54" eb="56">
      <t>スイシン</t>
    </rPh>
    <rPh sb="56" eb="58">
      <t>チイキ</t>
    </rPh>
    <rPh sb="58" eb="60">
      <t>ケイカク</t>
    </rPh>
    <rPh sb="61" eb="62">
      <t>モト</t>
    </rPh>
    <rPh sb="64" eb="66">
      <t>ジギョウ</t>
    </rPh>
    <rPh sb="67" eb="68">
      <t>ホウ</t>
    </rPh>
    <rPh sb="68" eb="69">
      <t>ダイ</t>
    </rPh>
    <rPh sb="71" eb="72">
      <t>ジョウ</t>
    </rPh>
    <rPh sb="72" eb="73">
      <t>ダイ</t>
    </rPh>
    <rPh sb="74" eb="75">
      <t>コウ</t>
    </rPh>
    <rPh sb="75" eb="76">
      <t>ダイ</t>
    </rPh>
    <rPh sb="77" eb="78">
      <t>ゴウ</t>
    </rPh>
    <rPh sb="79" eb="81">
      <t>キテイ</t>
    </rPh>
    <rPh sb="82" eb="83">
      <t>モト</t>
    </rPh>
    <rPh sb="85" eb="87">
      <t>ジギョウ</t>
    </rPh>
    <rPh sb="88" eb="89">
      <t>カギ</t>
    </rPh>
    <rPh sb="93" eb="95">
      <t>ジッシ</t>
    </rPh>
    <rPh sb="96" eb="98">
      <t>シエン</t>
    </rPh>
    <rPh sb="106" eb="108">
      <t>セイサク</t>
    </rPh>
    <rPh sb="108" eb="110">
      <t>モクテキ</t>
    </rPh>
    <rPh sb="111" eb="113">
      <t>タッセイ</t>
    </rPh>
    <rPh sb="113" eb="115">
      <t>シュダン</t>
    </rPh>
    <rPh sb="118" eb="120">
      <t>ヒツヨウ</t>
    </rPh>
    <rPh sb="122" eb="124">
      <t>テキセツ</t>
    </rPh>
    <rPh sb="125" eb="127">
      <t>ジギョウ</t>
    </rPh>
    <rPh sb="137" eb="138">
      <t>セ</t>
    </rPh>
    <rPh sb="138" eb="139">
      <t>サク</t>
    </rPh>
    <rPh sb="140" eb="143">
      <t>ソウゴウテキ</t>
    </rPh>
    <rPh sb="145" eb="148">
      <t>コウカテキ</t>
    </rPh>
    <rPh sb="149" eb="151">
      <t>スイシン</t>
    </rPh>
    <rPh sb="152" eb="153">
      <t>ハカ</t>
    </rPh>
    <rPh sb="157" eb="160">
      <t>キホンテキ</t>
    </rPh>
    <rPh sb="161" eb="163">
      <t>ホウシン</t>
    </rPh>
    <rPh sb="165" eb="166">
      <t>モト</t>
    </rPh>
    <rPh sb="176" eb="179">
      <t>ユウセンド</t>
    </rPh>
    <rPh sb="180" eb="181">
      <t>タカ</t>
    </rPh>
    <phoneticPr fontId="5"/>
  </si>
  <si>
    <t>交付率は8/10以内としており、市町村が一定の負担を行う仕組みとしている。</t>
    <rPh sb="0" eb="2">
      <t>コウフ</t>
    </rPh>
    <rPh sb="2" eb="3">
      <t>リツ</t>
    </rPh>
    <rPh sb="8" eb="10">
      <t>イナイ</t>
    </rPh>
    <rPh sb="16" eb="19">
      <t>シチョウソン</t>
    </rPh>
    <rPh sb="20" eb="22">
      <t>イッテイ</t>
    </rPh>
    <rPh sb="23" eb="25">
      <t>フタン</t>
    </rPh>
    <rPh sb="26" eb="27">
      <t>オコナ</t>
    </rPh>
    <rPh sb="28" eb="30">
      <t>シク</t>
    </rPh>
    <phoneticPr fontId="5"/>
  </si>
  <si>
    <t>事業の要件の一つとして、「既存施設の有効活用に努めるなど、事業費が必要最小限のものとなるよう考慮された事業であること」と定めており、審査においては事業費の妥当性についても積算資料の提出を受けて確認を行っている。</t>
    <rPh sb="0" eb="2">
      <t>ジギョウ</t>
    </rPh>
    <rPh sb="3" eb="5">
      <t>ヨウケン</t>
    </rPh>
    <rPh sb="6" eb="7">
      <t>ヒト</t>
    </rPh>
    <rPh sb="13" eb="15">
      <t>キゾン</t>
    </rPh>
    <rPh sb="15" eb="17">
      <t>シセツ</t>
    </rPh>
    <rPh sb="18" eb="20">
      <t>ユウコウ</t>
    </rPh>
    <rPh sb="20" eb="22">
      <t>カツヨウ</t>
    </rPh>
    <rPh sb="23" eb="24">
      <t>ツト</t>
    </rPh>
    <rPh sb="29" eb="32">
      <t>ジギョウヒ</t>
    </rPh>
    <rPh sb="33" eb="35">
      <t>ヒツヨウ</t>
    </rPh>
    <rPh sb="35" eb="38">
      <t>サイショウゲン</t>
    </rPh>
    <rPh sb="46" eb="48">
      <t>コウリョ</t>
    </rPh>
    <rPh sb="51" eb="53">
      <t>ジギョウ</t>
    </rPh>
    <rPh sb="60" eb="61">
      <t>サダ</t>
    </rPh>
    <rPh sb="66" eb="68">
      <t>シンサ</t>
    </rPh>
    <rPh sb="73" eb="76">
      <t>ジギョウヒ</t>
    </rPh>
    <rPh sb="77" eb="80">
      <t>ダトウセイ</t>
    </rPh>
    <rPh sb="85" eb="87">
      <t>セキサン</t>
    </rPh>
    <rPh sb="87" eb="89">
      <t>シリョウ</t>
    </rPh>
    <rPh sb="90" eb="92">
      <t>テイシュツ</t>
    </rPh>
    <rPh sb="93" eb="94">
      <t>ウ</t>
    </rPh>
    <rPh sb="96" eb="98">
      <t>カクニン</t>
    </rPh>
    <rPh sb="99" eb="100">
      <t>オコナ</t>
    </rPh>
    <phoneticPr fontId="5"/>
  </si>
  <si>
    <t>-</t>
    <phoneticPr fontId="5"/>
  </si>
  <si>
    <t>-</t>
    <phoneticPr fontId="5"/>
  </si>
  <si>
    <t>アイヌ政策推進交付金は、市町村がアイヌ政策推進地域計画において設定した成果目標の達成状況について、計画期間終了後に事後評価を行い、評価結果をインターネット等により公表することとしている（中間目標を設定している場合は中間年度の終了後も評価を実施）。また、市町村において、本事業の実施状況に関する指標を設定の上、その達成状況について毎年度検証するものとしている。</t>
    <rPh sb="3" eb="5">
      <t>セイサク</t>
    </rPh>
    <rPh sb="5" eb="7">
      <t>スイシン</t>
    </rPh>
    <rPh sb="7" eb="9">
      <t>コウフ</t>
    </rPh>
    <rPh sb="9" eb="10">
      <t>キン</t>
    </rPh>
    <rPh sb="12" eb="15">
      <t>シチョウソン</t>
    </rPh>
    <rPh sb="19" eb="21">
      <t>セイサク</t>
    </rPh>
    <rPh sb="21" eb="23">
      <t>スイシン</t>
    </rPh>
    <rPh sb="23" eb="25">
      <t>チイキ</t>
    </rPh>
    <rPh sb="25" eb="27">
      <t>ケイカク</t>
    </rPh>
    <rPh sb="31" eb="33">
      <t>セッテイ</t>
    </rPh>
    <rPh sb="35" eb="37">
      <t>セイカ</t>
    </rPh>
    <rPh sb="37" eb="39">
      <t>モクヒョウ</t>
    </rPh>
    <rPh sb="40" eb="42">
      <t>タッセイ</t>
    </rPh>
    <rPh sb="42" eb="44">
      <t>ジョウキョウ</t>
    </rPh>
    <rPh sb="49" eb="51">
      <t>ケイカク</t>
    </rPh>
    <rPh sb="51" eb="53">
      <t>キカン</t>
    </rPh>
    <rPh sb="53" eb="56">
      <t>シュウリョウゴ</t>
    </rPh>
    <rPh sb="57" eb="59">
      <t>ジゴ</t>
    </rPh>
    <rPh sb="59" eb="61">
      <t>ヒョウカ</t>
    </rPh>
    <rPh sb="62" eb="63">
      <t>オコナ</t>
    </rPh>
    <rPh sb="65" eb="67">
      <t>ヒョウカ</t>
    </rPh>
    <rPh sb="67" eb="69">
      <t>ケッカ</t>
    </rPh>
    <rPh sb="77" eb="78">
      <t>トウ</t>
    </rPh>
    <rPh sb="81" eb="83">
      <t>コウヒョウ</t>
    </rPh>
    <rPh sb="93" eb="95">
      <t>チュウカン</t>
    </rPh>
    <rPh sb="95" eb="97">
      <t>モクヒョウ</t>
    </rPh>
    <rPh sb="98" eb="100">
      <t>セッテイ</t>
    </rPh>
    <rPh sb="104" eb="106">
      <t>バアイ</t>
    </rPh>
    <rPh sb="107" eb="109">
      <t>チュウカン</t>
    </rPh>
    <rPh sb="109" eb="111">
      <t>ネンド</t>
    </rPh>
    <rPh sb="112" eb="115">
      <t>シュウリョウゴ</t>
    </rPh>
    <rPh sb="116" eb="118">
      <t>ヒョウカ</t>
    </rPh>
    <rPh sb="119" eb="121">
      <t>ジッシ</t>
    </rPh>
    <rPh sb="126" eb="129">
      <t>シチョウソン</t>
    </rPh>
    <rPh sb="134" eb="135">
      <t>ホン</t>
    </rPh>
    <rPh sb="135" eb="137">
      <t>ジギョウ</t>
    </rPh>
    <rPh sb="138" eb="140">
      <t>ジッシ</t>
    </rPh>
    <rPh sb="140" eb="142">
      <t>ジョウキョウ</t>
    </rPh>
    <rPh sb="143" eb="144">
      <t>カン</t>
    </rPh>
    <rPh sb="146" eb="148">
      <t>シヒョウ</t>
    </rPh>
    <rPh sb="149" eb="151">
      <t>セッテイ</t>
    </rPh>
    <rPh sb="152" eb="153">
      <t>ウエ</t>
    </rPh>
    <rPh sb="156" eb="158">
      <t>タッセイ</t>
    </rPh>
    <rPh sb="158" eb="160">
      <t>ジョウキョウ</t>
    </rPh>
    <rPh sb="164" eb="167">
      <t>マイネンド</t>
    </rPh>
    <rPh sb="167" eb="169">
      <t>ケンショウ</t>
    </rPh>
    <phoneticPr fontId="5"/>
  </si>
  <si>
    <t>市町村が実施する成果目標の事後評価や、毎年度実施する効果検証について適時的確に把握し、内閣府としては、交付金の効果的な活用に向けフォローアップを行ってまいりたい。</t>
    <rPh sb="0" eb="3">
      <t>シチョウソン</t>
    </rPh>
    <rPh sb="4" eb="6">
      <t>ジッシ</t>
    </rPh>
    <rPh sb="8" eb="10">
      <t>セイカ</t>
    </rPh>
    <rPh sb="10" eb="12">
      <t>モクヒョウ</t>
    </rPh>
    <rPh sb="13" eb="15">
      <t>ジゴ</t>
    </rPh>
    <rPh sb="15" eb="17">
      <t>ヒョウカ</t>
    </rPh>
    <rPh sb="19" eb="22">
      <t>マイネンド</t>
    </rPh>
    <rPh sb="22" eb="24">
      <t>ジッシ</t>
    </rPh>
    <rPh sb="26" eb="28">
      <t>コウカ</t>
    </rPh>
    <rPh sb="28" eb="30">
      <t>ケンショウ</t>
    </rPh>
    <rPh sb="34" eb="36">
      <t>テキジ</t>
    </rPh>
    <rPh sb="36" eb="38">
      <t>テキカク</t>
    </rPh>
    <rPh sb="39" eb="41">
      <t>ハアク</t>
    </rPh>
    <rPh sb="43" eb="45">
      <t>ナイカク</t>
    </rPh>
    <rPh sb="45" eb="46">
      <t>フ</t>
    </rPh>
    <rPh sb="51" eb="54">
      <t>コウフキン</t>
    </rPh>
    <rPh sb="55" eb="58">
      <t>コウカテキ</t>
    </rPh>
    <rPh sb="59" eb="61">
      <t>カツヨウ</t>
    </rPh>
    <rPh sb="62" eb="63">
      <t>ム</t>
    </rPh>
    <rPh sb="72" eb="73">
      <t>オコナ</t>
    </rPh>
    <phoneticPr fontId="5"/>
  </si>
  <si>
    <t>2,678,943,000/33</t>
    <phoneticPr fontId="5"/>
  </si>
  <si>
    <t>・アイヌ施策を推進するには、各市町村において作成し内閣総理大臣の認定を受けたアイヌ施策推進地域計画に基づいて、市町村が自主的・主体的にアイヌ施策の推進に向けた事業を効果的に取り組む必要がある。
・このため、アイヌ施策の推進に向けた取組の効果的かつ効率的な実施に向けて、アイヌ施策の推進に向けた事業については具体的な成果目標を設定し、PDCAサイクルを確立する。</t>
    <rPh sb="4" eb="5">
      <t>セ</t>
    </rPh>
    <rPh sb="5" eb="6">
      <t>サク</t>
    </rPh>
    <rPh sb="7" eb="9">
      <t>スイシン</t>
    </rPh>
    <rPh sb="14" eb="18">
      <t>カクシチョウソン</t>
    </rPh>
    <rPh sb="22" eb="24">
      <t>サクセイ</t>
    </rPh>
    <rPh sb="25" eb="27">
      <t>ナイカク</t>
    </rPh>
    <rPh sb="27" eb="29">
      <t>ソウリ</t>
    </rPh>
    <rPh sb="29" eb="31">
      <t>ダイジン</t>
    </rPh>
    <rPh sb="32" eb="34">
      <t>ニンテイ</t>
    </rPh>
    <rPh sb="35" eb="36">
      <t>ウ</t>
    </rPh>
    <rPh sb="41" eb="42">
      <t>セ</t>
    </rPh>
    <rPh sb="42" eb="43">
      <t>サク</t>
    </rPh>
    <rPh sb="43" eb="45">
      <t>スイシン</t>
    </rPh>
    <rPh sb="45" eb="47">
      <t>チイキ</t>
    </rPh>
    <rPh sb="47" eb="49">
      <t>ケイカク</t>
    </rPh>
    <rPh sb="50" eb="51">
      <t>モト</t>
    </rPh>
    <rPh sb="55" eb="58">
      <t>シチョウソン</t>
    </rPh>
    <rPh sb="59" eb="62">
      <t>ジシュテキ</t>
    </rPh>
    <rPh sb="63" eb="66">
      <t>シュタイテキ</t>
    </rPh>
    <rPh sb="70" eb="71">
      <t>セ</t>
    </rPh>
    <rPh sb="71" eb="72">
      <t>サク</t>
    </rPh>
    <rPh sb="73" eb="75">
      <t>スイシン</t>
    </rPh>
    <rPh sb="76" eb="77">
      <t>ム</t>
    </rPh>
    <rPh sb="79" eb="81">
      <t>ジギョウ</t>
    </rPh>
    <rPh sb="82" eb="85">
      <t>コウカテキ</t>
    </rPh>
    <rPh sb="86" eb="87">
      <t>ト</t>
    </rPh>
    <rPh sb="88" eb="89">
      <t>ク</t>
    </rPh>
    <rPh sb="90" eb="92">
      <t>ヒツヨウ</t>
    </rPh>
    <rPh sb="106" eb="107">
      <t>セ</t>
    </rPh>
    <rPh sb="107" eb="108">
      <t>サク</t>
    </rPh>
    <rPh sb="109" eb="111">
      <t>スイシン</t>
    </rPh>
    <rPh sb="112" eb="113">
      <t>ム</t>
    </rPh>
    <rPh sb="115" eb="117">
      <t>トリクミ</t>
    </rPh>
    <rPh sb="118" eb="121">
      <t>コウカテキ</t>
    </rPh>
    <rPh sb="123" eb="126">
      <t>コウリツテキ</t>
    </rPh>
    <rPh sb="127" eb="129">
      <t>ジッシ</t>
    </rPh>
    <rPh sb="130" eb="131">
      <t>ム</t>
    </rPh>
    <rPh sb="137" eb="138">
      <t>セ</t>
    </rPh>
    <rPh sb="138" eb="139">
      <t>サク</t>
    </rPh>
    <rPh sb="140" eb="142">
      <t>スイシン</t>
    </rPh>
    <rPh sb="143" eb="144">
      <t>ム</t>
    </rPh>
    <rPh sb="146" eb="148">
      <t>ジギョウ</t>
    </rPh>
    <rPh sb="153" eb="156">
      <t>グタイテキ</t>
    </rPh>
    <rPh sb="157" eb="159">
      <t>セイカ</t>
    </rPh>
    <rPh sb="159" eb="161">
      <t>モクヒョウ</t>
    </rPh>
    <rPh sb="162" eb="164">
      <t>セッテイ</t>
    </rPh>
    <rPh sb="175" eb="177">
      <t>カクリツ</t>
    </rPh>
    <phoneticPr fontId="5"/>
  </si>
  <si>
    <t>新型コロナウイルス感染防止等のため、当初予定していた事業の中止、規模縮小などに伴うもの等であり、妥当である。</t>
    <rPh sb="0" eb="2">
      <t>シンガタ</t>
    </rPh>
    <rPh sb="9" eb="11">
      <t>カンセン</t>
    </rPh>
    <rPh sb="11" eb="13">
      <t>ボウシ</t>
    </rPh>
    <rPh sb="13" eb="14">
      <t>トウ</t>
    </rPh>
    <rPh sb="18" eb="20">
      <t>トウショ</t>
    </rPh>
    <rPh sb="20" eb="22">
      <t>ヨテイ</t>
    </rPh>
    <rPh sb="26" eb="28">
      <t>ジギョウ</t>
    </rPh>
    <rPh sb="29" eb="31">
      <t>チュウシ</t>
    </rPh>
    <rPh sb="32" eb="34">
      <t>キボ</t>
    </rPh>
    <rPh sb="34" eb="36">
      <t>シュクショウ</t>
    </rPh>
    <rPh sb="39" eb="40">
      <t>トモナ</t>
    </rPh>
    <rPh sb="43" eb="44">
      <t>トウ</t>
    </rPh>
    <rPh sb="48" eb="50">
      <t>ダトウ</t>
    </rPh>
    <phoneticPr fontId="5"/>
  </si>
  <si>
    <t>本交付金では、事業目的に直接関係のない経費を対象外経費として、審査の際に支援対象事業から除外している。</t>
    <rPh sb="0" eb="1">
      <t>ホン</t>
    </rPh>
    <rPh sb="1" eb="4">
      <t>コウフキン</t>
    </rPh>
    <rPh sb="7" eb="9">
      <t>ジギョウ</t>
    </rPh>
    <rPh sb="9" eb="11">
      <t>モクテキ</t>
    </rPh>
    <rPh sb="12" eb="14">
      <t>チョクセツ</t>
    </rPh>
    <rPh sb="14" eb="16">
      <t>カンケイ</t>
    </rPh>
    <rPh sb="19" eb="21">
      <t>ケイヒ</t>
    </rPh>
    <rPh sb="22" eb="24">
      <t>タイショウ</t>
    </rPh>
    <rPh sb="24" eb="25">
      <t>ガイ</t>
    </rPh>
    <rPh sb="25" eb="27">
      <t>ケイヒ</t>
    </rPh>
    <rPh sb="31" eb="33">
      <t>シンサ</t>
    </rPh>
    <rPh sb="34" eb="35">
      <t>サイ</t>
    </rPh>
    <rPh sb="36" eb="38">
      <t>シエン</t>
    </rPh>
    <rPh sb="38" eb="40">
      <t>タイショウ</t>
    </rPh>
    <rPh sb="40" eb="42">
      <t>ジギョウ</t>
    </rPh>
    <rPh sb="44" eb="46">
      <t>ジョガイ</t>
    </rPh>
    <phoneticPr fontId="5"/>
  </si>
  <si>
    <t>点検対象外</t>
    <rPh sb="0" eb="2">
      <t>テンケン</t>
    </rPh>
    <rPh sb="2" eb="4">
      <t>タイショウ</t>
    </rPh>
    <rPh sb="4" eb="5">
      <t>ガイ</t>
    </rPh>
    <phoneticPr fontId="5"/>
  </si>
  <si>
    <t>引き続き、効果的･効率的な事業の実施に努めることとし、効率的に執行した実績を概算要求に反映させるとともに、
昨年の外部有識者の所見を踏まえ、フォローアップを適切に行うこと。</t>
    <rPh sb="54" eb="56">
      <t>サクネン</t>
    </rPh>
    <rPh sb="78" eb="80">
      <t>テキセツ</t>
    </rPh>
    <phoneticPr fontId="5"/>
  </si>
  <si>
    <t>事業を実施する市町村と連携し、行政事業レビュー推進チームの所見を踏まえて、引き続き、効果的・効率的な事業の実施等に努める。
昨年の外部有識者の所見を踏まえ、引き続き、フォローアップを行っていく。</t>
    <rPh sb="0" eb="2">
      <t>ジギョウ</t>
    </rPh>
    <rPh sb="3" eb="5">
      <t>ジッシ</t>
    </rPh>
    <rPh sb="7" eb="10">
      <t>シチョウソン</t>
    </rPh>
    <rPh sb="11" eb="13">
      <t>レンケイ</t>
    </rPh>
    <rPh sb="15" eb="17">
      <t>ギョウセイ</t>
    </rPh>
    <rPh sb="17" eb="19">
      <t>ジギョウ</t>
    </rPh>
    <rPh sb="23" eb="25">
      <t>スイシン</t>
    </rPh>
    <rPh sb="29" eb="31">
      <t>ショケン</t>
    </rPh>
    <rPh sb="32" eb="33">
      <t>フ</t>
    </rPh>
    <rPh sb="37" eb="38">
      <t>ヒ</t>
    </rPh>
    <rPh sb="39" eb="40">
      <t>ツヅ</t>
    </rPh>
    <rPh sb="42" eb="45">
      <t>コウカテキ</t>
    </rPh>
    <rPh sb="46" eb="49">
      <t>コウリツテキ</t>
    </rPh>
    <rPh sb="50" eb="52">
      <t>ジギョウ</t>
    </rPh>
    <rPh sb="53" eb="55">
      <t>ジッシ</t>
    </rPh>
    <rPh sb="55" eb="56">
      <t>トウ</t>
    </rPh>
    <rPh sb="57" eb="58">
      <t>ツト</t>
    </rPh>
    <rPh sb="62" eb="64">
      <t>サクネン</t>
    </rPh>
    <rPh sb="65" eb="67">
      <t>ガイブ</t>
    </rPh>
    <rPh sb="67" eb="70">
      <t>ユウシキシャ</t>
    </rPh>
    <rPh sb="71" eb="73">
      <t>ショケン</t>
    </rPh>
    <rPh sb="74" eb="75">
      <t>フ</t>
    </rPh>
    <rPh sb="78" eb="79">
      <t>ヒ</t>
    </rPh>
    <rPh sb="80" eb="81">
      <t>ツヅ</t>
    </rPh>
    <rPh sb="91" eb="92">
      <t>オコナ</t>
    </rPh>
    <phoneticPr fontId="5"/>
  </si>
  <si>
    <t>新たな成長推進枠：500</t>
    <rPh sb="0" eb="1">
      <t>アラ</t>
    </rPh>
    <rPh sb="3" eb="5">
      <t>セイチョウ</t>
    </rPh>
    <rPh sb="5" eb="7">
      <t>スイシン</t>
    </rPh>
    <rPh sb="7" eb="8">
      <t>ワク</t>
    </rPh>
    <phoneticPr fontId="5"/>
  </si>
  <si>
    <r>
      <t xml:space="preserve">費目・使途
</t>
    </r>
    <r>
      <rPr>
        <sz val="10"/>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</si>
</sst>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trike/>
      <sz val="1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9"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5"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8"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3"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97"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0" fillId="5" borderId="109"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20" fillId="5" borderId="109"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0" fillId="5" borderId="109"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11" xfId="0" applyFont="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3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26" xfId="0" applyFont="1" applyFill="1" applyBorder="1" applyAlignment="1">
      <alignment horizontal="center" vertical="center"/>
    </xf>
    <xf numFmtId="0" fontId="0" fillId="3" borderId="16" xfId="0" applyFont="1" applyFill="1" applyBorder="1" applyAlignment="1">
      <alignment horizontal="center" vertical="center"/>
    </xf>
    <xf numFmtId="0" fontId="13" fillId="6" borderId="120" xfId="0" applyFont="1" applyFill="1" applyBorder="1" applyAlignment="1">
      <alignment horizontal="center" vertical="center" wrapText="1"/>
    </xf>
    <xf numFmtId="0" fontId="13" fillId="6" borderId="126" xfId="0" applyFont="1" applyFill="1" applyBorder="1" applyAlignment="1">
      <alignment horizontal="center" vertical="center" wrapText="1"/>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5" fillId="3" borderId="138"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16" xfId="0" applyFont="1" applyFill="1" applyBorder="1" applyAlignment="1">
      <alignment horizontal="center" vertical="center" textRotation="255" wrapText="1"/>
    </xf>
    <xf numFmtId="0" fontId="15" fillId="3" borderId="18"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0" borderId="100" xfId="0" applyFont="1" applyFill="1" applyBorder="1" applyAlignment="1" applyProtection="1">
      <alignment horizontal="left" vertical="center" wrapText="1"/>
      <protection locked="0"/>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7" fontId="0" fillId="5" borderId="34" xfId="0" applyNumberFormat="1" applyFont="1" applyFill="1" applyBorder="1" applyAlignment="1" applyProtection="1">
      <alignment horizontal="center" vertical="center" shrinkToFit="1"/>
      <protection locked="0"/>
    </xf>
    <xf numFmtId="0" fontId="0" fillId="0" borderId="53" xfId="0" applyFont="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11" fillId="0" borderId="42" xfId="0" applyFont="1" applyBorder="1" applyAlignment="1">
      <alignment horizontal="center" vertical="center"/>
    </xf>
    <xf numFmtId="177" fontId="0" fillId="0" borderId="124" xfId="0" applyNumberFormat="1" applyFont="1" applyFill="1" applyBorder="1" applyAlignment="1" applyProtection="1">
      <alignment horizontal="right"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3" borderId="31" xfId="0" applyFont="1" applyFill="1" applyBorder="1" applyAlignment="1">
      <alignment horizontal="center" vertical="center"/>
    </xf>
    <xf numFmtId="0" fontId="0" fillId="5" borderId="24" xfId="0" applyFont="1" applyFill="1" applyBorder="1" applyAlignment="1" applyProtection="1">
      <alignment horizontal="center" vertical="center" shrinkToFit="1"/>
      <protection locked="0"/>
    </xf>
    <xf numFmtId="0" fontId="0" fillId="5" borderId="25" xfId="0"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shrinkToFi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1" xfId="0" applyFont="1" applyFill="1" applyBorder="1" applyAlignment="1">
      <alignment horizontal="center" vertical="center"/>
    </xf>
    <xf numFmtId="0" fontId="0" fillId="5" borderId="128"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9" xfId="0" applyFont="1" applyFill="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3" fillId="2" borderId="11" xfId="0" applyFont="1" applyFill="1" applyBorder="1" applyAlignment="1">
      <alignment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5" borderId="11" xfId="0"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8"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8"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7" xfId="0" applyFont="1" applyFill="1" applyBorder="1" applyAlignment="1">
      <alignment horizontal="center" vertical="center"/>
    </xf>
    <xf numFmtId="0" fontId="13" fillId="2" borderId="120"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6" xfId="0" applyFont="1" applyFill="1" applyBorder="1" applyAlignment="1">
      <alignment horizontal="center" vertical="center"/>
    </xf>
    <xf numFmtId="0" fontId="0" fillId="6" borderId="140"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13"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0" fillId="5" borderId="73"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49" fontId="0" fillId="0" borderId="127"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 xfId="0" applyFont="1" applyFill="1" applyBorder="1" applyAlignment="1">
      <alignment horizontal="center" vertical="center"/>
    </xf>
    <xf numFmtId="0" fontId="3" fillId="2" borderId="11" xfId="0" applyFont="1" applyFill="1" applyBorder="1" applyAlignment="1">
      <alignment horizontal="center" vertical="center" wrapTex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0" fillId="3" borderId="11" xfId="0" applyFill="1" applyBorder="1" applyAlignment="1">
      <alignment horizontal="center"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38" xfId="0" applyFont="1" applyFill="1" applyBorder="1" applyAlignment="1">
      <alignment horizontal="center" vertical="center"/>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22" xfId="0" applyNumberFormat="1" applyFont="1" applyFill="1" applyBorder="1" applyAlignment="1">
      <alignment horizontal="right" vertical="center"/>
    </xf>
    <xf numFmtId="177" fontId="0" fillId="0" borderId="123" xfId="0" applyNumberFormat="1" applyFont="1" applyFill="1" applyBorder="1" applyAlignment="1">
      <alignment horizontal="right" vertical="center"/>
    </xf>
    <xf numFmtId="177" fontId="0" fillId="0" borderId="96" xfId="0" applyNumberFormat="1" applyFont="1" applyFill="1" applyBorder="1" applyAlignment="1" applyProtection="1">
      <alignment horizontal="center" vertical="center"/>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5" fillId="3" borderId="42" xfId="0" applyFont="1" applyFill="1" applyBorder="1" applyAlignment="1">
      <alignment horizontal="center" vertical="center" textRotation="255"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2" borderId="144" xfId="0" applyFont="1" applyFill="1" applyBorder="1" applyAlignment="1">
      <alignment horizontal="center" vertical="center"/>
    </xf>
    <xf numFmtId="0" fontId="0" fillId="2" borderId="126" xfId="0" applyFont="1" applyFill="1" applyBorder="1" applyAlignment="1">
      <alignment horizontal="center" vertical="center"/>
    </xf>
    <xf numFmtId="0" fontId="0" fillId="6" borderId="14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11" fillId="5" borderId="40"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62" xfId="0" applyFont="1" applyFill="1" applyBorder="1" applyAlignment="1" applyProtection="1">
      <alignment horizontal="left" vertical="center" wrapText="1"/>
      <protection locked="0"/>
    </xf>
    <xf numFmtId="0" fontId="11" fillId="5" borderId="63"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5" borderId="1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31" xfId="0" applyFont="1" applyFill="1" applyBorder="1" applyAlignment="1" applyProtection="1">
      <alignment horizontal="left" vertical="center" wrapText="1"/>
      <protection locked="0"/>
    </xf>
    <xf numFmtId="0" fontId="11" fillId="5" borderId="70" xfId="0" applyFont="1" applyFill="1" applyBorder="1" applyAlignment="1" applyProtection="1">
      <alignment horizontal="left" vertical="center" wrapText="1"/>
      <protection locked="0"/>
    </xf>
    <xf numFmtId="0" fontId="11" fillId="5" borderId="71" xfId="0" applyFont="1" applyFill="1" applyBorder="1" applyAlignment="1" applyProtection="1">
      <alignment horizontal="left" vertical="center" wrapText="1"/>
      <protection locked="0"/>
    </xf>
    <xf numFmtId="0" fontId="11" fillId="5" borderId="96"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59" xfId="0" applyFont="1" applyFill="1" applyBorder="1" applyAlignment="1" applyProtection="1">
      <alignment horizontal="left" vertical="center" wrapText="1"/>
      <protection locked="0"/>
    </xf>
    <xf numFmtId="0" fontId="11" fillId="5" borderId="60" xfId="0" applyFont="1" applyFill="1" applyBorder="1" applyAlignment="1" applyProtection="1">
      <alignment horizontal="left" vertical="center" wrapText="1"/>
      <protection locked="0"/>
    </xf>
    <xf numFmtId="0" fontId="11" fillId="5" borderId="61" xfId="0" applyFont="1" applyFill="1" applyBorder="1" applyAlignment="1" applyProtection="1">
      <alignment horizontal="left" vertical="center" wrapText="1"/>
      <protection locked="0"/>
    </xf>
    <xf numFmtId="0" fontId="11" fillId="5" borderId="19" xfId="0" applyFont="1" applyFill="1" applyBorder="1" applyAlignment="1" applyProtection="1">
      <alignment horizontal="left" vertical="center" wrapText="1"/>
      <protection locked="0"/>
    </xf>
    <xf numFmtId="0" fontId="11" fillId="5" borderId="20" xfId="0" applyFont="1" applyFill="1" applyBorder="1" applyAlignment="1" applyProtection="1">
      <alignment horizontal="left" vertical="center" wrapText="1"/>
      <protection locked="0"/>
    </xf>
    <xf numFmtId="0" fontId="11" fillId="5" borderId="21" xfId="0" applyFont="1" applyFill="1" applyBorder="1" applyAlignment="1" applyProtection="1">
      <alignment horizontal="left" vertical="center" wrapText="1"/>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0" borderId="41" xfId="0" applyFont="1" applyFill="1" applyBorder="1" applyAlignment="1" applyProtection="1">
      <alignment horizontal="left" vertical="center" wrapText="1"/>
      <protection locked="0"/>
    </xf>
    <xf numFmtId="0" fontId="11" fillId="0" borderId="62" xfId="0" applyFont="1" applyFill="1" applyBorder="1" applyAlignment="1" applyProtection="1">
      <alignment horizontal="left" vertical="center" wrapText="1"/>
      <protection locked="0"/>
    </xf>
    <xf numFmtId="0" fontId="11" fillId="0" borderId="56" xfId="0" applyFont="1" applyFill="1" applyBorder="1" applyAlignment="1" applyProtection="1">
      <alignment horizontal="left" vertical="center" wrapText="1"/>
      <protection locked="0"/>
    </xf>
    <xf numFmtId="0" fontId="11" fillId="0" borderId="58" xfId="0" applyFont="1" applyFill="1" applyBorder="1" applyAlignment="1" applyProtection="1">
      <alignment horizontal="left" vertical="center" wrapText="1"/>
      <protection locked="0"/>
    </xf>
    <xf numFmtId="0" fontId="11" fillId="0" borderId="100" xfId="0" applyFont="1" applyBorder="1" applyAlignment="1" applyProtection="1">
      <alignment horizontal="left" vertical="center" wrapText="1"/>
      <protection locked="0"/>
    </xf>
    <xf numFmtId="0" fontId="11" fillId="0" borderId="76" xfId="0" applyFont="1" applyBorder="1" applyAlignment="1" applyProtection="1">
      <alignment horizontal="left" vertical="center" wrapText="1"/>
      <protection locked="0"/>
    </xf>
    <xf numFmtId="0" fontId="11" fillId="0" borderId="99" xfId="0" applyFont="1" applyBorder="1" applyAlignment="1" applyProtection="1">
      <alignment horizontal="left" vertical="center" wrapText="1"/>
      <protection locked="0"/>
    </xf>
    <xf numFmtId="0" fontId="15" fillId="2" borderId="81"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5" fillId="2" borderId="8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30" fillId="3" borderId="43" xfId="0" applyFont="1" applyFill="1" applyBorder="1" applyAlignment="1">
      <alignment horizontal="center" vertical="center" wrapText="1"/>
    </xf>
    <xf numFmtId="0" fontId="0" fillId="5" borderId="79" xfId="0" applyFont="1" applyFill="1" applyBorder="1" applyAlignment="1">
      <alignment vertical="center" wrapText="1"/>
    </xf>
    <xf numFmtId="0" fontId="0" fillId="5" borderId="20" xfId="0" applyFont="1" applyFill="1" applyBorder="1" applyAlignment="1">
      <alignment vertical="center" wrapText="1"/>
    </xf>
    <xf numFmtId="0" fontId="0" fillId="5" borderId="67" xfId="0" applyFont="1" applyFill="1" applyBorder="1" applyAlignment="1">
      <alignment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154459</xdr:colOff>
      <xdr:row>112</xdr:row>
      <xdr:rowOff>102973</xdr:rowOff>
    </xdr:from>
    <xdr:to>
      <xdr:col>35</xdr:col>
      <xdr:colOff>90458</xdr:colOff>
      <xdr:row>115</xdr:row>
      <xdr:rowOff>14714</xdr:rowOff>
    </xdr:to>
    <xdr:sp macro="" textlink="">
      <xdr:nvSpPr>
        <xdr:cNvPr id="8" name="正方形/長方形 7"/>
        <xdr:cNvSpPr/>
      </xdr:nvSpPr>
      <xdr:spPr>
        <a:xfrm>
          <a:off x="4154959" y="48537598"/>
          <a:ext cx="2936374" cy="969016"/>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内閣府</a:t>
          </a:r>
          <a:endParaRPr kumimoji="1" lang="en-US" altLang="ja-JP" sz="1400"/>
        </a:p>
        <a:p>
          <a:pPr algn="ctr"/>
          <a:r>
            <a:rPr kumimoji="1" lang="en-US" altLang="ja-JP" sz="1400">
              <a:latin typeface="+mj-ea"/>
              <a:ea typeface="+mj-ea"/>
            </a:rPr>
            <a:t>2,278</a:t>
          </a:r>
          <a:r>
            <a:rPr kumimoji="1" lang="ja-JP" altLang="en-US" sz="1400"/>
            <a:t>百万円</a:t>
          </a:r>
        </a:p>
      </xdr:txBody>
    </xdr:sp>
    <xdr:clientData/>
  </xdr:twoCellAnchor>
  <xdr:twoCellAnchor>
    <xdr:from>
      <xdr:col>20</xdr:col>
      <xdr:colOff>154460</xdr:colOff>
      <xdr:row>115</xdr:row>
      <xdr:rowOff>90102</xdr:rowOff>
    </xdr:from>
    <xdr:to>
      <xdr:col>35</xdr:col>
      <xdr:colOff>68047</xdr:colOff>
      <xdr:row>116</xdr:row>
      <xdr:rowOff>342901</xdr:rowOff>
    </xdr:to>
    <xdr:sp macro="" textlink="">
      <xdr:nvSpPr>
        <xdr:cNvPr id="9" name="大かっこ 8"/>
        <xdr:cNvSpPr/>
      </xdr:nvSpPr>
      <xdr:spPr>
        <a:xfrm>
          <a:off x="4154960" y="55925652"/>
          <a:ext cx="2913962" cy="605224"/>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400"/>
            </a:lnSpc>
          </a:pPr>
          <a:r>
            <a:rPr kumimoji="1" lang="ja-JP" altLang="en-US" sz="1200"/>
            <a:t>アイヌ施策推進地域計画の認定、アイヌ政策推進交付金の交付決定</a:t>
          </a:r>
        </a:p>
      </xdr:txBody>
    </xdr:sp>
    <xdr:clientData/>
  </xdr:twoCellAnchor>
  <xdr:twoCellAnchor>
    <xdr:from>
      <xdr:col>28</xdr:col>
      <xdr:colOff>12873</xdr:colOff>
      <xdr:row>117</xdr:row>
      <xdr:rowOff>25744</xdr:rowOff>
    </xdr:from>
    <xdr:to>
      <xdr:col>28</xdr:col>
      <xdr:colOff>12873</xdr:colOff>
      <xdr:row>120</xdr:row>
      <xdr:rowOff>195244</xdr:rowOff>
    </xdr:to>
    <xdr:cxnSp macro="">
      <xdr:nvCxnSpPr>
        <xdr:cNvPr id="10" name="直線矢印コネクタ 9"/>
        <xdr:cNvCxnSpPr/>
      </xdr:nvCxnSpPr>
      <xdr:spPr>
        <a:xfrm>
          <a:off x="5613573" y="50222494"/>
          <a:ext cx="0" cy="1226775"/>
        </a:xfrm>
        <a:prstGeom prst="straightConnector1">
          <a:avLst/>
        </a:prstGeom>
        <a:ln w="12700">
          <a:headEnd type="none"/>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180204</xdr:colOff>
      <xdr:row>120</xdr:row>
      <xdr:rowOff>244561</xdr:rowOff>
    </xdr:from>
    <xdr:to>
      <xdr:col>33</xdr:col>
      <xdr:colOff>81239</xdr:colOff>
      <xdr:row>123</xdr:row>
      <xdr:rowOff>43861</xdr:rowOff>
    </xdr:to>
    <xdr:sp macro="" textlink="">
      <xdr:nvSpPr>
        <xdr:cNvPr id="11" name="正方形/長方形 10"/>
        <xdr:cNvSpPr/>
      </xdr:nvSpPr>
      <xdr:spPr>
        <a:xfrm>
          <a:off x="4580754" y="51498586"/>
          <a:ext cx="2101310" cy="85657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aseline="0">
              <a:solidFill>
                <a:sysClr val="windowText" lastClr="000000"/>
              </a:solidFill>
            </a:rPr>
            <a:t>A.</a:t>
          </a:r>
          <a:r>
            <a:rPr kumimoji="1" lang="ja-JP" altLang="en-US" sz="1800" baseline="0">
              <a:solidFill>
                <a:sysClr val="windowText" lastClr="000000"/>
              </a:solidFill>
            </a:rPr>
            <a:t> 地方公共団体</a:t>
          </a:r>
          <a:endParaRPr kumimoji="1" lang="en-US" altLang="ja-JP" sz="1100" baseline="0">
            <a:solidFill>
              <a:schemeClr val="lt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aseline="0">
              <a:solidFill>
                <a:schemeClr val="tx1"/>
              </a:solidFill>
              <a:effectLst/>
              <a:latin typeface="+mn-lt"/>
              <a:ea typeface="+mn-ea"/>
              <a:cs typeface="+mn-cs"/>
            </a:rPr>
            <a:t>1,529</a:t>
          </a:r>
          <a:r>
            <a:rPr kumimoji="1" lang="ja-JP" altLang="ja-JP" sz="1600" baseline="0">
              <a:solidFill>
                <a:schemeClr val="tx1"/>
              </a:solidFill>
              <a:effectLst/>
              <a:latin typeface="+mn-lt"/>
              <a:ea typeface="+mn-ea"/>
              <a:cs typeface="+mn-cs"/>
            </a:rPr>
            <a:t>百万円</a:t>
          </a:r>
          <a:endParaRPr kumimoji="1" lang="en-US" altLang="ja-JP" sz="1800" baseline="0">
            <a:solidFill>
              <a:sysClr val="windowText" lastClr="000000"/>
            </a:solidFill>
          </a:endParaRPr>
        </a:p>
      </xdr:txBody>
    </xdr:sp>
    <xdr:clientData/>
  </xdr:twoCellAnchor>
  <xdr:twoCellAnchor>
    <xdr:from>
      <xdr:col>20</xdr:col>
      <xdr:colOff>180202</xdr:colOff>
      <xdr:row>123</xdr:row>
      <xdr:rowOff>64359</xdr:rowOff>
    </xdr:from>
    <xdr:to>
      <xdr:col>35</xdr:col>
      <xdr:colOff>93789</xdr:colOff>
      <xdr:row>124</xdr:row>
      <xdr:rowOff>314325</xdr:rowOff>
    </xdr:to>
    <xdr:sp macro="" textlink="">
      <xdr:nvSpPr>
        <xdr:cNvPr id="12" name="大かっこ 11"/>
        <xdr:cNvSpPr/>
      </xdr:nvSpPr>
      <xdr:spPr>
        <a:xfrm>
          <a:off x="4180702" y="58719309"/>
          <a:ext cx="2913962" cy="602391"/>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400"/>
            </a:lnSpc>
          </a:pPr>
          <a:r>
            <a:rPr kumimoji="1" lang="ja-JP" altLang="en-US" sz="1200"/>
            <a:t>内閣総理大臣の認定を受けたアイヌ施策推進地域計画に基づく事業の実施</a:t>
          </a:r>
        </a:p>
      </xdr:txBody>
    </xdr:sp>
    <xdr:clientData/>
  </xdr:twoCellAnchor>
  <xdr:oneCellAnchor>
    <xdr:from>
      <xdr:col>28</xdr:col>
      <xdr:colOff>180203</xdr:colOff>
      <xdr:row>118</xdr:row>
      <xdr:rowOff>141588</xdr:rowOff>
    </xdr:from>
    <xdr:ext cx="1355628" cy="466794"/>
    <xdr:sp macro="" textlink="">
      <xdr:nvSpPr>
        <xdr:cNvPr id="13" name="テキスト ボックス 12"/>
        <xdr:cNvSpPr txBox="1"/>
      </xdr:nvSpPr>
      <xdr:spPr>
        <a:xfrm>
          <a:off x="5780903" y="50690763"/>
          <a:ext cx="1355628" cy="466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400"/>
            <a:t>【</a:t>
          </a:r>
          <a:r>
            <a:rPr kumimoji="1" lang="ja-JP" altLang="en-US" sz="1400"/>
            <a:t>交付</a:t>
          </a:r>
          <a:r>
            <a:rPr kumimoji="1" lang="en-US" altLang="ja-JP" sz="1400"/>
            <a:t>】</a:t>
          </a:r>
        </a:p>
        <a:p>
          <a:r>
            <a:rPr kumimoji="1" lang="ja-JP" altLang="en-US" sz="1400"/>
            <a:t>（交付率：８／１０）</a:t>
          </a:r>
          <a:endParaRPr kumimoji="1" lang="en-US" altLang="ja-JP"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9"/>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56"/>
      <c r="B2" s="56"/>
      <c r="C2" s="56"/>
      <c r="D2" s="56"/>
      <c r="E2" s="56"/>
      <c r="F2" s="56"/>
      <c r="G2" s="56"/>
      <c r="H2" s="56"/>
      <c r="I2" s="56"/>
      <c r="J2" s="56"/>
      <c r="K2" s="56"/>
      <c r="L2" s="56"/>
      <c r="M2" s="56"/>
      <c r="N2" s="56"/>
      <c r="O2" s="56"/>
      <c r="P2" s="56"/>
      <c r="Q2" s="56"/>
      <c r="R2" s="56"/>
      <c r="S2" s="56"/>
      <c r="T2" s="56"/>
      <c r="U2" s="56"/>
      <c r="V2" s="56"/>
      <c r="W2" s="56"/>
      <c r="X2" s="66" t="s">
        <v>0</v>
      </c>
      <c r="Y2" s="56"/>
      <c r="Z2" s="44"/>
      <c r="AA2" s="44"/>
      <c r="AB2" s="44"/>
      <c r="AC2" s="44"/>
      <c r="AD2" s="639">
        <v>2021</v>
      </c>
      <c r="AE2" s="639"/>
      <c r="AF2" s="639"/>
      <c r="AG2" s="639"/>
      <c r="AH2" s="639"/>
      <c r="AI2" s="67" t="s">
        <v>268</v>
      </c>
      <c r="AJ2" s="639" t="s">
        <v>569</v>
      </c>
      <c r="AK2" s="639"/>
      <c r="AL2" s="639"/>
      <c r="AM2" s="639"/>
      <c r="AN2" s="67" t="s">
        <v>268</v>
      </c>
      <c r="AO2" s="639">
        <v>20</v>
      </c>
      <c r="AP2" s="639"/>
      <c r="AQ2" s="639"/>
      <c r="AR2" s="68" t="s">
        <v>568</v>
      </c>
      <c r="AS2" s="640">
        <v>10</v>
      </c>
      <c r="AT2" s="640"/>
      <c r="AU2" s="640"/>
      <c r="AV2" s="67" t="str">
        <f>IF(AW2="","","-")</f>
        <v/>
      </c>
      <c r="AW2" s="597"/>
      <c r="AX2" s="597"/>
    </row>
    <row r="3" spans="1:50" ht="21" customHeight="1" thickBot="1" x14ac:dyDescent="0.25">
      <c r="A3" s="525" t="s">
        <v>561</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23" t="s">
        <v>59</v>
      </c>
      <c r="AJ3" s="527" t="s">
        <v>570</v>
      </c>
      <c r="AK3" s="527"/>
      <c r="AL3" s="527"/>
      <c r="AM3" s="527"/>
      <c r="AN3" s="527"/>
      <c r="AO3" s="527"/>
      <c r="AP3" s="527"/>
      <c r="AQ3" s="527"/>
      <c r="AR3" s="527"/>
      <c r="AS3" s="527"/>
      <c r="AT3" s="527"/>
      <c r="AU3" s="527"/>
      <c r="AV3" s="527"/>
      <c r="AW3" s="527"/>
      <c r="AX3" s="24" t="s">
        <v>60</v>
      </c>
    </row>
    <row r="4" spans="1:50" ht="24.75" customHeight="1" x14ac:dyDescent="0.2">
      <c r="A4" s="343" t="s">
        <v>25</v>
      </c>
      <c r="B4" s="344"/>
      <c r="C4" s="344"/>
      <c r="D4" s="344"/>
      <c r="E4" s="344"/>
      <c r="F4" s="344"/>
      <c r="G4" s="321" t="s">
        <v>571</v>
      </c>
      <c r="H4" s="322"/>
      <c r="I4" s="322"/>
      <c r="J4" s="322"/>
      <c r="K4" s="322"/>
      <c r="L4" s="322"/>
      <c r="M4" s="322"/>
      <c r="N4" s="322"/>
      <c r="O4" s="322"/>
      <c r="P4" s="322"/>
      <c r="Q4" s="322"/>
      <c r="R4" s="322"/>
      <c r="S4" s="322"/>
      <c r="T4" s="322"/>
      <c r="U4" s="322"/>
      <c r="V4" s="322"/>
      <c r="W4" s="322"/>
      <c r="X4" s="322"/>
      <c r="Y4" s="323" t="s">
        <v>1</v>
      </c>
      <c r="Z4" s="324"/>
      <c r="AA4" s="324"/>
      <c r="AB4" s="324"/>
      <c r="AC4" s="324"/>
      <c r="AD4" s="325"/>
      <c r="AE4" s="326" t="s">
        <v>572</v>
      </c>
      <c r="AF4" s="327"/>
      <c r="AG4" s="327"/>
      <c r="AH4" s="327"/>
      <c r="AI4" s="327"/>
      <c r="AJ4" s="327"/>
      <c r="AK4" s="327"/>
      <c r="AL4" s="327"/>
      <c r="AM4" s="327"/>
      <c r="AN4" s="327"/>
      <c r="AO4" s="327"/>
      <c r="AP4" s="328"/>
      <c r="AQ4" s="329" t="s">
        <v>2</v>
      </c>
      <c r="AR4" s="324"/>
      <c r="AS4" s="324"/>
      <c r="AT4" s="324"/>
      <c r="AU4" s="324"/>
      <c r="AV4" s="324"/>
      <c r="AW4" s="324"/>
      <c r="AX4" s="330"/>
    </row>
    <row r="5" spans="1:50" ht="30" customHeight="1" x14ac:dyDescent="0.2">
      <c r="A5" s="331" t="s">
        <v>62</v>
      </c>
      <c r="B5" s="332"/>
      <c r="C5" s="332"/>
      <c r="D5" s="332"/>
      <c r="E5" s="332"/>
      <c r="F5" s="333"/>
      <c r="G5" s="468" t="s">
        <v>271</v>
      </c>
      <c r="H5" s="469"/>
      <c r="I5" s="469"/>
      <c r="J5" s="469"/>
      <c r="K5" s="469"/>
      <c r="L5" s="469"/>
      <c r="M5" s="470" t="s">
        <v>61</v>
      </c>
      <c r="N5" s="471"/>
      <c r="O5" s="471"/>
      <c r="P5" s="471"/>
      <c r="Q5" s="471"/>
      <c r="R5" s="472"/>
      <c r="S5" s="473" t="s">
        <v>65</v>
      </c>
      <c r="T5" s="469"/>
      <c r="U5" s="469"/>
      <c r="V5" s="469"/>
      <c r="W5" s="469"/>
      <c r="X5" s="474"/>
      <c r="Y5" s="337" t="s">
        <v>3</v>
      </c>
      <c r="Z5" s="193"/>
      <c r="AA5" s="193"/>
      <c r="AB5" s="193"/>
      <c r="AC5" s="193"/>
      <c r="AD5" s="194"/>
      <c r="AE5" s="338" t="s">
        <v>609</v>
      </c>
      <c r="AF5" s="338"/>
      <c r="AG5" s="338"/>
      <c r="AH5" s="338"/>
      <c r="AI5" s="338"/>
      <c r="AJ5" s="338"/>
      <c r="AK5" s="338"/>
      <c r="AL5" s="338"/>
      <c r="AM5" s="338"/>
      <c r="AN5" s="338"/>
      <c r="AO5" s="338"/>
      <c r="AP5" s="339"/>
      <c r="AQ5" s="340" t="s">
        <v>623</v>
      </c>
      <c r="AR5" s="341"/>
      <c r="AS5" s="341"/>
      <c r="AT5" s="341"/>
      <c r="AU5" s="341"/>
      <c r="AV5" s="341"/>
      <c r="AW5" s="341"/>
      <c r="AX5" s="342"/>
    </row>
    <row r="6" spans="1:50" ht="39" customHeight="1" x14ac:dyDescent="0.2">
      <c r="A6" s="345" t="s">
        <v>4</v>
      </c>
      <c r="B6" s="346"/>
      <c r="C6" s="346"/>
      <c r="D6" s="346"/>
      <c r="E6" s="346"/>
      <c r="F6" s="346"/>
      <c r="G6" s="601" t="str">
        <f>入力規則等!F39</f>
        <v>一般会計</v>
      </c>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2"/>
      <c r="AJ6" s="602"/>
      <c r="AK6" s="602"/>
      <c r="AL6" s="602"/>
      <c r="AM6" s="602"/>
      <c r="AN6" s="602"/>
      <c r="AO6" s="602"/>
      <c r="AP6" s="602"/>
      <c r="AQ6" s="602"/>
      <c r="AR6" s="602"/>
      <c r="AS6" s="602"/>
      <c r="AT6" s="602"/>
      <c r="AU6" s="602"/>
      <c r="AV6" s="602"/>
      <c r="AW6" s="602"/>
      <c r="AX6" s="603"/>
    </row>
    <row r="7" spans="1:50" ht="49.5" customHeight="1" x14ac:dyDescent="0.2">
      <c r="A7" s="127" t="s">
        <v>22</v>
      </c>
      <c r="B7" s="128"/>
      <c r="C7" s="128"/>
      <c r="D7" s="128"/>
      <c r="E7" s="128"/>
      <c r="F7" s="129"/>
      <c r="G7" s="130" t="s">
        <v>574</v>
      </c>
      <c r="H7" s="131"/>
      <c r="I7" s="131"/>
      <c r="J7" s="131"/>
      <c r="K7" s="131"/>
      <c r="L7" s="131"/>
      <c r="M7" s="131"/>
      <c r="N7" s="131"/>
      <c r="O7" s="131"/>
      <c r="P7" s="131"/>
      <c r="Q7" s="131"/>
      <c r="R7" s="131"/>
      <c r="S7" s="131"/>
      <c r="T7" s="131"/>
      <c r="U7" s="131"/>
      <c r="V7" s="131"/>
      <c r="W7" s="131"/>
      <c r="X7" s="132"/>
      <c r="Y7" s="595" t="s">
        <v>260</v>
      </c>
      <c r="Z7" s="159"/>
      <c r="AA7" s="159"/>
      <c r="AB7" s="159"/>
      <c r="AC7" s="159"/>
      <c r="AD7" s="596"/>
      <c r="AE7" s="658" t="s">
        <v>575</v>
      </c>
      <c r="AF7" s="659"/>
      <c r="AG7" s="659"/>
      <c r="AH7" s="659"/>
      <c r="AI7" s="659"/>
      <c r="AJ7" s="659"/>
      <c r="AK7" s="659"/>
      <c r="AL7" s="659"/>
      <c r="AM7" s="659"/>
      <c r="AN7" s="659"/>
      <c r="AO7" s="659"/>
      <c r="AP7" s="659"/>
      <c r="AQ7" s="659"/>
      <c r="AR7" s="659"/>
      <c r="AS7" s="659"/>
      <c r="AT7" s="659"/>
      <c r="AU7" s="659"/>
      <c r="AV7" s="659"/>
      <c r="AW7" s="659"/>
      <c r="AX7" s="660"/>
    </row>
    <row r="8" spans="1:50" ht="53.25" customHeight="1" x14ac:dyDescent="0.2">
      <c r="A8" s="127" t="s">
        <v>189</v>
      </c>
      <c r="B8" s="128"/>
      <c r="C8" s="128"/>
      <c r="D8" s="128"/>
      <c r="E8" s="128"/>
      <c r="F8" s="129"/>
      <c r="G8" s="644" t="str">
        <f>入力規則等!A27</f>
        <v>-</v>
      </c>
      <c r="H8" s="599"/>
      <c r="I8" s="599"/>
      <c r="J8" s="599"/>
      <c r="K8" s="599"/>
      <c r="L8" s="599"/>
      <c r="M8" s="599"/>
      <c r="N8" s="599"/>
      <c r="O8" s="599"/>
      <c r="P8" s="599"/>
      <c r="Q8" s="599"/>
      <c r="R8" s="599"/>
      <c r="S8" s="599"/>
      <c r="T8" s="599"/>
      <c r="U8" s="599"/>
      <c r="V8" s="599"/>
      <c r="W8" s="599"/>
      <c r="X8" s="645"/>
      <c r="Y8" s="475" t="s">
        <v>190</v>
      </c>
      <c r="Z8" s="476"/>
      <c r="AA8" s="476"/>
      <c r="AB8" s="476"/>
      <c r="AC8" s="476"/>
      <c r="AD8" s="477"/>
      <c r="AE8" s="598" t="str">
        <f>入力規則等!K13</f>
        <v>その他の事項経費</v>
      </c>
      <c r="AF8" s="599"/>
      <c r="AG8" s="599"/>
      <c r="AH8" s="599"/>
      <c r="AI8" s="599"/>
      <c r="AJ8" s="599"/>
      <c r="AK8" s="599"/>
      <c r="AL8" s="599"/>
      <c r="AM8" s="599"/>
      <c r="AN8" s="599"/>
      <c r="AO8" s="599"/>
      <c r="AP8" s="599"/>
      <c r="AQ8" s="599"/>
      <c r="AR8" s="599"/>
      <c r="AS8" s="599"/>
      <c r="AT8" s="599"/>
      <c r="AU8" s="599"/>
      <c r="AV8" s="599"/>
      <c r="AW8" s="599"/>
      <c r="AX8" s="600"/>
    </row>
    <row r="9" spans="1:50" ht="58.5" customHeight="1" x14ac:dyDescent="0.2">
      <c r="A9" s="478" t="s">
        <v>23</v>
      </c>
      <c r="B9" s="479"/>
      <c r="C9" s="479"/>
      <c r="D9" s="479"/>
      <c r="E9" s="479"/>
      <c r="F9" s="479"/>
      <c r="G9" s="480" t="s">
        <v>576</v>
      </c>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481"/>
      <c r="AK9" s="481"/>
      <c r="AL9" s="481"/>
      <c r="AM9" s="481"/>
      <c r="AN9" s="481"/>
      <c r="AO9" s="481"/>
      <c r="AP9" s="481"/>
      <c r="AQ9" s="481"/>
      <c r="AR9" s="481"/>
      <c r="AS9" s="481"/>
      <c r="AT9" s="481"/>
      <c r="AU9" s="481"/>
      <c r="AV9" s="481"/>
      <c r="AW9" s="481"/>
      <c r="AX9" s="482"/>
    </row>
    <row r="10" spans="1:50" ht="80.25" customHeight="1" x14ac:dyDescent="0.2">
      <c r="A10" s="271" t="s">
        <v>28</v>
      </c>
      <c r="B10" s="272"/>
      <c r="C10" s="272"/>
      <c r="D10" s="272"/>
      <c r="E10" s="272"/>
      <c r="F10" s="272"/>
      <c r="G10" s="551" t="s">
        <v>577</v>
      </c>
      <c r="H10" s="552"/>
      <c r="I10" s="552"/>
      <c r="J10" s="552"/>
      <c r="K10" s="552"/>
      <c r="L10" s="552"/>
      <c r="M10" s="552"/>
      <c r="N10" s="552"/>
      <c r="O10" s="552"/>
      <c r="P10" s="552"/>
      <c r="Q10" s="552"/>
      <c r="R10" s="552"/>
      <c r="S10" s="552"/>
      <c r="T10" s="552"/>
      <c r="U10" s="552"/>
      <c r="V10" s="552"/>
      <c r="W10" s="552"/>
      <c r="X10" s="552"/>
      <c r="Y10" s="552"/>
      <c r="Z10" s="552"/>
      <c r="AA10" s="552"/>
      <c r="AB10" s="552"/>
      <c r="AC10" s="552"/>
      <c r="AD10" s="552"/>
      <c r="AE10" s="552"/>
      <c r="AF10" s="552"/>
      <c r="AG10" s="552"/>
      <c r="AH10" s="552"/>
      <c r="AI10" s="552"/>
      <c r="AJ10" s="552"/>
      <c r="AK10" s="552"/>
      <c r="AL10" s="552"/>
      <c r="AM10" s="552"/>
      <c r="AN10" s="552"/>
      <c r="AO10" s="552"/>
      <c r="AP10" s="552"/>
      <c r="AQ10" s="552"/>
      <c r="AR10" s="552"/>
      <c r="AS10" s="552"/>
      <c r="AT10" s="552"/>
      <c r="AU10" s="552"/>
      <c r="AV10" s="552"/>
      <c r="AW10" s="552"/>
      <c r="AX10" s="553"/>
    </row>
    <row r="11" spans="1:50" ht="42" customHeight="1" x14ac:dyDescent="0.2">
      <c r="A11" s="271" t="s">
        <v>5</v>
      </c>
      <c r="B11" s="272"/>
      <c r="C11" s="272"/>
      <c r="D11" s="272"/>
      <c r="E11" s="272"/>
      <c r="F11" s="292"/>
      <c r="G11" s="334" t="str">
        <f>入力規則等!P10</f>
        <v>交付</v>
      </c>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335"/>
      <c r="AJ11" s="335"/>
      <c r="AK11" s="335"/>
      <c r="AL11" s="335"/>
      <c r="AM11" s="335"/>
      <c r="AN11" s="335"/>
      <c r="AO11" s="335"/>
      <c r="AP11" s="335"/>
      <c r="AQ11" s="335"/>
      <c r="AR11" s="335"/>
      <c r="AS11" s="335"/>
      <c r="AT11" s="335"/>
      <c r="AU11" s="335"/>
      <c r="AV11" s="335"/>
      <c r="AW11" s="335"/>
      <c r="AX11" s="336"/>
    </row>
    <row r="12" spans="1:50" ht="21" customHeight="1" x14ac:dyDescent="0.2">
      <c r="A12" s="671" t="s">
        <v>24</v>
      </c>
      <c r="B12" s="672"/>
      <c r="C12" s="672"/>
      <c r="D12" s="672"/>
      <c r="E12" s="672"/>
      <c r="F12" s="673"/>
      <c r="G12" s="389"/>
      <c r="H12" s="390"/>
      <c r="I12" s="390"/>
      <c r="J12" s="390"/>
      <c r="K12" s="390"/>
      <c r="L12" s="390"/>
      <c r="M12" s="390"/>
      <c r="N12" s="390"/>
      <c r="O12" s="390"/>
      <c r="P12" s="179" t="s">
        <v>261</v>
      </c>
      <c r="Q12" s="161"/>
      <c r="R12" s="161"/>
      <c r="S12" s="161"/>
      <c r="T12" s="161"/>
      <c r="U12" s="161"/>
      <c r="V12" s="162"/>
      <c r="W12" s="179" t="s">
        <v>273</v>
      </c>
      <c r="X12" s="161"/>
      <c r="Y12" s="161"/>
      <c r="Z12" s="161"/>
      <c r="AA12" s="161"/>
      <c r="AB12" s="161"/>
      <c r="AC12" s="162"/>
      <c r="AD12" s="179" t="s">
        <v>559</v>
      </c>
      <c r="AE12" s="161"/>
      <c r="AF12" s="161"/>
      <c r="AG12" s="161"/>
      <c r="AH12" s="161"/>
      <c r="AI12" s="161"/>
      <c r="AJ12" s="162"/>
      <c r="AK12" s="179" t="s">
        <v>562</v>
      </c>
      <c r="AL12" s="161"/>
      <c r="AM12" s="161"/>
      <c r="AN12" s="161"/>
      <c r="AO12" s="161"/>
      <c r="AP12" s="161"/>
      <c r="AQ12" s="162"/>
      <c r="AR12" s="179" t="s">
        <v>563</v>
      </c>
      <c r="AS12" s="161"/>
      <c r="AT12" s="161"/>
      <c r="AU12" s="161"/>
      <c r="AV12" s="161"/>
      <c r="AW12" s="161"/>
      <c r="AX12" s="273"/>
    </row>
    <row r="13" spans="1:50" ht="21" customHeight="1" x14ac:dyDescent="0.2">
      <c r="A13" s="237"/>
      <c r="B13" s="238"/>
      <c r="C13" s="238"/>
      <c r="D13" s="238"/>
      <c r="E13" s="238"/>
      <c r="F13" s="239"/>
      <c r="G13" s="274" t="s">
        <v>6</v>
      </c>
      <c r="H13" s="275"/>
      <c r="I13" s="538" t="s">
        <v>7</v>
      </c>
      <c r="J13" s="539"/>
      <c r="K13" s="539"/>
      <c r="L13" s="539"/>
      <c r="M13" s="539"/>
      <c r="N13" s="539"/>
      <c r="O13" s="540"/>
      <c r="P13" s="280" t="s">
        <v>609</v>
      </c>
      <c r="Q13" s="281"/>
      <c r="R13" s="281"/>
      <c r="S13" s="281"/>
      <c r="T13" s="281"/>
      <c r="U13" s="281"/>
      <c r="V13" s="282"/>
      <c r="W13" s="280">
        <v>1000</v>
      </c>
      <c r="X13" s="281"/>
      <c r="Y13" s="281"/>
      <c r="Z13" s="281"/>
      <c r="AA13" s="281"/>
      <c r="AB13" s="281"/>
      <c r="AC13" s="282"/>
      <c r="AD13" s="280">
        <v>2003</v>
      </c>
      <c r="AE13" s="281"/>
      <c r="AF13" s="281"/>
      <c r="AG13" s="281"/>
      <c r="AH13" s="281"/>
      <c r="AI13" s="281"/>
      <c r="AJ13" s="282"/>
      <c r="AK13" s="280">
        <v>2003</v>
      </c>
      <c r="AL13" s="281"/>
      <c r="AM13" s="281"/>
      <c r="AN13" s="281"/>
      <c r="AO13" s="281"/>
      <c r="AP13" s="281"/>
      <c r="AQ13" s="282"/>
      <c r="AR13" s="649">
        <v>2303</v>
      </c>
      <c r="AS13" s="650"/>
      <c r="AT13" s="650"/>
      <c r="AU13" s="650"/>
      <c r="AV13" s="650"/>
      <c r="AW13" s="650"/>
      <c r="AX13" s="663"/>
    </row>
    <row r="14" spans="1:50" ht="21" customHeight="1" x14ac:dyDescent="0.2">
      <c r="A14" s="237"/>
      <c r="B14" s="238"/>
      <c r="C14" s="238"/>
      <c r="D14" s="238"/>
      <c r="E14" s="238"/>
      <c r="F14" s="239"/>
      <c r="G14" s="276"/>
      <c r="H14" s="277"/>
      <c r="I14" s="350" t="s">
        <v>8</v>
      </c>
      <c r="J14" s="529"/>
      <c r="K14" s="529"/>
      <c r="L14" s="529"/>
      <c r="M14" s="529"/>
      <c r="N14" s="529"/>
      <c r="O14" s="530"/>
      <c r="P14" s="280" t="s">
        <v>609</v>
      </c>
      <c r="Q14" s="281"/>
      <c r="R14" s="281"/>
      <c r="S14" s="281"/>
      <c r="T14" s="281"/>
      <c r="U14" s="281"/>
      <c r="V14" s="282"/>
      <c r="W14" s="280" t="s">
        <v>609</v>
      </c>
      <c r="X14" s="281"/>
      <c r="Y14" s="281"/>
      <c r="Z14" s="281"/>
      <c r="AA14" s="281"/>
      <c r="AB14" s="281"/>
      <c r="AC14" s="282"/>
      <c r="AD14" s="280" t="s">
        <v>609</v>
      </c>
      <c r="AE14" s="281"/>
      <c r="AF14" s="281"/>
      <c r="AG14" s="281"/>
      <c r="AH14" s="281"/>
      <c r="AI14" s="281"/>
      <c r="AJ14" s="282"/>
      <c r="AK14" s="280" t="s">
        <v>609</v>
      </c>
      <c r="AL14" s="281"/>
      <c r="AM14" s="281"/>
      <c r="AN14" s="281"/>
      <c r="AO14" s="281"/>
      <c r="AP14" s="281"/>
      <c r="AQ14" s="282"/>
      <c r="AR14" s="406"/>
      <c r="AS14" s="406"/>
      <c r="AT14" s="406"/>
      <c r="AU14" s="406"/>
      <c r="AV14" s="406"/>
      <c r="AW14" s="406"/>
      <c r="AX14" s="407"/>
    </row>
    <row r="15" spans="1:50" ht="21" customHeight="1" x14ac:dyDescent="0.2">
      <c r="A15" s="237"/>
      <c r="B15" s="238"/>
      <c r="C15" s="238"/>
      <c r="D15" s="238"/>
      <c r="E15" s="238"/>
      <c r="F15" s="239"/>
      <c r="G15" s="276"/>
      <c r="H15" s="277"/>
      <c r="I15" s="350" t="s">
        <v>49</v>
      </c>
      <c r="J15" s="351"/>
      <c r="K15" s="351"/>
      <c r="L15" s="351"/>
      <c r="M15" s="351"/>
      <c r="N15" s="351"/>
      <c r="O15" s="352"/>
      <c r="P15" s="280" t="s">
        <v>609</v>
      </c>
      <c r="Q15" s="281"/>
      <c r="R15" s="281"/>
      <c r="S15" s="281"/>
      <c r="T15" s="281"/>
      <c r="U15" s="281"/>
      <c r="V15" s="282"/>
      <c r="W15" s="280" t="s">
        <v>609</v>
      </c>
      <c r="X15" s="281"/>
      <c r="Y15" s="281"/>
      <c r="Z15" s="281"/>
      <c r="AA15" s="281"/>
      <c r="AB15" s="281"/>
      <c r="AC15" s="282"/>
      <c r="AD15" s="280">
        <v>278</v>
      </c>
      <c r="AE15" s="281"/>
      <c r="AF15" s="281"/>
      <c r="AG15" s="281"/>
      <c r="AH15" s="281"/>
      <c r="AI15" s="281"/>
      <c r="AJ15" s="282"/>
      <c r="AK15" s="280">
        <v>688</v>
      </c>
      <c r="AL15" s="281"/>
      <c r="AM15" s="281"/>
      <c r="AN15" s="281"/>
      <c r="AO15" s="281"/>
      <c r="AP15" s="281"/>
      <c r="AQ15" s="282"/>
      <c r="AR15" s="280"/>
      <c r="AS15" s="281"/>
      <c r="AT15" s="281"/>
      <c r="AU15" s="281"/>
      <c r="AV15" s="281"/>
      <c r="AW15" s="281"/>
      <c r="AX15" s="528"/>
    </row>
    <row r="16" spans="1:50" ht="21" customHeight="1" x14ac:dyDescent="0.2">
      <c r="A16" s="237"/>
      <c r="B16" s="238"/>
      <c r="C16" s="238"/>
      <c r="D16" s="238"/>
      <c r="E16" s="238"/>
      <c r="F16" s="239"/>
      <c r="G16" s="276"/>
      <c r="H16" s="277"/>
      <c r="I16" s="350" t="s">
        <v>50</v>
      </c>
      <c r="J16" s="351"/>
      <c r="K16" s="351"/>
      <c r="L16" s="351"/>
      <c r="M16" s="351"/>
      <c r="N16" s="351"/>
      <c r="O16" s="352"/>
      <c r="P16" s="280" t="s">
        <v>609</v>
      </c>
      <c r="Q16" s="281"/>
      <c r="R16" s="281"/>
      <c r="S16" s="281"/>
      <c r="T16" s="281"/>
      <c r="U16" s="281"/>
      <c r="V16" s="282"/>
      <c r="W16" s="280">
        <v>-278</v>
      </c>
      <c r="X16" s="281"/>
      <c r="Y16" s="281"/>
      <c r="Z16" s="281"/>
      <c r="AA16" s="281"/>
      <c r="AB16" s="281"/>
      <c r="AC16" s="282"/>
      <c r="AD16" s="280">
        <v>-688</v>
      </c>
      <c r="AE16" s="281"/>
      <c r="AF16" s="281"/>
      <c r="AG16" s="281"/>
      <c r="AH16" s="281"/>
      <c r="AI16" s="281"/>
      <c r="AJ16" s="282"/>
      <c r="AK16" s="280" t="s">
        <v>609</v>
      </c>
      <c r="AL16" s="281"/>
      <c r="AM16" s="281"/>
      <c r="AN16" s="281"/>
      <c r="AO16" s="281"/>
      <c r="AP16" s="281"/>
      <c r="AQ16" s="282"/>
      <c r="AR16" s="385"/>
      <c r="AS16" s="386"/>
      <c r="AT16" s="386"/>
      <c r="AU16" s="386"/>
      <c r="AV16" s="386"/>
      <c r="AW16" s="386"/>
      <c r="AX16" s="387"/>
    </row>
    <row r="17" spans="1:50" ht="24.75" customHeight="1" x14ac:dyDescent="0.2">
      <c r="A17" s="237"/>
      <c r="B17" s="238"/>
      <c r="C17" s="238"/>
      <c r="D17" s="238"/>
      <c r="E17" s="238"/>
      <c r="F17" s="239"/>
      <c r="G17" s="276"/>
      <c r="H17" s="277"/>
      <c r="I17" s="350" t="s">
        <v>48</v>
      </c>
      <c r="J17" s="529"/>
      <c r="K17" s="529"/>
      <c r="L17" s="529"/>
      <c r="M17" s="529"/>
      <c r="N17" s="529"/>
      <c r="O17" s="530"/>
      <c r="P17" s="280" t="s">
        <v>609</v>
      </c>
      <c r="Q17" s="281"/>
      <c r="R17" s="281"/>
      <c r="S17" s="281"/>
      <c r="T17" s="281"/>
      <c r="U17" s="281"/>
      <c r="V17" s="282"/>
      <c r="W17" s="280" t="s">
        <v>609</v>
      </c>
      <c r="X17" s="281"/>
      <c r="Y17" s="281"/>
      <c r="Z17" s="281"/>
      <c r="AA17" s="281"/>
      <c r="AB17" s="281"/>
      <c r="AC17" s="282"/>
      <c r="AD17" s="280" t="s">
        <v>609</v>
      </c>
      <c r="AE17" s="281"/>
      <c r="AF17" s="281"/>
      <c r="AG17" s="281"/>
      <c r="AH17" s="281"/>
      <c r="AI17" s="281"/>
      <c r="AJ17" s="282"/>
      <c r="AK17" s="280" t="s">
        <v>609</v>
      </c>
      <c r="AL17" s="281"/>
      <c r="AM17" s="281"/>
      <c r="AN17" s="281"/>
      <c r="AO17" s="281"/>
      <c r="AP17" s="281"/>
      <c r="AQ17" s="282"/>
      <c r="AR17" s="661"/>
      <c r="AS17" s="661"/>
      <c r="AT17" s="661"/>
      <c r="AU17" s="661"/>
      <c r="AV17" s="661"/>
      <c r="AW17" s="661"/>
      <c r="AX17" s="662"/>
    </row>
    <row r="18" spans="1:50" ht="24.75" customHeight="1" x14ac:dyDescent="0.2">
      <c r="A18" s="237"/>
      <c r="B18" s="238"/>
      <c r="C18" s="238"/>
      <c r="D18" s="238"/>
      <c r="E18" s="238"/>
      <c r="F18" s="239"/>
      <c r="G18" s="278"/>
      <c r="H18" s="279"/>
      <c r="I18" s="355" t="s">
        <v>20</v>
      </c>
      <c r="J18" s="356"/>
      <c r="K18" s="356"/>
      <c r="L18" s="356"/>
      <c r="M18" s="356"/>
      <c r="N18" s="356"/>
      <c r="O18" s="357"/>
      <c r="P18" s="511">
        <f>SUM(P13:V17)</f>
        <v>0</v>
      </c>
      <c r="Q18" s="512"/>
      <c r="R18" s="512"/>
      <c r="S18" s="512"/>
      <c r="T18" s="512"/>
      <c r="U18" s="512"/>
      <c r="V18" s="513"/>
      <c r="W18" s="511">
        <f>SUM(W13:AC17)</f>
        <v>722</v>
      </c>
      <c r="X18" s="512"/>
      <c r="Y18" s="512"/>
      <c r="Z18" s="512"/>
      <c r="AA18" s="512"/>
      <c r="AB18" s="512"/>
      <c r="AC18" s="513"/>
      <c r="AD18" s="511">
        <f>SUM(AD13:AJ17)</f>
        <v>1593</v>
      </c>
      <c r="AE18" s="512"/>
      <c r="AF18" s="512"/>
      <c r="AG18" s="512"/>
      <c r="AH18" s="512"/>
      <c r="AI18" s="512"/>
      <c r="AJ18" s="513"/>
      <c r="AK18" s="511">
        <f>SUM(AK13:AQ17)</f>
        <v>2691</v>
      </c>
      <c r="AL18" s="512"/>
      <c r="AM18" s="512"/>
      <c r="AN18" s="512"/>
      <c r="AO18" s="512"/>
      <c r="AP18" s="512"/>
      <c r="AQ18" s="513"/>
      <c r="AR18" s="511">
        <f>SUM(AR13:AX17)</f>
        <v>2303</v>
      </c>
      <c r="AS18" s="512"/>
      <c r="AT18" s="512"/>
      <c r="AU18" s="512"/>
      <c r="AV18" s="512"/>
      <c r="AW18" s="512"/>
      <c r="AX18" s="514"/>
    </row>
    <row r="19" spans="1:50" ht="24.75" customHeight="1" x14ac:dyDescent="0.2">
      <c r="A19" s="237"/>
      <c r="B19" s="238"/>
      <c r="C19" s="238"/>
      <c r="D19" s="238"/>
      <c r="E19" s="238"/>
      <c r="F19" s="239"/>
      <c r="G19" s="509" t="s">
        <v>9</v>
      </c>
      <c r="H19" s="510"/>
      <c r="I19" s="510"/>
      <c r="J19" s="510"/>
      <c r="K19" s="510"/>
      <c r="L19" s="510"/>
      <c r="M19" s="510"/>
      <c r="N19" s="510"/>
      <c r="O19" s="510"/>
      <c r="P19" s="280">
        <v>0</v>
      </c>
      <c r="Q19" s="281"/>
      <c r="R19" s="281"/>
      <c r="S19" s="281"/>
      <c r="T19" s="281"/>
      <c r="U19" s="281"/>
      <c r="V19" s="282"/>
      <c r="W19" s="280">
        <v>644</v>
      </c>
      <c r="X19" s="281"/>
      <c r="Y19" s="281"/>
      <c r="Z19" s="281"/>
      <c r="AA19" s="281"/>
      <c r="AB19" s="281"/>
      <c r="AC19" s="282"/>
      <c r="AD19" s="280">
        <v>1530</v>
      </c>
      <c r="AE19" s="281"/>
      <c r="AF19" s="281"/>
      <c r="AG19" s="281"/>
      <c r="AH19" s="281"/>
      <c r="AI19" s="281"/>
      <c r="AJ19" s="282"/>
      <c r="AK19" s="391"/>
      <c r="AL19" s="391"/>
      <c r="AM19" s="391"/>
      <c r="AN19" s="391"/>
      <c r="AO19" s="391"/>
      <c r="AP19" s="391"/>
      <c r="AQ19" s="391"/>
      <c r="AR19" s="391"/>
      <c r="AS19" s="391"/>
      <c r="AT19" s="391"/>
      <c r="AU19" s="391"/>
      <c r="AV19" s="391"/>
      <c r="AW19" s="391"/>
      <c r="AX19" s="393"/>
    </row>
    <row r="20" spans="1:50" ht="24.75" customHeight="1" x14ac:dyDescent="0.2">
      <c r="A20" s="237"/>
      <c r="B20" s="238"/>
      <c r="C20" s="238"/>
      <c r="D20" s="238"/>
      <c r="E20" s="238"/>
      <c r="F20" s="239"/>
      <c r="G20" s="509" t="s">
        <v>10</v>
      </c>
      <c r="H20" s="510"/>
      <c r="I20" s="510"/>
      <c r="J20" s="510"/>
      <c r="K20" s="510"/>
      <c r="L20" s="510"/>
      <c r="M20" s="510"/>
      <c r="N20" s="510"/>
      <c r="O20" s="510"/>
      <c r="P20" s="99" t="str">
        <f>IF(P18=0, "-", SUM(P19)/P18)</f>
        <v>-</v>
      </c>
      <c r="Q20" s="99"/>
      <c r="R20" s="99"/>
      <c r="S20" s="99"/>
      <c r="T20" s="99"/>
      <c r="U20" s="99"/>
      <c r="V20" s="99"/>
      <c r="W20" s="99">
        <f t="shared" ref="W20" si="0">IF(W18=0, "-", SUM(W19)/W18)</f>
        <v>0.89196675900277012</v>
      </c>
      <c r="X20" s="99"/>
      <c r="Y20" s="99"/>
      <c r="Z20" s="99"/>
      <c r="AA20" s="99"/>
      <c r="AB20" s="99"/>
      <c r="AC20" s="99"/>
      <c r="AD20" s="99">
        <f t="shared" ref="AD20" si="1">IF(AD18=0, "-", SUM(AD19)/AD18)</f>
        <v>0.96045197740112997</v>
      </c>
      <c r="AE20" s="99"/>
      <c r="AF20" s="99"/>
      <c r="AG20" s="99"/>
      <c r="AH20" s="99"/>
      <c r="AI20" s="99"/>
      <c r="AJ20" s="99"/>
      <c r="AK20" s="391"/>
      <c r="AL20" s="391"/>
      <c r="AM20" s="391"/>
      <c r="AN20" s="391"/>
      <c r="AO20" s="391"/>
      <c r="AP20" s="391"/>
      <c r="AQ20" s="392"/>
      <c r="AR20" s="392"/>
      <c r="AS20" s="392"/>
      <c r="AT20" s="392"/>
      <c r="AU20" s="391"/>
      <c r="AV20" s="391"/>
      <c r="AW20" s="391"/>
      <c r="AX20" s="393"/>
    </row>
    <row r="21" spans="1:50" ht="25.5" customHeight="1" x14ac:dyDescent="0.2">
      <c r="A21" s="478"/>
      <c r="B21" s="479"/>
      <c r="C21" s="479"/>
      <c r="D21" s="479"/>
      <c r="E21" s="479"/>
      <c r="F21" s="674"/>
      <c r="G21" s="97" t="s">
        <v>235</v>
      </c>
      <c r="H21" s="98"/>
      <c r="I21" s="98"/>
      <c r="J21" s="98"/>
      <c r="K21" s="98"/>
      <c r="L21" s="98"/>
      <c r="M21" s="98"/>
      <c r="N21" s="98"/>
      <c r="O21" s="98"/>
      <c r="P21" s="99" t="str">
        <f>IF(P19=0, "-", SUM(P19)/SUM(P13,P14))</f>
        <v>-</v>
      </c>
      <c r="Q21" s="99"/>
      <c r="R21" s="99"/>
      <c r="S21" s="99"/>
      <c r="T21" s="99"/>
      <c r="U21" s="99"/>
      <c r="V21" s="99"/>
      <c r="W21" s="99">
        <f t="shared" ref="W21" si="2">IF(W19=0, "-", SUM(W19)/SUM(W13,W14))</f>
        <v>0.64400000000000002</v>
      </c>
      <c r="X21" s="99"/>
      <c r="Y21" s="99"/>
      <c r="Z21" s="99"/>
      <c r="AA21" s="99"/>
      <c r="AB21" s="99"/>
      <c r="AC21" s="99"/>
      <c r="AD21" s="99">
        <f t="shared" ref="AD21" si="3">IF(AD19=0, "-", SUM(AD19)/SUM(AD13,AD14))</f>
        <v>0.76385421867199199</v>
      </c>
      <c r="AE21" s="99"/>
      <c r="AF21" s="99"/>
      <c r="AG21" s="99"/>
      <c r="AH21" s="99"/>
      <c r="AI21" s="99"/>
      <c r="AJ21" s="99"/>
      <c r="AK21" s="391"/>
      <c r="AL21" s="391"/>
      <c r="AM21" s="391"/>
      <c r="AN21" s="391"/>
      <c r="AO21" s="391"/>
      <c r="AP21" s="391"/>
      <c r="AQ21" s="392"/>
      <c r="AR21" s="392"/>
      <c r="AS21" s="392"/>
      <c r="AT21" s="392"/>
      <c r="AU21" s="391"/>
      <c r="AV21" s="391"/>
      <c r="AW21" s="391"/>
      <c r="AX21" s="393"/>
    </row>
    <row r="22" spans="1:50" ht="18.75" customHeight="1" x14ac:dyDescent="0.2">
      <c r="A22" s="680" t="s">
        <v>566</v>
      </c>
      <c r="B22" s="681"/>
      <c r="C22" s="681"/>
      <c r="D22" s="681"/>
      <c r="E22" s="681"/>
      <c r="F22" s="682"/>
      <c r="G22" s="676" t="s">
        <v>222</v>
      </c>
      <c r="H22" s="647"/>
      <c r="I22" s="647"/>
      <c r="J22" s="647"/>
      <c r="K22" s="647"/>
      <c r="L22" s="647"/>
      <c r="M22" s="647"/>
      <c r="N22" s="647"/>
      <c r="O22" s="648"/>
      <c r="P22" s="646" t="s">
        <v>564</v>
      </c>
      <c r="Q22" s="647"/>
      <c r="R22" s="647"/>
      <c r="S22" s="647"/>
      <c r="T22" s="647"/>
      <c r="U22" s="647"/>
      <c r="V22" s="648"/>
      <c r="W22" s="646" t="s">
        <v>565</v>
      </c>
      <c r="X22" s="647"/>
      <c r="Y22" s="647"/>
      <c r="Z22" s="647"/>
      <c r="AA22" s="647"/>
      <c r="AB22" s="647"/>
      <c r="AC22" s="648"/>
      <c r="AD22" s="646" t="s">
        <v>221</v>
      </c>
      <c r="AE22" s="647"/>
      <c r="AF22" s="647"/>
      <c r="AG22" s="647"/>
      <c r="AH22" s="647"/>
      <c r="AI22" s="647"/>
      <c r="AJ22" s="647"/>
      <c r="AK22" s="647"/>
      <c r="AL22" s="647"/>
      <c r="AM22" s="647"/>
      <c r="AN22" s="647"/>
      <c r="AO22" s="647"/>
      <c r="AP22" s="647"/>
      <c r="AQ22" s="647"/>
      <c r="AR22" s="647"/>
      <c r="AS22" s="647"/>
      <c r="AT22" s="647"/>
      <c r="AU22" s="647"/>
      <c r="AV22" s="647"/>
      <c r="AW22" s="647"/>
      <c r="AX22" s="689"/>
    </row>
    <row r="23" spans="1:50" ht="25.5" customHeight="1" x14ac:dyDescent="0.2">
      <c r="A23" s="683"/>
      <c r="B23" s="684"/>
      <c r="C23" s="684"/>
      <c r="D23" s="684"/>
      <c r="E23" s="684"/>
      <c r="F23" s="685"/>
      <c r="G23" s="677" t="s">
        <v>571</v>
      </c>
      <c r="H23" s="678"/>
      <c r="I23" s="678"/>
      <c r="J23" s="678"/>
      <c r="K23" s="678"/>
      <c r="L23" s="678"/>
      <c r="M23" s="678"/>
      <c r="N23" s="678"/>
      <c r="O23" s="679"/>
      <c r="P23" s="649">
        <v>2000</v>
      </c>
      <c r="Q23" s="650"/>
      <c r="R23" s="650"/>
      <c r="S23" s="650"/>
      <c r="T23" s="650"/>
      <c r="U23" s="650"/>
      <c r="V23" s="651"/>
      <c r="W23" s="649">
        <v>2300</v>
      </c>
      <c r="X23" s="650"/>
      <c r="Y23" s="650"/>
      <c r="Z23" s="650"/>
      <c r="AA23" s="650"/>
      <c r="AB23" s="650"/>
      <c r="AC23" s="651"/>
      <c r="AD23" s="690" t="s">
        <v>644</v>
      </c>
      <c r="AE23" s="691"/>
      <c r="AF23" s="691"/>
      <c r="AG23" s="691"/>
      <c r="AH23" s="691"/>
      <c r="AI23" s="691"/>
      <c r="AJ23" s="691"/>
      <c r="AK23" s="691"/>
      <c r="AL23" s="691"/>
      <c r="AM23" s="691"/>
      <c r="AN23" s="691"/>
      <c r="AO23" s="691"/>
      <c r="AP23" s="691"/>
      <c r="AQ23" s="691"/>
      <c r="AR23" s="691"/>
      <c r="AS23" s="691"/>
      <c r="AT23" s="691"/>
      <c r="AU23" s="691"/>
      <c r="AV23" s="691"/>
      <c r="AW23" s="691"/>
      <c r="AX23" s="692"/>
    </row>
    <row r="24" spans="1:50" ht="25.5" customHeight="1" x14ac:dyDescent="0.2">
      <c r="A24" s="683"/>
      <c r="B24" s="684"/>
      <c r="C24" s="684"/>
      <c r="D24" s="684"/>
      <c r="E24" s="684"/>
      <c r="F24" s="685"/>
      <c r="G24" s="652" t="s">
        <v>579</v>
      </c>
      <c r="H24" s="653"/>
      <c r="I24" s="653"/>
      <c r="J24" s="653"/>
      <c r="K24" s="653"/>
      <c r="L24" s="653"/>
      <c r="M24" s="653"/>
      <c r="N24" s="653"/>
      <c r="O24" s="654"/>
      <c r="P24" s="280">
        <v>2</v>
      </c>
      <c r="Q24" s="281"/>
      <c r="R24" s="281"/>
      <c r="S24" s="281"/>
      <c r="T24" s="281"/>
      <c r="U24" s="281"/>
      <c r="V24" s="282"/>
      <c r="W24" s="280">
        <v>2</v>
      </c>
      <c r="X24" s="281"/>
      <c r="Y24" s="281"/>
      <c r="Z24" s="281"/>
      <c r="AA24" s="281"/>
      <c r="AB24" s="281"/>
      <c r="AC24" s="282"/>
      <c r="AD24" s="693"/>
      <c r="AE24" s="694"/>
      <c r="AF24" s="694"/>
      <c r="AG24" s="694"/>
      <c r="AH24" s="694"/>
      <c r="AI24" s="694"/>
      <c r="AJ24" s="694"/>
      <c r="AK24" s="694"/>
      <c r="AL24" s="694"/>
      <c r="AM24" s="694"/>
      <c r="AN24" s="694"/>
      <c r="AO24" s="694"/>
      <c r="AP24" s="694"/>
      <c r="AQ24" s="694"/>
      <c r="AR24" s="694"/>
      <c r="AS24" s="694"/>
      <c r="AT24" s="694"/>
      <c r="AU24" s="694"/>
      <c r="AV24" s="694"/>
      <c r="AW24" s="694"/>
      <c r="AX24" s="695"/>
    </row>
    <row r="25" spans="1:50" ht="25.5" customHeight="1" x14ac:dyDescent="0.2">
      <c r="A25" s="683"/>
      <c r="B25" s="684"/>
      <c r="C25" s="684"/>
      <c r="D25" s="684"/>
      <c r="E25" s="684"/>
      <c r="F25" s="685"/>
      <c r="G25" s="652" t="s">
        <v>578</v>
      </c>
      <c r="H25" s="653"/>
      <c r="I25" s="653"/>
      <c r="J25" s="653"/>
      <c r="K25" s="653"/>
      <c r="L25" s="653"/>
      <c r="M25" s="653"/>
      <c r="N25" s="653"/>
      <c r="O25" s="654"/>
      <c r="P25" s="280">
        <v>1</v>
      </c>
      <c r="Q25" s="281"/>
      <c r="R25" s="281"/>
      <c r="S25" s="281"/>
      <c r="T25" s="281"/>
      <c r="U25" s="281"/>
      <c r="V25" s="282"/>
      <c r="W25" s="280">
        <v>1</v>
      </c>
      <c r="X25" s="281"/>
      <c r="Y25" s="281"/>
      <c r="Z25" s="281"/>
      <c r="AA25" s="281"/>
      <c r="AB25" s="281"/>
      <c r="AC25" s="282"/>
      <c r="AD25" s="693"/>
      <c r="AE25" s="694"/>
      <c r="AF25" s="694"/>
      <c r="AG25" s="694"/>
      <c r="AH25" s="694"/>
      <c r="AI25" s="694"/>
      <c r="AJ25" s="694"/>
      <c r="AK25" s="694"/>
      <c r="AL25" s="694"/>
      <c r="AM25" s="694"/>
      <c r="AN25" s="694"/>
      <c r="AO25" s="694"/>
      <c r="AP25" s="694"/>
      <c r="AQ25" s="694"/>
      <c r="AR25" s="694"/>
      <c r="AS25" s="694"/>
      <c r="AT25" s="694"/>
      <c r="AU25" s="694"/>
      <c r="AV25" s="694"/>
      <c r="AW25" s="694"/>
      <c r="AX25" s="695"/>
    </row>
    <row r="26" spans="1:50" ht="25.5" customHeight="1" x14ac:dyDescent="0.2">
      <c r="A26" s="683"/>
      <c r="B26" s="684"/>
      <c r="C26" s="684"/>
      <c r="D26" s="684"/>
      <c r="E26" s="684"/>
      <c r="F26" s="685"/>
      <c r="G26" s="652" t="s">
        <v>609</v>
      </c>
      <c r="H26" s="653"/>
      <c r="I26" s="653"/>
      <c r="J26" s="653"/>
      <c r="K26" s="653"/>
      <c r="L26" s="653"/>
      <c r="M26" s="653"/>
      <c r="N26" s="653"/>
      <c r="O26" s="654"/>
      <c r="P26" s="280" t="s">
        <v>609</v>
      </c>
      <c r="Q26" s="281"/>
      <c r="R26" s="281"/>
      <c r="S26" s="281"/>
      <c r="T26" s="281"/>
      <c r="U26" s="281"/>
      <c r="V26" s="282"/>
      <c r="W26" s="280" t="s">
        <v>268</v>
      </c>
      <c r="X26" s="281"/>
      <c r="Y26" s="281"/>
      <c r="Z26" s="281"/>
      <c r="AA26" s="281"/>
      <c r="AB26" s="281"/>
      <c r="AC26" s="282"/>
      <c r="AD26" s="693"/>
      <c r="AE26" s="694"/>
      <c r="AF26" s="694"/>
      <c r="AG26" s="694"/>
      <c r="AH26" s="694"/>
      <c r="AI26" s="694"/>
      <c r="AJ26" s="694"/>
      <c r="AK26" s="694"/>
      <c r="AL26" s="694"/>
      <c r="AM26" s="694"/>
      <c r="AN26" s="694"/>
      <c r="AO26" s="694"/>
      <c r="AP26" s="694"/>
      <c r="AQ26" s="694"/>
      <c r="AR26" s="694"/>
      <c r="AS26" s="694"/>
      <c r="AT26" s="694"/>
      <c r="AU26" s="694"/>
      <c r="AV26" s="694"/>
      <c r="AW26" s="694"/>
      <c r="AX26" s="695"/>
    </row>
    <row r="27" spans="1:50" ht="25.5" customHeight="1" x14ac:dyDescent="0.2">
      <c r="A27" s="683"/>
      <c r="B27" s="684"/>
      <c r="C27" s="684"/>
      <c r="D27" s="684"/>
      <c r="E27" s="684"/>
      <c r="F27" s="685"/>
      <c r="G27" s="652" t="s">
        <v>609</v>
      </c>
      <c r="H27" s="653"/>
      <c r="I27" s="653"/>
      <c r="J27" s="653"/>
      <c r="K27" s="653"/>
      <c r="L27" s="653"/>
      <c r="M27" s="653"/>
      <c r="N27" s="653"/>
      <c r="O27" s="654"/>
      <c r="P27" s="280" t="s">
        <v>609</v>
      </c>
      <c r="Q27" s="281"/>
      <c r="R27" s="281"/>
      <c r="S27" s="281"/>
      <c r="T27" s="281"/>
      <c r="U27" s="281"/>
      <c r="V27" s="282"/>
      <c r="W27" s="280" t="s">
        <v>268</v>
      </c>
      <c r="X27" s="281"/>
      <c r="Y27" s="281"/>
      <c r="Z27" s="281"/>
      <c r="AA27" s="281"/>
      <c r="AB27" s="281"/>
      <c r="AC27" s="282"/>
      <c r="AD27" s="693"/>
      <c r="AE27" s="694"/>
      <c r="AF27" s="694"/>
      <c r="AG27" s="694"/>
      <c r="AH27" s="694"/>
      <c r="AI27" s="694"/>
      <c r="AJ27" s="694"/>
      <c r="AK27" s="694"/>
      <c r="AL27" s="694"/>
      <c r="AM27" s="694"/>
      <c r="AN27" s="694"/>
      <c r="AO27" s="694"/>
      <c r="AP27" s="694"/>
      <c r="AQ27" s="694"/>
      <c r="AR27" s="694"/>
      <c r="AS27" s="694"/>
      <c r="AT27" s="694"/>
      <c r="AU27" s="694"/>
      <c r="AV27" s="694"/>
      <c r="AW27" s="694"/>
      <c r="AX27" s="695"/>
    </row>
    <row r="28" spans="1:50" ht="25.5" customHeight="1" thickBot="1" x14ac:dyDescent="0.25">
      <c r="A28" s="686"/>
      <c r="B28" s="687"/>
      <c r="C28" s="687"/>
      <c r="D28" s="687"/>
      <c r="E28" s="687"/>
      <c r="F28" s="688"/>
      <c r="G28" s="655" t="s">
        <v>223</v>
      </c>
      <c r="H28" s="656"/>
      <c r="I28" s="656"/>
      <c r="J28" s="656"/>
      <c r="K28" s="656"/>
      <c r="L28" s="656"/>
      <c r="M28" s="656"/>
      <c r="N28" s="656"/>
      <c r="O28" s="657"/>
      <c r="P28" s="641">
        <f>AK13</f>
        <v>2003</v>
      </c>
      <c r="Q28" s="642"/>
      <c r="R28" s="642"/>
      <c r="S28" s="642"/>
      <c r="T28" s="642"/>
      <c r="U28" s="642"/>
      <c r="V28" s="643"/>
      <c r="W28" s="641">
        <f>AR13</f>
        <v>2303</v>
      </c>
      <c r="X28" s="642"/>
      <c r="Y28" s="642"/>
      <c r="Z28" s="642"/>
      <c r="AA28" s="642"/>
      <c r="AB28" s="642"/>
      <c r="AC28" s="643"/>
      <c r="AD28" s="696"/>
      <c r="AE28" s="696"/>
      <c r="AF28" s="696"/>
      <c r="AG28" s="696"/>
      <c r="AH28" s="696"/>
      <c r="AI28" s="696"/>
      <c r="AJ28" s="696"/>
      <c r="AK28" s="696"/>
      <c r="AL28" s="696"/>
      <c r="AM28" s="696"/>
      <c r="AN28" s="696"/>
      <c r="AO28" s="696"/>
      <c r="AP28" s="696"/>
      <c r="AQ28" s="696"/>
      <c r="AR28" s="696"/>
      <c r="AS28" s="696"/>
      <c r="AT28" s="696"/>
      <c r="AU28" s="696"/>
      <c r="AV28" s="696"/>
      <c r="AW28" s="696"/>
      <c r="AX28" s="697"/>
    </row>
    <row r="29" spans="1:50" ht="18.75" customHeight="1" x14ac:dyDescent="0.2">
      <c r="A29" s="515" t="s">
        <v>232</v>
      </c>
      <c r="B29" s="516"/>
      <c r="C29" s="516"/>
      <c r="D29" s="516"/>
      <c r="E29" s="516"/>
      <c r="F29" s="517"/>
      <c r="G29" s="550" t="s">
        <v>139</v>
      </c>
      <c r="H29" s="492"/>
      <c r="I29" s="492"/>
      <c r="J29" s="492"/>
      <c r="K29" s="492"/>
      <c r="L29" s="492"/>
      <c r="M29" s="492"/>
      <c r="N29" s="492"/>
      <c r="O29" s="493"/>
      <c r="P29" s="491" t="s">
        <v>57</v>
      </c>
      <c r="Q29" s="492"/>
      <c r="R29" s="492"/>
      <c r="S29" s="492"/>
      <c r="T29" s="492"/>
      <c r="U29" s="492"/>
      <c r="V29" s="492"/>
      <c r="W29" s="492"/>
      <c r="X29" s="493"/>
      <c r="Y29" s="483"/>
      <c r="Z29" s="484"/>
      <c r="AA29" s="485"/>
      <c r="AB29" s="495" t="s">
        <v>11</v>
      </c>
      <c r="AC29" s="496"/>
      <c r="AD29" s="497"/>
      <c r="AE29" s="495" t="s">
        <v>261</v>
      </c>
      <c r="AF29" s="496"/>
      <c r="AG29" s="496"/>
      <c r="AH29" s="497"/>
      <c r="AI29" s="698" t="s">
        <v>273</v>
      </c>
      <c r="AJ29" s="698"/>
      <c r="AK29" s="698"/>
      <c r="AL29" s="495"/>
      <c r="AM29" s="698" t="s">
        <v>370</v>
      </c>
      <c r="AN29" s="698"/>
      <c r="AO29" s="698"/>
      <c r="AP29" s="495"/>
      <c r="AQ29" s="541" t="s">
        <v>170</v>
      </c>
      <c r="AR29" s="542"/>
      <c r="AS29" s="542"/>
      <c r="AT29" s="543"/>
      <c r="AU29" s="492" t="s">
        <v>129</v>
      </c>
      <c r="AV29" s="492"/>
      <c r="AW29" s="492"/>
      <c r="AX29" s="700"/>
    </row>
    <row r="30" spans="1:50" ht="18.75" customHeight="1" x14ac:dyDescent="0.2">
      <c r="A30" s="518"/>
      <c r="B30" s="519"/>
      <c r="C30" s="519"/>
      <c r="D30" s="519"/>
      <c r="E30" s="519"/>
      <c r="F30" s="520"/>
      <c r="G30" s="309"/>
      <c r="H30" s="310"/>
      <c r="I30" s="310"/>
      <c r="J30" s="310"/>
      <c r="K30" s="310"/>
      <c r="L30" s="310"/>
      <c r="M30" s="310"/>
      <c r="N30" s="310"/>
      <c r="O30" s="311"/>
      <c r="P30" s="494"/>
      <c r="Q30" s="310"/>
      <c r="R30" s="310"/>
      <c r="S30" s="310"/>
      <c r="T30" s="310"/>
      <c r="U30" s="310"/>
      <c r="V30" s="310"/>
      <c r="W30" s="310"/>
      <c r="X30" s="311"/>
      <c r="Y30" s="486"/>
      <c r="Z30" s="487"/>
      <c r="AA30" s="488"/>
      <c r="AB30" s="498"/>
      <c r="AC30" s="499"/>
      <c r="AD30" s="500"/>
      <c r="AE30" s="498"/>
      <c r="AF30" s="499"/>
      <c r="AG30" s="499"/>
      <c r="AH30" s="500"/>
      <c r="AI30" s="699"/>
      <c r="AJ30" s="699"/>
      <c r="AK30" s="699"/>
      <c r="AL30" s="498"/>
      <c r="AM30" s="699"/>
      <c r="AN30" s="699"/>
      <c r="AO30" s="699"/>
      <c r="AP30" s="498"/>
      <c r="AQ30" s="413" t="s">
        <v>582</v>
      </c>
      <c r="AR30" s="414"/>
      <c r="AS30" s="312" t="s">
        <v>171</v>
      </c>
      <c r="AT30" s="313"/>
      <c r="AU30" s="588">
        <v>5</v>
      </c>
      <c r="AV30" s="588"/>
      <c r="AW30" s="310" t="s">
        <v>168</v>
      </c>
      <c r="AX30" s="607"/>
    </row>
    <row r="31" spans="1:50" ht="23.25" customHeight="1" x14ac:dyDescent="0.2">
      <c r="A31" s="521"/>
      <c r="B31" s="519"/>
      <c r="C31" s="519"/>
      <c r="D31" s="519"/>
      <c r="E31" s="519"/>
      <c r="F31" s="520"/>
      <c r="G31" s="283" t="s">
        <v>580</v>
      </c>
      <c r="H31" s="284"/>
      <c r="I31" s="284"/>
      <c r="J31" s="284"/>
      <c r="K31" s="284"/>
      <c r="L31" s="284"/>
      <c r="M31" s="284"/>
      <c r="N31" s="284"/>
      <c r="O31" s="285"/>
      <c r="P31" s="77" t="s">
        <v>581</v>
      </c>
      <c r="Q31" s="77"/>
      <c r="R31" s="77"/>
      <c r="S31" s="77"/>
      <c r="T31" s="77"/>
      <c r="U31" s="77"/>
      <c r="V31" s="77"/>
      <c r="W31" s="77"/>
      <c r="X31" s="184"/>
      <c r="Y31" s="145" t="s">
        <v>12</v>
      </c>
      <c r="Z31" s="489"/>
      <c r="AA31" s="490"/>
      <c r="AB31" s="144" t="s">
        <v>624</v>
      </c>
      <c r="AC31" s="144"/>
      <c r="AD31" s="144"/>
      <c r="AE31" s="105" t="s">
        <v>582</v>
      </c>
      <c r="AF31" s="106"/>
      <c r="AG31" s="106"/>
      <c r="AH31" s="106"/>
      <c r="AI31" s="105">
        <v>100</v>
      </c>
      <c r="AJ31" s="106"/>
      <c r="AK31" s="106"/>
      <c r="AL31" s="106"/>
      <c r="AM31" s="105">
        <v>100</v>
      </c>
      <c r="AN31" s="106"/>
      <c r="AO31" s="106"/>
      <c r="AP31" s="106"/>
      <c r="AQ31" s="319" t="s">
        <v>609</v>
      </c>
      <c r="AR31" s="203"/>
      <c r="AS31" s="203"/>
      <c r="AT31" s="320"/>
      <c r="AU31" s="106">
        <v>100</v>
      </c>
      <c r="AV31" s="106"/>
      <c r="AW31" s="106"/>
      <c r="AX31" s="107"/>
    </row>
    <row r="32" spans="1:50" ht="23.25" customHeight="1" x14ac:dyDescent="0.2">
      <c r="A32" s="522"/>
      <c r="B32" s="523"/>
      <c r="C32" s="523"/>
      <c r="D32" s="523"/>
      <c r="E32" s="523"/>
      <c r="F32" s="524"/>
      <c r="G32" s="286"/>
      <c r="H32" s="287"/>
      <c r="I32" s="287"/>
      <c r="J32" s="287"/>
      <c r="K32" s="287"/>
      <c r="L32" s="287"/>
      <c r="M32" s="287"/>
      <c r="N32" s="287"/>
      <c r="O32" s="288"/>
      <c r="P32" s="244"/>
      <c r="Q32" s="244"/>
      <c r="R32" s="244"/>
      <c r="S32" s="244"/>
      <c r="T32" s="244"/>
      <c r="U32" s="244"/>
      <c r="V32" s="244"/>
      <c r="W32" s="244"/>
      <c r="X32" s="388"/>
      <c r="Y32" s="179" t="s">
        <v>52</v>
      </c>
      <c r="Z32" s="161"/>
      <c r="AA32" s="162"/>
      <c r="AB32" s="410" t="s">
        <v>624</v>
      </c>
      <c r="AC32" s="410"/>
      <c r="AD32" s="410"/>
      <c r="AE32" s="105" t="s">
        <v>582</v>
      </c>
      <c r="AF32" s="106"/>
      <c r="AG32" s="106"/>
      <c r="AH32" s="106"/>
      <c r="AI32" s="105">
        <v>100</v>
      </c>
      <c r="AJ32" s="106"/>
      <c r="AK32" s="106"/>
      <c r="AL32" s="106"/>
      <c r="AM32" s="105">
        <v>100</v>
      </c>
      <c r="AN32" s="106"/>
      <c r="AO32" s="106"/>
      <c r="AP32" s="106"/>
      <c r="AQ32" s="319" t="s">
        <v>609</v>
      </c>
      <c r="AR32" s="203"/>
      <c r="AS32" s="203"/>
      <c r="AT32" s="320"/>
      <c r="AU32" s="106">
        <v>100</v>
      </c>
      <c r="AV32" s="106"/>
      <c r="AW32" s="106"/>
      <c r="AX32" s="107"/>
    </row>
    <row r="33" spans="1:51" ht="23.25" customHeight="1" x14ac:dyDescent="0.2">
      <c r="A33" s="521"/>
      <c r="B33" s="519"/>
      <c r="C33" s="519"/>
      <c r="D33" s="519"/>
      <c r="E33" s="519"/>
      <c r="F33" s="520"/>
      <c r="G33" s="289"/>
      <c r="H33" s="290"/>
      <c r="I33" s="290"/>
      <c r="J33" s="290"/>
      <c r="K33" s="290"/>
      <c r="L33" s="290"/>
      <c r="M33" s="290"/>
      <c r="N33" s="290"/>
      <c r="O33" s="291"/>
      <c r="P33" s="80"/>
      <c r="Q33" s="80"/>
      <c r="R33" s="80"/>
      <c r="S33" s="80"/>
      <c r="T33" s="80"/>
      <c r="U33" s="80"/>
      <c r="V33" s="80"/>
      <c r="W33" s="80"/>
      <c r="X33" s="185"/>
      <c r="Y33" s="179" t="s">
        <v>13</v>
      </c>
      <c r="Z33" s="161"/>
      <c r="AA33" s="162"/>
      <c r="AB33" s="180" t="s">
        <v>169</v>
      </c>
      <c r="AC33" s="180"/>
      <c r="AD33" s="180"/>
      <c r="AE33" s="105" t="s">
        <v>582</v>
      </c>
      <c r="AF33" s="106"/>
      <c r="AG33" s="106"/>
      <c r="AH33" s="106"/>
      <c r="AI33" s="105">
        <v>100</v>
      </c>
      <c r="AJ33" s="106"/>
      <c r="AK33" s="106"/>
      <c r="AL33" s="106"/>
      <c r="AM33" s="105">
        <v>100</v>
      </c>
      <c r="AN33" s="106"/>
      <c r="AO33" s="106"/>
      <c r="AP33" s="106"/>
      <c r="AQ33" s="319" t="s">
        <v>609</v>
      </c>
      <c r="AR33" s="203"/>
      <c r="AS33" s="203"/>
      <c r="AT33" s="320"/>
      <c r="AU33" s="106">
        <v>100</v>
      </c>
      <c r="AV33" s="106"/>
      <c r="AW33" s="106"/>
      <c r="AX33" s="107"/>
    </row>
    <row r="34" spans="1:51" ht="23.25" customHeight="1" x14ac:dyDescent="0.2">
      <c r="A34" s="737" t="s">
        <v>253</v>
      </c>
      <c r="B34" s="738"/>
      <c r="C34" s="738"/>
      <c r="D34" s="738"/>
      <c r="E34" s="738"/>
      <c r="F34" s="739"/>
      <c r="G34" s="170" t="s">
        <v>583</v>
      </c>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2"/>
    </row>
    <row r="35" spans="1:51" ht="23.25" customHeight="1" x14ac:dyDescent="0.2">
      <c r="A35" s="740"/>
      <c r="B35" s="741"/>
      <c r="C35" s="741"/>
      <c r="D35" s="741"/>
      <c r="E35" s="741"/>
      <c r="F35" s="742"/>
      <c r="G35" s="173"/>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6"/>
    </row>
    <row r="36" spans="1:51" ht="18.75" customHeight="1" x14ac:dyDescent="0.2">
      <c r="A36" s="544" t="s">
        <v>232</v>
      </c>
      <c r="B36" s="545"/>
      <c r="C36" s="545"/>
      <c r="D36" s="545"/>
      <c r="E36" s="545"/>
      <c r="F36" s="546"/>
      <c r="G36" s="306" t="s">
        <v>139</v>
      </c>
      <c r="H36" s="307"/>
      <c r="I36" s="307"/>
      <c r="J36" s="307"/>
      <c r="K36" s="307"/>
      <c r="L36" s="307"/>
      <c r="M36" s="307"/>
      <c r="N36" s="307"/>
      <c r="O36" s="308"/>
      <c r="P36" s="531" t="s">
        <v>57</v>
      </c>
      <c r="Q36" s="307"/>
      <c r="R36" s="307"/>
      <c r="S36" s="307"/>
      <c r="T36" s="307"/>
      <c r="U36" s="307"/>
      <c r="V36" s="307"/>
      <c r="W36" s="307"/>
      <c r="X36" s="308"/>
      <c r="Y36" s="532"/>
      <c r="Z36" s="533"/>
      <c r="AA36" s="534"/>
      <c r="AB36" s="535" t="s">
        <v>11</v>
      </c>
      <c r="AC36" s="536"/>
      <c r="AD36" s="537"/>
      <c r="AE36" s="195" t="s">
        <v>261</v>
      </c>
      <c r="AF36" s="195"/>
      <c r="AG36" s="195"/>
      <c r="AH36" s="195"/>
      <c r="AI36" s="195" t="s">
        <v>273</v>
      </c>
      <c r="AJ36" s="195"/>
      <c r="AK36" s="195"/>
      <c r="AL36" s="195"/>
      <c r="AM36" s="195" t="s">
        <v>370</v>
      </c>
      <c r="AN36" s="195"/>
      <c r="AO36" s="195"/>
      <c r="AP36" s="195"/>
      <c r="AQ36" s="604" t="s">
        <v>170</v>
      </c>
      <c r="AR36" s="572"/>
      <c r="AS36" s="572"/>
      <c r="AT36" s="573"/>
      <c r="AU36" s="307" t="s">
        <v>129</v>
      </c>
      <c r="AV36" s="307"/>
      <c r="AW36" s="307"/>
      <c r="AX36" s="608"/>
      <c r="AY36">
        <f>COUNTA($G$38)</f>
        <v>1</v>
      </c>
    </row>
    <row r="37" spans="1:51" ht="18.75" customHeight="1" x14ac:dyDescent="0.2">
      <c r="A37" s="518"/>
      <c r="B37" s="519"/>
      <c r="C37" s="519"/>
      <c r="D37" s="519"/>
      <c r="E37" s="519"/>
      <c r="F37" s="520"/>
      <c r="G37" s="309"/>
      <c r="H37" s="310"/>
      <c r="I37" s="310"/>
      <c r="J37" s="310"/>
      <c r="K37" s="310"/>
      <c r="L37" s="310"/>
      <c r="M37" s="310"/>
      <c r="N37" s="310"/>
      <c r="O37" s="311"/>
      <c r="P37" s="494"/>
      <c r="Q37" s="310"/>
      <c r="R37" s="310"/>
      <c r="S37" s="310"/>
      <c r="T37" s="310"/>
      <c r="U37" s="310"/>
      <c r="V37" s="310"/>
      <c r="W37" s="310"/>
      <c r="X37" s="311"/>
      <c r="Y37" s="486"/>
      <c r="Z37" s="487"/>
      <c r="AA37" s="488"/>
      <c r="AB37" s="498"/>
      <c r="AC37" s="499"/>
      <c r="AD37" s="500"/>
      <c r="AE37" s="195"/>
      <c r="AF37" s="195"/>
      <c r="AG37" s="195"/>
      <c r="AH37" s="195"/>
      <c r="AI37" s="195"/>
      <c r="AJ37" s="195"/>
      <c r="AK37" s="195"/>
      <c r="AL37" s="195"/>
      <c r="AM37" s="195"/>
      <c r="AN37" s="195"/>
      <c r="AO37" s="195"/>
      <c r="AP37" s="195"/>
      <c r="AQ37" s="413" t="s">
        <v>634</v>
      </c>
      <c r="AR37" s="414"/>
      <c r="AS37" s="312" t="s">
        <v>171</v>
      </c>
      <c r="AT37" s="313"/>
      <c r="AU37" s="588">
        <v>5</v>
      </c>
      <c r="AV37" s="588"/>
      <c r="AW37" s="310" t="s">
        <v>168</v>
      </c>
      <c r="AX37" s="607"/>
      <c r="AY37">
        <f>$AY$36</f>
        <v>1</v>
      </c>
    </row>
    <row r="38" spans="1:51" ht="23.25" customHeight="1" x14ac:dyDescent="0.2">
      <c r="A38" s="521"/>
      <c r="B38" s="519"/>
      <c r="C38" s="519"/>
      <c r="D38" s="519"/>
      <c r="E38" s="519"/>
      <c r="F38" s="520"/>
      <c r="G38" s="283" t="s">
        <v>584</v>
      </c>
      <c r="H38" s="284"/>
      <c r="I38" s="284"/>
      <c r="J38" s="284"/>
      <c r="K38" s="284"/>
      <c r="L38" s="284"/>
      <c r="M38" s="284"/>
      <c r="N38" s="284"/>
      <c r="O38" s="285"/>
      <c r="P38" s="77" t="s">
        <v>585</v>
      </c>
      <c r="Q38" s="77"/>
      <c r="R38" s="77"/>
      <c r="S38" s="77"/>
      <c r="T38" s="77"/>
      <c r="U38" s="77"/>
      <c r="V38" s="77"/>
      <c r="W38" s="77"/>
      <c r="X38" s="184"/>
      <c r="Y38" s="145" t="s">
        <v>12</v>
      </c>
      <c r="Z38" s="489"/>
      <c r="AA38" s="490"/>
      <c r="AB38" s="144" t="s">
        <v>624</v>
      </c>
      <c r="AC38" s="144"/>
      <c r="AD38" s="144"/>
      <c r="AE38" s="105" t="s">
        <v>609</v>
      </c>
      <c r="AF38" s="106"/>
      <c r="AG38" s="106"/>
      <c r="AH38" s="106"/>
      <c r="AI38" s="105">
        <v>48.1</v>
      </c>
      <c r="AJ38" s="106"/>
      <c r="AK38" s="106"/>
      <c r="AL38" s="106"/>
      <c r="AM38" s="105">
        <v>42</v>
      </c>
      <c r="AN38" s="106"/>
      <c r="AO38" s="106"/>
      <c r="AP38" s="106"/>
      <c r="AQ38" s="319" t="s">
        <v>634</v>
      </c>
      <c r="AR38" s="203"/>
      <c r="AS38" s="203"/>
      <c r="AT38" s="320"/>
      <c r="AU38" s="106" t="s">
        <v>634</v>
      </c>
      <c r="AV38" s="106"/>
      <c r="AW38" s="106"/>
      <c r="AX38" s="107"/>
      <c r="AY38">
        <f t="shared" ref="AY38:AY42" si="4">$AY$36</f>
        <v>1</v>
      </c>
    </row>
    <row r="39" spans="1:51" ht="23.25" customHeight="1" x14ac:dyDescent="0.2">
      <c r="A39" s="522"/>
      <c r="B39" s="523"/>
      <c r="C39" s="523"/>
      <c r="D39" s="523"/>
      <c r="E39" s="523"/>
      <c r="F39" s="524"/>
      <c r="G39" s="286"/>
      <c r="H39" s="287"/>
      <c r="I39" s="287"/>
      <c r="J39" s="287"/>
      <c r="K39" s="287"/>
      <c r="L39" s="287"/>
      <c r="M39" s="287"/>
      <c r="N39" s="287"/>
      <c r="O39" s="288"/>
      <c r="P39" s="244"/>
      <c r="Q39" s="244"/>
      <c r="R39" s="244"/>
      <c r="S39" s="244"/>
      <c r="T39" s="244"/>
      <c r="U39" s="244"/>
      <c r="V39" s="244"/>
      <c r="W39" s="244"/>
      <c r="X39" s="388"/>
      <c r="Y39" s="179" t="s">
        <v>52</v>
      </c>
      <c r="Z39" s="161"/>
      <c r="AA39" s="162"/>
      <c r="AB39" s="410" t="s">
        <v>624</v>
      </c>
      <c r="AC39" s="410"/>
      <c r="AD39" s="410"/>
      <c r="AE39" s="105" t="s">
        <v>609</v>
      </c>
      <c r="AF39" s="106"/>
      <c r="AG39" s="106"/>
      <c r="AH39" s="106"/>
      <c r="AI39" s="105">
        <v>75</v>
      </c>
      <c r="AJ39" s="106"/>
      <c r="AK39" s="106"/>
      <c r="AL39" s="106"/>
      <c r="AM39" s="105">
        <v>75</v>
      </c>
      <c r="AN39" s="106"/>
      <c r="AO39" s="106"/>
      <c r="AP39" s="106"/>
      <c r="AQ39" s="319" t="s">
        <v>634</v>
      </c>
      <c r="AR39" s="203"/>
      <c r="AS39" s="203"/>
      <c r="AT39" s="320"/>
      <c r="AU39" s="106">
        <v>75</v>
      </c>
      <c r="AV39" s="106"/>
      <c r="AW39" s="106"/>
      <c r="AX39" s="107"/>
      <c r="AY39">
        <f t="shared" si="4"/>
        <v>1</v>
      </c>
    </row>
    <row r="40" spans="1:51" ht="23.25" customHeight="1" x14ac:dyDescent="0.2">
      <c r="A40" s="547"/>
      <c r="B40" s="548"/>
      <c r="C40" s="548"/>
      <c r="D40" s="548"/>
      <c r="E40" s="548"/>
      <c r="F40" s="549"/>
      <c r="G40" s="289"/>
      <c r="H40" s="290"/>
      <c r="I40" s="290"/>
      <c r="J40" s="290"/>
      <c r="K40" s="290"/>
      <c r="L40" s="290"/>
      <c r="M40" s="290"/>
      <c r="N40" s="290"/>
      <c r="O40" s="291"/>
      <c r="P40" s="80"/>
      <c r="Q40" s="80"/>
      <c r="R40" s="80"/>
      <c r="S40" s="80"/>
      <c r="T40" s="80"/>
      <c r="U40" s="80"/>
      <c r="V40" s="80"/>
      <c r="W40" s="80"/>
      <c r="X40" s="185"/>
      <c r="Y40" s="179" t="s">
        <v>13</v>
      </c>
      <c r="Z40" s="161"/>
      <c r="AA40" s="162"/>
      <c r="AB40" s="180" t="s">
        <v>169</v>
      </c>
      <c r="AC40" s="180"/>
      <c r="AD40" s="180"/>
      <c r="AE40" s="105" t="s">
        <v>609</v>
      </c>
      <c r="AF40" s="106"/>
      <c r="AG40" s="106"/>
      <c r="AH40" s="106"/>
      <c r="AI40" s="105">
        <v>64.099999999999994</v>
      </c>
      <c r="AJ40" s="106"/>
      <c r="AK40" s="106"/>
      <c r="AL40" s="106"/>
      <c r="AM40" s="105">
        <v>56</v>
      </c>
      <c r="AN40" s="106"/>
      <c r="AO40" s="106"/>
      <c r="AP40" s="106"/>
      <c r="AQ40" s="319" t="s">
        <v>634</v>
      </c>
      <c r="AR40" s="203"/>
      <c r="AS40" s="203"/>
      <c r="AT40" s="320"/>
      <c r="AU40" s="106" t="s">
        <v>634</v>
      </c>
      <c r="AV40" s="106"/>
      <c r="AW40" s="106"/>
      <c r="AX40" s="107"/>
      <c r="AY40">
        <f t="shared" si="4"/>
        <v>1</v>
      </c>
    </row>
    <row r="41" spans="1:51" ht="23.25" customHeight="1" x14ac:dyDescent="0.2">
      <c r="A41" s="164" t="s">
        <v>253</v>
      </c>
      <c r="B41" s="165"/>
      <c r="C41" s="165"/>
      <c r="D41" s="165"/>
      <c r="E41" s="165"/>
      <c r="F41" s="166"/>
      <c r="G41" s="170" t="s">
        <v>583</v>
      </c>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2"/>
      <c r="AY41">
        <f t="shared" si="4"/>
        <v>1</v>
      </c>
    </row>
    <row r="42" spans="1:51" ht="23.25" customHeight="1" x14ac:dyDescent="0.2">
      <c r="A42" s="167"/>
      <c r="B42" s="168"/>
      <c r="C42" s="168"/>
      <c r="D42" s="168"/>
      <c r="E42" s="168"/>
      <c r="F42" s="169"/>
      <c r="G42" s="173"/>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5"/>
      <c r="AF42" s="175"/>
      <c r="AG42" s="175"/>
      <c r="AH42" s="175"/>
      <c r="AI42" s="175"/>
      <c r="AJ42" s="175"/>
      <c r="AK42" s="175"/>
      <c r="AL42" s="175"/>
      <c r="AM42" s="175"/>
      <c r="AN42" s="175"/>
      <c r="AO42" s="175"/>
      <c r="AP42" s="175"/>
      <c r="AQ42" s="174"/>
      <c r="AR42" s="174"/>
      <c r="AS42" s="174"/>
      <c r="AT42" s="174"/>
      <c r="AU42" s="174"/>
      <c r="AV42" s="174"/>
      <c r="AW42" s="174"/>
      <c r="AX42" s="176"/>
      <c r="AY42">
        <f t="shared" si="4"/>
        <v>1</v>
      </c>
    </row>
    <row r="43" spans="1:51" ht="18.75" customHeight="1" thickBot="1" x14ac:dyDescent="0.25">
      <c r="A43" s="190" t="s">
        <v>141</v>
      </c>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77" t="s">
        <v>229</v>
      </c>
      <c r="AP43" s="178"/>
      <c r="AQ43" s="178"/>
      <c r="AR43" s="48"/>
      <c r="AS43" s="177"/>
      <c r="AT43" s="178"/>
      <c r="AU43" s="178"/>
      <c r="AV43" s="178"/>
      <c r="AW43" s="178"/>
      <c r="AX43" s="675"/>
      <c r="AY43">
        <f>COUNTIF($AR$43,"☑")</f>
        <v>0</v>
      </c>
    </row>
    <row r="44" spans="1:51" ht="31.5" customHeight="1" x14ac:dyDescent="0.2">
      <c r="A44" s="133" t="s">
        <v>233</v>
      </c>
      <c r="B44" s="134"/>
      <c r="C44" s="134"/>
      <c r="D44" s="134"/>
      <c r="E44" s="134"/>
      <c r="F44" s="135"/>
      <c r="G44" s="142" t="s">
        <v>58</v>
      </c>
      <c r="H44" s="142"/>
      <c r="I44" s="142"/>
      <c r="J44" s="142"/>
      <c r="K44" s="142"/>
      <c r="L44" s="142"/>
      <c r="M44" s="142"/>
      <c r="N44" s="142"/>
      <c r="O44" s="142"/>
      <c r="P44" s="142"/>
      <c r="Q44" s="142"/>
      <c r="R44" s="142"/>
      <c r="S44" s="142"/>
      <c r="T44" s="142"/>
      <c r="U44" s="142"/>
      <c r="V44" s="142"/>
      <c r="W44" s="142"/>
      <c r="X44" s="143"/>
      <c r="Y44" s="483"/>
      <c r="Z44" s="484"/>
      <c r="AA44" s="485"/>
      <c r="AB44" s="151" t="s">
        <v>11</v>
      </c>
      <c r="AC44" s="151"/>
      <c r="AD44" s="151"/>
      <c r="AE44" s="199" t="s">
        <v>261</v>
      </c>
      <c r="AF44" s="200"/>
      <c r="AG44" s="200"/>
      <c r="AH44" s="201"/>
      <c r="AI44" s="199" t="s">
        <v>273</v>
      </c>
      <c r="AJ44" s="200"/>
      <c r="AK44" s="200"/>
      <c r="AL44" s="201"/>
      <c r="AM44" s="199" t="s">
        <v>370</v>
      </c>
      <c r="AN44" s="200"/>
      <c r="AO44" s="200"/>
      <c r="AP44" s="201"/>
      <c r="AQ44" s="100" t="s">
        <v>278</v>
      </c>
      <c r="AR44" s="101"/>
      <c r="AS44" s="101"/>
      <c r="AT44" s="102"/>
      <c r="AU44" s="100" t="s">
        <v>402</v>
      </c>
      <c r="AV44" s="101"/>
      <c r="AW44" s="101"/>
      <c r="AX44" s="103"/>
    </row>
    <row r="45" spans="1:51" ht="23.25" customHeight="1" x14ac:dyDescent="0.2">
      <c r="A45" s="136"/>
      <c r="B45" s="137"/>
      <c r="C45" s="137"/>
      <c r="D45" s="137"/>
      <c r="E45" s="137"/>
      <c r="F45" s="138"/>
      <c r="G45" s="77" t="s">
        <v>586</v>
      </c>
      <c r="H45" s="77"/>
      <c r="I45" s="77"/>
      <c r="J45" s="77"/>
      <c r="K45" s="77"/>
      <c r="L45" s="77"/>
      <c r="M45" s="77"/>
      <c r="N45" s="77"/>
      <c r="O45" s="77"/>
      <c r="P45" s="77"/>
      <c r="Q45" s="77"/>
      <c r="R45" s="77"/>
      <c r="S45" s="77"/>
      <c r="T45" s="77"/>
      <c r="U45" s="77"/>
      <c r="V45" s="77"/>
      <c r="W45" s="77"/>
      <c r="X45" s="184"/>
      <c r="Y45" s="192" t="s">
        <v>53</v>
      </c>
      <c r="Z45" s="193"/>
      <c r="AA45" s="194"/>
      <c r="AB45" s="144" t="s">
        <v>587</v>
      </c>
      <c r="AC45" s="144"/>
      <c r="AD45" s="144"/>
      <c r="AE45" s="104" t="s">
        <v>582</v>
      </c>
      <c r="AF45" s="104"/>
      <c r="AG45" s="104"/>
      <c r="AH45" s="104"/>
      <c r="AI45" s="104">
        <v>14</v>
      </c>
      <c r="AJ45" s="104"/>
      <c r="AK45" s="104"/>
      <c r="AL45" s="104"/>
      <c r="AM45" s="104">
        <v>31</v>
      </c>
      <c r="AN45" s="104"/>
      <c r="AO45" s="104"/>
      <c r="AP45" s="104"/>
      <c r="AQ45" s="104" t="s">
        <v>609</v>
      </c>
      <c r="AR45" s="104"/>
      <c r="AS45" s="104"/>
      <c r="AT45" s="104"/>
      <c r="AU45" s="105" t="s">
        <v>609</v>
      </c>
      <c r="AV45" s="106"/>
      <c r="AW45" s="106"/>
      <c r="AX45" s="107"/>
    </row>
    <row r="46" spans="1:51" ht="23.25" customHeight="1" x14ac:dyDescent="0.2">
      <c r="A46" s="139"/>
      <c r="B46" s="140"/>
      <c r="C46" s="140"/>
      <c r="D46" s="140"/>
      <c r="E46" s="140"/>
      <c r="F46" s="141"/>
      <c r="G46" s="80"/>
      <c r="H46" s="80"/>
      <c r="I46" s="80"/>
      <c r="J46" s="80"/>
      <c r="K46" s="80"/>
      <c r="L46" s="80"/>
      <c r="M46" s="80"/>
      <c r="N46" s="80"/>
      <c r="O46" s="80"/>
      <c r="P46" s="80"/>
      <c r="Q46" s="80"/>
      <c r="R46" s="80"/>
      <c r="S46" s="80"/>
      <c r="T46" s="80"/>
      <c r="U46" s="80"/>
      <c r="V46" s="80"/>
      <c r="W46" s="80"/>
      <c r="X46" s="185"/>
      <c r="Y46" s="163" t="s">
        <v>54</v>
      </c>
      <c r="Z46" s="146"/>
      <c r="AA46" s="147"/>
      <c r="AB46" s="144" t="s">
        <v>587</v>
      </c>
      <c r="AC46" s="144"/>
      <c r="AD46" s="144"/>
      <c r="AE46" s="104" t="s">
        <v>582</v>
      </c>
      <c r="AF46" s="104"/>
      <c r="AG46" s="104"/>
      <c r="AH46" s="104"/>
      <c r="AI46" s="104">
        <v>15</v>
      </c>
      <c r="AJ46" s="104"/>
      <c r="AK46" s="104"/>
      <c r="AL46" s="104"/>
      <c r="AM46" s="104">
        <v>30</v>
      </c>
      <c r="AN46" s="104"/>
      <c r="AO46" s="104"/>
      <c r="AP46" s="104"/>
      <c r="AQ46" s="104">
        <v>33</v>
      </c>
      <c r="AR46" s="104"/>
      <c r="AS46" s="104"/>
      <c r="AT46" s="104"/>
      <c r="AU46" s="108">
        <v>36</v>
      </c>
      <c r="AV46" s="109"/>
      <c r="AW46" s="109"/>
      <c r="AX46" s="110"/>
    </row>
    <row r="47" spans="1:51" ht="23.25" customHeight="1" x14ac:dyDescent="0.2">
      <c r="A47" s="152" t="s">
        <v>15</v>
      </c>
      <c r="B47" s="153"/>
      <c r="C47" s="153"/>
      <c r="D47" s="153"/>
      <c r="E47" s="153"/>
      <c r="F47" s="154"/>
      <c r="G47" s="161" t="s">
        <v>16</v>
      </c>
      <c r="H47" s="161"/>
      <c r="I47" s="161"/>
      <c r="J47" s="161"/>
      <c r="K47" s="161"/>
      <c r="L47" s="161"/>
      <c r="M47" s="161"/>
      <c r="N47" s="161"/>
      <c r="O47" s="161"/>
      <c r="P47" s="161"/>
      <c r="Q47" s="161"/>
      <c r="R47" s="161"/>
      <c r="S47" s="161"/>
      <c r="T47" s="161"/>
      <c r="U47" s="161"/>
      <c r="V47" s="161"/>
      <c r="W47" s="161"/>
      <c r="X47" s="162"/>
      <c r="Y47" s="394"/>
      <c r="Z47" s="395"/>
      <c r="AA47" s="396"/>
      <c r="AB47" s="179" t="s">
        <v>11</v>
      </c>
      <c r="AC47" s="161"/>
      <c r="AD47" s="162"/>
      <c r="AE47" s="195" t="s">
        <v>261</v>
      </c>
      <c r="AF47" s="195"/>
      <c r="AG47" s="195"/>
      <c r="AH47" s="195"/>
      <c r="AI47" s="195" t="s">
        <v>273</v>
      </c>
      <c r="AJ47" s="195"/>
      <c r="AK47" s="195"/>
      <c r="AL47" s="195"/>
      <c r="AM47" s="195" t="s">
        <v>370</v>
      </c>
      <c r="AN47" s="195"/>
      <c r="AO47" s="195"/>
      <c r="AP47" s="195"/>
      <c r="AQ47" s="590" t="s">
        <v>403</v>
      </c>
      <c r="AR47" s="591"/>
      <c r="AS47" s="591"/>
      <c r="AT47" s="591"/>
      <c r="AU47" s="591"/>
      <c r="AV47" s="591"/>
      <c r="AW47" s="591"/>
      <c r="AX47" s="592"/>
    </row>
    <row r="48" spans="1:51" ht="23.25" customHeight="1" x14ac:dyDescent="0.2">
      <c r="A48" s="155"/>
      <c r="B48" s="156"/>
      <c r="C48" s="156"/>
      <c r="D48" s="156"/>
      <c r="E48" s="156"/>
      <c r="F48" s="157"/>
      <c r="G48" s="397" t="s">
        <v>588</v>
      </c>
      <c r="H48" s="397"/>
      <c r="I48" s="397"/>
      <c r="J48" s="397"/>
      <c r="K48" s="397"/>
      <c r="L48" s="397"/>
      <c r="M48" s="397"/>
      <c r="N48" s="397"/>
      <c r="O48" s="397"/>
      <c r="P48" s="397"/>
      <c r="Q48" s="397"/>
      <c r="R48" s="397"/>
      <c r="S48" s="397"/>
      <c r="T48" s="397"/>
      <c r="U48" s="397"/>
      <c r="V48" s="397"/>
      <c r="W48" s="397"/>
      <c r="X48" s="397"/>
      <c r="Y48" s="399" t="s">
        <v>15</v>
      </c>
      <c r="Z48" s="400"/>
      <c r="AA48" s="401"/>
      <c r="AB48" s="196" t="s">
        <v>626</v>
      </c>
      <c r="AC48" s="197"/>
      <c r="AD48" s="198"/>
      <c r="AE48" s="104" t="s">
        <v>609</v>
      </c>
      <c r="AF48" s="104"/>
      <c r="AG48" s="104"/>
      <c r="AH48" s="104"/>
      <c r="AI48" s="104">
        <f>644106000/14</f>
        <v>46007571.428571425</v>
      </c>
      <c r="AJ48" s="104"/>
      <c r="AK48" s="104"/>
      <c r="AL48" s="104"/>
      <c r="AM48" s="104">
        <f>1528881000/31</f>
        <v>49318741.935483873</v>
      </c>
      <c r="AN48" s="104"/>
      <c r="AO48" s="104"/>
      <c r="AP48" s="104"/>
      <c r="AQ48" s="105">
        <f>2678943000/33</f>
        <v>81180090.909090906</v>
      </c>
      <c r="AR48" s="106"/>
      <c r="AS48" s="106"/>
      <c r="AT48" s="106"/>
      <c r="AU48" s="106"/>
      <c r="AV48" s="106"/>
      <c r="AW48" s="106"/>
      <c r="AX48" s="107"/>
    </row>
    <row r="49" spans="1:51" ht="46.5" customHeight="1" thickBot="1" x14ac:dyDescent="0.25">
      <c r="A49" s="158"/>
      <c r="B49" s="159"/>
      <c r="C49" s="159"/>
      <c r="D49" s="159"/>
      <c r="E49" s="159"/>
      <c r="F49" s="160"/>
      <c r="G49" s="398"/>
      <c r="H49" s="398"/>
      <c r="I49" s="398"/>
      <c r="J49" s="398"/>
      <c r="K49" s="398"/>
      <c r="L49" s="398"/>
      <c r="M49" s="398"/>
      <c r="N49" s="398"/>
      <c r="O49" s="398"/>
      <c r="P49" s="398"/>
      <c r="Q49" s="398"/>
      <c r="R49" s="398"/>
      <c r="S49" s="398"/>
      <c r="T49" s="398"/>
      <c r="U49" s="398"/>
      <c r="V49" s="398"/>
      <c r="W49" s="398"/>
      <c r="X49" s="398"/>
      <c r="Y49" s="145" t="s">
        <v>47</v>
      </c>
      <c r="Z49" s="146"/>
      <c r="AA49" s="147"/>
      <c r="AB49" s="148" t="s">
        <v>589</v>
      </c>
      <c r="AC49" s="149"/>
      <c r="AD49" s="150"/>
      <c r="AE49" s="415" t="s">
        <v>609</v>
      </c>
      <c r="AF49" s="415"/>
      <c r="AG49" s="415"/>
      <c r="AH49" s="415"/>
      <c r="AI49" s="415" t="s">
        <v>625</v>
      </c>
      <c r="AJ49" s="415"/>
      <c r="AK49" s="415"/>
      <c r="AL49" s="415"/>
      <c r="AM49" s="415" t="s">
        <v>627</v>
      </c>
      <c r="AN49" s="415"/>
      <c r="AO49" s="415"/>
      <c r="AP49" s="415"/>
      <c r="AQ49" s="415" t="s">
        <v>637</v>
      </c>
      <c r="AR49" s="415"/>
      <c r="AS49" s="415"/>
      <c r="AT49" s="415"/>
      <c r="AU49" s="415"/>
      <c r="AV49" s="415"/>
      <c r="AW49" s="415"/>
      <c r="AX49" s="589"/>
    </row>
    <row r="50" spans="1:51" ht="45" customHeight="1" x14ac:dyDescent="0.2">
      <c r="A50" s="213" t="s">
        <v>267</v>
      </c>
      <c r="B50" s="208"/>
      <c r="C50" s="207" t="s">
        <v>172</v>
      </c>
      <c r="D50" s="208"/>
      <c r="E50" s="631" t="s">
        <v>195</v>
      </c>
      <c r="F50" s="632"/>
      <c r="G50" s="633" t="s">
        <v>590</v>
      </c>
      <c r="H50" s="634"/>
      <c r="I50" s="634"/>
      <c r="J50" s="634"/>
      <c r="K50" s="634"/>
      <c r="L50" s="634"/>
      <c r="M50" s="634"/>
      <c r="N50" s="634"/>
      <c r="O50" s="634"/>
      <c r="P50" s="634"/>
      <c r="Q50" s="634"/>
      <c r="R50" s="634"/>
      <c r="S50" s="634"/>
      <c r="T50" s="634"/>
      <c r="U50" s="634"/>
      <c r="V50" s="634"/>
      <c r="W50" s="634"/>
      <c r="X50" s="634"/>
      <c r="Y50" s="634"/>
      <c r="Z50" s="634"/>
      <c r="AA50" s="634"/>
      <c r="AB50" s="634"/>
      <c r="AC50" s="634"/>
      <c r="AD50" s="634"/>
      <c r="AE50" s="634"/>
      <c r="AF50" s="634"/>
      <c r="AG50" s="634"/>
      <c r="AH50" s="634"/>
      <c r="AI50" s="634"/>
      <c r="AJ50" s="634"/>
      <c r="AK50" s="634"/>
      <c r="AL50" s="634"/>
      <c r="AM50" s="634"/>
      <c r="AN50" s="634"/>
      <c r="AO50" s="634"/>
      <c r="AP50" s="634"/>
      <c r="AQ50" s="634"/>
      <c r="AR50" s="634"/>
      <c r="AS50" s="634"/>
      <c r="AT50" s="634"/>
      <c r="AU50" s="634"/>
      <c r="AV50" s="634"/>
      <c r="AW50" s="634"/>
      <c r="AX50" s="635"/>
      <c r="AY50">
        <f>COUNTA($G$50)</f>
        <v>1</v>
      </c>
    </row>
    <row r="51" spans="1:51" ht="45" customHeight="1" x14ac:dyDescent="0.2">
      <c r="A51" s="214"/>
      <c r="B51" s="210"/>
      <c r="C51" s="209"/>
      <c r="D51" s="210"/>
      <c r="E51" s="561" t="s">
        <v>194</v>
      </c>
      <c r="F51" s="628"/>
      <c r="G51" s="583" t="s">
        <v>591</v>
      </c>
      <c r="H51" s="629"/>
      <c r="I51" s="629"/>
      <c r="J51" s="629"/>
      <c r="K51" s="629"/>
      <c r="L51" s="629"/>
      <c r="M51" s="629"/>
      <c r="N51" s="629"/>
      <c r="O51" s="629"/>
      <c r="P51" s="629"/>
      <c r="Q51" s="629"/>
      <c r="R51" s="629"/>
      <c r="S51" s="629"/>
      <c r="T51" s="629"/>
      <c r="U51" s="629"/>
      <c r="V51" s="629"/>
      <c r="W51" s="629"/>
      <c r="X51" s="629"/>
      <c r="Y51" s="629"/>
      <c r="Z51" s="629"/>
      <c r="AA51" s="629"/>
      <c r="AB51" s="629"/>
      <c r="AC51" s="629"/>
      <c r="AD51" s="629"/>
      <c r="AE51" s="629"/>
      <c r="AF51" s="629"/>
      <c r="AG51" s="629"/>
      <c r="AH51" s="629"/>
      <c r="AI51" s="629"/>
      <c r="AJ51" s="629"/>
      <c r="AK51" s="629"/>
      <c r="AL51" s="629"/>
      <c r="AM51" s="629"/>
      <c r="AN51" s="629"/>
      <c r="AO51" s="629"/>
      <c r="AP51" s="629"/>
      <c r="AQ51" s="629"/>
      <c r="AR51" s="629"/>
      <c r="AS51" s="629"/>
      <c r="AT51" s="629"/>
      <c r="AU51" s="629"/>
      <c r="AV51" s="629"/>
      <c r="AW51" s="629"/>
      <c r="AX51" s="630"/>
      <c r="AY51">
        <f>$AY$50</f>
        <v>1</v>
      </c>
    </row>
    <row r="52" spans="1:51" ht="18.75" customHeight="1" x14ac:dyDescent="0.2">
      <c r="A52" s="214"/>
      <c r="B52" s="210"/>
      <c r="C52" s="209"/>
      <c r="D52" s="210"/>
      <c r="E52" s="636" t="s">
        <v>173</v>
      </c>
      <c r="F52" s="637"/>
      <c r="G52" s="571" t="s">
        <v>182</v>
      </c>
      <c r="H52" s="572"/>
      <c r="I52" s="572"/>
      <c r="J52" s="572"/>
      <c r="K52" s="572"/>
      <c r="L52" s="572"/>
      <c r="M52" s="572"/>
      <c r="N52" s="572"/>
      <c r="O52" s="572"/>
      <c r="P52" s="572"/>
      <c r="Q52" s="572"/>
      <c r="R52" s="572"/>
      <c r="S52" s="572"/>
      <c r="T52" s="572"/>
      <c r="U52" s="572"/>
      <c r="V52" s="572"/>
      <c r="W52" s="572"/>
      <c r="X52" s="573"/>
      <c r="Y52" s="612"/>
      <c r="Z52" s="613"/>
      <c r="AA52" s="614"/>
      <c r="AB52" s="604" t="s">
        <v>11</v>
      </c>
      <c r="AC52" s="572"/>
      <c r="AD52" s="573"/>
      <c r="AE52" s="187" t="s">
        <v>261</v>
      </c>
      <c r="AF52" s="408"/>
      <c r="AG52" s="408"/>
      <c r="AH52" s="409"/>
      <c r="AI52" s="187" t="s">
        <v>273</v>
      </c>
      <c r="AJ52" s="408"/>
      <c r="AK52" s="408"/>
      <c r="AL52" s="409"/>
      <c r="AM52" s="187" t="s">
        <v>559</v>
      </c>
      <c r="AN52" s="408"/>
      <c r="AO52" s="408"/>
      <c r="AP52" s="409"/>
      <c r="AQ52" s="604" t="s">
        <v>170</v>
      </c>
      <c r="AR52" s="572"/>
      <c r="AS52" s="572"/>
      <c r="AT52" s="573"/>
      <c r="AU52" s="605" t="s">
        <v>184</v>
      </c>
      <c r="AV52" s="605"/>
      <c r="AW52" s="605"/>
      <c r="AX52" s="606"/>
      <c r="AY52">
        <f>COUNTA($G$54)</f>
        <v>1</v>
      </c>
    </row>
    <row r="53" spans="1:51" ht="18.75" customHeight="1" x14ac:dyDescent="0.2">
      <c r="A53" s="214"/>
      <c r="B53" s="210"/>
      <c r="C53" s="209"/>
      <c r="D53" s="210"/>
      <c r="E53" s="209"/>
      <c r="F53" s="638"/>
      <c r="G53" s="574"/>
      <c r="H53" s="312"/>
      <c r="I53" s="312"/>
      <c r="J53" s="312"/>
      <c r="K53" s="312"/>
      <c r="L53" s="312"/>
      <c r="M53" s="312"/>
      <c r="N53" s="312"/>
      <c r="O53" s="312"/>
      <c r="P53" s="312"/>
      <c r="Q53" s="312"/>
      <c r="R53" s="312"/>
      <c r="S53" s="312"/>
      <c r="T53" s="312"/>
      <c r="U53" s="312"/>
      <c r="V53" s="312"/>
      <c r="W53" s="312"/>
      <c r="X53" s="313"/>
      <c r="Y53" s="204"/>
      <c r="Z53" s="205"/>
      <c r="AA53" s="206"/>
      <c r="AB53" s="189"/>
      <c r="AC53" s="312"/>
      <c r="AD53" s="313"/>
      <c r="AE53" s="189"/>
      <c r="AF53" s="312"/>
      <c r="AG53" s="312"/>
      <c r="AH53" s="313"/>
      <c r="AI53" s="189"/>
      <c r="AJ53" s="312"/>
      <c r="AK53" s="312"/>
      <c r="AL53" s="313"/>
      <c r="AM53" s="189"/>
      <c r="AN53" s="312"/>
      <c r="AO53" s="312"/>
      <c r="AP53" s="313"/>
      <c r="AQ53" s="587" t="s">
        <v>634</v>
      </c>
      <c r="AR53" s="588"/>
      <c r="AS53" s="312" t="s">
        <v>171</v>
      </c>
      <c r="AT53" s="313"/>
      <c r="AU53" s="414">
        <v>5</v>
      </c>
      <c r="AV53" s="414"/>
      <c r="AW53" s="312" t="s">
        <v>168</v>
      </c>
      <c r="AX53" s="428"/>
      <c r="AY53">
        <f>$AY$52</f>
        <v>1</v>
      </c>
    </row>
    <row r="54" spans="1:51" ht="39.75" customHeight="1" x14ac:dyDescent="0.2">
      <c r="A54" s="214"/>
      <c r="B54" s="210"/>
      <c r="C54" s="209"/>
      <c r="D54" s="210"/>
      <c r="E54" s="209"/>
      <c r="F54" s="638"/>
      <c r="G54" s="581" t="s">
        <v>592</v>
      </c>
      <c r="H54" s="77"/>
      <c r="I54" s="77"/>
      <c r="J54" s="77"/>
      <c r="K54" s="77"/>
      <c r="L54" s="77"/>
      <c r="M54" s="77"/>
      <c r="N54" s="77"/>
      <c r="O54" s="77"/>
      <c r="P54" s="77"/>
      <c r="Q54" s="77"/>
      <c r="R54" s="77"/>
      <c r="S54" s="77"/>
      <c r="T54" s="77"/>
      <c r="U54" s="77"/>
      <c r="V54" s="77"/>
      <c r="W54" s="77"/>
      <c r="X54" s="184"/>
      <c r="Y54" s="365" t="s">
        <v>183</v>
      </c>
      <c r="Z54" s="366"/>
      <c r="AA54" s="367"/>
      <c r="AB54" s="610" t="s">
        <v>14</v>
      </c>
      <c r="AC54" s="611"/>
      <c r="AD54" s="611"/>
      <c r="AE54" s="202" t="s">
        <v>634</v>
      </c>
      <c r="AF54" s="203"/>
      <c r="AG54" s="203"/>
      <c r="AH54" s="203"/>
      <c r="AI54" s="202">
        <v>48.1</v>
      </c>
      <c r="AJ54" s="203"/>
      <c r="AK54" s="203"/>
      <c r="AL54" s="203"/>
      <c r="AM54" s="202">
        <v>42</v>
      </c>
      <c r="AN54" s="203"/>
      <c r="AO54" s="203"/>
      <c r="AP54" s="203"/>
      <c r="AQ54" s="202" t="s">
        <v>634</v>
      </c>
      <c r="AR54" s="203"/>
      <c r="AS54" s="203"/>
      <c r="AT54" s="203"/>
      <c r="AU54" s="202"/>
      <c r="AV54" s="203"/>
      <c r="AW54" s="203"/>
      <c r="AX54" s="379"/>
      <c r="AY54">
        <f t="shared" ref="AY54:AY55" si="5">$AY$52</f>
        <v>1</v>
      </c>
    </row>
    <row r="55" spans="1:51" ht="39.75" customHeight="1" x14ac:dyDescent="0.2">
      <c r="A55" s="214"/>
      <c r="B55" s="210"/>
      <c r="C55" s="209"/>
      <c r="D55" s="210"/>
      <c r="E55" s="209"/>
      <c r="F55" s="638"/>
      <c r="G55" s="583"/>
      <c r="H55" s="80"/>
      <c r="I55" s="80"/>
      <c r="J55" s="80"/>
      <c r="K55" s="80"/>
      <c r="L55" s="80"/>
      <c r="M55" s="80"/>
      <c r="N55" s="80"/>
      <c r="O55" s="80"/>
      <c r="P55" s="80"/>
      <c r="Q55" s="80"/>
      <c r="R55" s="80"/>
      <c r="S55" s="80"/>
      <c r="T55" s="80"/>
      <c r="U55" s="80"/>
      <c r="V55" s="80"/>
      <c r="W55" s="80"/>
      <c r="X55" s="185"/>
      <c r="Y55" s="314" t="s">
        <v>52</v>
      </c>
      <c r="Z55" s="315"/>
      <c r="AA55" s="316"/>
      <c r="AB55" s="317" t="s">
        <v>14</v>
      </c>
      <c r="AC55" s="318"/>
      <c r="AD55" s="318"/>
      <c r="AE55" s="202" t="s">
        <v>634</v>
      </c>
      <c r="AF55" s="203"/>
      <c r="AG55" s="203"/>
      <c r="AH55" s="203"/>
      <c r="AI55" s="202">
        <v>75</v>
      </c>
      <c r="AJ55" s="203"/>
      <c r="AK55" s="203"/>
      <c r="AL55" s="203"/>
      <c r="AM55" s="202">
        <v>75</v>
      </c>
      <c r="AN55" s="203"/>
      <c r="AO55" s="203"/>
      <c r="AP55" s="203"/>
      <c r="AQ55" s="202" t="s">
        <v>634</v>
      </c>
      <c r="AR55" s="203"/>
      <c r="AS55" s="203"/>
      <c r="AT55" s="203"/>
      <c r="AU55" s="202">
        <v>75</v>
      </c>
      <c r="AV55" s="203"/>
      <c r="AW55" s="203"/>
      <c r="AX55" s="379"/>
      <c r="AY55">
        <f t="shared" si="5"/>
        <v>1</v>
      </c>
    </row>
    <row r="56" spans="1:51" ht="23.25" customHeight="1" x14ac:dyDescent="0.2">
      <c r="A56" s="214"/>
      <c r="B56" s="210"/>
      <c r="C56" s="209"/>
      <c r="D56" s="210"/>
      <c r="E56" s="73" t="s">
        <v>197</v>
      </c>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5"/>
      <c r="AY56">
        <f>COUNTA($E$57)</f>
        <v>1</v>
      </c>
    </row>
    <row r="57" spans="1:51" ht="24.75" customHeight="1" x14ac:dyDescent="0.2">
      <c r="A57" s="214"/>
      <c r="B57" s="210"/>
      <c r="C57" s="209"/>
      <c r="D57" s="210"/>
      <c r="E57" s="76" t="s">
        <v>638</v>
      </c>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8"/>
      <c r="AY57">
        <f>$AY$56</f>
        <v>1</v>
      </c>
    </row>
    <row r="58" spans="1:51" ht="41.25" customHeight="1" x14ac:dyDescent="0.2">
      <c r="A58" s="214"/>
      <c r="B58" s="210"/>
      <c r="C58" s="211"/>
      <c r="D58" s="212"/>
      <c r="E58" s="79"/>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1"/>
      <c r="AY58">
        <f>$AY$56</f>
        <v>1</v>
      </c>
    </row>
    <row r="59" spans="1:51" ht="34.5" customHeight="1" x14ac:dyDescent="0.2">
      <c r="A59" s="214"/>
      <c r="B59" s="210"/>
      <c r="C59" s="636" t="s">
        <v>532</v>
      </c>
      <c r="D59" s="670"/>
      <c r="E59" s="743" t="s">
        <v>263</v>
      </c>
      <c r="F59" s="744"/>
      <c r="G59" s="562" t="s">
        <v>185</v>
      </c>
      <c r="H59" s="74"/>
      <c r="I59" s="74"/>
      <c r="J59" s="563" t="s">
        <v>593</v>
      </c>
      <c r="K59" s="564"/>
      <c r="L59" s="564"/>
      <c r="M59" s="564"/>
      <c r="N59" s="564"/>
      <c r="O59" s="564"/>
      <c r="P59" s="564"/>
      <c r="Q59" s="564"/>
      <c r="R59" s="564"/>
      <c r="S59" s="564"/>
      <c r="T59" s="565"/>
      <c r="U59" s="566" t="s">
        <v>633</v>
      </c>
      <c r="V59" s="566"/>
      <c r="W59" s="566"/>
      <c r="X59" s="566"/>
      <c r="Y59" s="566"/>
      <c r="Z59" s="566"/>
      <c r="AA59" s="566"/>
      <c r="AB59" s="566"/>
      <c r="AC59" s="566"/>
      <c r="AD59" s="566"/>
      <c r="AE59" s="566"/>
      <c r="AF59" s="566"/>
      <c r="AG59" s="566"/>
      <c r="AH59" s="566"/>
      <c r="AI59" s="566"/>
      <c r="AJ59" s="566"/>
      <c r="AK59" s="566"/>
      <c r="AL59" s="566"/>
      <c r="AM59" s="566"/>
      <c r="AN59" s="566"/>
      <c r="AO59" s="566"/>
      <c r="AP59" s="566"/>
      <c r="AQ59" s="566"/>
      <c r="AR59" s="566"/>
      <c r="AS59" s="566"/>
      <c r="AT59" s="566"/>
      <c r="AU59" s="566"/>
      <c r="AV59" s="566"/>
      <c r="AW59" s="566"/>
      <c r="AX59" s="567"/>
      <c r="AY59" s="63" t="str">
        <f>IF(SUBSTITUTE($J$59,"-","")="","0","1")</f>
        <v>0</v>
      </c>
    </row>
    <row r="60" spans="1:51" ht="18.75" customHeight="1" x14ac:dyDescent="0.2">
      <c r="A60" s="214"/>
      <c r="B60" s="210"/>
      <c r="C60" s="209"/>
      <c r="D60" s="210"/>
      <c r="E60" s="411" t="s">
        <v>177</v>
      </c>
      <c r="F60" s="412"/>
      <c r="G60" s="580" t="s">
        <v>174</v>
      </c>
      <c r="H60" s="408"/>
      <c r="I60" s="408"/>
      <c r="J60" s="408"/>
      <c r="K60" s="408"/>
      <c r="L60" s="408"/>
      <c r="M60" s="408"/>
      <c r="N60" s="408"/>
      <c r="O60" s="408"/>
      <c r="P60" s="408"/>
      <c r="Q60" s="408"/>
      <c r="R60" s="408"/>
      <c r="S60" s="408"/>
      <c r="T60" s="408"/>
      <c r="U60" s="408"/>
      <c r="V60" s="408"/>
      <c r="W60" s="408"/>
      <c r="X60" s="409"/>
      <c r="Y60" s="204"/>
      <c r="Z60" s="205"/>
      <c r="AA60" s="206"/>
      <c r="AB60" s="187" t="s">
        <v>11</v>
      </c>
      <c r="AC60" s="408"/>
      <c r="AD60" s="409"/>
      <c r="AE60" s="181" t="s">
        <v>176</v>
      </c>
      <c r="AF60" s="182"/>
      <c r="AG60" s="182"/>
      <c r="AH60" s="183"/>
      <c r="AI60" s="186" t="s">
        <v>404</v>
      </c>
      <c r="AJ60" s="186"/>
      <c r="AK60" s="186"/>
      <c r="AL60" s="187"/>
      <c r="AM60" s="186" t="s">
        <v>405</v>
      </c>
      <c r="AN60" s="186"/>
      <c r="AO60" s="186"/>
      <c r="AP60" s="187"/>
      <c r="AQ60" s="187" t="s">
        <v>170</v>
      </c>
      <c r="AR60" s="408"/>
      <c r="AS60" s="408"/>
      <c r="AT60" s="409"/>
      <c r="AU60" s="593" t="s">
        <v>129</v>
      </c>
      <c r="AV60" s="593"/>
      <c r="AW60" s="593"/>
      <c r="AX60" s="594"/>
      <c r="AY60">
        <f>COUNTA($G$62)</f>
        <v>1</v>
      </c>
    </row>
    <row r="61" spans="1:51" ht="18.75" customHeight="1" x14ac:dyDescent="0.2">
      <c r="A61" s="214"/>
      <c r="B61" s="210"/>
      <c r="C61" s="209"/>
      <c r="D61" s="210"/>
      <c r="E61" s="411"/>
      <c r="F61" s="412"/>
      <c r="G61" s="574"/>
      <c r="H61" s="312"/>
      <c r="I61" s="312"/>
      <c r="J61" s="312"/>
      <c r="K61" s="312"/>
      <c r="L61" s="312"/>
      <c r="M61" s="312"/>
      <c r="N61" s="312"/>
      <c r="O61" s="312"/>
      <c r="P61" s="312"/>
      <c r="Q61" s="312"/>
      <c r="R61" s="312"/>
      <c r="S61" s="312"/>
      <c r="T61" s="312"/>
      <c r="U61" s="312"/>
      <c r="V61" s="312"/>
      <c r="W61" s="312"/>
      <c r="X61" s="313"/>
      <c r="Y61" s="204"/>
      <c r="Z61" s="205"/>
      <c r="AA61" s="206"/>
      <c r="AB61" s="189"/>
      <c r="AC61" s="312"/>
      <c r="AD61" s="313"/>
      <c r="AE61" s="414" t="s">
        <v>268</v>
      </c>
      <c r="AF61" s="414"/>
      <c r="AG61" s="312" t="s">
        <v>171</v>
      </c>
      <c r="AH61" s="313"/>
      <c r="AI61" s="188"/>
      <c r="AJ61" s="188"/>
      <c r="AK61" s="188"/>
      <c r="AL61" s="189"/>
      <c r="AM61" s="188"/>
      <c r="AN61" s="188"/>
      <c r="AO61" s="188"/>
      <c r="AP61" s="189"/>
      <c r="AQ61" s="413" t="s">
        <v>268</v>
      </c>
      <c r="AR61" s="414"/>
      <c r="AS61" s="312" t="s">
        <v>171</v>
      </c>
      <c r="AT61" s="313"/>
      <c r="AU61" s="414" t="s">
        <v>268</v>
      </c>
      <c r="AV61" s="414"/>
      <c r="AW61" s="312" t="s">
        <v>168</v>
      </c>
      <c r="AX61" s="428"/>
      <c r="AY61">
        <f>$AY$60</f>
        <v>1</v>
      </c>
    </row>
    <row r="62" spans="1:51" ht="23.25" customHeight="1" x14ac:dyDescent="0.2">
      <c r="A62" s="214"/>
      <c r="B62" s="210"/>
      <c r="C62" s="209"/>
      <c r="D62" s="210"/>
      <c r="E62" s="411"/>
      <c r="F62" s="412"/>
      <c r="G62" s="581" t="s">
        <v>594</v>
      </c>
      <c r="H62" s="77"/>
      <c r="I62" s="77"/>
      <c r="J62" s="77"/>
      <c r="K62" s="77"/>
      <c r="L62" s="77"/>
      <c r="M62" s="77"/>
      <c r="N62" s="77"/>
      <c r="O62" s="77"/>
      <c r="P62" s="77"/>
      <c r="Q62" s="77"/>
      <c r="R62" s="77"/>
      <c r="S62" s="77"/>
      <c r="T62" s="77"/>
      <c r="U62" s="77"/>
      <c r="V62" s="77"/>
      <c r="W62" s="77"/>
      <c r="X62" s="184"/>
      <c r="Y62" s="365" t="s">
        <v>12</v>
      </c>
      <c r="Z62" s="366"/>
      <c r="AA62" s="367"/>
      <c r="AB62" s="429" t="s">
        <v>594</v>
      </c>
      <c r="AC62" s="430"/>
      <c r="AD62" s="431"/>
      <c r="AE62" s="319" t="s">
        <v>268</v>
      </c>
      <c r="AF62" s="203"/>
      <c r="AG62" s="203"/>
      <c r="AH62" s="320"/>
      <c r="AI62" s="319" t="s">
        <v>593</v>
      </c>
      <c r="AJ62" s="203"/>
      <c r="AK62" s="203"/>
      <c r="AL62" s="320"/>
      <c r="AM62" s="319" t="s">
        <v>593</v>
      </c>
      <c r="AN62" s="203"/>
      <c r="AO62" s="203"/>
      <c r="AP62" s="320"/>
      <c r="AQ62" s="319" t="s">
        <v>593</v>
      </c>
      <c r="AR62" s="203"/>
      <c r="AS62" s="203"/>
      <c r="AT62" s="320"/>
      <c r="AU62" s="319" t="s">
        <v>593</v>
      </c>
      <c r="AV62" s="203"/>
      <c r="AW62" s="203"/>
      <c r="AX62" s="379"/>
      <c r="AY62">
        <f t="shared" ref="AY62:AY64" si="6">$AY$60</f>
        <v>1</v>
      </c>
    </row>
    <row r="63" spans="1:51" ht="23.25" customHeight="1" x14ac:dyDescent="0.2">
      <c r="A63" s="214"/>
      <c r="B63" s="210"/>
      <c r="C63" s="209"/>
      <c r="D63" s="210"/>
      <c r="E63" s="411"/>
      <c r="F63" s="412"/>
      <c r="G63" s="582"/>
      <c r="H63" s="244"/>
      <c r="I63" s="244"/>
      <c r="J63" s="244"/>
      <c r="K63" s="244"/>
      <c r="L63" s="244"/>
      <c r="M63" s="244"/>
      <c r="N63" s="244"/>
      <c r="O63" s="244"/>
      <c r="P63" s="244"/>
      <c r="Q63" s="244"/>
      <c r="R63" s="244"/>
      <c r="S63" s="244"/>
      <c r="T63" s="244"/>
      <c r="U63" s="244"/>
      <c r="V63" s="244"/>
      <c r="W63" s="244"/>
      <c r="X63" s="388"/>
      <c r="Y63" s="314" t="s">
        <v>52</v>
      </c>
      <c r="Z63" s="315"/>
      <c r="AA63" s="316"/>
      <c r="AB63" s="429" t="s">
        <v>268</v>
      </c>
      <c r="AC63" s="430"/>
      <c r="AD63" s="431"/>
      <c r="AE63" s="319" t="s">
        <v>593</v>
      </c>
      <c r="AF63" s="203"/>
      <c r="AG63" s="203"/>
      <c r="AH63" s="320"/>
      <c r="AI63" s="319" t="s">
        <v>593</v>
      </c>
      <c r="AJ63" s="203"/>
      <c r="AK63" s="203"/>
      <c r="AL63" s="320"/>
      <c r="AM63" s="319" t="s">
        <v>593</v>
      </c>
      <c r="AN63" s="203"/>
      <c r="AO63" s="203"/>
      <c r="AP63" s="320"/>
      <c r="AQ63" s="319" t="s">
        <v>593</v>
      </c>
      <c r="AR63" s="203"/>
      <c r="AS63" s="203"/>
      <c r="AT63" s="320"/>
      <c r="AU63" s="319" t="s">
        <v>593</v>
      </c>
      <c r="AV63" s="203"/>
      <c r="AW63" s="203"/>
      <c r="AX63" s="379"/>
      <c r="AY63">
        <f t="shared" si="6"/>
        <v>1</v>
      </c>
    </row>
    <row r="64" spans="1:51" ht="23.25" customHeight="1" x14ac:dyDescent="0.2">
      <c r="A64" s="214"/>
      <c r="B64" s="210"/>
      <c r="C64" s="209"/>
      <c r="D64" s="210"/>
      <c r="E64" s="411"/>
      <c r="F64" s="412"/>
      <c r="G64" s="583"/>
      <c r="H64" s="80"/>
      <c r="I64" s="80"/>
      <c r="J64" s="80"/>
      <c r="K64" s="80"/>
      <c r="L64" s="80"/>
      <c r="M64" s="80"/>
      <c r="N64" s="80"/>
      <c r="O64" s="80"/>
      <c r="P64" s="80"/>
      <c r="Q64" s="80"/>
      <c r="R64" s="80"/>
      <c r="S64" s="80"/>
      <c r="T64" s="80"/>
      <c r="U64" s="80"/>
      <c r="V64" s="80"/>
      <c r="W64" s="80"/>
      <c r="X64" s="185"/>
      <c r="Y64" s="314" t="s">
        <v>13</v>
      </c>
      <c r="Z64" s="315"/>
      <c r="AA64" s="316"/>
      <c r="AB64" s="627" t="s">
        <v>169</v>
      </c>
      <c r="AC64" s="627"/>
      <c r="AD64" s="627"/>
      <c r="AE64" s="319" t="s">
        <v>593</v>
      </c>
      <c r="AF64" s="203"/>
      <c r="AG64" s="203"/>
      <c r="AH64" s="320"/>
      <c r="AI64" s="319" t="s">
        <v>593</v>
      </c>
      <c r="AJ64" s="203"/>
      <c r="AK64" s="203"/>
      <c r="AL64" s="320"/>
      <c r="AM64" s="319" t="s">
        <v>593</v>
      </c>
      <c r="AN64" s="203"/>
      <c r="AO64" s="203"/>
      <c r="AP64" s="320"/>
      <c r="AQ64" s="319" t="s">
        <v>593</v>
      </c>
      <c r="AR64" s="203"/>
      <c r="AS64" s="203"/>
      <c r="AT64" s="320"/>
      <c r="AU64" s="319" t="s">
        <v>593</v>
      </c>
      <c r="AV64" s="203"/>
      <c r="AW64" s="203"/>
      <c r="AX64" s="379"/>
      <c r="AY64">
        <f t="shared" si="6"/>
        <v>1</v>
      </c>
    </row>
    <row r="65" spans="1:51" ht="18.75" customHeight="1" x14ac:dyDescent="0.2">
      <c r="A65" s="214"/>
      <c r="B65" s="210"/>
      <c r="C65" s="209"/>
      <c r="D65" s="210"/>
      <c r="E65" s="411" t="s">
        <v>178</v>
      </c>
      <c r="F65" s="412"/>
      <c r="G65" s="580" t="s">
        <v>175</v>
      </c>
      <c r="H65" s="408"/>
      <c r="I65" s="408"/>
      <c r="J65" s="408"/>
      <c r="K65" s="408"/>
      <c r="L65" s="408"/>
      <c r="M65" s="408"/>
      <c r="N65" s="408"/>
      <c r="O65" s="408"/>
      <c r="P65" s="408"/>
      <c r="Q65" s="408"/>
      <c r="R65" s="408"/>
      <c r="S65" s="408"/>
      <c r="T65" s="408"/>
      <c r="U65" s="408"/>
      <c r="V65" s="408"/>
      <c r="W65" s="408"/>
      <c r="X65" s="409"/>
      <c r="Y65" s="204"/>
      <c r="Z65" s="205"/>
      <c r="AA65" s="206"/>
      <c r="AB65" s="187" t="s">
        <v>11</v>
      </c>
      <c r="AC65" s="408"/>
      <c r="AD65" s="409"/>
      <c r="AE65" s="181" t="s">
        <v>176</v>
      </c>
      <c r="AF65" s="182"/>
      <c r="AG65" s="182"/>
      <c r="AH65" s="183"/>
      <c r="AI65" s="186" t="s">
        <v>404</v>
      </c>
      <c r="AJ65" s="186"/>
      <c r="AK65" s="186"/>
      <c r="AL65" s="187"/>
      <c r="AM65" s="186" t="s">
        <v>405</v>
      </c>
      <c r="AN65" s="186"/>
      <c r="AO65" s="186"/>
      <c r="AP65" s="187"/>
      <c r="AQ65" s="187" t="s">
        <v>170</v>
      </c>
      <c r="AR65" s="408"/>
      <c r="AS65" s="408"/>
      <c r="AT65" s="409"/>
      <c r="AU65" s="593" t="s">
        <v>129</v>
      </c>
      <c r="AV65" s="593"/>
      <c r="AW65" s="593"/>
      <c r="AX65" s="594"/>
      <c r="AY65">
        <f>COUNTA($G$67)</f>
        <v>1</v>
      </c>
    </row>
    <row r="66" spans="1:51" ht="18.75" customHeight="1" x14ac:dyDescent="0.2">
      <c r="A66" s="214"/>
      <c r="B66" s="210"/>
      <c r="C66" s="209"/>
      <c r="D66" s="210"/>
      <c r="E66" s="411"/>
      <c r="F66" s="412"/>
      <c r="G66" s="574"/>
      <c r="H66" s="312"/>
      <c r="I66" s="312"/>
      <c r="J66" s="312"/>
      <c r="K66" s="312"/>
      <c r="L66" s="312"/>
      <c r="M66" s="312"/>
      <c r="N66" s="312"/>
      <c r="O66" s="312"/>
      <c r="P66" s="312"/>
      <c r="Q66" s="312"/>
      <c r="R66" s="312"/>
      <c r="S66" s="312"/>
      <c r="T66" s="312"/>
      <c r="U66" s="312"/>
      <c r="V66" s="312"/>
      <c r="W66" s="312"/>
      <c r="X66" s="313"/>
      <c r="Y66" s="204"/>
      <c r="Z66" s="205"/>
      <c r="AA66" s="206"/>
      <c r="AB66" s="189"/>
      <c r="AC66" s="312"/>
      <c r="AD66" s="313"/>
      <c r="AE66" s="414" t="s">
        <v>268</v>
      </c>
      <c r="AF66" s="414"/>
      <c r="AG66" s="312" t="s">
        <v>171</v>
      </c>
      <c r="AH66" s="313"/>
      <c r="AI66" s="188"/>
      <c r="AJ66" s="188"/>
      <c r="AK66" s="188"/>
      <c r="AL66" s="189"/>
      <c r="AM66" s="188"/>
      <c r="AN66" s="188"/>
      <c r="AO66" s="188"/>
      <c r="AP66" s="189"/>
      <c r="AQ66" s="413" t="s">
        <v>268</v>
      </c>
      <c r="AR66" s="414"/>
      <c r="AS66" s="312" t="s">
        <v>171</v>
      </c>
      <c r="AT66" s="313"/>
      <c r="AU66" s="414" t="s">
        <v>268</v>
      </c>
      <c r="AV66" s="414"/>
      <c r="AW66" s="312" t="s">
        <v>168</v>
      </c>
      <c r="AX66" s="428"/>
      <c r="AY66">
        <f>$AY$65</f>
        <v>1</v>
      </c>
    </row>
    <row r="67" spans="1:51" ht="23.25" customHeight="1" x14ac:dyDescent="0.2">
      <c r="A67" s="214"/>
      <c r="B67" s="210"/>
      <c r="C67" s="209"/>
      <c r="D67" s="210"/>
      <c r="E67" s="411"/>
      <c r="F67" s="412"/>
      <c r="G67" s="581" t="s">
        <v>268</v>
      </c>
      <c r="H67" s="77"/>
      <c r="I67" s="77"/>
      <c r="J67" s="77"/>
      <c r="K67" s="77"/>
      <c r="L67" s="77"/>
      <c r="M67" s="77"/>
      <c r="N67" s="77"/>
      <c r="O67" s="77"/>
      <c r="P67" s="77"/>
      <c r="Q67" s="77"/>
      <c r="R67" s="77"/>
      <c r="S67" s="77"/>
      <c r="T67" s="77"/>
      <c r="U67" s="77"/>
      <c r="V67" s="77"/>
      <c r="W67" s="77"/>
      <c r="X67" s="184"/>
      <c r="Y67" s="365" t="s">
        <v>12</v>
      </c>
      <c r="Z67" s="366"/>
      <c r="AA67" s="367"/>
      <c r="AB67" s="318" t="s">
        <v>268</v>
      </c>
      <c r="AC67" s="318"/>
      <c r="AD67" s="318"/>
      <c r="AE67" s="319" t="s">
        <v>268</v>
      </c>
      <c r="AF67" s="203"/>
      <c r="AG67" s="203"/>
      <c r="AH67" s="320"/>
      <c r="AI67" s="319" t="s">
        <v>593</v>
      </c>
      <c r="AJ67" s="203"/>
      <c r="AK67" s="203"/>
      <c r="AL67" s="320"/>
      <c r="AM67" s="319" t="s">
        <v>593</v>
      </c>
      <c r="AN67" s="203"/>
      <c r="AO67" s="203"/>
      <c r="AP67" s="320"/>
      <c r="AQ67" s="319" t="s">
        <v>593</v>
      </c>
      <c r="AR67" s="203"/>
      <c r="AS67" s="203"/>
      <c r="AT67" s="320"/>
      <c r="AU67" s="319" t="s">
        <v>593</v>
      </c>
      <c r="AV67" s="203"/>
      <c r="AW67" s="203"/>
      <c r="AX67" s="379"/>
      <c r="AY67">
        <f t="shared" ref="AY67:AY69" si="7">$AY$65</f>
        <v>1</v>
      </c>
    </row>
    <row r="68" spans="1:51" ht="23.25" customHeight="1" x14ac:dyDescent="0.2">
      <c r="A68" s="214"/>
      <c r="B68" s="210"/>
      <c r="C68" s="209"/>
      <c r="D68" s="210"/>
      <c r="E68" s="411"/>
      <c r="F68" s="412"/>
      <c r="G68" s="582"/>
      <c r="H68" s="244"/>
      <c r="I68" s="244"/>
      <c r="J68" s="244"/>
      <c r="K68" s="244"/>
      <c r="L68" s="244"/>
      <c r="M68" s="244"/>
      <c r="N68" s="244"/>
      <c r="O68" s="244"/>
      <c r="P68" s="244"/>
      <c r="Q68" s="244"/>
      <c r="R68" s="244"/>
      <c r="S68" s="244"/>
      <c r="T68" s="244"/>
      <c r="U68" s="244"/>
      <c r="V68" s="244"/>
      <c r="W68" s="244"/>
      <c r="X68" s="388"/>
      <c r="Y68" s="314" t="s">
        <v>52</v>
      </c>
      <c r="Z68" s="315"/>
      <c r="AA68" s="316"/>
      <c r="AB68" s="611" t="s">
        <v>268</v>
      </c>
      <c r="AC68" s="611"/>
      <c r="AD68" s="611"/>
      <c r="AE68" s="319" t="s">
        <v>593</v>
      </c>
      <c r="AF68" s="203"/>
      <c r="AG68" s="203"/>
      <c r="AH68" s="320"/>
      <c r="AI68" s="319" t="s">
        <v>593</v>
      </c>
      <c r="AJ68" s="203"/>
      <c r="AK68" s="203"/>
      <c r="AL68" s="320"/>
      <c r="AM68" s="319" t="s">
        <v>593</v>
      </c>
      <c r="AN68" s="203"/>
      <c r="AO68" s="203"/>
      <c r="AP68" s="320"/>
      <c r="AQ68" s="319" t="s">
        <v>593</v>
      </c>
      <c r="AR68" s="203"/>
      <c r="AS68" s="203"/>
      <c r="AT68" s="320"/>
      <c r="AU68" s="319" t="s">
        <v>593</v>
      </c>
      <c r="AV68" s="203"/>
      <c r="AW68" s="203"/>
      <c r="AX68" s="379"/>
      <c r="AY68">
        <f t="shared" si="7"/>
        <v>1</v>
      </c>
    </row>
    <row r="69" spans="1:51" ht="23.25" customHeight="1" x14ac:dyDescent="0.2">
      <c r="A69" s="214"/>
      <c r="B69" s="210"/>
      <c r="C69" s="209"/>
      <c r="D69" s="210"/>
      <c r="E69" s="411"/>
      <c r="F69" s="412"/>
      <c r="G69" s="583"/>
      <c r="H69" s="80"/>
      <c r="I69" s="80"/>
      <c r="J69" s="80"/>
      <c r="K69" s="80"/>
      <c r="L69" s="80"/>
      <c r="M69" s="80"/>
      <c r="N69" s="80"/>
      <c r="O69" s="80"/>
      <c r="P69" s="80"/>
      <c r="Q69" s="80"/>
      <c r="R69" s="80"/>
      <c r="S69" s="80"/>
      <c r="T69" s="80"/>
      <c r="U69" s="80"/>
      <c r="V69" s="80"/>
      <c r="W69" s="80"/>
      <c r="X69" s="185"/>
      <c r="Y69" s="314" t="s">
        <v>13</v>
      </c>
      <c r="Z69" s="315"/>
      <c r="AA69" s="316"/>
      <c r="AB69" s="627" t="s">
        <v>14</v>
      </c>
      <c r="AC69" s="627"/>
      <c r="AD69" s="627"/>
      <c r="AE69" s="319" t="s">
        <v>593</v>
      </c>
      <c r="AF69" s="203"/>
      <c r="AG69" s="203"/>
      <c r="AH69" s="320"/>
      <c r="AI69" s="319" t="s">
        <v>593</v>
      </c>
      <c r="AJ69" s="203"/>
      <c r="AK69" s="203"/>
      <c r="AL69" s="320"/>
      <c r="AM69" s="319" t="s">
        <v>593</v>
      </c>
      <c r="AN69" s="203"/>
      <c r="AO69" s="203"/>
      <c r="AP69" s="320"/>
      <c r="AQ69" s="319" t="s">
        <v>593</v>
      </c>
      <c r="AR69" s="203"/>
      <c r="AS69" s="203"/>
      <c r="AT69" s="320"/>
      <c r="AU69" s="319" t="s">
        <v>593</v>
      </c>
      <c r="AV69" s="203"/>
      <c r="AW69" s="203"/>
      <c r="AX69" s="379"/>
      <c r="AY69">
        <f t="shared" si="7"/>
        <v>1</v>
      </c>
    </row>
    <row r="70" spans="1:51" ht="23.85" customHeight="1" x14ac:dyDescent="0.2">
      <c r="A70" s="214"/>
      <c r="B70" s="210"/>
      <c r="C70" s="209"/>
      <c r="D70" s="210"/>
      <c r="E70" s="73" t="s">
        <v>269</v>
      </c>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5"/>
      <c r="AY70">
        <f>COUNTA($E$71)</f>
        <v>1</v>
      </c>
    </row>
    <row r="71" spans="1:51" ht="24.75" customHeight="1" x14ac:dyDescent="0.2">
      <c r="A71" s="214"/>
      <c r="B71" s="210"/>
      <c r="C71" s="209"/>
      <c r="D71" s="210"/>
      <c r="E71" s="76" t="s">
        <v>634</v>
      </c>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8"/>
      <c r="AY71">
        <f>$AY$70</f>
        <v>1</v>
      </c>
    </row>
    <row r="72" spans="1:51" ht="24.75" customHeight="1" thickBot="1" x14ac:dyDescent="0.25">
      <c r="A72" s="214"/>
      <c r="B72" s="210"/>
      <c r="C72" s="209"/>
      <c r="D72" s="210"/>
      <c r="E72" s="79"/>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1"/>
      <c r="AY72">
        <f>$AY$71</f>
        <v>1</v>
      </c>
    </row>
    <row r="73" spans="1:51" ht="27" customHeight="1" x14ac:dyDescent="0.2">
      <c r="A73" s="577" t="s">
        <v>45</v>
      </c>
      <c r="B73" s="578"/>
      <c r="C73" s="578"/>
      <c r="D73" s="578"/>
      <c r="E73" s="578"/>
      <c r="F73" s="578"/>
      <c r="G73" s="578"/>
      <c r="H73" s="578"/>
      <c r="I73" s="578"/>
      <c r="J73" s="578"/>
      <c r="K73" s="578"/>
      <c r="L73" s="578"/>
      <c r="M73" s="578"/>
      <c r="N73" s="578"/>
      <c r="O73" s="578"/>
      <c r="P73" s="578"/>
      <c r="Q73" s="578"/>
      <c r="R73" s="578"/>
      <c r="S73" s="578"/>
      <c r="T73" s="578"/>
      <c r="U73" s="578"/>
      <c r="V73" s="578"/>
      <c r="W73" s="578"/>
      <c r="X73" s="578"/>
      <c r="Y73" s="578"/>
      <c r="Z73" s="578"/>
      <c r="AA73" s="578"/>
      <c r="AB73" s="578"/>
      <c r="AC73" s="578"/>
      <c r="AD73" s="578"/>
      <c r="AE73" s="578"/>
      <c r="AF73" s="578"/>
      <c r="AG73" s="578"/>
      <c r="AH73" s="578"/>
      <c r="AI73" s="578"/>
      <c r="AJ73" s="578"/>
      <c r="AK73" s="578"/>
      <c r="AL73" s="578"/>
      <c r="AM73" s="578"/>
      <c r="AN73" s="578"/>
      <c r="AO73" s="578"/>
      <c r="AP73" s="578"/>
      <c r="AQ73" s="578"/>
      <c r="AR73" s="578"/>
      <c r="AS73" s="578"/>
      <c r="AT73" s="578"/>
      <c r="AU73" s="578"/>
      <c r="AV73" s="578"/>
      <c r="AW73" s="578"/>
      <c r="AX73" s="579"/>
    </row>
    <row r="74" spans="1:51" ht="27" customHeight="1" x14ac:dyDescent="0.2">
      <c r="A74" s="5"/>
      <c r="B74" s="6"/>
      <c r="C74" s="381" t="s">
        <v>30</v>
      </c>
      <c r="D74" s="380"/>
      <c r="E74" s="380"/>
      <c r="F74" s="380"/>
      <c r="G74" s="380"/>
      <c r="H74" s="380"/>
      <c r="I74" s="380"/>
      <c r="J74" s="380"/>
      <c r="K74" s="380"/>
      <c r="L74" s="380"/>
      <c r="M74" s="380"/>
      <c r="N74" s="380"/>
      <c r="O74" s="380"/>
      <c r="P74" s="380"/>
      <c r="Q74" s="380"/>
      <c r="R74" s="380"/>
      <c r="S74" s="380"/>
      <c r="T74" s="380"/>
      <c r="U74" s="380"/>
      <c r="V74" s="380"/>
      <c r="W74" s="380"/>
      <c r="X74" s="380"/>
      <c r="Y74" s="380"/>
      <c r="Z74" s="380"/>
      <c r="AA74" s="380"/>
      <c r="AB74" s="380"/>
      <c r="AC74" s="382"/>
      <c r="AD74" s="380" t="s">
        <v>34</v>
      </c>
      <c r="AE74" s="380"/>
      <c r="AF74" s="380"/>
      <c r="AG74" s="437" t="s">
        <v>29</v>
      </c>
      <c r="AH74" s="380"/>
      <c r="AI74" s="380"/>
      <c r="AJ74" s="380"/>
      <c r="AK74" s="380"/>
      <c r="AL74" s="380"/>
      <c r="AM74" s="380"/>
      <c r="AN74" s="380"/>
      <c r="AO74" s="380"/>
      <c r="AP74" s="380"/>
      <c r="AQ74" s="380"/>
      <c r="AR74" s="380"/>
      <c r="AS74" s="380"/>
      <c r="AT74" s="380"/>
      <c r="AU74" s="380"/>
      <c r="AV74" s="380"/>
      <c r="AW74" s="380"/>
      <c r="AX74" s="438"/>
    </row>
    <row r="75" spans="1:51" ht="58.2" customHeight="1" x14ac:dyDescent="0.2">
      <c r="A75" s="503" t="s">
        <v>134</v>
      </c>
      <c r="B75" s="504"/>
      <c r="C75" s="347" t="s">
        <v>135</v>
      </c>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9"/>
      <c r="AD75" s="383" t="s">
        <v>573</v>
      </c>
      <c r="AE75" s="384"/>
      <c r="AF75" s="384"/>
      <c r="AG75" s="724" t="s">
        <v>628</v>
      </c>
      <c r="AH75" s="725"/>
      <c r="AI75" s="725"/>
      <c r="AJ75" s="725"/>
      <c r="AK75" s="725"/>
      <c r="AL75" s="725"/>
      <c r="AM75" s="725"/>
      <c r="AN75" s="725"/>
      <c r="AO75" s="725"/>
      <c r="AP75" s="725"/>
      <c r="AQ75" s="725"/>
      <c r="AR75" s="725"/>
      <c r="AS75" s="725"/>
      <c r="AT75" s="725"/>
      <c r="AU75" s="725"/>
      <c r="AV75" s="725"/>
      <c r="AW75" s="725"/>
      <c r="AX75" s="726"/>
    </row>
    <row r="76" spans="1:51" ht="58.2" customHeight="1" x14ac:dyDescent="0.2">
      <c r="A76" s="505"/>
      <c r="B76" s="506"/>
      <c r="C76" s="432" t="s">
        <v>35</v>
      </c>
      <c r="D76" s="433"/>
      <c r="E76" s="433"/>
      <c r="F76" s="433"/>
      <c r="G76" s="433"/>
      <c r="H76" s="433"/>
      <c r="I76" s="433"/>
      <c r="J76" s="433"/>
      <c r="K76" s="433"/>
      <c r="L76" s="433"/>
      <c r="M76" s="433"/>
      <c r="N76" s="433"/>
      <c r="O76" s="433"/>
      <c r="P76" s="433"/>
      <c r="Q76" s="433"/>
      <c r="R76" s="433"/>
      <c r="S76" s="433"/>
      <c r="T76" s="433"/>
      <c r="U76" s="433"/>
      <c r="V76" s="433"/>
      <c r="W76" s="433"/>
      <c r="X76" s="433"/>
      <c r="Y76" s="433"/>
      <c r="Z76" s="433"/>
      <c r="AA76" s="433"/>
      <c r="AB76" s="433"/>
      <c r="AC76" s="219"/>
      <c r="AD76" s="95" t="s">
        <v>573</v>
      </c>
      <c r="AE76" s="96"/>
      <c r="AF76" s="96"/>
      <c r="AG76" s="715" t="s">
        <v>629</v>
      </c>
      <c r="AH76" s="716"/>
      <c r="AI76" s="716"/>
      <c r="AJ76" s="716"/>
      <c r="AK76" s="716"/>
      <c r="AL76" s="716"/>
      <c r="AM76" s="716"/>
      <c r="AN76" s="716"/>
      <c r="AO76" s="716"/>
      <c r="AP76" s="716"/>
      <c r="AQ76" s="716"/>
      <c r="AR76" s="716"/>
      <c r="AS76" s="716"/>
      <c r="AT76" s="716"/>
      <c r="AU76" s="716"/>
      <c r="AV76" s="716"/>
      <c r="AW76" s="716"/>
      <c r="AX76" s="717"/>
    </row>
    <row r="77" spans="1:51" ht="90.6" customHeight="1" x14ac:dyDescent="0.2">
      <c r="A77" s="507"/>
      <c r="B77" s="508"/>
      <c r="C77" s="745" t="s">
        <v>136</v>
      </c>
      <c r="D77" s="746"/>
      <c r="E77" s="746"/>
      <c r="F77" s="746"/>
      <c r="G77" s="746"/>
      <c r="H77" s="746"/>
      <c r="I77" s="746"/>
      <c r="J77" s="746"/>
      <c r="K77" s="746"/>
      <c r="L77" s="746"/>
      <c r="M77" s="746"/>
      <c r="N77" s="746"/>
      <c r="O77" s="746"/>
      <c r="P77" s="746"/>
      <c r="Q77" s="746"/>
      <c r="R77" s="746"/>
      <c r="S77" s="746"/>
      <c r="T77" s="746"/>
      <c r="U77" s="746"/>
      <c r="V77" s="746"/>
      <c r="W77" s="746"/>
      <c r="X77" s="746"/>
      <c r="Y77" s="746"/>
      <c r="Z77" s="746"/>
      <c r="AA77" s="746"/>
      <c r="AB77" s="746"/>
      <c r="AC77" s="747"/>
      <c r="AD77" s="422" t="s">
        <v>573</v>
      </c>
      <c r="AE77" s="423"/>
      <c r="AF77" s="423"/>
      <c r="AG77" s="709" t="s">
        <v>630</v>
      </c>
      <c r="AH77" s="710"/>
      <c r="AI77" s="710"/>
      <c r="AJ77" s="710"/>
      <c r="AK77" s="710"/>
      <c r="AL77" s="710"/>
      <c r="AM77" s="710"/>
      <c r="AN77" s="710"/>
      <c r="AO77" s="710"/>
      <c r="AP77" s="710"/>
      <c r="AQ77" s="710"/>
      <c r="AR77" s="710"/>
      <c r="AS77" s="710"/>
      <c r="AT77" s="710"/>
      <c r="AU77" s="710"/>
      <c r="AV77" s="710"/>
      <c r="AW77" s="710"/>
      <c r="AX77" s="711"/>
    </row>
    <row r="78" spans="1:51" ht="27" customHeight="1" x14ac:dyDescent="0.2">
      <c r="A78" s="252" t="s">
        <v>37</v>
      </c>
      <c r="B78" s="253"/>
      <c r="C78" s="434" t="s">
        <v>39</v>
      </c>
      <c r="D78" s="435"/>
      <c r="E78" s="267"/>
      <c r="F78" s="267"/>
      <c r="G78" s="267"/>
      <c r="H78" s="267"/>
      <c r="I78" s="267"/>
      <c r="J78" s="267"/>
      <c r="K78" s="267"/>
      <c r="L78" s="267"/>
      <c r="M78" s="267"/>
      <c r="N78" s="267"/>
      <c r="O78" s="267"/>
      <c r="P78" s="267"/>
      <c r="Q78" s="267"/>
      <c r="R78" s="267"/>
      <c r="S78" s="267"/>
      <c r="T78" s="267"/>
      <c r="U78" s="267"/>
      <c r="V78" s="267"/>
      <c r="W78" s="267"/>
      <c r="X78" s="267"/>
      <c r="Y78" s="267"/>
      <c r="Z78" s="267"/>
      <c r="AA78" s="267"/>
      <c r="AB78" s="267"/>
      <c r="AC78" s="436"/>
      <c r="AD78" s="353" t="s">
        <v>573</v>
      </c>
      <c r="AE78" s="354"/>
      <c r="AF78" s="354"/>
      <c r="AG78" s="76" t="s">
        <v>596</v>
      </c>
      <c r="AH78" s="77"/>
      <c r="AI78" s="77"/>
      <c r="AJ78" s="77"/>
      <c r="AK78" s="77"/>
      <c r="AL78" s="77"/>
      <c r="AM78" s="77"/>
      <c r="AN78" s="77"/>
      <c r="AO78" s="77"/>
      <c r="AP78" s="77"/>
      <c r="AQ78" s="77"/>
      <c r="AR78" s="77"/>
      <c r="AS78" s="77"/>
      <c r="AT78" s="77"/>
      <c r="AU78" s="77"/>
      <c r="AV78" s="77"/>
      <c r="AW78" s="77"/>
      <c r="AX78" s="78"/>
    </row>
    <row r="79" spans="1:51" ht="35.25" customHeight="1" x14ac:dyDescent="0.2">
      <c r="A79" s="254"/>
      <c r="B79" s="255"/>
      <c r="C79" s="439"/>
      <c r="D79" s="440"/>
      <c r="E79" s="359" t="s">
        <v>254</v>
      </c>
      <c r="F79" s="360"/>
      <c r="G79" s="360"/>
      <c r="H79" s="360"/>
      <c r="I79" s="360"/>
      <c r="J79" s="360"/>
      <c r="K79" s="360"/>
      <c r="L79" s="360"/>
      <c r="M79" s="360"/>
      <c r="N79" s="360"/>
      <c r="O79" s="360"/>
      <c r="P79" s="360"/>
      <c r="Q79" s="360"/>
      <c r="R79" s="360"/>
      <c r="S79" s="360"/>
      <c r="T79" s="360"/>
      <c r="U79" s="360"/>
      <c r="V79" s="360"/>
      <c r="W79" s="360"/>
      <c r="X79" s="360"/>
      <c r="Y79" s="360"/>
      <c r="Z79" s="360"/>
      <c r="AA79" s="360"/>
      <c r="AB79" s="360"/>
      <c r="AC79" s="361"/>
      <c r="AD79" s="95" t="s">
        <v>595</v>
      </c>
      <c r="AE79" s="96"/>
      <c r="AF79" s="293"/>
      <c r="AG79" s="243"/>
      <c r="AH79" s="244"/>
      <c r="AI79" s="244"/>
      <c r="AJ79" s="244"/>
      <c r="AK79" s="244"/>
      <c r="AL79" s="244"/>
      <c r="AM79" s="244"/>
      <c r="AN79" s="244"/>
      <c r="AO79" s="244"/>
      <c r="AP79" s="244"/>
      <c r="AQ79" s="244"/>
      <c r="AR79" s="244"/>
      <c r="AS79" s="244"/>
      <c r="AT79" s="244"/>
      <c r="AU79" s="244"/>
      <c r="AV79" s="244"/>
      <c r="AW79" s="244"/>
      <c r="AX79" s="245"/>
    </row>
    <row r="80" spans="1:51" ht="26.25" customHeight="1" x14ac:dyDescent="0.2">
      <c r="A80" s="254"/>
      <c r="B80" s="255"/>
      <c r="C80" s="441"/>
      <c r="D80" s="442"/>
      <c r="E80" s="362" t="s">
        <v>215</v>
      </c>
      <c r="F80" s="363"/>
      <c r="G80" s="363"/>
      <c r="H80" s="363"/>
      <c r="I80" s="363"/>
      <c r="J80" s="363"/>
      <c r="K80" s="363"/>
      <c r="L80" s="363"/>
      <c r="M80" s="363"/>
      <c r="N80" s="363"/>
      <c r="O80" s="363"/>
      <c r="P80" s="363"/>
      <c r="Q80" s="363"/>
      <c r="R80" s="363"/>
      <c r="S80" s="363"/>
      <c r="T80" s="363"/>
      <c r="U80" s="363"/>
      <c r="V80" s="363"/>
      <c r="W80" s="363"/>
      <c r="X80" s="363"/>
      <c r="Y80" s="363"/>
      <c r="Z80" s="363"/>
      <c r="AA80" s="363"/>
      <c r="AB80" s="363"/>
      <c r="AC80" s="364"/>
      <c r="AD80" s="616" t="s">
        <v>595</v>
      </c>
      <c r="AE80" s="617"/>
      <c r="AF80" s="617"/>
      <c r="AG80" s="243"/>
      <c r="AH80" s="244"/>
      <c r="AI80" s="244"/>
      <c r="AJ80" s="244"/>
      <c r="AK80" s="244"/>
      <c r="AL80" s="244"/>
      <c r="AM80" s="244"/>
      <c r="AN80" s="244"/>
      <c r="AO80" s="244"/>
      <c r="AP80" s="244"/>
      <c r="AQ80" s="244"/>
      <c r="AR80" s="244"/>
      <c r="AS80" s="244"/>
      <c r="AT80" s="244"/>
      <c r="AU80" s="244"/>
      <c r="AV80" s="244"/>
      <c r="AW80" s="244"/>
      <c r="AX80" s="245"/>
    </row>
    <row r="81" spans="1:50" ht="33.75" customHeight="1" x14ac:dyDescent="0.2">
      <c r="A81" s="254"/>
      <c r="B81" s="256"/>
      <c r="C81" s="425" t="s">
        <v>40</v>
      </c>
      <c r="D81" s="426"/>
      <c r="E81" s="426"/>
      <c r="F81" s="426"/>
      <c r="G81" s="426"/>
      <c r="H81" s="426"/>
      <c r="I81" s="426"/>
      <c r="J81" s="426"/>
      <c r="K81" s="426"/>
      <c r="L81" s="426"/>
      <c r="M81" s="426"/>
      <c r="N81" s="426"/>
      <c r="O81" s="426"/>
      <c r="P81" s="426"/>
      <c r="Q81" s="426"/>
      <c r="R81" s="426"/>
      <c r="S81" s="426"/>
      <c r="T81" s="426"/>
      <c r="U81" s="426"/>
      <c r="V81" s="426"/>
      <c r="W81" s="426"/>
      <c r="X81" s="426"/>
      <c r="Y81" s="426"/>
      <c r="Z81" s="426"/>
      <c r="AA81" s="426"/>
      <c r="AB81" s="426"/>
      <c r="AC81" s="426"/>
      <c r="AD81" s="223" t="s">
        <v>573</v>
      </c>
      <c r="AE81" s="224"/>
      <c r="AF81" s="224"/>
      <c r="AG81" s="712" t="s">
        <v>631</v>
      </c>
      <c r="AH81" s="713"/>
      <c r="AI81" s="713"/>
      <c r="AJ81" s="713"/>
      <c r="AK81" s="713"/>
      <c r="AL81" s="713"/>
      <c r="AM81" s="713"/>
      <c r="AN81" s="713"/>
      <c r="AO81" s="713"/>
      <c r="AP81" s="713"/>
      <c r="AQ81" s="713"/>
      <c r="AR81" s="713"/>
      <c r="AS81" s="713"/>
      <c r="AT81" s="713"/>
      <c r="AU81" s="713"/>
      <c r="AV81" s="713"/>
      <c r="AW81" s="713"/>
      <c r="AX81" s="714"/>
    </row>
    <row r="82" spans="1:50" ht="65.25" customHeight="1" x14ac:dyDescent="0.2">
      <c r="A82" s="254"/>
      <c r="B82" s="256"/>
      <c r="C82" s="218" t="s">
        <v>137</v>
      </c>
      <c r="D82" s="219"/>
      <c r="E82" s="219"/>
      <c r="F82" s="219"/>
      <c r="G82" s="219"/>
      <c r="H82" s="219"/>
      <c r="I82" s="219"/>
      <c r="J82" s="219"/>
      <c r="K82" s="219"/>
      <c r="L82" s="219"/>
      <c r="M82" s="219"/>
      <c r="N82" s="219"/>
      <c r="O82" s="219"/>
      <c r="P82" s="219"/>
      <c r="Q82" s="219"/>
      <c r="R82" s="219"/>
      <c r="S82" s="219"/>
      <c r="T82" s="219"/>
      <c r="U82" s="219"/>
      <c r="V82" s="219"/>
      <c r="W82" s="219"/>
      <c r="X82" s="219"/>
      <c r="Y82" s="219"/>
      <c r="Z82" s="219"/>
      <c r="AA82" s="219"/>
      <c r="AB82" s="219"/>
      <c r="AC82" s="219"/>
      <c r="AD82" s="95" t="s">
        <v>573</v>
      </c>
      <c r="AE82" s="96"/>
      <c r="AF82" s="96"/>
      <c r="AG82" s="715" t="s">
        <v>632</v>
      </c>
      <c r="AH82" s="716"/>
      <c r="AI82" s="716"/>
      <c r="AJ82" s="716"/>
      <c r="AK82" s="716"/>
      <c r="AL82" s="716"/>
      <c r="AM82" s="716"/>
      <c r="AN82" s="716"/>
      <c r="AO82" s="716"/>
      <c r="AP82" s="716"/>
      <c r="AQ82" s="716"/>
      <c r="AR82" s="716"/>
      <c r="AS82" s="716"/>
      <c r="AT82" s="716"/>
      <c r="AU82" s="716"/>
      <c r="AV82" s="716"/>
      <c r="AW82" s="716"/>
      <c r="AX82" s="717"/>
    </row>
    <row r="83" spans="1:50" ht="26.25" customHeight="1" x14ac:dyDescent="0.2">
      <c r="A83" s="254"/>
      <c r="B83" s="256"/>
      <c r="C83" s="218" t="s">
        <v>36</v>
      </c>
      <c r="D83" s="219"/>
      <c r="E83" s="219"/>
      <c r="F83" s="219"/>
      <c r="G83" s="219"/>
      <c r="H83" s="219"/>
      <c r="I83" s="219"/>
      <c r="J83" s="219"/>
      <c r="K83" s="219"/>
      <c r="L83" s="219"/>
      <c r="M83" s="219"/>
      <c r="N83" s="219"/>
      <c r="O83" s="219"/>
      <c r="P83" s="219"/>
      <c r="Q83" s="219"/>
      <c r="R83" s="219"/>
      <c r="S83" s="219"/>
      <c r="T83" s="219"/>
      <c r="U83" s="219"/>
      <c r="V83" s="219"/>
      <c r="W83" s="219"/>
      <c r="X83" s="219"/>
      <c r="Y83" s="219"/>
      <c r="Z83" s="219"/>
      <c r="AA83" s="219"/>
      <c r="AB83" s="219"/>
      <c r="AC83" s="219"/>
      <c r="AD83" s="95" t="s">
        <v>597</v>
      </c>
      <c r="AE83" s="96"/>
      <c r="AF83" s="96"/>
      <c r="AG83" s="715" t="s">
        <v>634</v>
      </c>
      <c r="AH83" s="716"/>
      <c r="AI83" s="716"/>
      <c r="AJ83" s="716"/>
      <c r="AK83" s="716"/>
      <c r="AL83" s="716"/>
      <c r="AM83" s="716"/>
      <c r="AN83" s="716"/>
      <c r="AO83" s="716"/>
      <c r="AP83" s="716"/>
      <c r="AQ83" s="716"/>
      <c r="AR83" s="716"/>
      <c r="AS83" s="716"/>
      <c r="AT83" s="716"/>
      <c r="AU83" s="716"/>
      <c r="AV83" s="716"/>
      <c r="AW83" s="716"/>
      <c r="AX83" s="717"/>
    </row>
    <row r="84" spans="1:50" ht="33" customHeight="1" x14ac:dyDescent="0.2">
      <c r="A84" s="254"/>
      <c r="B84" s="256"/>
      <c r="C84" s="218" t="s">
        <v>41</v>
      </c>
      <c r="D84" s="219"/>
      <c r="E84" s="219"/>
      <c r="F84" s="219"/>
      <c r="G84" s="219"/>
      <c r="H84" s="219"/>
      <c r="I84" s="219"/>
      <c r="J84" s="219"/>
      <c r="K84" s="219"/>
      <c r="L84" s="219"/>
      <c r="M84" s="219"/>
      <c r="N84" s="219"/>
      <c r="O84" s="219"/>
      <c r="P84" s="219"/>
      <c r="Q84" s="219"/>
      <c r="R84" s="219"/>
      <c r="S84" s="219"/>
      <c r="T84" s="219"/>
      <c r="U84" s="219"/>
      <c r="V84" s="219"/>
      <c r="W84" s="219"/>
      <c r="X84" s="219"/>
      <c r="Y84" s="219"/>
      <c r="Z84" s="219"/>
      <c r="AA84" s="219"/>
      <c r="AB84" s="219"/>
      <c r="AC84" s="236"/>
      <c r="AD84" s="95" t="s">
        <v>573</v>
      </c>
      <c r="AE84" s="96"/>
      <c r="AF84" s="96"/>
      <c r="AG84" s="715" t="s">
        <v>640</v>
      </c>
      <c r="AH84" s="716"/>
      <c r="AI84" s="716"/>
      <c r="AJ84" s="716"/>
      <c r="AK84" s="716"/>
      <c r="AL84" s="716"/>
      <c r="AM84" s="716"/>
      <c r="AN84" s="716"/>
      <c r="AO84" s="716"/>
      <c r="AP84" s="716"/>
      <c r="AQ84" s="716"/>
      <c r="AR84" s="716"/>
      <c r="AS84" s="716"/>
      <c r="AT84" s="716"/>
      <c r="AU84" s="716"/>
      <c r="AV84" s="716"/>
      <c r="AW84" s="716"/>
      <c r="AX84" s="717"/>
    </row>
    <row r="85" spans="1:50" ht="26.25" customHeight="1" x14ac:dyDescent="0.2">
      <c r="A85" s="254"/>
      <c r="B85" s="256"/>
      <c r="C85" s="218" t="s">
        <v>230</v>
      </c>
      <c r="D85" s="219"/>
      <c r="E85" s="219"/>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36"/>
      <c r="AD85" s="452" t="s">
        <v>597</v>
      </c>
      <c r="AE85" s="453"/>
      <c r="AF85" s="453"/>
      <c r="AG85" s="718" t="s">
        <v>634</v>
      </c>
      <c r="AH85" s="719"/>
      <c r="AI85" s="719"/>
      <c r="AJ85" s="719"/>
      <c r="AK85" s="719"/>
      <c r="AL85" s="719"/>
      <c r="AM85" s="719"/>
      <c r="AN85" s="719"/>
      <c r="AO85" s="719"/>
      <c r="AP85" s="719"/>
      <c r="AQ85" s="719"/>
      <c r="AR85" s="719"/>
      <c r="AS85" s="719"/>
      <c r="AT85" s="719"/>
      <c r="AU85" s="719"/>
      <c r="AV85" s="719"/>
      <c r="AW85" s="719"/>
      <c r="AX85" s="720"/>
    </row>
    <row r="86" spans="1:50" ht="49.5" customHeight="1" x14ac:dyDescent="0.2">
      <c r="A86" s="254"/>
      <c r="B86" s="256"/>
      <c r="C86" s="667" t="s">
        <v>231</v>
      </c>
      <c r="D86" s="668"/>
      <c r="E86" s="668"/>
      <c r="F86" s="668"/>
      <c r="G86" s="668"/>
      <c r="H86" s="668"/>
      <c r="I86" s="668"/>
      <c r="J86" s="668"/>
      <c r="K86" s="668"/>
      <c r="L86" s="668"/>
      <c r="M86" s="668"/>
      <c r="N86" s="668"/>
      <c r="O86" s="668"/>
      <c r="P86" s="668"/>
      <c r="Q86" s="668"/>
      <c r="R86" s="668"/>
      <c r="S86" s="668"/>
      <c r="T86" s="668"/>
      <c r="U86" s="668"/>
      <c r="V86" s="668"/>
      <c r="W86" s="668"/>
      <c r="X86" s="668"/>
      <c r="Y86" s="668"/>
      <c r="Z86" s="668"/>
      <c r="AA86" s="668"/>
      <c r="AB86" s="668"/>
      <c r="AC86" s="669"/>
      <c r="AD86" s="95" t="s">
        <v>573</v>
      </c>
      <c r="AE86" s="96"/>
      <c r="AF86" s="293"/>
      <c r="AG86" s="715" t="s">
        <v>639</v>
      </c>
      <c r="AH86" s="716"/>
      <c r="AI86" s="716"/>
      <c r="AJ86" s="716"/>
      <c r="AK86" s="716"/>
      <c r="AL86" s="716"/>
      <c r="AM86" s="716"/>
      <c r="AN86" s="716"/>
      <c r="AO86" s="716"/>
      <c r="AP86" s="716"/>
      <c r="AQ86" s="716"/>
      <c r="AR86" s="716"/>
      <c r="AS86" s="716"/>
      <c r="AT86" s="716"/>
      <c r="AU86" s="716"/>
      <c r="AV86" s="716"/>
      <c r="AW86" s="716"/>
      <c r="AX86" s="717"/>
    </row>
    <row r="87" spans="1:50" ht="67.5" customHeight="1" x14ac:dyDescent="0.2">
      <c r="A87" s="257"/>
      <c r="B87" s="258"/>
      <c r="C87" s="259" t="s">
        <v>216</v>
      </c>
      <c r="D87" s="260"/>
      <c r="E87" s="260"/>
      <c r="F87" s="260"/>
      <c r="G87" s="260"/>
      <c r="H87" s="260"/>
      <c r="I87" s="260"/>
      <c r="J87" s="260"/>
      <c r="K87" s="260"/>
      <c r="L87" s="260"/>
      <c r="M87" s="260"/>
      <c r="N87" s="260"/>
      <c r="O87" s="260"/>
      <c r="P87" s="260"/>
      <c r="Q87" s="260"/>
      <c r="R87" s="260"/>
      <c r="S87" s="260"/>
      <c r="T87" s="260"/>
      <c r="U87" s="260"/>
      <c r="V87" s="260"/>
      <c r="W87" s="260"/>
      <c r="X87" s="260"/>
      <c r="Y87" s="260"/>
      <c r="Z87" s="260"/>
      <c r="AA87" s="260"/>
      <c r="AB87" s="260"/>
      <c r="AC87" s="261"/>
      <c r="AD87" s="422" t="s">
        <v>573</v>
      </c>
      <c r="AE87" s="423"/>
      <c r="AF87" s="424"/>
      <c r="AG87" s="721" t="s">
        <v>632</v>
      </c>
      <c r="AH87" s="722"/>
      <c r="AI87" s="722"/>
      <c r="AJ87" s="722"/>
      <c r="AK87" s="722"/>
      <c r="AL87" s="722"/>
      <c r="AM87" s="722"/>
      <c r="AN87" s="722"/>
      <c r="AO87" s="722"/>
      <c r="AP87" s="722"/>
      <c r="AQ87" s="722"/>
      <c r="AR87" s="722"/>
      <c r="AS87" s="722"/>
      <c r="AT87" s="722"/>
      <c r="AU87" s="722"/>
      <c r="AV87" s="722"/>
      <c r="AW87" s="722"/>
      <c r="AX87" s="723"/>
    </row>
    <row r="88" spans="1:50" ht="63.75" customHeight="1" x14ac:dyDescent="0.2">
      <c r="A88" s="252" t="s">
        <v>38</v>
      </c>
      <c r="B88" s="402"/>
      <c r="C88" s="403" t="s">
        <v>217</v>
      </c>
      <c r="D88" s="404"/>
      <c r="E88" s="404"/>
      <c r="F88" s="404"/>
      <c r="G88" s="404"/>
      <c r="H88" s="404"/>
      <c r="I88" s="404"/>
      <c r="J88" s="404"/>
      <c r="K88" s="404"/>
      <c r="L88" s="404"/>
      <c r="M88" s="404"/>
      <c r="N88" s="404"/>
      <c r="O88" s="404"/>
      <c r="P88" s="404"/>
      <c r="Q88" s="404"/>
      <c r="R88" s="404"/>
      <c r="S88" s="404"/>
      <c r="T88" s="404"/>
      <c r="U88" s="404"/>
      <c r="V88" s="404"/>
      <c r="W88" s="404"/>
      <c r="X88" s="404"/>
      <c r="Y88" s="404"/>
      <c r="Z88" s="404"/>
      <c r="AA88" s="404"/>
      <c r="AB88" s="404"/>
      <c r="AC88" s="405"/>
      <c r="AD88" s="223" t="s">
        <v>573</v>
      </c>
      <c r="AE88" s="224"/>
      <c r="AF88" s="225"/>
      <c r="AG88" s="712" t="s">
        <v>598</v>
      </c>
      <c r="AH88" s="713"/>
      <c r="AI88" s="713"/>
      <c r="AJ88" s="713"/>
      <c r="AK88" s="713"/>
      <c r="AL88" s="713"/>
      <c r="AM88" s="713"/>
      <c r="AN88" s="713"/>
      <c r="AO88" s="713"/>
      <c r="AP88" s="713"/>
      <c r="AQ88" s="713"/>
      <c r="AR88" s="713"/>
      <c r="AS88" s="713"/>
      <c r="AT88" s="713"/>
      <c r="AU88" s="713"/>
      <c r="AV88" s="713"/>
      <c r="AW88" s="713"/>
      <c r="AX88" s="714"/>
    </row>
    <row r="89" spans="1:50" ht="35.25" customHeight="1" x14ac:dyDescent="0.2">
      <c r="A89" s="254"/>
      <c r="B89" s="256"/>
      <c r="C89" s="246" t="s">
        <v>43</v>
      </c>
      <c r="D89" s="247"/>
      <c r="E89" s="247"/>
      <c r="F89" s="247"/>
      <c r="G89" s="247"/>
      <c r="H89" s="247"/>
      <c r="I89" s="247"/>
      <c r="J89" s="247"/>
      <c r="K89" s="247"/>
      <c r="L89" s="247"/>
      <c r="M89" s="247"/>
      <c r="N89" s="247"/>
      <c r="O89" s="247"/>
      <c r="P89" s="247"/>
      <c r="Q89" s="247"/>
      <c r="R89" s="247"/>
      <c r="S89" s="247"/>
      <c r="T89" s="247"/>
      <c r="U89" s="247"/>
      <c r="V89" s="247"/>
      <c r="W89" s="247"/>
      <c r="X89" s="247"/>
      <c r="Y89" s="247"/>
      <c r="Z89" s="247"/>
      <c r="AA89" s="247"/>
      <c r="AB89" s="247"/>
      <c r="AC89" s="248"/>
      <c r="AD89" s="377" t="s">
        <v>573</v>
      </c>
      <c r="AE89" s="378"/>
      <c r="AF89" s="378"/>
      <c r="AG89" s="715" t="s">
        <v>599</v>
      </c>
      <c r="AH89" s="716"/>
      <c r="AI89" s="716"/>
      <c r="AJ89" s="716"/>
      <c r="AK89" s="716"/>
      <c r="AL89" s="716"/>
      <c r="AM89" s="716"/>
      <c r="AN89" s="716"/>
      <c r="AO89" s="716"/>
      <c r="AP89" s="716"/>
      <c r="AQ89" s="716"/>
      <c r="AR89" s="716"/>
      <c r="AS89" s="716"/>
      <c r="AT89" s="716"/>
      <c r="AU89" s="716"/>
      <c r="AV89" s="716"/>
      <c r="AW89" s="716"/>
      <c r="AX89" s="717"/>
    </row>
    <row r="90" spans="1:50" ht="27" customHeight="1" x14ac:dyDescent="0.2">
      <c r="A90" s="254"/>
      <c r="B90" s="256"/>
      <c r="C90" s="218" t="s">
        <v>179</v>
      </c>
      <c r="D90" s="219"/>
      <c r="E90" s="219"/>
      <c r="F90" s="219"/>
      <c r="G90" s="219"/>
      <c r="H90" s="219"/>
      <c r="I90" s="219"/>
      <c r="J90" s="219"/>
      <c r="K90" s="219"/>
      <c r="L90" s="219"/>
      <c r="M90" s="219"/>
      <c r="N90" s="219"/>
      <c r="O90" s="219"/>
      <c r="P90" s="219"/>
      <c r="Q90" s="219"/>
      <c r="R90" s="219"/>
      <c r="S90" s="219"/>
      <c r="T90" s="219"/>
      <c r="U90" s="219"/>
      <c r="V90" s="219"/>
      <c r="W90" s="219"/>
      <c r="X90" s="219"/>
      <c r="Y90" s="219"/>
      <c r="Z90" s="219"/>
      <c r="AA90" s="219"/>
      <c r="AB90" s="219"/>
      <c r="AC90" s="219"/>
      <c r="AD90" s="95" t="s">
        <v>573</v>
      </c>
      <c r="AE90" s="96"/>
      <c r="AF90" s="96"/>
      <c r="AG90" s="715" t="s">
        <v>600</v>
      </c>
      <c r="AH90" s="716"/>
      <c r="AI90" s="716"/>
      <c r="AJ90" s="716"/>
      <c r="AK90" s="716"/>
      <c r="AL90" s="716"/>
      <c r="AM90" s="716"/>
      <c r="AN90" s="716"/>
      <c r="AO90" s="716"/>
      <c r="AP90" s="716"/>
      <c r="AQ90" s="716"/>
      <c r="AR90" s="716"/>
      <c r="AS90" s="716"/>
      <c r="AT90" s="716"/>
      <c r="AU90" s="716"/>
      <c r="AV90" s="716"/>
      <c r="AW90" s="716"/>
      <c r="AX90" s="717"/>
    </row>
    <row r="91" spans="1:50" ht="33.75" customHeight="1" x14ac:dyDescent="0.2">
      <c r="A91" s="257"/>
      <c r="B91" s="258"/>
      <c r="C91" s="218" t="s">
        <v>42</v>
      </c>
      <c r="D91" s="219"/>
      <c r="E91" s="219"/>
      <c r="F91" s="219"/>
      <c r="G91" s="219"/>
      <c r="H91" s="219"/>
      <c r="I91" s="219"/>
      <c r="J91" s="219"/>
      <c r="K91" s="219"/>
      <c r="L91" s="219"/>
      <c r="M91" s="219"/>
      <c r="N91" s="219"/>
      <c r="O91" s="219"/>
      <c r="P91" s="219"/>
      <c r="Q91" s="219"/>
      <c r="R91" s="219"/>
      <c r="S91" s="219"/>
      <c r="T91" s="219"/>
      <c r="U91" s="219"/>
      <c r="V91" s="219"/>
      <c r="W91" s="219"/>
      <c r="X91" s="219"/>
      <c r="Y91" s="219"/>
      <c r="Z91" s="219"/>
      <c r="AA91" s="219"/>
      <c r="AB91" s="219"/>
      <c r="AC91" s="219"/>
      <c r="AD91" s="95" t="s">
        <v>573</v>
      </c>
      <c r="AE91" s="96"/>
      <c r="AF91" s="96"/>
      <c r="AG91" s="709" t="s">
        <v>601</v>
      </c>
      <c r="AH91" s="710"/>
      <c r="AI91" s="710"/>
      <c r="AJ91" s="710"/>
      <c r="AK91" s="710"/>
      <c r="AL91" s="710"/>
      <c r="AM91" s="710"/>
      <c r="AN91" s="710"/>
      <c r="AO91" s="710"/>
      <c r="AP91" s="710"/>
      <c r="AQ91" s="710"/>
      <c r="AR91" s="710"/>
      <c r="AS91" s="710"/>
      <c r="AT91" s="710"/>
      <c r="AU91" s="710"/>
      <c r="AV91" s="710"/>
      <c r="AW91" s="710"/>
      <c r="AX91" s="711"/>
    </row>
    <row r="92" spans="1:50" ht="41.25" customHeight="1" x14ac:dyDescent="0.2">
      <c r="A92" s="446" t="s">
        <v>56</v>
      </c>
      <c r="B92" s="447"/>
      <c r="C92" s="265" t="s">
        <v>138</v>
      </c>
      <c r="D92" s="266"/>
      <c r="E92" s="266"/>
      <c r="F92" s="266"/>
      <c r="G92" s="266"/>
      <c r="H92" s="266"/>
      <c r="I92" s="266"/>
      <c r="J92" s="266"/>
      <c r="K92" s="266"/>
      <c r="L92" s="266"/>
      <c r="M92" s="266"/>
      <c r="N92" s="266"/>
      <c r="O92" s="266"/>
      <c r="P92" s="266"/>
      <c r="Q92" s="266"/>
      <c r="R92" s="266"/>
      <c r="S92" s="266"/>
      <c r="T92" s="266"/>
      <c r="U92" s="266"/>
      <c r="V92" s="266"/>
      <c r="W92" s="266"/>
      <c r="X92" s="266"/>
      <c r="Y92" s="266"/>
      <c r="Z92" s="266"/>
      <c r="AA92" s="266"/>
      <c r="AB92" s="266"/>
      <c r="AC92" s="267"/>
      <c r="AD92" s="223" t="s">
        <v>573</v>
      </c>
      <c r="AE92" s="224"/>
      <c r="AF92" s="224"/>
      <c r="AG92" s="703" t="s">
        <v>606</v>
      </c>
      <c r="AH92" s="704"/>
      <c r="AI92" s="704"/>
      <c r="AJ92" s="704"/>
      <c r="AK92" s="704"/>
      <c r="AL92" s="704"/>
      <c r="AM92" s="704"/>
      <c r="AN92" s="704"/>
      <c r="AO92" s="704"/>
      <c r="AP92" s="704"/>
      <c r="AQ92" s="704"/>
      <c r="AR92" s="704"/>
      <c r="AS92" s="704"/>
      <c r="AT92" s="704"/>
      <c r="AU92" s="704"/>
      <c r="AV92" s="704"/>
      <c r="AW92" s="704"/>
      <c r="AX92" s="705"/>
    </row>
    <row r="93" spans="1:50" ht="19.649999999999999" customHeight="1" x14ac:dyDescent="0.2">
      <c r="A93" s="448"/>
      <c r="B93" s="449"/>
      <c r="C93" s="114" t="s">
        <v>225</v>
      </c>
      <c r="D93" s="112"/>
      <c r="E93" s="112"/>
      <c r="F93" s="115"/>
      <c r="G93" s="111" t="s">
        <v>226</v>
      </c>
      <c r="H93" s="112"/>
      <c r="I93" s="112"/>
      <c r="J93" s="112"/>
      <c r="K93" s="112"/>
      <c r="L93" s="112"/>
      <c r="M93" s="112"/>
      <c r="N93" s="111" t="s">
        <v>228</v>
      </c>
      <c r="O93" s="112"/>
      <c r="P93" s="112"/>
      <c r="Q93" s="112"/>
      <c r="R93" s="112"/>
      <c r="S93" s="112"/>
      <c r="T93" s="112"/>
      <c r="U93" s="112"/>
      <c r="V93" s="112"/>
      <c r="W93" s="112"/>
      <c r="X93" s="112"/>
      <c r="Y93" s="112"/>
      <c r="Z93" s="112"/>
      <c r="AA93" s="112"/>
      <c r="AB93" s="112"/>
      <c r="AC93" s="112"/>
      <c r="AD93" s="112"/>
      <c r="AE93" s="112"/>
      <c r="AF93" s="113"/>
      <c r="AG93" s="706"/>
      <c r="AH93" s="707"/>
      <c r="AI93" s="707"/>
      <c r="AJ93" s="707"/>
      <c r="AK93" s="707"/>
      <c r="AL93" s="707"/>
      <c r="AM93" s="707"/>
      <c r="AN93" s="707"/>
      <c r="AO93" s="707"/>
      <c r="AP93" s="707"/>
      <c r="AQ93" s="707"/>
      <c r="AR93" s="707"/>
      <c r="AS93" s="707"/>
      <c r="AT93" s="707"/>
      <c r="AU93" s="707"/>
      <c r="AV93" s="707"/>
      <c r="AW93" s="707"/>
      <c r="AX93" s="708"/>
    </row>
    <row r="94" spans="1:50" ht="24.75" customHeight="1" x14ac:dyDescent="0.2">
      <c r="A94" s="448"/>
      <c r="B94" s="449"/>
      <c r="C94" s="92" t="s">
        <v>602</v>
      </c>
      <c r="D94" s="93"/>
      <c r="E94" s="93"/>
      <c r="F94" s="94"/>
      <c r="G94" s="86"/>
      <c r="H94" s="87"/>
      <c r="I94" s="49" t="str">
        <f>IF(OR(G94="　", G94=""), "", "-")</f>
        <v/>
      </c>
      <c r="J94" s="90"/>
      <c r="K94" s="90"/>
      <c r="L94" s="49" t="str">
        <f>IF(M94="","","-")</f>
        <v/>
      </c>
      <c r="M94" s="50"/>
      <c r="N94" s="116" t="s">
        <v>604</v>
      </c>
      <c r="O94" s="117"/>
      <c r="P94" s="117"/>
      <c r="Q94" s="117"/>
      <c r="R94" s="117"/>
      <c r="S94" s="117"/>
      <c r="T94" s="117"/>
      <c r="U94" s="117"/>
      <c r="V94" s="117"/>
      <c r="W94" s="117"/>
      <c r="X94" s="117"/>
      <c r="Y94" s="117"/>
      <c r="Z94" s="117"/>
      <c r="AA94" s="117"/>
      <c r="AB94" s="117"/>
      <c r="AC94" s="117"/>
      <c r="AD94" s="117"/>
      <c r="AE94" s="117"/>
      <c r="AF94" s="118"/>
      <c r="AG94" s="706"/>
      <c r="AH94" s="707"/>
      <c r="AI94" s="707"/>
      <c r="AJ94" s="707"/>
      <c r="AK94" s="707"/>
      <c r="AL94" s="707"/>
      <c r="AM94" s="707"/>
      <c r="AN94" s="707"/>
      <c r="AO94" s="707"/>
      <c r="AP94" s="707"/>
      <c r="AQ94" s="707"/>
      <c r="AR94" s="707"/>
      <c r="AS94" s="707"/>
      <c r="AT94" s="707"/>
      <c r="AU94" s="707"/>
      <c r="AV94" s="707"/>
      <c r="AW94" s="707"/>
      <c r="AX94" s="708"/>
    </row>
    <row r="95" spans="1:50" ht="24.75" customHeight="1" x14ac:dyDescent="0.2">
      <c r="A95" s="448"/>
      <c r="B95" s="449"/>
      <c r="C95" s="92" t="s">
        <v>603</v>
      </c>
      <c r="D95" s="93"/>
      <c r="E95" s="93"/>
      <c r="F95" s="94"/>
      <c r="G95" s="86"/>
      <c r="H95" s="87"/>
      <c r="I95" s="49" t="str">
        <f t="shared" ref="I95:I98" si="8">IF(OR(G95="　", G95=""), "", "-")</f>
        <v/>
      </c>
      <c r="J95" s="90"/>
      <c r="K95" s="90"/>
      <c r="L95" s="49" t="str">
        <f t="shared" ref="L95:L98" si="9">IF(M95="","","-")</f>
        <v/>
      </c>
      <c r="M95" s="50"/>
      <c r="N95" s="116" t="s">
        <v>605</v>
      </c>
      <c r="O95" s="117"/>
      <c r="P95" s="117"/>
      <c r="Q95" s="117"/>
      <c r="R95" s="117"/>
      <c r="S95" s="117"/>
      <c r="T95" s="117"/>
      <c r="U95" s="117"/>
      <c r="V95" s="117"/>
      <c r="W95" s="117"/>
      <c r="X95" s="117"/>
      <c r="Y95" s="117"/>
      <c r="Z95" s="117"/>
      <c r="AA95" s="117"/>
      <c r="AB95" s="117"/>
      <c r="AC95" s="117"/>
      <c r="AD95" s="117"/>
      <c r="AE95" s="117"/>
      <c r="AF95" s="118"/>
      <c r="AG95" s="706"/>
      <c r="AH95" s="707"/>
      <c r="AI95" s="707"/>
      <c r="AJ95" s="707"/>
      <c r="AK95" s="707"/>
      <c r="AL95" s="707"/>
      <c r="AM95" s="707"/>
      <c r="AN95" s="707"/>
      <c r="AO95" s="707"/>
      <c r="AP95" s="707"/>
      <c r="AQ95" s="707"/>
      <c r="AR95" s="707"/>
      <c r="AS95" s="707"/>
      <c r="AT95" s="707"/>
      <c r="AU95" s="707"/>
      <c r="AV95" s="707"/>
      <c r="AW95" s="707"/>
      <c r="AX95" s="708"/>
    </row>
    <row r="96" spans="1:50" ht="24.75" customHeight="1" x14ac:dyDescent="0.2">
      <c r="A96" s="448"/>
      <c r="B96" s="449"/>
      <c r="C96" s="92"/>
      <c r="D96" s="93"/>
      <c r="E96" s="93"/>
      <c r="F96" s="94"/>
      <c r="G96" s="86"/>
      <c r="H96" s="87"/>
      <c r="I96" s="49" t="str">
        <f t="shared" si="8"/>
        <v/>
      </c>
      <c r="J96" s="90"/>
      <c r="K96" s="90"/>
      <c r="L96" s="49" t="str">
        <f t="shared" si="9"/>
        <v/>
      </c>
      <c r="M96" s="50"/>
      <c r="N96" s="116"/>
      <c r="O96" s="117"/>
      <c r="P96" s="117"/>
      <c r="Q96" s="117"/>
      <c r="R96" s="117"/>
      <c r="S96" s="117"/>
      <c r="T96" s="117"/>
      <c r="U96" s="117"/>
      <c r="V96" s="117"/>
      <c r="W96" s="117"/>
      <c r="X96" s="117"/>
      <c r="Y96" s="117"/>
      <c r="Z96" s="117"/>
      <c r="AA96" s="117"/>
      <c r="AB96" s="117"/>
      <c r="AC96" s="117"/>
      <c r="AD96" s="117"/>
      <c r="AE96" s="117"/>
      <c r="AF96" s="118"/>
      <c r="AG96" s="706"/>
      <c r="AH96" s="707"/>
      <c r="AI96" s="707"/>
      <c r="AJ96" s="707"/>
      <c r="AK96" s="707"/>
      <c r="AL96" s="707"/>
      <c r="AM96" s="707"/>
      <c r="AN96" s="707"/>
      <c r="AO96" s="707"/>
      <c r="AP96" s="707"/>
      <c r="AQ96" s="707"/>
      <c r="AR96" s="707"/>
      <c r="AS96" s="707"/>
      <c r="AT96" s="707"/>
      <c r="AU96" s="707"/>
      <c r="AV96" s="707"/>
      <c r="AW96" s="707"/>
      <c r="AX96" s="708"/>
    </row>
    <row r="97" spans="1:52" ht="24.75" customHeight="1" x14ac:dyDescent="0.2">
      <c r="A97" s="448"/>
      <c r="B97" s="449"/>
      <c r="C97" s="92"/>
      <c r="D97" s="93"/>
      <c r="E97" s="93"/>
      <c r="F97" s="94"/>
      <c r="G97" s="86"/>
      <c r="H97" s="87"/>
      <c r="I97" s="49" t="str">
        <f t="shared" si="8"/>
        <v/>
      </c>
      <c r="J97" s="90"/>
      <c r="K97" s="90"/>
      <c r="L97" s="49" t="str">
        <f t="shared" si="9"/>
        <v/>
      </c>
      <c r="M97" s="50"/>
      <c r="N97" s="116"/>
      <c r="O97" s="117"/>
      <c r="P97" s="117"/>
      <c r="Q97" s="117"/>
      <c r="R97" s="117"/>
      <c r="S97" s="117"/>
      <c r="T97" s="117"/>
      <c r="U97" s="117"/>
      <c r="V97" s="117"/>
      <c r="W97" s="117"/>
      <c r="X97" s="117"/>
      <c r="Y97" s="117"/>
      <c r="Z97" s="117"/>
      <c r="AA97" s="117"/>
      <c r="AB97" s="117"/>
      <c r="AC97" s="117"/>
      <c r="AD97" s="117"/>
      <c r="AE97" s="117"/>
      <c r="AF97" s="118"/>
      <c r="AG97" s="706"/>
      <c r="AH97" s="707"/>
      <c r="AI97" s="707"/>
      <c r="AJ97" s="707"/>
      <c r="AK97" s="707"/>
      <c r="AL97" s="707"/>
      <c r="AM97" s="707"/>
      <c r="AN97" s="707"/>
      <c r="AO97" s="707"/>
      <c r="AP97" s="707"/>
      <c r="AQ97" s="707"/>
      <c r="AR97" s="707"/>
      <c r="AS97" s="707"/>
      <c r="AT97" s="707"/>
      <c r="AU97" s="707"/>
      <c r="AV97" s="707"/>
      <c r="AW97" s="707"/>
      <c r="AX97" s="708"/>
    </row>
    <row r="98" spans="1:52" ht="24.75" customHeight="1" x14ac:dyDescent="0.2">
      <c r="A98" s="450"/>
      <c r="B98" s="451"/>
      <c r="C98" s="92"/>
      <c r="D98" s="93"/>
      <c r="E98" s="93"/>
      <c r="F98" s="94"/>
      <c r="G98" s="88"/>
      <c r="H98" s="89"/>
      <c r="I98" s="51" t="str">
        <f t="shared" si="8"/>
        <v/>
      </c>
      <c r="J98" s="91"/>
      <c r="K98" s="91"/>
      <c r="L98" s="51" t="str">
        <f t="shared" si="9"/>
        <v/>
      </c>
      <c r="M98" s="52"/>
      <c r="N98" s="119"/>
      <c r="O98" s="120"/>
      <c r="P98" s="120"/>
      <c r="Q98" s="120"/>
      <c r="R98" s="120"/>
      <c r="S98" s="120"/>
      <c r="T98" s="120"/>
      <c r="U98" s="120"/>
      <c r="V98" s="120"/>
      <c r="W98" s="120"/>
      <c r="X98" s="120"/>
      <c r="Y98" s="120"/>
      <c r="Z98" s="120"/>
      <c r="AA98" s="120"/>
      <c r="AB98" s="120"/>
      <c r="AC98" s="120"/>
      <c r="AD98" s="120"/>
      <c r="AE98" s="120"/>
      <c r="AF98" s="121"/>
      <c r="AG98" s="709"/>
      <c r="AH98" s="710"/>
      <c r="AI98" s="710"/>
      <c r="AJ98" s="710"/>
      <c r="AK98" s="710"/>
      <c r="AL98" s="710"/>
      <c r="AM98" s="710"/>
      <c r="AN98" s="710"/>
      <c r="AO98" s="710"/>
      <c r="AP98" s="710"/>
      <c r="AQ98" s="710"/>
      <c r="AR98" s="710"/>
      <c r="AS98" s="710"/>
      <c r="AT98" s="710"/>
      <c r="AU98" s="710"/>
      <c r="AV98" s="710"/>
      <c r="AW98" s="710"/>
      <c r="AX98" s="711"/>
    </row>
    <row r="99" spans="1:52" ht="67.5" customHeight="1" x14ac:dyDescent="0.2">
      <c r="A99" s="252" t="s">
        <v>46</v>
      </c>
      <c r="B99" s="443"/>
      <c r="C99" s="427" t="s">
        <v>51</v>
      </c>
      <c r="D99" s="501"/>
      <c r="E99" s="501"/>
      <c r="F99" s="502"/>
      <c r="G99" s="727" t="s">
        <v>635</v>
      </c>
      <c r="H99" s="727"/>
      <c r="I99" s="727"/>
      <c r="J99" s="727"/>
      <c r="K99" s="727"/>
      <c r="L99" s="727"/>
      <c r="M99" s="727"/>
      <c r="N99" s="727"/>
      <c r="O99" s="727"/>
      <c r="P99" s="727"/>
      <c r="Q99" s="727"/>
      <c r="R99" s="727"/>
      <c r="S99" s="727"/>
      <c r="T99" s="727"/>
      <c r="U99" s="727"/>
      <c r="V99" s="727"/>
      <c r="W99" s="727"/>
      <c r="X99" s="727"/>
      <c r="Y99" s="727"/>
      <c r="Z99" s="727"/>
      <c r="AA99" s="727"/>
      <c r="AB99" s="727"/>
      <c r="AC99" s="727"/>
      <c r="AD99" s="727"/>
      <c r="AE99" s="727"/>
      <c r="AF99" s="727"/>
      <c r="AG99" s="727"/>
      <c r="AH99" s="727"/>
      <c r="AI99" s="727"/>
      <c r="AJ99" s="727"/>
      <c r="AK99" s="727"/>
      <c r="AL99" s="727"/>
      <c r="AM99" s="727"/>
      <c r="AN99" s="727"/>
      <c r="AO99" s="727"/>
      <c r="AP99" s="727"/>
      <c r="AQ99" s="727"/>
      <c r="AR99" s="727"/>
      <c r="AS99" s="727"/>
      <c r="AT99" s="727"/>
      <c r="AU99" s="727"/>
      <c r="AV99" s="727"/>
      <c r="AW99" s="727"/>
      <c r="AX99" s="728"/>
    </row>
    <row r="100" spans="1:52" ht="67.5" customHeight="1" thickBot="1" x14ac:dyDescent="0.25">
      <c r="A100" s="444"/>
      <c r="B100" s="445"/>
      <c r="C100" s="374" t="s">
        <v>55</v>
      </c>
      <c r="D100" s="375"/>
      <c r="E100" s="375"/>
      <c r="F100" s="376"/>
      <c r="G100" s="729" t="s">
        <v>636</v>
      </c>
      <c r="H100" s="729"/>
      <c r="I100" s="729"/>
      <c r="J100" s="729"/>
      <c r="K100" s="729"/>
      <c r="L100" s="729"/>
      <c r="M100" s="729"/>
      <c r="N100" s="729"/>
      <c r="O100" s="729"/>
      <c r="P100" s="729"/>
      <c r="Q100" s="729"/>
      <c r="R100" s="729"/>
      <c r="S100" s="729"/>
      <c r="T100" s="729"/>
      <c r="U100" s="729"/>
      <c r="V100" s="729"/>
      <c r="W100" s="729"/>
      <c r="X100" s="729"/>
      <c r="Y100" s="729"/>
      <c r="Z100" s="729"/>
      <c r="AA100" s="729"/>
      <c r="AB100" s="729"/>
      <c r="AC100" s="729"/>
      <c r="AD100" s="729"/>
      <c r="AE100" s="729"/>
      <c r="AF100" s="729"/>
      <c r="AG100" s="729"/>
      <c r="AH100" s="729"/>
      <c r="AI100" s="729"/>
      <c r="AJ100" s="729"/>
      <c r="AK100" s="729"/>
      <c r="AL100" s="729"/>
      <c r="AM100" s="729"/>
      <c r="AN100" s="729"/>
      <c r="AO100" s="729"/>
      <c r="AP100" s="729"/>
      <c r="AQ100" s="729"/>
      <c r="AR100" s="729"/>
      <c r="AS100" s="729"/>
      <c r="AT100" s="729"/>
      <c r="AU100" s="729"/>
      <c r="AV100" s="729"/>
      <c r="AW100" s="729"/>
      <c r="AX100" s="730"/>
    </row>
    <row r="101" spans="1:52" ht="24" customHeight="1" x14ac:dyDescent="0.2">
      <c r="A101" s="371" t="s">
        <v>31</v>
      </c>
      <c r="B101" s="372"/>
      <c r="C101" s="372"/>
      <c r="D101" s="372"/>
      <c r="E101" s="372"/>
      <c r="F101" s="372"/>
      <c r="G101" s="372"/>
      <c r="H101" s="372"/>
      <c r="I101" s="372"/>
      <c r="J101" s="372"/>
      <c r="K101" s="372"/>
      <c r="L101" s="372"/>
      <c r="M101" s="372"/>
      <c r="N101" s="372"/>
      <c r="O101" s="372"/>
      <c r="P101" s="372"/>
      <c r="Q101" s="372"/>
      <c r="R101" s="372"/>
      <c r="S101" s="372"/>
      <c r="T101" s="372"/>
      <c r="U101" s="372"/>
      <c r="V101" s="372"/>
      <c r="W101" s="372"/>
      <c r="X101" s="372"/>
      <c r="Y101" s="372"/>
      <c r="Z101" s="372"/>
      <c r="AA101" s="372"/>
      <c r="AB101" s="372"/>
      <c r="AC101" s="372"/>
      <c r="AD101" s="372"/>
      <c r="AE101" s="372"/>
      <c r="AF101" s="372"/>
      <c r="AG101" s="372"/>
      <c r="AH101" s="372"/>
      <c r="AI101" s="372"/>
      <c r="AJ101" s="372"/>
      <c r="AK101" s="372"/>
      <c r="AL101" s="372"/>
      <c r="AM101" s="372"/>
      <c r="AN101" s="372"/>
      <c r="AO101" s="372"/>
      <c r="AP101" s="372"/>
      <c r="AQ101" s="372"/>
      <c r="AR101" s="372"/>
      <c r="AS101" s="372"/>
      <c r="AT101" s="372"/>
      <c r="AU101" s="372"/>
      <c r="AV101" s="372"/>
      <c r="AW101" s="372"/>
      <c r="AX101" s="373"/>
    </row>
    <row r="102" spans="1:52" ht="67.5" customHeight="1" thickBot="1" x14ac:dyDescent="0.25">
      <c r="A102" s="249" t="s">
        <v>641</v>
      </c>
      <c r="B102" s="250"/>
      <c r="C102" s="250"/>
      <c r="D102" s="250"/>
      <c r="E102" s="250"/>
      <c r="F102" s="250"/>
      <c r="G102" s="250"/>
      <c r="H102" s="250"/>
      <c r="I102" s="250"/>
      <c r="J102" s="250"/>
      <c r="K102" s="250"/>
      <c r="L102" s="250"/>
      <c r="M102" s="250"/>
      <c r="N102" s="250"/>
      <c r="O102" s="250"/>
      <c r="P102" s="250"/>
      <c r="Q102" s="250"/>
      <c r="R102" s="250"/>
      <c r="S102" s="250"/>
      <c r="T102" s="250"/>
      <c r="U102" s="250"/>
      <c r="V102" s="250"/>
      <c r="W102" s="250"/>
      <c r="X102" s="250"/>
      <c r="Y102" s="250"/>
      <c r="Z102" s="250"/>
      <c r="AA102" s="250"/>
      <c r="AB102" s="250"/>
      <c r="AC102" s="250"/>
      <c r="AD102" s="250"/>
      <c r="AE102" s="250"/>
      <c r="AF102" s="250"/>
      <c r="AG102" s="250"/>
      <c r="AH102" s="250"/>
      <c r="AI102" s="250"/>
      <c r="AJ102" s="250"/>
      <c r="AK102" s="250"/>
      <c r="AL102" s="250"/>
      <c r="AM102" s="250"/>
      <c r="AN102" s="250"/>
      <c r="AO102" s="250"/>
      <c r="AP102" s="250"/>
      <c r="AQ102" s="250"/>
      <c r="AR102" s="250"/>
      <c r="AS102" s="250"/>
      <c r="AT102" s="250"/>
      <c r="AU102" s="250"/>
      <c r="AV102" s="250"/>
      <c r="AW102" s="250"/>
      <c r="AX102" s="251"/>
    </row>
    <row r="103" spans="1:52" ht="24.75" customHeight="1" x14ac:dyDescent="0.2">
      <c r="A103" s="368" t="s">
        <v>32</v>
      </c>
      <c r="B103" s="369"/>
      <c r="C103" s="369"/>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69"/>
      <c r="AJ103" s="369"/>
      <c r="AK103" s="369"/>
      <c r="AL103" s="369"/>
      <c r="AM103" s="369"/>
      <c r="AN103" s="369"/>
      <c r="AO103" s="369"/>
      <c r="AP103" s="369"/>
      <c r="AQ103" s="369"/>
      <c r="AR103" s="369"/>
      <c r="AS103" s="369"/>
      <c r="AT103" s="369"/>
      <c r="AU103" s="369"/>
      <c r="AV103" s="369"/>
      <c r="AW103" s="369"/>
      <c r="AX103" s="370"/>
    </row>
    <row r="104" spans="1:52" ht="67.5" customHeight="1" thickBot="1" x14ac:dyDescent="0.25">
      <c r="A104" s="303" t="s">
        <v>133</v>
      </c>
      <c r="B104" s="304"/>
      <c r="C104" s="304"/>
      <c r="D104" s="304"/>
      <c r="E104" s="305"/>
      <c r="F104" s="358" t="s">
        <v>642</v>
      </c>
      <c r="G104" s="250"/>
      <c r="H104" s="250"/>
      <c r="I104" s="250"/>
      <c r="J104" s="250"/>
      <c r="K104" s="250"/>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250"/>
      <c r="AP104" s="250"/>
      <c r="AQ104" s="250"/>
      <c r="AR104" s="250"/>
      <c r="AS104" s="250"/>
      <c r="AT104" s="250"/>
      <c r="AU104" s="250"/>
      <c r="AV104" s="250"/>
      <c r="AW104" s="250"/>
      <c r="AX104" s="251"/>
    </row>
    <row r="105" spans="1:52" ht="24.75" customHeight="1" x14ac:dyDescent="0.2">
      <c r="A105" s="368" t="s">
        <v>44</v>
      </c>
      <c r="B105" s="369"/>
      <c r="C105" s="369"/>
      <c r="D105" s="369"/>
      <c r="E105" s="369"/>
      <c r="F105" s="369"/>
      <c r="G105" s="369"/>
      <c r="H105" s="369"/>
      <c r="I105" s="369"/>
      <c r="J105" s="369"/>
      <c r="K105" s="369"/>
      <c r="L105" s="369"/>
      <c r="M105" s="369"/>
      <c r="N105" s="369"/>
      <c r="O105" s="369"/>
      <c r="P105" s="369"/>
      <c r="Q105" s="369"/>
      <c r="R105" s="369"/>
      <c r="S105" s="369"/>
      <c r="T105" s="369"/>
      <c r="U105" s="369"/>
      <c r="V105" s="369"/>
      <c r="W105" s="369"/>
      <c r="X105" s="369"/>
      <c r="Y105" s="369"/>
      <c r="Z105" s="369"/>
      <c r="AA105" s="369"/>
      <c r="AB105" s="369"/>
      <c r="AC105" s="369"/>
      <c r="AD105" s="369"/>
      <c r="AE105" s="369"/>
      <c r="AF105" s="369"/>
      <c r="AG105" s="369"/>
      <c r="AH105" s="369"/>
      <c r="AI105" s="369"/>
      <c r="AJ105" s="369"/>
      <c r="AK105" s="369"/>
      <c r="AL105" s="369"/>
      <c r="AM105" s="369"/>
      <c r="AN105" s="369"/>
      <c r="AO105" s="369"/>
      <c r="AP105" s="369"/>
      <c r="AQ105" s="369"/>
      <c r="AR105" s="369"/>
      <c r="AS105" s="369"/>
      <c r="AT105" s="369"/>
      <c r="AU105" s="369"/>
      <c r="AV105" s="369"/>
      <c r="AW105" s="369"/>
      <c r="AX105" s="370"/>
    </row>
    <row r="106" spans="1:52" ht="66" customHeight="1" thickBot="1" x14ac:dyDescent="0.25">
      <c r="A106" s="303" t="s">
        <v>133</v>
      </c>
      <c r="B106" s="304"/>
      <c r="C106" s="304"/>
      <c r="D106" s="304"/>
      <c r="E106" s="305"/>
      <c r="F106" s="731" t="s">
        <v>643</v>
      </c>
      <c r="G106" s="732"/>
      <c r="H106" s="732"/>
      <c r="I106" s="732"/>
      <c r="J106" s="732"/>
      <c r="K106" s="732"/>
      <c r="L106" s="732"/>
      <c r="M106" s="732"/>
      <c r="N106" s="732"/>
      <c r="O106" s="732"/>
      <c r="P106" s="732"/>
      <c r="Q106" s="732"/>
      <c r="R106" s="732"/>
      <c r="S106" s="732"/>
      <c r="T106" s="732"/>
      <c r="U106" s="732"/>
      <c r="V106" s="732"/>
      <c r="W106" s="732"/>
      <c r="X106" s="732"/>
      <c r="Y106" s="732"/>
      <c r="Z106" s="732"/>
      <c r="AA106" s="732"/>
      <c r="AB106" s="732"/>
      <c r="AC106" s="732"/>
      <c r="AD106" s="732"/>
      <c r="AE106" s="732"/>
      <c r="AF106" s="732"/>
      <c r="AG106" s="732"/>
      <c r="AH106" s="732"/>
      <c r="AI106" s="732"/>
      <c r="AJ106" s="732"/>
      <c r="AK106" s="732"/>
      <c r="AL106" s="732"/>
      <c r="AM106" s="732"/>
      <c r="AN106" s="732"/>
      <c r="AO106" s="732"/>
      <c r="AP106" s="732"/>
      <c r="AQ106" s="732"/>
      <c r="AR106" s="732"/>
      <c r="AS106" s="732"/>
      <c r="AT106" s="732"/>
      <c r="AU106" s="732"/>
      <c r="AV106" s="732"/>
      <c r="AW106" s="732"/>
      <c r="AX106" s="733"/>
    </row>
    <row r="107" spans="1:52" ht="24.75" customHeight="1" x14ac:dyDescent="0.2">
      <c r="A107" s="454" t="s">
        <v>33</v>
      </c>
      <c r="B107" s="455"/>
      <c r="C107" s="455"/>
      <c r="D107" s="455"/>
      <c r="E107" s="455"/>
      <c r="F107" s="455"/>
      <c r="G107" s="455"/>
      <c r="H107" s="455"/>
      <c r="I107" s="455"/>
      <c r="J107" s="455"/>
      <c r="K107" s="455"/>
      <c r="L107" s="455"/>
      <c r="M107" s="455"/>
      <c r="N107" s="455"/>
      <c r="O107" s="455"/>
      <c r="P107" s="455"/>
      <c r="Q107" s="455"/>
      <c r="R107" s="455"/>
      <c r="S107" s="455"/>
      <c r="T107" s="455"/>
      <c r="U107" s="455"/>
      <c r="V107" s="455"/>
      <c r="W107" s="455"/>
      <c r="X107" s="455"/>
      <c r="Y107" s="455"/>
      <c r="Z107" s="455"/>
      <c r="AA107" s="455"/>
      <c r="AB107" s="455"/>
      <c r="AC107" s="455"/>
      <c r="AD107" s="455"/>
      <c r="AE107" s="455"/>
      <c r="AF107" s="455"/>
      <c r="AG107" s="455"/>
      <c r="AH107" s="455"/>
      <c r="AI107" s="455"/>
      <c r="AJ107" s="455"/>
      <c r="AK107" s="455"/>
      <c r="AL107" s="455"/>
      <c r="AM107" s="455"/>
      <c r="AN107" s="455"/>
      <c r="AO107" s="455"/>
      <c r="AP107" s="455"/>
      <c r="AQ107" s="455"/>
      <c r="AR107" s="455"/>
      <c r="AS107" s="455"/>
      <c r="AT107" s="455"/>
      <c r="AU107" s="455"/>
      <c r="AV107" s="455"/>
      <c r="AW107" s="455"/>
      <c r="AX107" s="456"/>
    </row>
    <row r="108" spans="1:52" ht="67.5" customHeight="1" thickBot="1" x14ac:dyDescent="0.25">
      <c r="A108" s="416"/>
      <c r="B108" s="417"/>
      <c r="C108" s="417"/>
      <c r="D108" s="417"/>
      <c r="E108" s="417"/>
      <c r="F108" s="417"/>
      <c r="G108" s="417"/>
      <c r="H108" s="417"/>
      <c r="I108" s="417"/>
      <c r="J108" s="417"/>
      <c r="K108" s="417"/>
      <c r="L108" s="417"/>
      <c r="M108" s="417"/>
      <c r="N108" s="417"/>
      <c r="O108" s="417"/>
      <c r="P108" s="417"/>
      <c r="Q108" s="417"/>
      <c r="R108" s="417"/>
      <c r="S108" s="417"/>
      <c r="T108" s="417"/>
      <c r="U108" s="417"/>
      <c r="V108" s="417"/>
      <c r="W108" s="417"/>
      <c r="X108" s="417"/>
      <c r="Y108" s="417"/>
      <c r="Z108" s="417"/>
      <c r="AA108" s="417"/>
      <c r="AB108" s="417"/>
      <c r="AC108" s="417"/>
      <c r="AD108" s="417"/>
      <c r="AE108" s="417"/>
      <c r="AF108" s="417"/>
      <c r="AG108" s="417"/>
      <c r="AH108" s="417"/>
      <c r="AI108" s="417"/>
      <c r="AJ108" s="417"/>
      <c r="AK108" s="417"/>
      <c r="AL108" s="417"/>
      <c r="AM108" s="417"/>
      <c r="AN108" s="417"/>
      <c r="AO108" s="417"/>
      <c r="AP108" s="417"/>
      <c r="AQ108" s="417"/>
      <c r="AR108" s="417"/>
      <c r="AS108" s="417"/>
      <c r="AT108" s="417"/>
      <c r="AU108" s="417"/>
      <c r="AV108" s="417"/>
      <c r="AW108" s="417"/>
      <c r="AX108" s="418"/>
    </row>
    <row r="109" spans="1:52" ht="24.75" customHeight="1" x14ac:dyDescent="0.2">
      <c r="A109" s="262" t="s">
        <v>234</v>
      </c>
      <c r="B109" s="263"/>
      <c r="C109" s="263"/>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4"/>
      <c r="AZ109" s="10"/>
    </row>
    <row r="110" spans="1:52" ht="24.75" customHeight="1" x14ac:dyDescent="0.2">
      <c r="A110" s="555" t="s">
        <v>406</v>
      </c>
      <c r="B110" s="555"/>
      <c r="C110" s="555"/>
      <c r="D110" s="555"/>
      <c r="E110" s="666" t="s">
        <v>570</v>
      </c>
      <c r="F110" s="664"/>
      <c r="G110" s="664"/>
      <c r="H110" s="69" t="str">
        <f>IF(E110="","","-")</f>
        <v>-</v>
      </c>
      <c r="I110" s="664" t="s">
        <v>259</v>
      </c>
      <c r="J110" s="664"/>
      <c r="K110" s="69" t="str">
        <f>IF(I110="","","-")</f>
        <v>-</v>
      </c>
      <c r="L110" s="665">
        <v>5</v>
      </c>
      <c r="M110" s="665"/>
      <c r="N110" s="69" t="str">
        <f>IF(O110="","","-")</f>
        <v/>
      </c>
      <c r="O110" s="701"/>
      <c r="P110" s="702"/>
      <c r="Q110" s="666"/>
      <c r="R110" s="664"/>
      <c r="S110" s="664"/>
      <c r="T110" s="69" t="str">
        <f>IF(Q110="","","-")</f>
        <v/>
      </c>
      <c r="U110" s="664"/>
      <c r="V110" s="664"/>
      <c r="W110" s="69" t="str">
        <f>IF(U110="","","-")</f>
        <v/>
      </c>
      <c r="X110" s="665"/>
      <c r="Y110" s="665"/>
      <c r="Z110" s="69" t="str">
        <f>IF(AA110="","","-")</f>
        <v/>
      </c>
      <c r="AA110" s="701"/>
      <c r="AB110" s="702"/>
      <c r="AC110" s="666"/>
      <c r="AD110" s="664"/>
      <c r="AE110" s="664"/>
      <c r="AF110" s="69" t="str">
        <f>IF(AC110="","","-")</f>
        <v/>
      </c>
      <c r="AG110" s="664"/>
      <c r="AH110" s="664"/>
      <c r="AI110" s="69" t="str">
        <f>IF(AG110="","","-")</f>
        <v/>
      </c>
      <c r="AJ110" s="665"/>
      <c r="AK110" s="665"/>
      <c r="AL110" s="69" t="str">
        <f>IF(AM110="","","-")</f>
        <v/>
      </c>
      <c r="AM110" s="701"/>
      <c r="AN110" s="702"/>
      <c r="AO110" s="666"/>
      <c r="AP110" s="664"/>
      <c r="AQ110" s="69" t="str">
        <f>IF(AO110="","","-")</f>
        <v/>
      </c>
      <c r="AR110" s="664"/>
      <c r="AS110" s="664"/>
      <c r="AT110" s="69" t="str">
        <f>IF(AR110="","","-")</f>
        <v/>
      </c>
      <c r="AU110" s="665"/>
      <c r="AV110" s="665"/>
      <c r="AW110" s="69" t="str">
        <f>IF(AX110="","","-")</f>
        <v/>
      </c>
      <c r="AX110" s="72"/>
    </row>
    <row r="111" spans="1:52" ht="24.75" customHeight="1" x14ac:dyDescent="0.2">
      <c r="A111" s="555" t="s">
        <v>370</v>
      </c>
      <c r="B111" s="555"/>
      <c r="C111" s="555"/>
      <c r="D111" s="555"/>
      <c r="E111" s="666" t="s">
        <v>570</v>
      </c>
      <c r="F111" s="664"/>
      <c r="G111" s="664"/>
      <c r="H111" s="69" t="str">
        <f>IF(E111="","","-")</f>
        <v>-</v>
      </c>
      <c r="I111" s="664"/>
      <c r="J111" s="664"/>
      <c r="K111" s="69" t="str">
        <f>IF(I111="","","-")</f>
        <v/>
      </c>
      <c r="L111" s="665">
        <v>150</v>
      </c>
      <c r="M111" s="665"/>
      <c r="N111" s="69" t="str">
        <f>IF(O111="","","-")</f>
        <v/>
      </c>
      <c r="O111" s="701"/>
      <c r="P111" s="702"/>
      <c r="Q111" s="666"/>
      <c r="R111" s="664"/>
      <c r="S111" s="664"/>
      <c r="T111" s="69" t="str">
        <f>IF(Q111="","","-")</f>
        <v/>
      </c>
      <c r="U111" s="664"/>
      <c r="V111" s="664"/>
      <c r="W111" s="69" t="str">
        <f>IF(U111="","","-")</f>
        <v/>
      </c>
      <c r="X111" s="665"/>
      <c r="Y111" s="665"/>
      <c r="Z111" s="69" t="str">
        <f>IF(AA111="","","-")</f>
        <v/>
      </c>
      <c r="AA111" s="701"/>
      <c r="AB111" s="702"/>
      <c r="AC111" s="666"/>
      <c r="AD111" s="664"/>
      <c r="AE111" s="664"/>
      <c r="AF111" s="69" t="str">
        <f>IF(AC111="","","-")</f>
        <v/>
      </c>
      <c r="AG111" s="664"/>
      <c r="AH111" s="664"/>
      <c r="AI111" s="69" t="str">
        <f>IF(AG111="","","-")</f>
        <v/>
      </c>
      <c r="AJ111" s="665"/>
      <c r="AK111" s="665"/>
      <c r="AL111" s="69" t="str">
        <f>IF(AM111="","","-")</f>
        <v/>
      </c>
      <c r="AM111" s="701"/>
      <c r="AN111" s="702"/>
      <c r="AO111" s="666"/>
      <c r="AP111" s="664"/>
      <c r="AQ111" s="69" t="str">
        <f>IF(AO111="","","-")</f>
        <v/>
      </c>
      <c r="AR111" s="664"/>
      <c r="AS111" s="664"/>
      <c r="AT111" s="69" t="str">
        <f>IF(AR111="","","-")</f>
        <v/>
      </c>
      <c r="AU111" s="665"/>
      <c r="AV111" s="665"/>
      <c r="AW111" s="69" t="str">
        <f>IF(AX111="","","-")</f>
        <v/>
      </c>
      <c r="AX111" s="72"/>
    </row>
    <row r="112" spans="1:52" ht="28.35" customHeight="1" x14ac:dyDescent="0.2">
      <c r="A112" s="237" t="s">
        <v>256</v>
      </c>
      <c r="B112" s="238"/>
      <c r="C112" s="238"/>
      <c r="D112" s="238"/>
      <c r="E112" s="238"/>
      <c r="F112" s="239"/>
      <c r="G112" s="55" t="s">
        <v>567</v>
      </c>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18.600000000000001" customHeight="1" x14ac:dyDescent="0.2">
      <c r="A113" s="237"/>
      <c r="B113" s="238"/>
      <c r="C113" s="238"/>
      <c r="D113" s="238"/>
      <c r="E113" s="238"/>
      <c r="F113" s="239"/>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18.600000000000001" customHeight="1" x14ac:dyDescent="0.2">
      <c r="A114" s="237"/>
      <c r="B114" s="238"/>
      <c r="C114" s="238"/>
      <c r="D114" s="238"/>
      <c r="E114" s="238"/>
      <c r="F114" s="239"/>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18.600000000000001" customHeight="1" x14ac:dyDescent="0.2">
      <c r="A115" s="237"/>
      <c r="B115" s="238"/>
      <c r="C115" s="238"/>
      <c r="D115" s="238"/>
      <c r="E115" s="238"/>
      <c r="F115" s="239"/>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18.600000000000001" customHeight="1" x14ac:dyDescent="0.2">
      <c r="A116" s="237"/>
      <c r="B116" s="238"/>
      <c r="C116" s="238"/>
      <c r="D116" s="238"/>
      <c r="E116" s="238"/>
      <c r="F116" s="239"/>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18.600000000000001" customHeight="1" x14ac:dyDescent="0.2">
      <c r="A117" s="237"/>
      <c r="B117" s="238"/>
      <c r="C117" s="238"/>
      <c r="D117" s="238"/>
      <c r="E117" s="238"/>
      <c r="F117" s="239"/>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18.600000000000001" customHeight="1" x14ac:dyDescent="0.2">
      <c r="A118" s="237"/>
      <c r="B118" s="238"/>
      <c r="C118" s="238"/>
      <c r="D118" s="238"/>
      <c r="E118" s="238"/>
      <c r="F118" s="239"/>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18.600000000000001" customHeight="1" x14ac:dyDescent="0.2">
      <c r="A119" s="237"/>
      <c r="B119" s="238"/>
      <c r="C119" s="238"/>
      <c r="D119" s="238"/>
      <c r="E119" s="238"/>
      <c r="F119" s="239"/>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18.600000000000001" customHeight="1" x14ac:dyDescent="0.2">
      <c r="A120" s="237"/>
      <c r="B120" s="238"/>
      <c r="C120" s="238"/>
      <c r="D120" s="238"/>
      <c r="E120" s="238"/>
      <c r="F120" s="239"/>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18.600000000000001" customHeight="1" x14ac:dyDescent="0.2">
      <c r="A121" s="237"/>
      <c r="B121" s="238"/>
      <c r="C121" s="238"/>
      <c r="D121" s="238"/>
      <c r="E121" s="238"/>
      <c r="F121" s="239"/>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18.600000000000001" customHeight="1" x14ac:dyDescent="0.2">
      <c r="A122" s="237"/>
      <c r="B122" s="238"/>
      <c r="C122" s="238"/>
      <c r="D122" s="238"/>
      <c r="E122" s="238"/>
      <c r="F122" s="239"/>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18.600000000000001" customHeight="1" x14ac:dyDescent="0.2">
      <c r="A123" s="237"/>
      <c r="B123" s="238"/>
      <c r="C123" s="238"/>
      <c r="D123" s="238"/>
      <c r="E123" s="238"/>
      <c r="F123" s="239"/>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18.600000000000001" customHeight="1" x14ac:dyDescent="0.2">
      <c r="A124" s="237"/>
      <c r="B124" s="238"/>
      <c r="C124" s="238"/>
      <c r="D124" s="238"/>
      <c r="E124" s="238"/>
      <c r="F124" s="239"/>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18.600000000000001" customHeight="1" x14ac:dyDescent="0.2">
      <c r="A125" s="237"/>
      <c r="B125" s="238"/>
      <c r="C125" s="238"/>
      <c r="D125" s="238"/>
      <c r="E125" s="238"/>
      <c r="F125" s="239"/>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18.600000000000001" customHeight="1" x14ac:dyDescent="0.2">
      <c r="A126" s="237"/>
      <c r="B126" s="238"/>
      <c r="C126" s="238"/>
      <c r="D126" s="238"/>
      <c r="E126" s="238"/>
      <c r="F126" s="239"/>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18.600000000000001" customHeight="1" thickBot="1" x14ac:dyDescent="0.25">
      <c r="A127" s="240"/>
      <c r="B127" s="241"/>
      <c r="C127" s="241"/>
      <c r="D127" s="241"/>
      <c r="E127" s="241"/>
      <c r="F127" s="242"/>
      <c r="G127" s="38"/>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40"/>
    </row>
    <row r="128" spans="1:50" ht="24.75" customHeight="1" x14ac:dyDescent="0.2">
      <c r="A128" s="734" t="s">
        <v>645</v>
      </c>
      <c r="B128" s="735"/>
      <c r="C128" s="735"/>
      <c r="D128" s="735"/>
      <c r="E128" s="735"/>
      <c r="F128" s="736"/>
      <c r="G128" s="226" t="s">
        <v>238</v>
      </c>
      <c r="H128" s="227"/>
      <c r="I128" s="227"/>
      <c r="J128" s="227"/>
      <c r="K128" s="227"/>
      <c r="L128" s="227"/>
      <c r="M128" s="227"/>
      <c r="N128" s="227"/>
      <c r="O128" s="227"/>
      <c r="P128" s="227"/>
      <c r="Q128" s="227"/>
      <c r="R128" s="227"/>
      <c r="S128" s="227"/>
      <c r="T128" s="227"/>
      <c r="U128" s="227"/>
      <c r="V128" s="227"/>
      <c r="W128" s="227"/>
      <c r="X128" s="227"/>
      <c r="Y128" s="227"/>
      <c r="Z128" s="227"/>
      <c r="AA128" s="227"/>
      <c r="AB128" s="228"/>
      <c r="AC128" s="226" t="s">
        <v>239</v>
      </c>
      <c r="AD128" s="227"/>
      <c r="AE128" s="227"/>
      <c r="AF128" s="227"/>
      <c r="AG128" s="227"/>
      <c r="AH128" s="227"/>
      <c r="AI128" s="227"/>
      <c r="AJ128" s="227"/>
      <c r="AK128" s="227"/>
      <c r="AL128" s="227"/>
      <c r="AM128" s="227"/>
      <c r="AN128" s="227"/>
      <c r="AO128" s="227"/>
      <c r="AP128" s="227"/>
      <c r="AQ128" s="227"/>
      <c r="AR128" s="227"/>
      <c r="AS128" s="227"/>
      <c r="AT128" s="227"/>
      <c r="AU128" s="227"/>
      <c r="AV128" s="227"/>
      <c r="AW128" s="227"/>
      <c r="AX128" s="419"/>
    </row>
    <row r="129" spans="1:51" ht="24.75" customHeight="1" x14ac:dyDescent="0.2">
      <c r="A129" s="683"/>
      <c r="B129" s="684"/>
      <c r="C129" s="684"/>
      <c r="D129" s="684"/>
      <c r="E129" s="684"/>
      <c r="F129" s="685"/>
      <c r="G129" s="427" t="s">
        <v>17</v>
      </c>
      <c r="H129" s="298"/>
      <c r="I129" s="298"/>
      <c r="J129" s="298"/>
      <c r="K129" s="298"/>
      <c r="L129" s="297" t="s">
        <v>18</v>
      </c>
      <c r="M129" s="298"/>
      <c r="N129" s="298"/>
      <c r="O129" s="298"/>
      <c r="P129" s="298"/>
      <c r="Q129" s="298"/>
      <c r="R129" s="298"/>
      <c r="S129" s="298"/>
      <c r="T129" s="298"/>
      <c r="U129" s="298"/>
      <c r="V129" s="298"/>
      <c r="W129" s="298"/>
      <c r="X129" s="299"/>
      <c r="Y129" s="220" t="s">
        <v>19</v>
      </c>
      <c r="Z129" s="221"/>
      <c r="AA129" s="221"/>
      <c r="AB129" s="420"/>
      <c r="AC129" s="427" t="s">
        <v>17</v>
      </c>
      <c r="AD129" s="298"/>
      <c r="AE129" s="298"/>
      <c r="AF129" s="298"/>
      <c r="AG129" s="298"/>
      <c r="AH129" s="297" t="s">
        <v>18</v>
      </c>
      <c r="AI129" s="298"/>
      <c r="AJ129" s="298"/>
      <c r="AK129" s="298"/>
      <c r="AL129" s="298"/>
      <c r="AM129" s="298"/>
      <c r="AN129" s="298"/>
      <c r="AO129" s="298"/>
      <c r="AP129" s="298"/>
      <c r="AQ129" s="298"/>
      <c r="AR129" s="298"/>
      <c r="AS129" s="298"/>
      <c r="AT129" s="299"/>
      <c r="AU129" s="220" t="s">
        <v>19</v>
      </c>
      <c r="AV129" s="221"/>
      <c r="AW129" s="221"/>
      <c r="AX129" s="222"/>
    </row>
    <row r="130" spans="1:51" ht="24.75" customHeight="1" x14ac:dyDescent="0.2">
      <c r="A130" s="683"/>
      <c r="B130" s="684"/>
      <c r="C130" s="684"/>
      <c r="D130" s="684"/>
      <c r="E130" s="684"/>
      <c r="F130" s="685"/>
      <c r="G130" s="300" t="s">
        <v>607</v>
      </c>
      <c r="H130" s="301"/>
      <c r="I130" s="301"/>
      <c r="J130" s="301"/>
      <c r="K130" s="302"/>
      <c r="L130" s="294" t="s">
        <v>608</v>
      </c>
      <c r="M130" s="295"/>
      <c r="N130" s="295"/>
      <c r="O130" s="295"/>
      <c r="P130" s="295"/>
      <c r="Q130" s="295"/>
      <c r="R130" s="295"/>
      <c r="S130" s="295"/>
      <c r="T130" s="295"/>
      <c r="U130" s="295"/>
      <c r="V130" s="295"/>
      <c r="W130" s="295"/>
      <c r="X130" s="296"/>
      <c r="Y130" s="268">
        <v>1529</v>
      </c>
      <c r="Z130" s="269"/>
      <c r="AA130" s="269"/>
      <c r="AB130" s="421"/>
      <c r="AC130" s="300"/>
      <c r="AD130" s="301"/>
      <c r="AE130" s="301"/>
      <c r="AF130" s="301"/>
      <c r="AG130" s="302"/>
      <c r="AH130" s="294"/>
      <c r="AI130" s="295"/>
      <c r="AJ130" s="295"/>
      <c r="AK130" s="295"/>
      <c r="AL130" s="295"/>
      <c r="AM130" s="295"/>
      <c r="AN130" s="295"/>
      <c r="AO130" s="295"/>
      <c r="AP130" s="295"/>
      <c r="AQ130" s="295"/>
      <c r="AR130" s="295"/>
      <c r="AS130" s="295"/>
      <c r="AT130" s="296"/>
      <c r="AU130" s="268"/>
      <c r="AV130" s="269"/>
      <c r="AW130" s="269"/>
      <c r="AX130" s="270"/>
    </row>
    <row r="131" spans="1:51" ht="24.75" customHeight="1" x14ac:dyDescent="0.2">
      <c r="A131" s="683"/>
      <c r="B131" s="684"/>
      <c r="C131" s="684"/>
      <c r="D131" s="684"/>
      <c r="E131" s="684"/>
      <c r="F131" s="685"/>
      <c r="G131" s="215"/>
      <c r="H131" s="216"/>
      <c r="I131" s="216"/>
      <c r="J131" s="216"/>
      <c r="K131" s="217"/>
      <c r="L131" s="229"/>
      <c r="M131" s="230"/>
      <c r="N131" s="230"/>
      <c r="O131" s="230"/>
      <c r="P131" s="230"/>
      <c r="Q131" s="230"/>
      <c r="R131" s="230"/>
      <c r="S131" s="230"/>
      <c r="T131" s="230"/>
      <c r="U131" s="230"/>
      <c r="V131" s="230"/>
      <c r="W131" s="230"/>
      <c r="X131" s="231"/>
      <c r="Y131" s="232"/>
      <c r="Z131" s="233"/>
      <c r="AA131" s="233"/>
      <c r="AB131" s="235"/>
      <c r="AC131" s="215"/>
      <c r="AD131" s="216"/>
      <c r="AE131" s="216"/>
      <c r="AF131" s="216"/>
      <c r="AG131" s="217"/>
      <c r="AH131" s="229"/>
      <c r="AI131" s="230"/>
      <c r="AJ131" s="230"/>
      <c r="AK131" s="230"/>
      <c r="AL131" s="230"/>
      <c r="AM131" s="230"/>
      <c r="AN131" s="230"/>
      <c r="AO131" s="230"/>
      <c r="AP131" s="230"/>
      <c r="AQ131" s="230"/>
      <c r="AR131" s="230"/>
      <c r="AS131" s="230"/>
      <c r="AT131" s="231"/>
      <c r="AU131" s="232"/>
      <c r="AV131" s="233"/>
      <c r="AW131" s="233"/>
      <c r="AX131" s="234"/>
    </row>
    <row r="132" spans="1:51" ht="24.75" customHeight="1" x14ac:dyDescent="0.2">
      <c r="A132" s="683"/>
      <c r="B132" s="684"/>
      <c r="C132" s="684"/>
      <c r="D132" s="684"/>
      <c r="E132" s="684"/>
      <c r="F132" s="685"/>
      <c r="G132" s="618" t="s">
        <v>20</v>
      </c>
      <c r="H132" s="619"/>
      <c r="I132" s="619"/>
      <c r="J132" s="619"/>
      <c r="K132" s="619"/>
      <c r="L132" s="620"/>
      <c r="M132" s="621"/>
      <c r="N132" s="621"/>
      <c r="O132" s="621"/>
      <c r="P132" s="621"/>
      <c r="Q132" s="621"/>
      <c r="R132" s="621"/>
      <c r="S132" s="621"/>
      <c r="T132" s="621"/>
      <c r="U132" s="621"/>
      <c r="V132" s="621"/>
      <c r="W132" s="621"/>
      <c r="X132" s="622"/>
      <c r="Y132" s="623">
        <f>SUM(Y130:AB131)</f>
        <v>1529</v>
      </c>
      <c r="Z132" s="624"/>
      <c r="AA132" s="624"/>
      <c r="AB132" s="625"/>
      <c r="AC132" s="618" t="s">
        <v>20</v>
      </c>
      <c r="AD132" s="619"/>
      <c r="AE132" s="619"/>
      <c r="AF132" s="619"/>
      <c r="AG132" s="619"/>
      <c r="AH132" s="620"/>
      <c r="AI132" s="621"/>
      <c r="AJ132" s="621"/>
      <c r="AK132" s="621"/>
      <c r="AL132" s="621"/>
      <c r="AM132" s="621"/>
      <c r="AN132" s="621"/>
      <c r="AO132" s="621"/>
      <c r="AP132" s="621"/>
      <c r="AQ132" s="621"/>
      <c r="AR132" s="621"/>
      <c r="AS132" s="621"/>
      <c r="AT132" s="622"/>
      <c r="AU132" s="623">
        <f>SUM(AU130:AX131)</f>
        <v>0</v>
      </c>
      <c r="AV132" s="624"/>
      <c r="AW132" s="624"/>
      <c r="AX132" s="626"/>
    </row>
    <row r="133" spans="1:51" ht="24.75" customHeight="1" thickBot="1" x14ac:dyDescent="0.25">
      <c r="A133" s="584" t="s">
        <v>140</v>
      </c>
      <c r="B133" s="585"/>
      <c r="C133" s="585"/>
      <c r="D133" s="585"/>
      <c r="E133" s="585"/>
      <c r="F133" s="585"/>
      <c r="G133" s="585"/>
      <c r="H133" s="585"/>
      <c r="I133" s="585"/>
      <c r="J133" s="585"/>
      <c r="K133" s="585"/>
      <c r="L133" s="585"/>
      <c r="M133" s="585"/>
      <c r="N133" s="585"/>
      <c r="O133" s="585"/>
      <c r="P133" s="585"/>
      <c r="Q133" s="585"/>
      <c r="R133" s="585"/>
      <c r="S133" s="585"/>
      <c r="T133" s="585"/>
      <c r="U133" s="585"/>
      <c r="V133" s="585"/>
      <c r="W133" s="585"/>
      <c r="X133" s="585"/>
      <c r="Y133" s="585"/>
      <c r="Z133" s="585"/>
      <c r="AA133" s="585"/>
      <c r="AB133" s="585"/>
      <c r="AC133" s="585"/>
      <c r="AD133" s="585"/>
      <c r="AE133" s="585"/>
      <c r="AF133" s="585"/>
      <c r="AG133" s="585"/>
      <c r="AH133" s="585"/>
      <c r="AI133" s="585"/>
      <c r="AJ133" s="585"/>
      <c r="AK133" s="586"/>
      <c r="AL133" s="82" t="s">
        <v>229</v>
      </c>
      <c r="AM133" s="83"/>
      <c r="AN133" s="83"/>
      <c r="AO133" s="71" t="s">
        <v>227</v>
      </c>
      <c r="AP133" s="21"/>
      <c r="AQ133" s="21"/>
      <c r="AR133" s="21"/>
      <c r="AS133" s="21"/>
      <c r="AT133" s="21"/>
      <c r="AU133" s="21"/>
      <c r="AV133" s="21"/>
      <c r="AW133" s="21"/>
      <c r="AX133" s="22"/>
      <c r="AY133">
        <f>COUNTIF($AO$133,"☑")</f>
        <v>0</v>
      </c>
    </row>
    <row r="134" spans="1:51" ht="24.75" customHeight="1" x14ac:dyDescent="0.2">
      <c r="A134" s="4"/>
      <c r="B134" s="4"/>
      <c r="C134" s="4"/>
      <c r="D134" s="4"/>
      <c r="E134" s="4"/>
      <c r="F134" s="4"/>
      <c r="G134" s="7"/>
      <c r="H134" s="7"/>
      <c r="I134" s="7"/>
      <c r="J134" s="7"/>
      <c r="K134" s="7"/>
      <c r="L134" s="3"/>
      <c r="M134" s="7"/>
      <c r="N134" s="7"/>
      <c r="O134" s="7"/>
      <c r="P134" s="7"/>
      <c r="Q134" s="7"/>
      <c r="R134" s="7"/>
      <c r="S134" s="7"/>
      <c r="T134" s="7"/>
      <c r="U134" s="7"/>
      <c r="V134" s="7"/>
      <c r="W134" s="7"/>
      <c r="X134" s="7"/>
      <c r="Y134" s="8"/>
      <c r="Z134" s="8"/>
      <c r="AA134" s="8"/>
      <c r="AB134" s="8"/>
      <c r="AC134" s="7"/>
      <c r="AD134" s="7"/>
      <c r="AE134" s="7"/>
      <c r="AF134" s="7"/>
      <c r="AG134" s="7"/>
      <c r="AH134" s="3"/>
      <c r="AI134" s="7"/>
      <c r="AJ134" s="7"/>
      <c r="AK134" s="7"/>
      <c r="AL134" s="7"/>
      <c r="AM134" s="7"/>
      <c r="AN134" s="7"/>
      <c r="AO134" s="7"/>
      <c r="AP134" s="7"/>
      <c r="AQ134" s="7"/>
      <c r="AR134" s="7"/>
      <c r="AS134" s="7"/>
      <c r="AT134" s="7"/>
      <c r="AU134" s="8"/>
      <c r="AV134" s="8"/>
      <c r="AW134" s="8"/>
      <c r="AX134" s="8"/>
    </row>
    <row r="135" spans="1:51" ht="24.75" customHeight="1" x14ac:dyDescent="0.2"/>
    <row r="136" spans="1:51" ht="24.75" customHeight="1" x14ac:dyDescent="0.2">
      <c r="A136" s="9"/>
      <c r="B136" s="1" t="s">
        <v>27</v>
      </c>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row>
    <row r="137" spans="1:51" ht="24.75" customHeight="1" x14ac:dyDescent="0.2">
      <c r="A137" s="9"/>
      <c r="B137" s="41" t="s">
        <v>238</v>
      </c>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row>
    <row r="138" spans="1:51" ht="59.25" customHeight="1" x14ac:dyDescent="0.2">
      <c r="A138" s="569"/>
      <c r="B138" s="569"/>
      <c r="C138" s="569" t="s">
        <v>26</v>
      </c>
      <c r="D138" s="569"/>
      <c r="E138" s="569"/>
      <c r="F138" s="569"/>
      <c r="G138" s="569"/>
      <c r="H138" s="569"/>
      <c r="I138" s="569"/>
      <c r="J138" s="554" t="s">
        <v>198</v>
      </c>
      <c r="K138" s="555"/>
      <c r="L138" s="555"/>
      <c r="M138" s="555"/>
      <c r="N138" s="555"/>
      <c r="O138" s="555"/>
      <c r="P138" s="195" t="s">
        <v>180</v>
      </c>
      <c r="Q138" s="195"/>
      <c r="R138" s="195"/>
      <c r="S138" s="195"/>
      <c r="T138" s="195"/>
      <c r="U138" s="195"/>
      <c r="V138" s="195"/>
      <c r="W138" s="195"/>
      <c r="X138" s="195"/>
      <c r="Y138" s="568" t="s">
        <v>196</v>
      </c>
      <c r="Z138" s="609"/>
      <c r="AA138" s="609"/>
      <c r="AB138" s="609"/>
      <c r="AC138" s="554" t="s">
        <v>224</v>
      </c>
      <c r="AD138" s="554"/>
      <c r="AE138" s="554"/>
      <c r="AF138" s="554"/>
      <c r="AG138" s="554"/>
      <c r="AH138" s="568" t="s">
        <v>244</v>
      </c>
      <c r="AI138" s="569"/>
      <c r="AJ138" s="569"/>
      <c r="AK138" s="569"/>
      <c r="AL138" s="569" t="s">
        <v>21</v>
      </c>
      <c r="AM138" s="569"/>
      <c r="AN138" s="569"/>
      <c r="AO138" s="570"/>
      <c r="AP138" s="615" t="s">
        <v>199</v>
      </c>
      <c r="AQ138" s="615"/>
      <c r="AR138" s="615"/>
      <c r="AS138" s="615"/>
      <c r="AT138" s="615"/>
      <c r="AU138" s="615"/>
      <c r="AV138" s="615"/>
      <c r="AW138" s="615"/>
      <c r="AX138" s="615"/>
    </row>
    <row r="139" spans="1:51" ht="30" customHeight="1" x14ac:dyDescent="0.2">
      <c r="A139" s="457">
        <v>1</v>
      </c>
      <c r="B139" s="457">
        <v>1</v>
      </c>
      <c r="C139" s="125" t="s">
        <v>612</v>
      </c>
      <c r="D139" s="126"/>
      <c r="E139" s="126"/>
      <c r="F139" s="126"/>
      <c r="G139" s="126"/>
      <c r="H139" s="126"/>
      <c r="I139" s="126"/>
      <c r="J139" s="556">
        <v>5000020015849</v>
      </c>
      <c r="K139" s="557"/>
      <c r="L139" s="557"/>
      <c r="M139" s="557"/>
      <c r="N139" s="557"/>
      <c r="O139" s="557"/>
      <c r="P139" s="575" t="s">
        <v>611</v>
      </c>
      <c r="Q139" s="576"/>
      <c r="R139" s="576"/>
      <c r="S139" s="576"/>
      <c r="T139" s="576"/>
      <c r="U139" s="576"/>
      <c r="V139" s="576"/>
      <c r="W139" s="576"/>
      <c r="X139" s="576"/>
      <c r="Y139" s="558">
        <v>232</v>
      </c>
      <c r="Z139" s="559"/>
      <c r="AA139" s="559"/>
      <c r="AB139" s="560"/>
      <c r="AC139" s="463" t="s">
        <v>610</v>
      </c>
      <c r="AD139" s="464"/>
      <c r="AE139" s="464"/>
      <c r="AF139" s="464"/>
      <c r="AG139" s="464"/>
      <c r="AH139" s="458" t="s">
        <v>609</v>
      </c>
      <c r="AI139" s="459"/>
      <c r="AJ139" s="459"/>
      <c r="AK139" s="459"/>
      <c r="AL139" s="460" t="s">
        <v>609</v>
      </c>
      <c r="AM139" s="461"/>
      <c r="AN139" s="461"/>
      <c r="AO139" s="462"/>
      <c r="AP139" s="465" t="s">
        <v>268</v>
      </c>
      <c r="AQ139" s="465"/>
      <c r="AR139" s="465"/>
      <c r="AS139" s="465"/>
      <c r="AT139" s="465"/>
      <c r="AU139" s="465"/>
      <c r="AV139" s="465"/>
      <c r="AW139" s="465"/>
      <c r="AX139" s="465"/>
    </row>
    <row r="140" spans="1:51" ht="30" customHeight="1" x14ac:dyDescent="0.2">
      <c r="A140" s="457">
        <v>2</v>
      </c>
      <c r="B140" s="457">
        <v>1</v>
      </c>
      <c r="C140" s="125" t="s">
        <v>613</v>
      </c>
      <c r="D140" s="126"/>
      <c r="E140" s="126"/>
      <c r="F140" s="126"/>
      <c r="G140" s="126"/>
      <c r="H140" s="126"/>
      <c r="I140" s="126"/>
      <c r="J140" s="556">
        <v>5000020016021</v>
      </c>
      <c r="K140" s="557"/>
      <c r="L140" s="557"/>
      <c r="M140" s="557"/>
      <c r="N140" s="557"/>
      <c r="O140" s="557"/>
      <c r="P140" s="575" t="s">
        <v>611</v>
      </c>
      <c r="Q140" s="576"/>
      <c r="R140" s="576"/>
      <c r="S140" s="576"/>
      <c r="T140" s="576"/>
      <c r="U140" s="576"/>
      <c r="V140" s="576"/>
      <c r="W140" s="576"/>
      <c r="X140" s="576"/>
      <c r="Y140" s="558">
        <v>213</v>
      </c>
      <c r="Z140" s="559"/>
      <c r="AA140" s="559"/>
      <c r="AB140" s="560"/>
      <c r="AC140" s="463" t="s">
        <v>617</v>
      </c>
      <c r="AD140" s="464"/>
      <c r="AE140" s="464"/>
      <c r="AF140" s="464"/>
      <c r="AG140" s="464"/>
      <c r="AH140" s="458" t="s">
        <v>593</v>
      </c>
      <c r="AI140" s="459"/>
      <c r="AJ140" s="459"/>
      <c r="AK140" s="459"/>
      <c r="AL140" s="460" t="s">
        <v>593</v>
      </c>
      <c r="AM140" s="461"/>
      <c r="AN140" s="461"/>
      <c r="AO140" s="462"/>
      <c r="AP140" s="465" t="s">
        <v>268</v>
      </c>
      <c r="AQ140" s="465"/>
      <c r="AR140" s="465"/>
      <c r="AS140" s="465"/>
      <c r="AT140" s="465"/>
      <c r="AU140" s="465"/>
      <c r="AV140" s="465"/>
      <c r="AW140" s="465"/>
      <c r="AX140" s="465"/>
      <c r="AY140">
        <f>COUNTA($C$140)</f>
        <v>1</v>
      </c>
    </row>
    <row r="141" spans="1:51" ht="30" customHeight="1" x14ac:dyDescent="0.2">
      <c r="A141" s="457">
        <v>3</v>
      </c>
      <c r="B141" s="457">
        <v>1</v>
      </c>
      <c r="C141" s="125" t="s">
        <v>614</v>
      </c>
      <c r="D141" s="126"/>
      <c r="E141" s="126"/>
      <c r="F141" s="126"/>
      <c r="G141" s="126"/>
      <c r="H141" s="126"/>
      <c r="I141" s="126"/>
      <c r="J141" s="556">
        <v>7000020012068</v>
      </c>
      <c r="K141" s="557"/>
      <c r="L141" s="557"/>
      <c r="M141" s="557"/>
      <c r="N141" s="557"/>
      <c r="O141" s="557"/>
      <c r="P141" s="575" t="s">
        <v>611</v>
      </c>
      <c r="Q141" s="576"/>
      <c r="R141" s="576"/>
      <c r="S141" s="576"/>
      <c r="T141" s="576"/>
      <c r="U141" s="576"/>
      <c r="V141" s="576"/>
      <c r="W141" s="576"/>
      <c r="X141" s="576"/>
      <c r="Y141" s="558">
        <v>190</v>
      </c>
      <c r="Z141" s="559"/>
      <c r="AA141" s="559"/>
      <c r="AB141" s="560"/>
      <c r="AC141" s="463" t="s">
        <v>617</v>
      </c>
      <c r="AD141" s="464"/>
      <c r="AE141" s="464"/>
      <c r="AF141" s="464"/>
      <c r="AG141" s="464"/>
      <c r="AH141" s="466" t="s">
        <v>593</v>
      </c>
      <c r="AI141" s="467"/>
      <c r="AJ141" s="467"/>
      <c r="AK141" s="467"/>
      <c r="AL141" s="460" t="s">
        <v>593</v>
      </c>
      <c r="AM141" s="461"/>
      <c r="AN141" s="461"/>
      <c r="AO141" s="462"/>
      <c r="AP141" s="465" t="s">
        <v>268</v>
      </c>
      <c r="AQ141" s="465"/>
      <c r="AR141" s="465"/>
      <c r="AS141" s="465"/>
      <c r="AT141" s="465"/>
      <c r="AU141" s="465"/>
      <c r="AV141" s="465"/>
      <c r="AW141" s="465"/>
      <c r="AX141" s="465"/>
      <c r="AY141">
        <f>COUNTA($C$141)</f>
        <v>1</v>
      </c>
    </row>
    <row r="142" spans="1:51" ht="30" customHeight="1" x14ac:dyDescent="0.2">
      <c r="A142" s="457">
        <v>4</v>
      </c>
      <c r="B142" s="457">
        <v>1</v>
      </c>
      <c r="C142" s="125" t="s">
        <v>615</v>
      </c>
      <c r="D142" s="126"/>
      <c r="E142" s="126"/>
      <c r="F142" s="126"/>
      <c r="G142" s="126"/>
      <c r="H142" s="126"/>
      <c r="I142" s="126"/>
      <c r="J142" s="556">
        <v>5000020015865</v>
      </c>
      <c r="K142" s="557"/>
      <c r="L142" s="557"/>
      <c r="M142" s="557"/>
      <c r="N142" s="557"/>
      <c r="O142" s="557"/>
      <c r="P142" s="575" t="s">
        <v>611</v>
      </c>
      <c r="Q142" s="576"/>
      <c r="R142" s="576"/>
      <c r="S142" s="576"/>
      <c r="T142" s="576"/>
      <c r="U142" s="576"/>
      <c r="V142" s="576"/>
      <c r="W142" s="576"/>
      <c r="X142" s="576"/>
      <c r="Y142" s="558">
        <v>189</v>
      </c>
      <c r="Z142" s="559"/>
      <c r="AA142" s="559"/>
      <c r="AB142" s="560"/>
      <c r="AC142" s="463" t="s">
        <v>617</v>
      </c>
      <c r="AD142" s="464"/>
      <c r="AE142" s="464"/>
      <c r="AF142" s="464"/>
      <c r="AG142" s="464"/>
      <c r="AH142" s="466" t="s">
        <v>593</v>
      </c>
      <c r="AI142" s="467"/>
      <c r="AJ142" s="467"/>
      <c r="AK142" s="467"/>
      <c r="AL142" s="460" t="s">
        <v>593</v>
      </c>
      <c r="AM142" s="461"/>
      <c r="AN142" s="461"/>
      <c r="AO142" s="462"/>
      <c r="AP142" s="465" t="s">
        <v>268</v>
      </c>
      <c r="AQ142" s="465"/>
      <c r="AR142" s="465"/>
      <c r="AS142" s="465"/>
      <c r="AT142" s="465"/>
      <c r="AU142" s="465"/>
      <c r="AV142" s="465"/>
      <c r="AW142" s="465"/>
      <c r="AX142" s="465"/>
      <c r="AY142">
        <f>COUNTA($C$142)</f>
        <v>1</v>
      </c>
    </row>
    <row r="143" spans="1:51" ht="30" customHeight="1" x14ac:dyDescent="0.2">
      <c r="A143" s="457">
        <v>5</v>
      </c>
      <c r="B143" s="457">
        <v>1</v>
      </c>
      <c r="C143" s="125" t="s">
        <v>616</v>
      </c>
      <c r="D143" s="126"/>
      <c r="E143" s="126"/>
      <c r="F143" s="126"/>
      <c r="G143" s="126"/>
      <c r="H143" s="126"/>
      <c r="I143" s="126"/>
      <c r="J143" s="556">
        <v>3000020015784</v>
      </c>
      <c r="K143" s="557"/>
      <c r="L143" s="557"/>
      <c r="M143" s="557"/>
      <c r="N143" s="557"/>
      <c r="O143" s="557"/>
      <c r="P143" s="575" t="s">
        <v>611</v>
      </c>
      <c r="Q143" s="576"/>
      <c r="R143" s="576"/>
      <c r="S143" s="576"/>
      <c r="T143" s="576"/>
      <c r="U143" s="576"/>
      <c r="V143" s="576"/>
      <c r="W143" s="576"/>
      <c r="X143" s="576"/>
      <c r="Y143" s="558">
        <v>128</v>
      </c>
      <c r="Z143" s="559"/>
      <c r="AA143" s="559"/>
      <c r="AB143" s="560"/>
      <c r="AC143" s="463" t="s">
        <v>617</v>
      </c>
      <c r="AD143" s="464"/>
      <c r="AE143" s="464"/>
      <c r="AF143" s="464"/>
      <c r="AG143" s="464"/>
      <c r="AH143" s="466" t="s">
        <v>593</v>
      </c>
      <c r="AI143" s="467"/>
      <c r="AJ143" s="467"/>
      <c r="AK143" s="467"/>
      <c r="AL143" s="460" t="s">
        <v>593</v>
      </c>
      <c r="AM143" s="461"/>
      <c r="AN143" s="461"/>
      <c r="AO143" s="462"/>
      <c r="AP143" s="465" t="s">
        <v>268</v>
      </c>
      <c r="AQ143" s="465"/>
      <c r="AR143" s="465"/>
      <c r="AS143" s="465"/>
      <c r="AT143" s="465"/>
      <c r="AU143" s="465"/>
      <c r="AV143" s="465"/>
      <c r="AW143" s="465"/>
      <c r="AX143" s="465"/>
      <c r="AY143">
        <f>COUNTA($C$143)</f>
        <v>1</v>
      </c>
    </row>
    <row r="144" spans="1:51" ht="30" customHeight="1" x14ac:dyDescent="0.2">
      <c r="A144" s="457">
        <v>6</v>
      </c>
      <c r="B144" s="457">
        <v>1</v>
      </c>
      <c r="C144" s="125" t="s">
        <v>618</v>
      </c>
      <c r="D144" s="126"/>
      <c r="E144" s="126"/>
      <c r="F144" s="126"/>
      <c r="G144" s="126"/>
      <c r="H144" s="126"/>
      <c r="I144" s="126"/>
      <c r="J144" s="556">
        <v>8000020016101</v>
      </c>
      <c r="K144" s="557"/>
      <c r="L144" s="557"/>
      <c r="M144" s="557"/>
      <c r="N144" s="557"/>
      <c r="O144" s="557"/>
      <c r="P144" s="575" t="s">
        <v>611</v>
      </c>
      <c r="Q144" s="576"/>
      <c r="R144" s="576"/>
      <c r="S144" s="576"/>
      <c r="T144" s="576"/>
      <c r="U144" s="576"/>
      <c r="V144" s="576"/>
      <c r="W144" s="576"/>
      <c r="X144" s="576"/>
      <c r="Y144" s="558">
        <v>76</v>
      </c>
      <c r="Z144" s="559"/>
      <c r="AA144" s="559"/>
      <c r="AB144" s="560"/>
      <c r="AC144" s="463" t="s">
        <v>617</v>
      </c>
      <c r="AD144" s="464"/>
      <c r="AE144" s="464"/>
      <c r="AF144" s="464"/>
      <c r="AG144" s="464"/>
      <c r="AH144" s="466" t="s">
        <v>593</v>
      </c>
      <c r="AI144" s="467"/>
      <c r="AJ144" s="467"/>
      <c r="AK144" s="467"/>
      <c r="AL144" s="460" t="s">
        <v>593</v>
      </c>
      <c r="AM144" s="461"/>
      <c r="AN144" s="461"/>
      <c r="AO144" s="462"/>
      <c r="AP144" s="465" t="s">
        <v>268</v>
      </c>
      <c r="AQ144" s="465"/>
      <c r="AR144" s="465"/>
      <c r="AS144" s="465"/>
      <c r="AT144" s="465"/>
      <c r="AU144" s="465"/>
      <c r="AV144" s="465"/>
      <c r="AW144" s="465"/>
      <c r="AX144" s="465"/>
      <c r="AY144">
        <f>COUNTA($C$144)</f>
        <v>1</v>
      </c>
    </row>
    <row r="145" spans="1:51" ht="30" customHeight="1" x14ac:dyDescent="0.2">
      <c r="A145" s="457">
        <v>7</v>
      </c>
      <c r="B145" s="457">
        <v>1</v>
      </c>
      <c r="C145" s="125" t="s">
        <v>619</v>
      </c>
      <c r="D145" s="126"/>
      <c r="E145" s="126"/>
      <c r="F145" s="126"/>
      <c r="G145" s="126"/>
      <c r="H145" s="126"/>
      <c r="I145" s="126"/>
      <c r="J145" s="556">
        <v>5000020012301</v>
      </c>
      <c r="K145" s="557"/>
      <c r="L145" s="557"/>
      <c r="M145" s="557"/>
      <c r="N145" s="557"/>
      <c r="O145" s="557"/>
      <c r="P145" s="575" t="s">
        <v>611</v>
      </c>
      <c r="Q145" s="576"/>
      <c r="R145" s="576"/>
      <c r="S145" s="576"/>
      <c r="T145" s="576"/>
      <c r="U145" s="576"/>
      <c r="V145" s="576"/>
      <c r="W145" s="576"/>
      <c r="X145" s="576"/>
      <c r="Y145" s="558">
        <v>54</v>
      </c>
      <c r="Z145" s="559"/>
      <c r="AA145" s="559"/>
      <c r="AB145" s="560"/>
      <c r="AC145" s="463" t="s">
        <v>617</v>
      </c>
      <c r="AD145" s="464"/>
      <c r="AE145" s="464"/>
      <c r="AF145" s="464"/>
      <c r="AG145" s="464"/>
      <c r="AH145" s="466" t="s">
        <v>593</v>
      </c>
      <c r="AI145" s="467"/>
      <c r="AJ145" s="467"/>
      <c r="AK145" s="467"/>
      <c r="AL145" s="460" t="s">
        <v>593</v>
      </c>
      <c r="AM145" s="461"/>
      <c r="AN145" s="461"/>
      <c r="AO145" s="462"/>
      <c r="AP145" s="465" t="s">
        <v>268</v>
      </c>
      <c r="AQ145" s="465"/>
      <c r="AR145" s="465"/>
      <c r="AS145" s="465"/>
      <c r="AT145" s="465"/>
      <c r="AU145" s="465"/>
      <c r="AV145" s="465"/>
      <c r="AW145" s="465"/>
      <c r="AX145" s="465"/>
      <c r="AY145">
        <f>COUNTA($C$145)</f>
        <v>1</v>
      </c>
    </row>
    <row r="146" spans="1:51" ht="30" customHeight="1" x14ac:dyDescent="0.2">
      <c r="A146" s="457">
        <v>8</v>
      </c>
      <c r="B146" s="457">
        <v>1</v>
      </c>
      <c r="C146" s="125" t="s">
        <v>620</v>
      </c>
      <c r="D146" s="126"/>
      <c r="E146" s="126"/>
      <c r="F146" s="126"/>
      <c r="G146" s="126"/>
      <c r="H146" s="126"/>
      <c r="I146" s="126"/>
      <c r="J146" s="556">
        <v>3000020016683</v>
      </c>
      <c r="K146" s="557"/>
      <c r="L146" s="557"/>
      <c r="M146" s="557"/>
      <c r="N146" s="557"/>
      <c r="O146" s="557"/>
      <c r="P146" s="575" t="s">
        <v>611</v>
      </c>
      <c r="Q146" s="576"/>
      <c r="R146" s="576"/>
      <c r="S146" s="576"/>
      <c r="T146" s="576"/>
      <c r="U146" s="576"/>
      <c r="V146" s="576"/>
      <c r="W146" s="576"/>
      <c r="X146" s="576"/>
      <c r="Y146" s="558">
        <v>52</v>
      </c>
      <c r="Z146" s="559"/>
      <c r="AA146" s="559"/>
      <c r="AB146" s="560"/>
      <c r="AC146" s="463" t="s">
        <v>617</v>
      </c>
      <c r="AD146" s="464"/>
      <c r="AE146" s="464"/>
      <c r="AF146" s="464"/>
      <c r="AG146" s="464"/>
      <c r="AH146" s="466" t="s">
        <v>593</v>
      </c>
      <c r="AI146" s="467"/>
      <c r="AJ146" s="467"/>
      <c r="AK146" s="467"/>
      <c r="AL146" s="460" t="s">
        <v>593</v>
      </c>
      <c r="AM146" s="461"/>
      <c r="AN146" s="461"/>
      <c r="AO146" s="462"/>
      <c r="AP146" s="465" t="s">
        <v>268</v>
      </c>
      <c r="AQ146" s="465"/>
      <c r="AR146" s="465"/>
      <c r="AS146" s="465"/>
      <c r="AT146" s="465"/>
      <c r="AU146" s="465"/>
      <c r="AV146" s="465"/>
      <c r="AW146" s="465"/>
      <c r="AX146" s="465"/>
      <c r="AY146">
        <f>COUNTA($C$146)</f>
        <v>1</v>
      </c>
    </row>
    <row r="147" spans="1:51" ht="30" customHeight="1" x14ac:dyDescent="0.2">
      <c r="A147" s="457">
        <v>9</v>
      </c>
      <c r="B147" s="457">
        <v>1</v>
      </c>
      <c r="C147" s="125" t="s">
        <v>621</v>
      </c>
      <c r="D147" s="126"/>
      <c r="E147" s="126"/>
      <c r="F147" s="126"/>
      <c r="G147" s="126"/>
      <c r="H147" s="126"/>
      <c r="I147" s="126"/>
      <c r="J147" s="556">
        <v>9000020011002</v>
      </c>
      <c r="K147" s="557"/>
      <c r="L147" s="557"/>
      <c r="M147" s="557"/>
      <c r="N147" s="557"/>
      <c r="O147" s="557"/>
      <c r="P147" s="575" t="s">
        <v>611</v>
      </c>
      <c r="Q147" s="576"/>
      <c r="R147" s="576"/>
      <c r="S147" s="576"/>
      <c r="T147" s="576"/>
      <c r="U147" s="576"/>
      <c r="V147" s="576"/>
      <c r="W147" s="576"/>
      <c r="X147" s="576"/>
      <c r="Y147" s="558">
        <v>48</v>
      </c>
      <c r="Z147" s="559"/>
      <c r="AA147" s="559"/>
      <c r="AB147" s="560"/>
      <c r="AC147" s="463" t="s">
        <v>617</v>
      </c>
      <c r="AD147" s="464"/>
      <c r="AE147" s="464"/>
      <c r="AF147" s="464"/>
      <c r="AG147" s="464"/>
      <c r="AH147" s="466" t="s">
        <v>593</v>
      </c>
      <c r="AI147" s="467"/>
      <c r="AJ147" s="467"/>
      <c r="AK147" s="467"/>
      <c r="AL147" s="460" t="s">
        <v>593</v>
      </c>
      <c r="AM147" s="461"/>
      <c r="AN147" s="461"/>
      <c r="AO147" s="462"/>
      <c r="AP147" s="465" t="s">
        <v>268</v>
      </c>
      <c r="AQ147" s="465"/>
      <c r="AR147" s="465"/>
      <c r="AS147" s="465"/>
      <c r="AT147" s="465"/>
      <c r="AU147" s="465"/>
      <c r="AV147" s="465"/>
      <c r="AW147" s="465"/>
      <c r="AX147" s="465"/>
      <c r="AY147">
        <f>COUNTA($C$147)</f>
        <v>1</v>
      </c>
    </row>
    <row r="148" spans="1:51" ht="30" customHeight="1" x14ac:dyDescent="0.2">
      <c r="A148" s="457">
        <v>10</v>
      </c>
      <c r="B148" s="457">
        <v>1</v>
      </c>
      <c r="C148" s="125" t="s">
        <v>622</v>
      </c>
      <c r="D148" s="126"/>
      <c r="E148" s="126"/>
      <c r="F148" s="126"/>
      <c r="G148" s="126"/>
      <c r="H148" s="126"/>
      <c r="I148" s="126"/>
      <c r="J148" s="556">
        <v>8000020012050</v>
      </c>
      <c r="K148" s="557"/>
      <c r="L148" s="557"/>
      <c r="M148" s="557"/>
      <c r="N148" s="557"/>
      <c r="O148" s="557"/>
      <c r="P148" s="575" t="s">
        <v>611</v>
      </c>
      <c r="Q148" s="576"/>
      <c r="R148" s="576"/>
      <c r="S148" s="576"/>
      <c r="T148" s="576"/>
      <c r="U148" s="576"/>
      <c r="V148" s="576"/>
      <c r="W148" s="576"/>
      <c r="X148" s="576"/>
      <c r="Y148" s="558">
        <v>46</v>
      </c>
      <c r="Z148" s="559"/>
      <c r="AA148" s="559"/>
      <c r="AB148" s="560"/>
      <c r="AC148" s="463" t="s">
        <v>617</v>
      </c>
      <c r="AD148" s="464"/>
      <c r="AE148" s="464"/>
      <c r="AF148" s="464"/>
      <c r="AG148" s="464"/>
      <c r="AH148" s="466" t="s">
        <v>593</v>
      </c>
      <c r="AI148" s="467"/>
      <c r="AJ148" s="467"/>
      <c r="AK148" s="467"/>
      <c r="AL148" s="460" t="s">
        <v>593</v>
      </c>
      <c r="AM148" s="461"/>
      <c r="AN148" s="461"/>
      <c r="AO148" s="462"/>
      <c r="AP148" s="465" t="s">
        <v>268</v>
      </c>
      <c r="AQ148" s="465"/>
      <c r="AR148" s="465"/>
      <c r="AS148" s="465"/>
      <c r="AT148" s="465"/>
      <c r="AU148" s="465"/>
      <c r="AV148" s="465"/>
      <c r="AW148" s="465"/>
      <c r="AX148" s="465"/>
      <c r="AY148">
        <f>COUNTA($C$148)</f>
        <v>1</v>
      </c>
    </row>
    <row r="149" spans="1:51" ht="24.75" customHeight="1" x14ac:dyDescent="0.2">
      <c r="A149" s="122" t="s">
        <v>219</v>
      </c>
      <c r="B149" s="123"/>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123"/>
      <c r="AE149" s="123"/>
      <c r="AF149" s="123"/>
      <c r="AG149" s="123"/>
      <c r="AH149" s="123"/>
      <c r="AI149" s="123"/>
      <c r="AJ149" s="123"/>
      <c r="AK149" s="124"/>
      <c r="AL149" s="84" t="s">
        <v>229</v>
      </c>
      <c r="AM149" s="85"/>
      <c r="AN149" s="85"/>
      <c r="AO149" s="48"/>
      <c r="AP149" s="45"/>
      <c r="AQ149" s="45"/>
      <c r="AR149" s="45"/>
      <c r="AS149" s="45"/>
      <c r="AT149" s="45"/>
      <c r="AU149" s="45"/>
      <c r="AV149" s="45"/>
      <c r="AW149" s="45"/>
      <c r="AX149" s="46"/>
      <c r="AY149">
        <f>COUNTIF($AO$149,"☑")</f>
        <v>0</v>
      </c>
    </row>
  </sheetData>
  <sheetProtection formatRows="0"/>
  <dataConsolidate/>
  <mergeCells count="627">
    <mergeCell ref="AU110:AV110"/>
    <mergeCell ref="X110:Y110"/>
    <mergeCell ref="AA110:AB110"/>
    <mergeCell ref="AC110:AE110"/>
    <mergeCell ref="AG110:AH110"/>
    <mergeCell ref="AJ110:AK110"/>
    <mergeCell ref="AM110:AN110"/>
    <mergeCell ref="AO110:AP110"/>
    <mergeCell ref="AR110:AS110"/>
    <mergeCell ref="O111:P111"/>
    <mergeCell ref="AA111:AB111"/>
    <mergeCell ref="AM111:AN111"/>
    <mergeCell ref="AO111:AP111"/>
    <mergeCell ref="AR111:AS111"/>
    <mergeCell ref="AU111:AV111"/>
    <mergeCell ref="A110:D110"/>
    <mergeCell ref="E110:G110"/>
    <mergeCell ref="I110:J110"/>
    <mergeCell ref="L110:M110"/>
    <mergeCell ref="O110:P110"/>
    <mergeCell ref="Q110:S110"/>
    <mergeCell ref="U110:V110"/>
    <mergeCell ref="AE33:AH33"/>
    <mergeCell ref="AI33:AL33"/>
    <mergeCell ref="AI32:AL32"/>
    <mergeCell ref="AI31:AL31"/>
    <mergeCell ref="AM31:AP31"/>
    <mergeCell ref="AM32:AP32"/>
    <mergeCell ref="AM33:AP33"/>
    <mergeCell ref="AQ33:AT33"/>
    <mergeCell ref="AQ32:AT32"/>
    <mergeCell ref="AQ31:AT31"/>
    <mergeCell ref="G22:O22"/>
    <mergeCell ref="G23:O23"/>
    <mergeCell ref="G24:O24"/>
    <mergeCell ref="G25:O25"/>
    <mergeCell ref="A22:F28"/>
    <mergeCell ref="AD22:AX22"/>
    <mergeCell ref="AD23:AX28"/>
    <mergeCell ref="W22:AC22"/>
    <mergeCell ref="AE29:AH30"/>
    <mergeCell ref="AI29:AL30"/>
    <mergeCell ref="AM29:AP30"/>
    <mergeCell ref="AU29:AX29"/>
    <mergeCell ref="W23:AC23"/>
    <mergeCell ref="W24:AC24"/>
    <mergeCell ref="AG111:AH111"/>
    <mergeCell ref="AJ111:AK111"/>
    <mergeCell ref="A111:D111"/>
    <mergeCell ref="E111:G111"/>
    <mergeCell ref="I111:J111"/>
    <mergeCell ref="L111:M111"/>
    <mergeCell ref="Q111:S111"/>
    <mergeCell ref="U111:V111"/>
    <mergeCell ref="X111:Y111"/>
    <mergeCell ref="AC111:AE111"/>
    <mergeCell ref="C86:AC86"/>
    <mergeCell ref="AD86:AF86"/>
    <mergeCell ref="W27:AC27"/>
    <mergeCell ref="C59:D72"/>
    <mergeCell ref="AM67:AP67"/>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AE7:AX7"/>
    <mergeCell ref="AD17:AJ17"/>
    <mergeCell ref="AK17:AQ17"/>
    <mergeCell ref="AR17:AX17"/>
    <mergeCell ref="AK13:AQ13"/>
    <mergeCell ref="AR13:AX13"/>
    <mergeCell ref="AB68:AD68"/>
    <mergeCell ref="AE68:AH68"/>
    <mergeCell ref="AI68:AL68"/>
    <mergeCell ref="AM68:AP68"/>
    <mergeCell ref="AQ68:AT68"/>
    <mergeCell ref="AU68:AX68"/>
    <mergeCell ref="AB67:AD67"/>
    <mergeCell ref="AE67:AH67"/>
    <mergeCell ref="AI67:AL67"/>
    <mergeCell ref="G54:X55"/>
    <mergeCell ref="E51:F51"/>
    <mergeCell ref="G51:AX51"/>
    <mergeCell ref="E50:F50"/>
    <mergeCell ref="G50:AX50"/>
    <mergeCell ref="E52:F55"/>
    <mergeCell ref="Y69:AA69"/>
    <mergeCell ref="AB69:AD69"/>
    <mergeCell ref="AE69:AH69"/>
    <mergeCell ref="AI69:AL69"/>
    <mergeCell ref="AM69:AP69"/>
    <mergeCell ref="AQ69:AT69"/>
    <mergeCell ref="AU69:AX69"/>
    <mergeCell ref="E65:F69"/>
    <mergeCell ref="G65:X66"/>
    <mergeCell ref="Y65:AA66"/>
    <mergeCell ref="AB65:AD66"/>
    <mergeCell ref="AE65:AH65"/>
    <mergeCell ref="AI65:AL66"/>
    <mergeCell ref="AM65:AP66"/>
    <mergeCell ref="AQ65:AT65"/>
    <mergeCell ref="AU65:AX65"/>
    <mergeCell ref="AE66:AF66"/>
    <mergeCell ref="AG66:AH66"/>
    <mergeCell ref="P145:X145"/>
    <mergeCell ref="P146:X146"/>
    <mergeCell ref="P147:X147"/>
    <mergeCell ref="P148:X148"/>
    <mergeCell ref="Y144:AB144"/>
    <mergeCell ref="AP146:AX146"/>
    <mergeCell ref="AP147:AX147"/>
    <mergeCell ref="AP148:AX148"/>
    <mergeCell ref="AC146:AG146"/>
    <mergeCell ref="AC147:AG147"/>
    <mergeCell ref="AC148:AG148"/>
    <mergeCell ref="AC140:AG140"/>
    <mergeCell ref="AC141:AG141"/>
    <mergeCell ref="AC142:AG142"/>
    <mergeCell ref="AL142:AO142"/>
    <mergeCell ref="AH144:AK144"/>
    <mergeCell ref="AL144:AO144"/>
    <mergeCell ref="AH145:AK145"/>
    <mergeCell ref="AH141:AK141"/>
    <mergeCell ref="AL141:AO141"/>
    <mergeCell ref="Y148:AB148"/>
    <mergeCell ref="AH148:AK148"/>
    <mergeCell ref="AL148:AO148"/>
    <mergeCell ref="AP145:AX145"/>
    <mergeCell ref="Y145:AB145"/>
    <mergeCell ref="AH147:AK147"/>
    <mergeCell ref="AL147:AO147"/>
    <mergeCell ref="AC143:AG143"/>
    <mergeCell ref="Y143:AB143"/>
    <mergeCell ref="C138:I138"/>
    <mergeCell ref="P138:X138"/>
    <mergeCell ref="Y54:AA54"/>
    <mergeCell ref="AB54:AD54"/>
    <mergeCell ref="AE54:AH54"/>
    <mergeCell ref="Y52:AA53"/>
    <mergeCell ref="AB52:AD53"/>
    <mergeCell ref="AW53:AX53"/>
    <mergeCell ref="AS53:AT53"/>
    <mergeCell ref="AP138:AX138"/>
    <mergeCell ref="AD80:AF80"/>
    <mergeCell ref="AC130:AG130"/>
    <mergeCell ref="L130:X130"/>
    <mergeCell ref="AC129:AG129"/>
    <mergeCell ref="L131:X131"/>
    <mergeCell ref="G132:K132"/>
    <mergeCell ref="L132:X132"/>
    <mergeCell ref="Y132:AB132"/>
    <mergeCell ref="AC132:AG132"/>
    <mergeCell ref="AH132:AT132"/>
    <mergeCell ref="AU132:AX132"/>
    <mergeCell ref="AQ63:AT63"/>
    <mergeCell ref="AW2:AX2"/>
    <mergeCell ref="AU31:AX31"/>
    <mergeCell ref="AU32:AX32"/>
    <mergeCell ref="AU33:AX33"/>
    <mergeCell ref="AE8:AX8"/>
    <mergeCell ref="G6:AX6"/>
    <mergeCell ref="AQ48:AX48"/>
    <mergeCell ref="AQ52:AT52"/>
    <mergeCell ref="AU52:AX52"/>
    <mergeCell ref="AE47:AH47"/>
    <mergeCell ref="AE52:AH53"/>
    <mergeCell ref="AW30:AX30"/>
    <mergeCell ref="AU30:AV30"/>
    <mergeCell ref="AU37:AV37"/>
    <mergeCell ref="AW37:AX37"/>
    <mergeCell ref="AE36:AH37"/>
    <mergeCell ref="AI36:AL37"/>
    <mergeCell ref="AM36:AP37"/>
    <mergeCell ref="AQ36:AT36"/>
    <mergeCell ref="AU36:AX36"/>
    <mergeCell ref="AQ37:AR37"/>
    <mergeCell ref="AS37:AT37"/>
    <mergeCell ref="AE38:AH38"/>
    <mergeCell ref="AI38:AL38"/>
    <mergeCell ref="AE49:AH49"/>
    <mergeCell ref="AI47:AL47"/>
    <mergeCell ref="AM49:AP49"/>
    <mergeCell ref="AG61:AH61"/>
    <mergeCell ref="AQ49:AX49"/>
    <mergeCell ref="AQ47:AX47"/>
    <mergeCell ref="AE48:AH48"/>
    <mergeCell ref="AI48:AL48"/>
    <mergeCell ref="AQ60:AT60"/>
    <mergeCell ref="AU55:AX55"/>
    <mergeCell ref="AU60:AX60"/>
    <mergeCell ref="AQ55:AT55"/>
    <mergeCell ref="G52:X53"/>
    <mergeCell ref="J148:O148"/>
    <mergeCell ref="P139:X139"/>
    <mergeCell ref="P140:X140"/>
    <mergeCell ref="P141:X141"/>
    <mergeCell ref="P142:X142"/>
    <mergeCell ref="P143:X143"/>
    <mergeCell ref="P144:X144"/>
    <mergeCell ref="AI54:AL54"/>
    <mergeCell ref="A73:AX73"/>
    <mergeCell ref="G60:X61"/>
    <mergeCell ref="G62:X64"/>
    <mergeCell ref="AH142:AK142"/>
    <mergeCell ref="AC138:AG138"/>
    <mergeCell ref="AC139:AG139"/>
    <mergeCell ref="A133:AK133"/>
    <mergeCell ref="J146:O146"/>
    <mergeCell ref="J147:O147"/>
    <mergeCell ref="A140:B140"/>
    <mergeCell ref="AQ62:AT62"/>
    <mergeCell ref="AU64:AX64"/>
    <mergeCell ref="AQ53:AR53"/>
    <mergeCell ref="AU53:AV53"/>
    <mergeCell ref="Y138:AB138"/>
    <mergeCell ref="AH139:AK139"/>
    <mergeCell ref="AL139:AO139"/>
    <mergeCell ref="J138:O138"/>
    <mergeCell ref="J140:O140"/>
    <mergeCell ref="J139:O139"/>
    <mergeCell ref="Y139:AB139"/>
    <mergeCell ref="A148:B148"/>
    <mergeCell ref="E59:F59"/>
    <mergeCell ref="G59:I59"/>
    <mergeCell ref="J59:T59"/>
    <mergeCell ref="U59:AX59"/>
    <mergeCell ref="AL145:AO145"/>
    <mergeCell ref="J141:O141"/>
    <mergeCell ref="J142:O142"/>
    <mergeCell ref="J143:O143"/>
    <mergeCell ref="J144:O144"/>
    <mergeCell ref="J145:O145"/>
    <mergeCell ref="AH138:AK138"/>
    <mergeCell ref="AL138:AO138"/>
    <mergeCell ref="A144:B144"/>
    <mergeCell ref="A139:B139"/>
    <mergeCell ref="A138:B138"/>
    <mergeCell ref="AG81:AX81"/>
    <mergeCell ref="AP139:AX139"/>
    <mergeCell ref="AU54:AX54"/>
    <mergeCell ref="Y44:AA44"/>
    <mergeCell ref="AK20:AQ20"/>
    <mergeCell ref="AE46:AH46"/>
    <mergeCell ref="AI46:AL46"/>
    <mergeCell ref="AM46:AP46"/>
    <mergeCell ref="A29:F33"/>
    <mergeCell ref="AB32:AD32"/>
    <mergeCell ref="A3:AH3"/>
    <mergeCell ref="AJ3:AW3"/>
    <mergeCell ref="AD15:AJ15"/>
    <mergeCell ref="P19:V19"/>
    <mergeCell ref="AR15:AX15"/>
    <mergeCell ref="I14:O14"/>
    <mergeCell ref="P36:X37"/>
    <mergeCell ref="Y36:AA37"/>
    <mergeCell ref="AB36:AD37"/>
    <mergeCell ref="I17:O17"/>
    <mergeCell ref="I13:O13"/>
    <mergeCell ref="AQ29:AT29"/>
    <mergeCell ref="A36:F40"/>
    <mergeCell ref="G29:O30"/>
    <mergeCell ref="AD13:AJ13"/>
    <mergeCell ref="W12:AC12"/>
    <mergeCell ref="A75:B7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8:O40"/>
    <mergeCell ref="P38:X40"/>
    <mergeCell ref="Y38:AA38"/>
    <mergeCell ref="AB38:AD38"/>
    <mergeCell ref="Y39:AA39"/>
    <mergeCell ref="AD77:AF77"/>
    <mergeCell ref="AU61:AV61"/>
    <mergeCell ref="AE61:AF61"/>
    <mergeCell ref="G5:L5"/>
    <mergeCell ref="M5:R5"/>
    <mergeCell ref="S5:X5"/>
    <mergeCell ref="Y8:AD8"/>
    <mergeCell ref="A9:F9"/>
    <mergeCell ref="G9:AX9"/>
    <mergeCell ref="I15:O15"/>
    <mergeCell ref="P15:V15"/>
    <mergeCell ref="W15:AC15"/>
    <mergeCell ref="G10:AX10"/>
    <mergeCell ref="Y7:AD7"/>
    <mergeCell ref="A12:F21"/>
    <mergeCell ref="A147:B147"/>
    <mergeCell ref="AH140:AK140"/>
    <mergeCell ref="AL140:AO140"/>
    <mergeCell ref="AC144:AG144"/>
    <mergeCell ref="AC145:AG145"/>
    <mergeCell ref="AP144:AX144"/>
    <mergeCell ref="A143:B143"/>
    <mergeCell ref="AH143:AK143"/>
    <mergeCell ref="AL143:AO143"/>
    <mergeCell ref="AH146:AK146"/>
    <mergeCell ref="AL146:AO146"/>
    <mergeCell ref="A142:B142"/>
    <mergeCell ref="A146:B146"/>
    <mergeCell ref="A145:B145"/>
    <mergeCell ref="A141:B141"/>
    <mergeCell ref="AP140:AX140"/>
    <mergeCell ref="AP141:AX141"/>
    <mergeCell ref="AP142:AX142"/>
    <mergeCell ref="AP143:AX143"/>
    <mergeCell ref="Y140:AB140"/>
    <mergeCell ref="Y141:AB141"/>
    <mergeCell ref="Y142:AB142"/>
    <mergeCell ref="Y146:AB146"/>
    <mergeCell ref="Y147:AB147"/>
    <mergeCell ref="AW61:AX61"/>
    <mergeCell ref="AB62:AD62"/>
    <mergeCell ref="C76:AC76"/>
    <mergeCell ref="C77:AC77"/>
    <mergeCell ref="C78:AC78"/>
    <mergeCell ref="AG74:AX74"/>
    <mergeCell ref="AU63:AX63"/>
    <mergeCell ref="AE62:AH62"/>
    <mergeCell ref="C79:D80"/>
    <mergeCell ref="A104:E104"/>
    <mergeCell ref="A99:B100"/>
    <mergeCell ref="A105:AX105"/>
    <mergeCell ref="A92:B98"/>
    <mergeCell ref="AD85:AF85"/>
    <mergeCell ref="AB63:AD63"/>
    <mergeCell ref="A107:AX107"/>
    <mergeCell ref="C99:F99"/>
    <mergeCell ref="Y64:AA64"/>
    <mergeCell ref="AB64:AD64"/>
    <mergeCell ref="AE64:AH64"/>
    <mergeCell ref="AQ66:AR66"/>
    <mergeCell ref="AS66:AT66"/>
    <mergeCell ref="AU66:AV66"/>
    <mergeCell ref="AC128:AX128"/>
    <mergeCell ref="Y129:AB129"/>
    <mergeCell ref="Y130:AB130"/>
    <mergeCell ref="A128:F132"/>
    <mergeCell ref="G129:K129"/>
    <mergeCell ref="L129:X129"/>
    <mergeCell ref="Y131:AB131"/>
    <mergeCell ref="AC131:AG131"/>
    <mergeCell ref="AB47:AD47"/>
    <mergeCell ref="G48:X49"/>
    <mergeCell ref="Y48:AA48"/>
    <mergeCell ref="A88:B91"/>
    <mergeCell ref="C88:AC88"/>
    <mergeCell ref="AR14:AX14"/>
    <mergeCell ref="AK15:AQ15"/>
    <mergeCell ref="AG90:AX90"/>
    <mergeCell ref="AD81:AF81"/>
    <mergeCell ref="AR20:AX20"/>
    <mergeCell ref="AI52:AL53"/>
    <mergeCell ref="AM52:AP53"/>
    <mergeCell ref="AD83:AF83"/>
    <mergeCell ref="C91:AC91"/>
    <mergeCell ref="AD14:AJ14"/>
    <mergeCell ref="AK14:AQ14"/>
    <mergeCell ref="AB39:AD39"/>
    <mergeCell ref="E60:F64"/>
    <mergeCell ref="AI64:AL64"/>
    <mergeCell ref="AB60:AD61"/>
    <mergeCell ref="AQ61:AR61"/>
    <mergeCell ref="AB46:AD46"/>
    <mergeCell ref="AI49:AL49"/>
    <mergeCell ref="C84:AC84"/>
    <mergeCell ref="P13:V13"/>
    <mergeCell ref="P17:V17"/>
    <mergeCell ref="W17:AC17"/>
    <mergeCell ref="AD16:AJ16"/>
    <mergeCell ref="AR16:AX16"/>
    <mergeCell ref="AK16:AQ16"/>
    <mergeCell ref="P31:X33"/>
    <mergeCell ref="G12:O12"/>
    <mergeCell ref="P14:V14"/>
    <mergeCell ref="W16:AC16"/>
    <mergeCell ref="AB33:AD33"/>
    <mergeCell ref="AK21:AQ21"/>
    <mergeCell ref="AR21:AX21"/>
    <mergeCell ref="Y29:AA30"/>
    <mergeCell ref="Y31:AA31"/>
    <mergeCell ref="Y32:AA32"/>
    <mergeCell ref="P29:X30"/>
    <mergeCell ref="AB29:AD30"/>
    <mergeCell ref="AB31:AD31"/>
    <mergeCell ref="Y33:AA33"/>
    <mergeCell ref="AE31:AH31"/>
    <mergeCell ref="AQ30:AR30"/>
    <mergeCell ref="AE32:AH32"/>
    <mergeCell ref="AS30:AT30"/>
    <mergeCell ref="AD76:AF76"/>
    <mergeCell ref="AG84:AX84"/>
    <mergeCell ref="A101:AX101"/>
    <mergeCell ref="C100:F100"/>
    <mergeCell ref="AD89:AF89"/>
    <mergeCell ref="AE63:AH63"/>
    <mergeCell ref="AQ64:AT64"/>
    <mergeCell ref="AU62:AX62"/>
    <mergeCell ref="Y63:AA63"/>
    <mergeCell ref="AD74:AF74"/>
    <mergeCell ref="C74:AC74"/>
    <mergeCell ref="AG75:AX75"/>
    <mergeCell ref="E71:AX72"/>
    <mergeCell ref="AG76:AX76"/>
    <mergeCell ref="AD75:AF75"/>
    <mergeCell ref="AD87:AF87"/>
    <mergeCell ref="AG85:AX85"/>
    <mergeCell ref="C81:AC81"/>
    <mergeCell ref="AW66:AX66"/>
    <mergeCell ref="G67:X69"/>
    <mergeCell ref="Y67:AA67"/>
    <mergeCell ref="AQ67:AT67"/>
    <mergeCell ref="AU67:AX67"/>
    <mergeCell ref="Y68:AA68"/>
    <mergeCell ref="G4:X4"/>
    <mergeCell ref="Y4:AD4"/>
    <mergeCell ref="AE4:AP4"/>
    <mergeCell ref="AQ4:AX4"/>
    <mergeCell ref="A5:F5"/>
    <mergeCell ref="C82:AC82"/>
    <mergeCell ref="G11:AX11"/>
    <mergeCell ref="Y5:AD5"/>
    <mergeCell ref="AE5:AP5"/>
    <mergeCell ref="AQ5:AX5"/>
    <mergeCell ref="A4:F4"/>
    <mergeCell ref="A6:F6"/>
    <mergeCell ref="AK12:AQ12"/>
    <mergeCell ref="W14:AC14"/>
    <mergeCell ref="AG77:AX77"/>
    <mergeCell ref="AG82:AX82"/>
    <mergeCell ref="AI62:AL62"/>
    <mergeCell ref="AM62:AP62"/>
    <mergeCell ref="C75:AC75"/>
    <mergeCell ref="I16:O16"/>
    <mergeCell ref="P16:V16"/>
    <mergeCell ref="AD78:AF78"/>
    <mergeCell ref="I18:O18"/>
    <mergeCell ref="AD12:AJ12"/>
    <mergeCell ref="A11:F11"/>
    <mergeCell ref="AD79:AF79"/>
    <mergeCell ref="AH130:AT130"/>
    <mergeCell ref="AH129:AT129"/>
    <mergeCell ref="G130:K130"/>
    <mergeCell ref="A106:E106"/>
    <mergeCell ref="G36:O37"/>
    <mergeCell ref="AS61:AT61"/>
    <mergeCell ref="AM54:AP54"/>
    <mergeCell ref="AQ54:AT54"/>
    <mergeCell ref="Y55:AA55"/>
    <mergeCell ref="AB55:AD55"/>
    <mergeCell ref="AM64:AP64"/>
    <mergeCell ref="P12:V12"/>
    <mergeCell ref="E70:AX70"/>
    <mergeCell ref="F104:AX104"/>
    <mergeCell ref="E79:AC79"/>
    <mergeCell ref="E80:AC80"/>
    <mergeCell ref="Y62:AA62"/>
    <mergeCell ref="AG87:AX87"/>
    <mergeCell ref="A78:B87"/>
    <mergeCell ref="C87:AC87"/>
    <mergeCell ref="A109:AX109"/>
    <mergeCell ref="AD91:AF91"/>
    <mergeCell ref="AG78:AX80"/>
    <mergeCell ref="C92:AC92"/>
    <mergeCell ref="AD90:AF90"/>
    <mergeCell ref="AD82:AF82"/>
    <mergeCell ref="G100:AX100"/>
    <mergeCell ref="G99:AX99"/>
    <mergeCell ref="C90:AC90"/>
    <mergeCell ref="AU130:AX130"/>
    <mergeCell ref="N94:AF94"/>
    <mergeCell ref="J94:K94"/>
    <mergeCell ref="C95:F95"/>
    <mergeCell ref="A103:AX103"/>
    <mergeCell ref="AG88:AX88"/>
    <mergeCell ref="C83:AC83"/>
    <mergeCell ref="AU129:AX129"/>
    <mergeCell ref="AD88:AF88"/>
    <mergeCell ref="G128:AB128"/>
    <mergeCell ref="AH131:AT131"/>
    <mergeCell ref="AU131:AX131"/>
    <mergeCell ref="AD92:AF92"/>
    <mergeCell ref="AG91:AX91"/>
    <mergeCell ref="C85:AC85"/>
    <mergeCell ref="A112:F127"/>
    <mergeCell ref="AG92:AX98"/>
    <mergeCell ref="C89:AC89"/>
    <mergeCell ref="AG89:AX89"/>
    <mergeCell ref="AE60:AH60"/>
    <mergeCell ref="G45:X46"/>
    <mergeCell ref="AI60:AL61"/>
    <mergeCell ref="AM60:AP61"/>
    <mergeCell ref="A43:AN43"/>
    <mergeCell ref="AM48:AP48"/>
    <mergeCell ref="Y45:AA45"/>
    <mergeCell ref="AM47:AP47"/>
    <mergeCell ref="AB48:AD48"/>
    <mergeCell ref="AE45:AH45"/>
    <mergeCell ref="AI45:AL45"/>
    <mergeCell ref="AM45:AP45"/>
    <mergeCell ref="AE44:AH44"/>
    <mergeCell ref="AI44:AL44"/>
    <mergeCell ref="AM44:AP44"/>
    <mergeCell ref="AE55:AH55"/>
    <mergeCell ref="AI55:AL55"/>
    <mergeCell ref="Y60:AA61"/>
    <mergeCell ref="AM55:AP55"/>
    <mergeCell ref="C50:D58"/>
    <mergeCell ref="A50:B72"/>
    <mergeCell ref="AI63:AL63"/>
    <mergeCell ref="AM63:AP63"/>
    <mergeCell ref="Y47:AA47"/>
    <mergeCell ref="A7:F7"/>
    <mergeCell ref="G7:X7"/>
    <mergeCell ref="A8:F8"/>
    <mergeCell ref="A44:F46"/>
    <mergeCell ref="G44:X44"/>
    <mergeCell ref="AB45:AD45"/>
    <mergeCell ref="Y49:AA49"/>
    <mergeCell ref="AB49:AD49"/>
    <mergeCell ref="AB44:AD44"/>
    <mergeCell ref="A47:F49"/>
    <mergeCell ref="G47:X47"/>
    <mergeCell ref="Y46:AA46"/>
    <mergeCell ref="A34:F35"/>
    <mergeCell ref="G34:AX35"/>
    <mergeCell ref="AO43:AQ43"/>
    <mergeCell ref="A41:F42"/>
    <mergeCell ref="G41:AX42"/>
    <mergeCell ref="Y40:AA40"/>
    <mergeCell ref="AB40:AD40"/>
    <mergeCell ref="A10:F10"/>
    <mergeCell ref="AR12:AX12"/>
    <mergeCell ref="G13:H18"/>
    <mergeCell ref="W13:AC13"/>
    <mergeCell ref="G31:O33"/>
    <mergeCell ref="N96:AF96"/>
    <mergeCell ref="N97:AF97"/>
    <mergeCell ref="N98:AF98"/>
    <mergeCell ref="A149:AK149"/>
    <mergeCell ref="C139:I139"/>
    <mergeCell ref="C140:I140"/>
    <mergeCell ref="C141:I141"/>
    <mergeCell ref="C142:I142"/>
    <mergeCell ref="C143:I143"/>
    <mergeCell ref="C144:I144"/>
    <mergeCell ref="C145:I145"/>
    <mergeCell ref="C146:I146"/>
    <mergeCell ref="C147:I147"/>
    <mergeCell ref="C148:I148"/>
    <mergeCell ref="G131:K131"/>
    <mergeCell ref="A102:AX102"/>
    <mergeCell ref="F106:AX106"/>
    <mergeCell ref="A108:AX108"/>
    <mergeCell ref="G21:O21"/>
    <mergeCell ref="P21:V21"/>
    <mergeCell ref="W21:AC21"/>
    <mergeCell ref="AD21:AJ21"/>
    <mergeCell ref="AQ44:AT44"/>
    <mergeCell ref="AU44:AX44"/>
    <mergeCell ref="AQ45:AT45"/>
    <mergeCell ref="AQ46:AT46"/>
    <mergeCell ref="AU45:AX45"/>
    <mergeCell ref="AU46:AX46"/>
    <mergeCell ref="AE40:AH40"/>
    <mergeCell ref="AI40:AL40"/>
    <mergeCell ref="AM40:AP40"/>
    <mergeCell ref="AQ40:AT40"/>
    <mergeCell ref="AU40:AX40"/>
    <mergeCell ref="AM39:AP39"/>
    <mergeCell ref="AU39:AX39"/>
    <mergeCell ref="AM38:AP38"/>
    <mergeCell ref="AQ38:AT38"/>
    <mergeCell ref="AU38:AX38"/>
    <mergeCell ref="AE39:AH39"/>
    <mergeCell ref="AI39:AL39"/>
    <mergeCell ref="AQ39:AT39"/>
    <mergeCell ref="AS43:AX43"/>
    <mergeCell ref="AG86:AX86"/>
    <mergeCell ref="E56:AX56"/>
    <mergeCell ref="E57:AX58"/>
    <mergeCell ref="AL133:AN133"/>
    <mergeCell ref="AL149:AN149"/>
    <mergeCell ref="G95:H95"/>
    <mergeCell ref="G96:H96"/>
    <mergeCell ref="G97:H97"/>
    <mergeCell ref="G98:H98"/>
    <mergeCell ref="J95:K95"/>
    <mergeCell ref="J96:K96"/>
    <mergeCell ref="J97:K97"/>
    <mergeCell ref="J98:K98"/>
    <mergeCell ref="C96:F96"/>
    <mergeCell ref="C97:F97"/>
    <mergeCell ref="C98:F98"/>
    <mergeCell ref="AD84:AF84"/>
    <mergeCell ref="AG83:AX83"/>
    <mergeCell ref="C94:F94"/>
    <mergeCell ref="G93:M93"/>
    <mergeCell ref="N93:AF93"/>
    <mergeCell ref="C93:F93"/>
    <mergeCell ref="G94:H94"/>
    <mergeCell ref="N95:AF95"/>
  </mergeCells>
  <phoneticPr fontId="5"/>
  <conditionalFormatting sqref="P14:AQ14 Y131 AU131">
    <cfRule type="expression" dxfId="173" priority="14007">
      <formula>IF(RIGHT(TEXT(P14,"0.#"),1)=".",FALSE,TRUE)</formula>
    </cfRule>
    <cfRule type="expression" dxfId="172" priority="14008">
      <formula>IF(RIGHT(TEXT(P14,"0.#"),1)=".",TRUE,FALSE)</formula>
    </cfRule>
  </conditionalFormatting>
  <conditionalFormatting sqref="AE31">
    <cfRule type="expression" dxfId="171" priority="13997">
      <formula>IF(RIGHT(TEXT(AE31,"0.#"),1)=".",FALSE,TRUE)</formula>
    </cfRule>
    <cfRule type="expression" dxfId="170" priority="13998">
      <formula>IF(RIGHT(TEXT(AE31,"0.#"),1)=".",TRUE,FALSE)</formula>
    </cfRule>
  </conditionalFormatting>
  <conditionalFormatting sqref="P18:AX18">
    <cfRule type="expression" dxfId="169" priority="13883">
      <formula>IF(RIGHT(TEXT(P18,"0.#"),1)=".",FALSE,TRUE)</formula>
    </cfRule>
    <cfRule type="expression" dxfId="168" priority="13884">
      <formula>IF(RIGHT(TEXT(P18,"0.#"),1)=".",TRUE,FALSE)</formula>
    </cfRule>
  </conditionalFormatting>
  <conditionalFormatting sqref="Y132">
    <cfRule type="expression" dxfId="167" priority="13875">
      <formula>IF(RIGHT(TEXT(Y132,"0.#"),1)=".",FALSE,TRUE)</formula>
    </cfRule>
    <cfRule type="expression" dxfId="166" priority="13876">
      <formula>IF(RIGHT(TEXT(Y132,"0.#"),1)=".",TRUE,FALSE)</formula>
    </cfRule>
  </conditionalFormatting>
  <conditionalFormatting sqref="P16:AQ17 P15:AX15 P13:AX13">
    <cfRule type="expression" dxfId="165" priority="13705">
      <formula>IF(RIGHT(TEXT(P13,"0.#"),1)=".",FALSE,TRUE)</formula>
    </cfRule>
    <cfRule type="expression" dxfId="164" priority="13706">
      <formula>IF(RIGHT(TEXT(P13,"0.#"),1)=".",TRUE,FALSE)</formula>
    </cfRule>
  </conditionalFormatting>
  <conditionalFormatting sqref="P19:AJ19">
    <cfRule type="expression" dxfId="163" priority="13703">
      <formula>IF(RIGHT(TEXT(P19,"0.#"),1)=".",FALSE,TRUE)</formula>
    </cfRule>
    <cfRule type="expression" dxfId="162" priority="13704">
      <formula>IF(RIGHT(TEXT(P19,"0.#"),1)=".",TRUE,FALSE)</formula>
    </cfRule>
  </conditionalFormatting>
  <conditionalFormatting sqref="AE45 AQ45">
    <cfRule type="expression" dxfId="161" priority="13695">
      <formula>IF(RIGHT(TEXT(AE45,"0.#"),1)=".",FALSE,TRUE)</formula>
    </cfRule>
    <cfRule type="expression" dxfId="160" priority="13696">
      <formula>IF(RIGHT(TEXT(AE45,"0.#"),1)=".",TRUE,FALSE)</formula>
    </cfRule>
  </conditionalFormatting>
  <conditionalFormatting sqref="Y130">
    <cfRule type="expression" dxfId="159" priority="13681">
      <formula>IF(RIGHT(TEXT(Y130,"0.#"),1)=".",FALSE,TRUE)</formula>
    </cfRule>
    <cfRule type="expression" dxfId="158" priority="13682">
      <formula>IF(RIGHT(TEXT(Y130,"0.#"),1)=".",TRUE,FALSE)</formula>
    </cfRule>
  </conditionalFormatting>
  <conditionalFormatting sqref="AU132">
    <cfRule type="expression" dxfId="157" priority="13677">
      <formula>IF(RIGHT(TEXT(AU132,"0.#"),1)=".",FALSE,TRUE)</formula>
    </cfRule>
    <cfRule type="expression" dxfId="156" priority="13678">
      <formula>IF(RIGHT(TEXT(AU132,"0.#"),1)=".",TRUE,FALSE)</formula>
    </cfRule>
  </conditionalFormatting>
  <conditionalFormatting sqref="AU130">
    <cfRule type="expression" dxfId="155" priority="13675">
      <formula>IF(RIGHT(TEXT(AU130,"0.#"),1)=".",FALSE,TRUE)</formula>
    </cfRule>
    <cfRule type="expression" dxfId="154" priority="13676">
      <formula>IF(RIGHT(TEXT(AU130,"0.#"),1)=".",TRUE,FALSE)</formula>
    </cfRule>
  </conditionalFormatting>
  <conditionalFormatting sqref="AM33">
    <cfRule type="expression" dxfId="153" priority="13451">
      <formula>IF(RIGHT(TEXT(AM33,"0.#"),1)=".",FALSE,TRUE)</formula>
    </cfRule>
    <cfRule type="expression" dxfId="152" priority="13452">
      <formula>IF(RIGHT(TEXT(AM33,"0.#"),1)=".",TRUE,FALSE)</formula>
    </cfRule>
  </conditionalFormatting>
  <conditionalFormatting sqref="AE32">
    <cfRule type="expression" dxfId="151" priority="13465">
      <formula>IF(RIGHT(TEXT(AE32,"0.#"),1)=".",FALSE,TRUE)</formula>
    </cfRule>
    <cfRule type="expression" dxfId="150" priority="13466">
      <formula>IF(RIGHT(TEXT(AE32,"0.#"),1)=".",TRUE,FALSE)</formula>
    </cfRule>
  </conditionalFormatting>
  <conditionalFormatting sqref="AE33">
    <cfRule type="expression" dxfId="149" priority="13463">
      <formula>IF(RIGHT(TEXT(AE33,"0.#"),1)=".",FALSE,TRUE)</formula>
    </cfRule>
    <cfRule type="expression" dxfId="148" priority="13464">
      <formula>IF(RIGHT(TEXT(AE33,"0.#"),1)=".",TRUE,FALSE)</formula>
    </cfRule>
  </conditionalFormatting>
  <conditionalFormatting sqref="AI33">
    <cfRule type="expression" dxfId="147" priority="13461">
      <formula>IF(RIGHT(TEXT(AI33,"0.#"),1)=".",FALSE,TRUE)</formula>
    </cfRule>
    <cfRule type="expression" dxfId="146" priority="13462">
      <formula>IF(RIGHT(TEXT(AI33,"0.#"),1)=".",TRUE,FALSE)</formula>
    </cfRule>
  </conditionalFormatting>
  <conditionalFormatting sqref="AI32">
    <cfRule type="expression" dxfId="145" priority="13459">
      <formula>IF(RIGHT(TEXT(AI32,"0.#"),1)=".",FALSE,TRUE)</formula>
    </cfRule>
    <cfRule type="expression" dxfId="144" priority="13460">
      <formula>IF(RIGHT(TEXT(AI32,"0.#"),1)=".",TRUE,FALSE)</formula>
    </cfRule>
  </conditionalFormatting>
  <conditionalFormatting sqref="AI31">
    <cfRule type="expression" dxfId="143" priority="13457">
      <formula>IF(RIGHT(TEXT(AI31,"0.#"),1)=".",FALSE,TRUE)</formula>
    </cfRule>
    <cfRule type="expression" dxfId="142" priority="13458">
      <formula>IF(RIGHT(TEXT(AI31,"0.#"),1)=".",TRUE,FALSE)</formula>
    </cfRule>
  </conditionalFormatting>
  <conditionalFormatting sqref="AM31">
    <cfRule type="expression" dxfId="141" priority="13455">
      <formula>IF(RIGHT(TEXT(AM31,"0.#"),1)=".",FALSE,TRUE)</formula>
    </cfRule>
    <cfRule type="expression" dxfId="140" priority="13456">
      <formula>IF(RIGHT(TEXT(AM31,"0.#"),1)=".",TRUE,FALSE)</formula>
    </cfRule>
  </conditionalFormatting>
  <conditionalFormatting sqref="AM32">
    <cfRule type="expression" dxfId="139" priority="13453">
      <formula>IF(RIGHT(TEXT(AM32,"0.#"),1)=".",FALSE,TRUE)</formula>
    </cfRule>
    <cfRule type="expression" dxfId="138" priority="13454">
      <formula>IF(RIGHT(TEXT(AM32,"0.#"),1)=".",TRUE,FALSE)</formula>
    </cfRule>
  </conditionalFormatting>
  <conditionalFormatting sqref="AQ31:AQ33">
    <cfRule type="expression" dxfId="137" priority="13445">
      <formula>IF(RIGHT(TEXT(AQ31,"0.#"),1)=".",FALSE,TRUE)</formula>
    </cfRule>
    <cfRule type="expression" dxfId="136" priority="13446">
      <formula>IF(RIGHT(TEXT(AQ31,"0.#"),1)=".",TRUE,FALSE)</formula>
    </cfRule>
  </conditionalFormatting>
  <conditionalFormatting sqref="AU31:AU33">
    <cfRule type="expression" dxfId="135" priority="13443">
      <formula>IF(RIGHT(TEXT(AU31,"0.#"),1)=".",FALSE,TRUE)</formula>
    </cfRule>
    <cfRule type="expression" dxfId="134" priority="13444">
      <formula>IF(RIGHT(TEXT(AU31,"0.#"),1)=".",TRUE,FALSE)</formula>
    </cfRule>
  </conditionalFormatting>
  <conditionalFormatting sqref="AI45">
    <cfRule type="expression" dxfId="133" priority="13227">
      <formula>IF(RIGHT(TEXT(AI45,"0.#"),1)=".",FALSE,TRUE)</formula>
    </cfRule>
    <cfRule type="expression" dxfId="132" priority="13228">
      <formula>IF(RIGHT(TEXT(AI45,"0.#"),1)=".",TRUE,FALSE)</formula>
    </cfRule>
  </conditionalFormatting>
  <conditionalFormatting sqref="AM45">
    <cfRule type="expression" dxfId="131" priority="13225">
      <formula>IF(RIGHT(TEXT(AM45,"0.#"),1)=".",FALSE,TRUE)</formula>
    </cfRule>
    <cfRule type="expression" dxfId="130" priority="13226">
      <formula>IF(RIGHT(TEXT(AM45,"0.#"),1)=".",TRUE,FALSE)</formula>
    </cfRule>
  </conditionalFormatting>
  <conditionalFormatting sqref="AE46">
    <cfRule type="expression" dxfId="129" priority="13223">
      <formula>IF(RIGHT(TEXT(AE46,"0.#"),1)=".",FALSE,TRUE)</formula>
    </cfRule>
    <cfRule type="expression" dxfId="128" priority="13224">
      <formula>IF(RIGHT(TEXT(AE46,"0.#"),1)=".",TRUE,FALSE)</formula>
    </cfRule>
  </conditionalFormatting>
  <conditionalFormatting sqref="AI46">
    <cfRule type="expression" dxfId="127" priority="13221">
      <formula>IF(RIGHT(TEXT(AI46,"0.#"),1)=".",FALSE,TRUE)</formula>
    </cfRule>
    <cfRule type="expression" dxfId="126" priority="13222">
      <formula>IF(RIGHT(TEXT(AI46,"0.#"),1)=".",TRUE,FALSE)</formula>
    </cfRule>
  </conditionalFormatting>
  <conditionalFormatting sqref="AM46">
    <cfRule type="expression" dxfId="125" priority="13219">
      <formula>IF(RIGHT(TEXT(AM46,"0.#"),1)=".",FALSE,TRUE)</formula>
    </cfRule>
    <cfRule type="expression" dxfId="124" priority="13220">
      <formula>IF(RIGHT(TEXT(AM46,"0.#"),1)=".",TRUE,FALSE)</formula>
    </cfRule>
  </conditionalFormatting>
  <conditionalFormatting sqref="AQ46">
    <cfRule type="expression" dxfId="123" priority="13217">
      <formula>IF(RIGHT(TEXT(AQ46,"0.#"),1)=".",FALSE,TRUE)</formula>
    </cfRule>
    <cfRule type="expression" dxfId="122" priority="13218">
      <formula>IF(RIGHT(TEXT(AQ46,"0.#"),1)=".",TRUE,FALSE)</formula>
    </cfRule>
  </conditionalFormatting>
  <conditionalFormatting sqref="AE48 AQ48">
    <cfRule type="expression" dxfId="121" priority="13159">
      <formula>IF(RIGHT(TEXT(AE48,"0.#"),1)=".",FALSE,TRUE)</formula>
    </cfRule>
    <cfRule type="expression" dxfId="120" priority="13160">
      <formula>IF(RIGHT(TEXT(AE48,"0.#"),1)=".",TRUE,FALSE)</formula>
    </cfRule>
  </conditionalFormatting>
  <conditionalFormatting sqref="AI48">
    <cfRule type="expression" dxfId="119" priority="13157">
      <formula>IF(RIGHT(TEXT(AI48,"0.#"),1)=".",FALSE,TRUE)</formula>
    </cfRule>
    <cfRule type="expression" dxfId="118" priority="13158">
      <formula>IF(RIGHT(TEXT(AI48,"0.#"),1)=".",TRUE,FALSE)</formula>
    </cfRule>
  </conditionalFormatting>
  <conditionalFormatting sqref="AM48">
    <cfRule type="expression" dxfId="117" priority="13155">
      <formula>IF(RIGHT(TEXT(AM48,"0.#"),1)=".",FALSE,TRUE)</formula>
    </cfRule>
    <cfRule type="expression" dxfId="116" priority="13156">
      <formula>IF(RIGHT(TEXT(AM48,"0.#"),1)=".",TRUE,FALSE)</formula>
    </cfRule>
  </conditionalFormatting>
  <conditionalFormatting sqref="AE49 AM49">
    <cfRule type="expression" dxfId="115" priority="13153">
      <formula>IF(RIGHT(TEXT(AE49,"0.#"),1)=".",FALSE,TRUE)</formula>
    </cfRule>
    <cfRule type="expression" dxfId="114" priority="13154">
      <formula>IF(RIGHT(TEXT(AE49,"0.#"),1)=".",TRUE,FALSE)</formula>
    </cfRule>
  </conditionalFormatting>
  <conditionalFormatting sqref="AI49">
    <cfRule type="expression" dxfId="113" priority="13151">
      <formula>IF(RIGHT(TEXT(AI49,"0.#"),1)=".",FALSE,TRUE)</formula>
    </cfRule>
    <cfRule type="expression" dxfId="112" priority="13152">
      <formula>IF(RIGHT(TEXT(AI49,"0.#"),1)=".",TRUE,FALSE)</formula>
    </cfRule>
  </conditionalFormatting>
  <conditionalFormatting sqref="AQ49">
    <cfRule type="expression" dxfId="111" priority="13147">
      <formula>IF(RIGHT(TEXT(AQ49,"0.#"),1)=".",FALSE,TRUE)</formula>
    </cfRule>
    <cfRule type="expression" dxfId="110" priority="13148">
      <formula>IF(RIGHT(TEXT(AQ49,"0.#"),1)=".",TRUE,FALSE)</formula>
    </cfRule>
  </conditionalFormatting>
  <conditionalFormatting sqref="AE54:AE55 AI54:AI55 AM54:AM55 AQ54:AQ55 AU54:AU55">
    <cfRule type="expression" dxfId="109" priority="13059">
      <formula>IF(RIGHT(TEXT(AE54,"0.#"),1)=".",FALSE,TRUE)</formula>
    </cfRule>
    <cfRule type="expression" dxfId="108" priority="13060">
      <formula>IF(RIGHT(TEXT(AE54,"0.#"),1)=".",TRUE,FALSE)</formula>
    </cfRule>
  </conditionalFormatting>
  <conditionalFormatting sqref="AE62">
    <cfRule type="expression" dxfId="107" priority="13029">
      <formula>IF(RIGHT(TEXT(AE62,"0.#"),1)=".",FALSE,TRUE)</formula>
    </cfRule>
    <cfRule type="expression" dxfId="106" priority="13030">
      <formula>IF(RIGHT(TEXT(AE62,"0.#"),1)=".",TRUE,FALSE)</formula>
    </cfRule>
  </conditionalFormatting>
  <conditionalFormatting sqref="AM64">
    <cfRule type="expression" dxfId="105" priority="13013">
      <formula>IF(RIGHT(TEXT(AM64,"0.#"),1)=".",FALSE,TRUE)</formula>
    </cfRule>
    <cfRule type="expression" dxfId="104" priority="13014">
      <formula>IF(RIGHT(TEXT(AM64,"0.#"),1)=".",TRUE,FALSE)</formula>
    </cfRule>
  </conditionalFormatting>
  <conditionalFormatting sqref="AE63">
    <cfRule type="expression" dxfId="103" priority="13027">
      <formula>IF(RIGHT(TEXT(AE63,"0.#"),1)=".",FALSE,TRUE)</formula>
    </cfRule>
    <cfRule type="expression" dxfId="102" priority="13028">
      <formula>IF(RIGHT(TEXT(AE63,"0.#"),1)=".",TRUE,FALSE)</formula>
    </cfRule>
  </conditionalFormatting>
  <conditionalFormatting sqref="AE64">
    <cfRule type="expression" dxfId="101" priority="13025">
      <formula>IF(RIGHT(TEXT(AE64,"0.#"),1)=".",FALSE,TRUE)</formula>
    </cfRule>
    <cfRule type="expression" dxfId="100" priority="13026">
      <formula>IF(RIGHT(TEXT(AE64,"0.#"),1)=".",TRUE,FALSE)</formula>
    </cfRule>
  </conditionalFormatting>
  <conditionalFormatting sqref="AM62">
    <cfRule type="expression" dxfId="99" priority="13017">
      <formula>IF(RIGHT(TEXT(AM62,"0.#"),1)=".",FALSE,TRUE)</formula>
    </cfRule>
    <cfRule type="expression" dxfId="98" priority="13018">
      <formula>IF(RIGHT(TEXT(AM62,"0.#"),1)=".",TRUE,FALSE)</formula>
    </cfRule>
  </conditionalFormatting>
  <conditionalFormatting sqref="AM63">
    <cfRule type="expression" dxfId="97" priority="13015">
      <formula>IF(RIGHT(TEXT(AM63,"0.#"),1)=".",FALSE,TRUE)</formula>
    </cfRule>
    <cfRule type="expression" dxfId="96" priority="13016">
      <formula>IF(RIGHT(TEXT(AM63,"0.#"),1)=".",TRUE,FALSE)</formula>
    </cfRule>
  </conditionalFormatting>
  <conditionalFormatting sqref="AU62">
    <cfRule type="expression" dxfId="95" priority="13005">
      <formula>IF(RIGHT(TEXT(AU62,"0.#"),1)=".",FALSE,TRUE)</formula>
    </cfRule>
    <cfRule type="expression" dxfId="94" priority="13006">
      <formula>IF(RIGHT(TEXT(AU62,"0.#"),1)=".",TRUE,FALSE)</formula>
    </cfRule>
  </conditionalFormatting>
  <conditionalFormatting sqref="AU63">
    <cfRule type="expression" dxfId="93" priority="13003">
      <formula>IF(RIGHT(TEXT(AU63,"0.#"),1)=".",FALSE,TRUE)</formula>
    </cfRule>
    <cfRule type="expression" dxfId="92" priority="13004">
      <formula>IF(RIGHT(TEXT(AU63,"0.#"),1)=".",TRUE,FALSE)</formula>
    </cfRule>
  </conditionalFormatting>
  <conditionalFormatting sqref="AU64">
    <cfRule type="expression" dxfId="91" priority="13001">
      <formula>IF(RIGHT(TEXT(AU64,"0.#"),1)=".",FALSE,TRUE)</formula>
    </cfRule>
    <cfRule type="expression" dxfId="90" priority="13002">
      <formula>IF(RIGHT(TEXT(AU64,"0.#"),1)=".",TRUE,FALSE)</formula>
    </cfRule>
  </conditionalFormatting>
  <conditionalFormatting sqref="AI64">
    <cfRule type="expression" dxfId="89" priority="12935">
      <formula>IF(RIGHT(TEXT(AI64,"0.#"),1)=".",FALSE,TRUE)</formula>
    </cfRule>
    <cfRule type="expression" dxfId="88" priority="12936">
      <formula>IF(RIGHT(TEXT(AI64,"0.#"),1)=".",TRUE,FALSE)</formula>
    </cfRule>
  </conditionalFormatting>
  <conditionalFormatting sqref="AI62">
    <cfRule type="expression" dxfId="87" priority="12939">
      <formula>IF(RIGHT(TEXT(AI62,"0.#"),1)=".",FALSE,TRUE)</formula>
    </cfRule>
    <cfRule type="expression" dxfId="86" priority="12940">
      <formula>IF(RIGHT(TEXT(AI62,"0.#"),1)=".",TRUE,FALSE)</formula>
    </cfRule>
  </conditionalFormatting>
  <conditionalFormatting sqref="AI63">
    <cfRule type="expression" dxfId="85" priority="12937">
      <formula>IF(RIGHT(TEXT(AI63,"0.#"),1)=".",FALSE,TRUE)</formula>
    </cfRule>
    <cfRule type="expression" dxfId="84" priority="12938">
      <formula>IF(RIGHT(TEXT(AI63,"0.#"),1)=".",TRUE,FALSE)</formula>
    </cfRule>
  </conditionalFormatting>
  <conditionalFormatting sqref="AQ63">
    <cfRule type="expression" dxfId="83" priority="12921">
      <formula>IF(RIGHT(TEXT(AQ63,"0.#"),1)=".",FALSE,TRUE)</formula>
    </cfRule>
    <cfRule type="expression" dxfId="82" priority="12922">
      <formula>IF(RIGHT(TEXT(AQ63,"0.#"),1)=".",TRUE,FALSE)</formula>
    </cfRule>
  </conditionalFormatting>
  <conditionalFormatting sqref="AQ64">
    <cfRule type="expression" dxfId="81" priority="12907">
      <formula>IF(RIGHT(TEXT(AQ64,"0.#"),1)=".",FALSE,TRUE)</formula>
    </cfRule>
    <cfRule type="expression" dxfId="80" priority="12908">
      <formula>IF(RIGHT(TEXT(AQ64,"0.#"),1)=".",TRUE,FALSE)</formula>
    </cfRule>
  </conditionalFormatting>
  <conditionalFormatting sqref="AQ62">
    <cfRule type="expression" dxfId="79" priority="12905">
      <formula>IF(RIGHT(TEXT(AQ62,"0.#"),1)=".",FALSE,TRUE)</formula>
    </cfRule>
    <cfRule type="expression" dxfId="78" priority="12906">
      <formula>IF(RIGHT(TEXT(AQ62,"0.#"),1)=".",TRUE,FALSE)</formula>
    </cfRule>
  </conditionalFormatting>
  <conditionalFormatting sqref="AL141:AO148">
    <cfRule type="expression" dxfId="77" priority="6629">
      <formula>IF(AND(AL141&gt;=0, RIGHT(TEXT(AL141,"0.#"),1)&lt;&gt;"."),TRUE,FALSE)</formula>
    </cfRule>
    <cfRule type="expression" dxfId="76" priority="6630">
      <formula>IF(AND(AL141&gt;=0, RIGHT(TEXT(AL141,"0.#"),1)="."),TRUE,FALSE)</formula>
    </cfRule>
    <cfRule type="expression" dxfId="75" priority="6631">
      <formula>IF(AND(AL141&lt;0, RIGHT(TEXT(AL141,"0.#"),1)&lt;&gt;"."),TRUE,FALSE)</formula>
    </cfRule>
    <cfRule type="expression" dxfId="74" priority="6632">
      <formula>IF(AND(AL141&lt;0, RIGHT(TEXT(AL141,"0.#"),1)="."),TRUE,FALSE)</formula>
    </cfRule>
  </conditionalFormatting>
  <conditionalFormatting sqref="AE67">
    <cfRule type="expression" dxfId="73" priority="4323">
      <formula>IF(RIGHT(TEXT(AE67,"0.#"),1)=".",FALSE,TRUE)</formula>
    </cfRule>
    <cfRule type="expression" dxfId="72" priority="4324">
      <formula>IF(RIGHT(TEXT(AE67,"0.#"),1)=".",TRUE,FALSE)</formula>
    </cfRule>
  </conditionalFormatting>
  <conditionalFormatting sqref="AM69">
    <cfRule type="expression" dxfId="71" priority="4313">
      <formula>IF(RIGHT(TEXT(AM69,"0.#"),1)=".",FALSE,TRUE)</formula>
    </cfRule>
    <cfRule type="expression" dxfId="70" priority="4314">
      <formula>IF(RIGHT(TEXT(AM69,"0.#"),1)=".",TRUE,FALSE)</formula>
    </cfRule>
  </conditionalFormatting>
  <conditionalFormatting sqref="AE68">
    <cfRule type="expression" dxfId="69" priority="4321">
      <formula>IF(RIGHT(TEXT(AE68,"0.#"),1)=".",FALSE,TRUE)</formula>
    </cfRule>
    <cfRule type="expression" dxfId="68" priority="4322">
      <formula>IF(RIGHT(TEXT(AE68,"0.#"),1)=".",TRUE,FALSE)</formula>
    </cfRule>
  </conditionalFormatting>
  <conditionalFormatting sqref="AE69">
    <cfRule type="expression" dxfId="67" priority="4319">
      <formula>IF(RIGHT(TEXT(AE69,"0.#"),1)=".",FALSE,TRUE)</formula>
    </cfRule>
    <cfRule type="expression" dxfId="66" priority="4320">
      <formula>IF(RIGHT(TEXT(AE69,"0.#"),1)=".",TRUE,FALSE)</formula>
    </cfRule>
  </conditionalFormatting>
  <conditionalFormatting sqref="AM67">
    <cfRule type="expression" dxfId="65" priority="4317">
      <formula>IF(RIGHT(TEXT(AM67,"0.#"),1)=".",FALSE,TRUE)</formula>
    </cfRule>
    <cfRule type="expression" dxfId="64" priority="4318">
      <formula>IF(RIGHT(TEXT(AM67,"0.#"),1)=".",TRUE,FALSE)</formula>
    </cfRule>
  </conditionalFormatting>
  <conditionalFormatting sqref="AM68">
    <cfRule type="expression" dxfId="63" priority="4315">
      <formula>IF(RIGHT(TEXT(AM68,"0.#"),1)=".",FALSE,TRUE)</formula>
    </cfRule>
    <cfRule type="expression" dxfId="62" priority="4316">
      <formula>IF(RIGHT(TEXT(AM68,"0.#"),1)=".",TRUE,FALSE)</formula>
    </cfRule>
  </conditionalFormatting>
  <conditionalFormatting sqref="AU67">
    <cfRule type="expression" dxfId="61" priority="4311">
      <formula>IF(RIGHT(TEXT(AU67,"0.#"),1)=".",FALSE,TRUE)</formula>
    </cfRule>
    <cfRule type="expression" dxfId="60" priority="4312">
      <formula>IF(RIGHT(TEXT(AU67,"0.#"),1)=".",TRUE,FALSE)</formula>
    </cfRule>
  </conditionalFormatting>
  <conditionalFormatting sqref="AU68">
    <cfRule type="expression" dxfId="59" priority="4309">
      <formula>IF(RIGHT(TEXT(AU68,"0.#"),1)=".",FALSE,TRUE)</formula>
    </cfRule>
    <cfRule type="expression" dxfId="58" priority="4310">
      <formula>IF(RIGHT(TEXT(AU68,"0.#"),1)=".",TRUE,FALSE)</formula>
    </cfRule>
  </conditionalFormatting>
  <conditionalFormatting sqref="AU69">
    <cfRule type="expression" dxfId="57" priority="4307">
      <formula>IF(RIGHT(TEXT(AU69,"0.#"),1)=".",FALSE,TRUE)</formula>
    </cfRule>
    <cfRule type="expression" dxfId="56" priority="4308">
      <formula>IF(RIGHT(TEXT(AU69,"0.#"),1)=".",TRUE,FALSE)</formula>
    </cfRule>
  </conditionalFormatting>
  <conditionalFormatting sqref="AI69">
    <cfRule type="expression" dxfId="55" priority="4301">
      <formula>IF(RIGHT(TEXT(AI69,"0.#"),1)=".",FALSE,TRUE)</formula>
    </cfRule>
    <cfRule type="expression" dxfId="54" priority="4302">
      <formula>IF(RIGHT(TEXT(AI69,"0.#"),1)=".",TRUE,FALSE)</formula>
    </cfRule>
  </conditionalFormatting>
  <conditionalFormatting sqref="AI67">
    <cfRule type="expression" dxfId="53" priority="4305">
      <formula>IF(RIGHT(TEXT(AI67,"0.#"),1)=".",FALSE,TRUE)</formula>
    </cfRule>
    <cfRule type="expression" dxfId="52" priority="4306">
      <formula>IF(RIGHT(TEXT(AI67,"0.#"),1)=".",TRUE,FALSE)</formula>
    </cfRule>
  </conditionalFormatting>
  <conditionalFormatting sqref="AI68">
    <cfRule type="expression" dxfId="51" priority="4303">
      <formula>IF(RIGHT(TEXT(AI68,"0.#"),1)=".",FALSE,TRUE)</formula>
    </cfRule>
    <cfRule type="expression" dxfId="50" priority="4304">
      <formula>IF(RIGHT(TEXT(AI68,"0.#"),1)=".",TRUE,FALSE)</formula>
    </cfRule>
  </conditionalFormatting>
  <conditionalFormatting sqref="AQ68">
    <cfRule type="expression" dxfId="49" priority="4299">
      <formula>IF(RIGHT(TEXT(AQ68,"0.#"),1)=".",FALSE,TRUE)</formula>
    </cfRule>
    <cfRule type="expression" dxfId="48" priority="4300">
      <formula>IF(RIGHT(TEXT(AQ68,"0.#"),1)=".",TRUE,FALSE)</formula>
    </cfRule>
  </conditionalFormatting>
  <conditionalFormatting sqref="AQ69">
    <cfRule type="expression" dxfId="47" priority="4297">
      <formula>IF(RIGHT(TEXT(AQ69,"0.#"),1)=".",FALSE,TRUE)</formula>
    </cfRule>
    <cfRule type="expression" dxfId="46" priority="4298">
      <formula>IF(RIGHT(TEXT(AQ69,"0.#"),1)=".",TRUE,FALSE)</formula>
    </cfRule>
  </conditionalFormatting>
  <conditionalFormatting sqref="AQ67">
    <cfRule type="expression" dxfId="45" priority="4295">
      <formula>IF(RIGHT(TEXT(AQ67,"0.#"),1)=".",FALSE,TRUE)</formula>
    </cfRule>
    <cfRule type="expression" dxfId="44" priority="4296">
      <formula>IF(RIGHT(TEXT(AQ67,"0.#"),1)=".",TRUE,FALSE)</formula>
    </cfRule>
  </conditionalFormatting>
  <conditionalFormatting sqref="Y141:Y148">
    <cfRule type="expression" dxfId="43" priority="2957">
      <formula>IF(RIGHT(TEXT(Y141,"0.#"),1)=".",FALSE,TRUE)</formula>
    </cfRule>
    <cfRule type="expression" dxfId="42" priority="2958">
      <formula>IF(RIGHT(TEXT(Y141,"0.#"),1)=".",TRUE,FALSE)</formula>
    </cfRule>
  </conditionalFormatting>
  <conditionalFormatting sqref="AL139:AO140">
    <cfRule type="expression" dxfId="41" priority="2815">
      <formula>IF(AND(AL139&gt;=0, RIGHT(TEXT(AL139,"0.#"),1)&lt;&gt;"."),TRUE,FALSE)</formula>
    </cfRule>
    <cfRule type="expression" dxfId="40" priority="2816">
      <formula>IF(AND(AL139&gt;=0, RIGHT(TEXT(AL139,"0.#"),1)="."),TRUE,FALSE)</formula>
    </cfRule>
    <cfRule type="expression" dxfId="39" priority="2817">
      <formula>IF(AND(AL139&lt;0, RIGHT(TEXT(AL139,"0.#"),1)&lt;&gt;"."),TRUE,FALSE)</formula>
    </cfRule>
    <cfRule type="expression" dxfId="38" priority="2818">
      <formula>IF(AND(AL139&lt;0, RIGHT(TEXT(AL139,"0.#"),1)="."),TRUE,FALSE)</formula>
    </cfRule>
  </conditionalFormatting>
  <conditionalFormatting sqref="Y139:Y140">
    <cfRule type="expression" dxfId="37" priority="2813">
      <formula>IF(RIGHT(TEXT(Y139,"0.#"),1)=".",FALSE,TRUE)</formula>
    </cfRule>
    <cfRule type="expression" dxfId="36" priority="2814">
      <formula>IF(RIGHT(TEXT(Y139,"0.#"),1)=".",TRUE,FALSE)</formula>
    </cfRule>
  </conditionalFormatting>
  <conditionalFormatting sqref="P23">
    <cfRule type="expression" dxfId="35" priority="2297">
      <formula>IF(RIGHT(TEXT(P23,"0.#"),1)=".",FALSE,TRUE)</formula>
    </cfRule>
    <cfRule type="expression" dxfId="34" priority="2298">
      <formula>IF(RIGHT(TEXT(P23,"0.#"),1)=".",TRUE,FALSE)</formula>
    </cfRule>
  </conditionalFormatting>
  <conditionalFormatting sqref="P24:P27">
    <cfRule type="expression" dxfId="33" priority="2295">
      <formula>IF(RIGHT(TEXT(P24,"0.#"),1)=".",FALSE,TRUE)</formula>
    </cfRule>
    <cfRule type="expression" dxfId="32" priority="2296">
      <formula>IF(RIGHT(TEXT(P24,"0.#"),1)=".",TRUE,FALSE)</formula>
    </cfRule>
  </conditionalFormatting>
  <conditionalFormatting sqref="AE38">
    <cfRule type="expression" dxfId="31" priority="1993">
      <formula>IF(RIGHT(TEXT(AE38,"0.#"),1)=".",FALSE,TRUE)</formula>
    </cfRule>
    <cfRule type="expression" dxfId="30" priority="1994">
      <formula>IF(RIGHT(TEXT(AE38,"0.#"),1)=".",TRUE,FALSE)</formula>
    </cfRule>
  </conditionalFormatting>
  <conditionalFormatting sqref="AM40">
    <cfRule type="expression" dxfId="29" priority="1977">
      <formula>IF(RIGHT(TEXT(AM40,"0.#"),1)=".",FALSE,TRUE)</formula>
    </cfRule>
    <cfRule type="expression" dxfId="28" priority="1978">
      <formula>IF(RIGHT(TEXT(AM40,"0.#"),1)=".",TRUE,FALSE)</formula>
    </cfRule>
  </conditionalFormatting>
  <conditionalFormatting sqref="AE39">
    <cfRule type="expression" dxfId="27" priority="1991">
      <formula>IF(RIGHT(TEXT(AE39,"0.#"),1)=".",FALSE,TRUE)</formula>
    </cfRule>
    <cfRule type="expression" dxfId="26" priority="1992">
      <formula>IF(RIGHT(TEXT(AE39,"0.#"),1)=".",TRUE,FALSE)</formula>
    </cfRule>
  </conditionalFormatting>
  <conditionalFormatting sqref="AE40">
    <cfRule type="expression" dxfId="25" priority="1989">
      <formula>IF(RIGHT(TEXT(AE40,"0.#"),1)=".",FALSE,TRUE)</formula>
    </cfRule>
    <cfRule type="expression" dxfId="24" priority="1990">
      <formula>IF(RIGHT(TEXT(AE40,"0.#"),1)=".",TRUE,FALSE)</formula>
    </cfRule>
  </conditionalFormatting>
  <conditionalFormatting sqref="AI40">
    <cfRule type="expression" dxfId="23" priority="1987">
      <formula>IF(RIGHT(TEXT(AI40,"0.#"),1)=".",FALSE,TRUE)</formula>
    </cfRule>
    <cfRule type="expression" dxfId="22" priority="1988">
      <formula>IF(RIGHT(TEXT(AI40,"0.#"),1)=".",TRUE,FALSE)</formula>
    </cfRule>
  </conditionalFormatting>
  <conditionalFormatting sqref="AI39">
    <cfRule type="expression" dxfId="21" priority="1985">
      <formula>IF(RIGHT(TEXT(AI39,"0.#"),1)=".",FALSE,TRUE)</formula>
    </cfRule>
    <cfRule type="expression" dxfId="20" priority="1986">
      <formula>IF(RIGHT(TEXT(AI39,"0.#"),1)=".",TRUE,FALSE)</formula>
    </cfRule>
  </conditionalFormatting>
  <conditionalFormatting sqref="AI38">
    <cfRule type="expression" dxfId="19" priority="1983">
      <formula>IF(RIGHT(TEXT(AI38,"0.#"),1)=".",FALSE,TRUE)</formula>
    </cfRule>
    <cfRule type="expression" dxfId="18" priority="1984">
      <formula>IF(RIGHT(TEXT(AI38,"0.#"),1)=".",TRUE,FALSE)</formula>
    </cfRule>
  </conditionalFormatting>
  <conditionalFormatting sqref="AM38">
    <cfRule type="expression" dxfId="17" priority="1981">
      <formula>IF(RIGHT(TEXT(AM38,"0.#"),1)=".",FALSE,TRUE)</formula>
    </cfRule>
    <cfRule type="expression" dxfId="16" priority="1982">
      <formula>IF(RIGHT(TEXT(AM38,"0.#"),1)=".",TRUE,FALSE)</formula>
    </cfRule>
  </conditionalFormatting>
  <conditionalFormatting sqref="AM39">
    <cfRule type="expression" dxfId="15" priority="1979">
      <formula>IF(RIGHT(TEXT(AM39,"0.#"),1)=".",FALSE,TRUE)</formula>
    </cfRule>
    <cfRule type="expression" dxfId="14" priority="1980">
      <formula>IF(RIGHT(TEXT(AM39,"0.#"),1)=".",TRUE,FALSE)</formula>
    </cfRule>
  </conditionalFormatting>
  <conditionalFormatting sqref="AQ38:AQ40">
    <cfRule type="expression" dxfId="13" priority="1975">
      <formula>IF(RIGHT(TEXT(AQ38,"0.#"),1)=".",FALSE,TRUE)</formula>
    </cfRule>
    <cfRule type="expression" dxfId="12" priority="1976">
      <formula>IF(RIGHT(TEXT(AQ38,"0.#"),1)=".",TRUE,FALSE)</formula>
    </cfRule>
  </conditionalFormatting>
  <conditionalFormatting sqref="AU38:AU40">
    <cfRule type="expression" dxfId="11" priority="1973">
      <formula>IF(RIGHT(TEXT(AU38,"0.#"),1)=".",FALSE,TRUE)</formula>
    </cfRule>
    <cfRule type="expression" dxfId="10" priority="1974">
      <formula>IF(RIGHT(TEXT(AU38,"0.#"),1)=".",TRUE,FALSE)</formula>
    </cfRule>
  </conditionalFormatting>
  <conditionalFormatting sqref="AU45">
    <cfRule type="expression" dxfId="9" priority="461">
      <formula>IF(RIGHT(TEXT(AU45,"0.#"),1)=".",FALSE,TRUE)</formula>
    </cfRule>
    <cfRule type="expression" dxfId="8" priority="462">
      <formula>IF(RIGHT(TEXT(AU45,"0.#"),1)=".",TRUE,FALSE)</formula>
    </cfRule>
  </conditionalFormatting>
  <conditionalFormatting sqref="AU46">
    <cfRule type="expression" dxfId="7" priority="459">
      <formula>IF(RIGHT(TEXT(AU46,"0.#"),1)=".",FALSE,TRUE)</formula>
    </cfRule>
    <cfRule type="expression" dxfId="6" priority="460">
      <formula>IF(RIGHT(TEXT(AU46,"0.#"),1)=".",TRUE,FALSE)</formula>
    </cfRule>
  </conditionalFormatting>
  <conditionalFormatting sqref="P28:AC28">
    <cfRule type="expression" dxfId="5" priority="5">
      <formula>IF(RIGHT(TEXT(P28,"0.#"),1)=".",FALSE,TRUE)</formula>
    </cfRule>
    <cfRule type="expression" dxfId="4" priority="6">
      <formula>IF(RIGHT(TEXT(P28,"0.#"),1)=".",TRUE,FALSE)</formula>
    </cfRule>
  </conditionalFormatting>
  <conditionalFormatting sqref="W23">
    <cfRule type="expression" dxfId="3" priority="3">
      <formula>IF(RIGHT(TEXT(W23,"0.#"),1)=".",FALSE,TRUE)</formula>
    </cfRule>
    <cfRule type="expression" dxfId="2" priority="4">
      <formula>IF(RIGHT(TEXT(W23,"0.#"),1)=".",TRUE,FALSE)</formula>
    </cfRule>
  </conditionalFormatting>
  <conditionalFormatting sqref="W24:W27">
    <cfRule type="expression" dxfId="1" priority="1">
      <formula>IF(RIGHT(TEXT(W24,"0.#"),1)=".",FALSE,TRUE)</formula>
    </cfRule>
    <cfRule type="expression" dxfId="0" priority="2">
      <formula>IF(RIGHT(TEXT(W24,"0.#"),1)=".",TRUE,FALSE)</formula>
    </cfRule>
  </conditionalFormatting>
  <dataValidations count="18">
    <dataValidation type="custom" imeMode="disabled" allowBlank="1" showInputMessage="1" showErrorMessage="1" sqref="AY23 AY53:AY55 J94:K98 P13:AX13 AR15:AX15 P14:AQ18 AR18:AX18 P19:AJ19 AQ30:AR30 AU30:AX30 AE31:AX33 AQ37:AR37 AU37:AX37 AE38:AX40 AE45:AX46 AE48:AX48 AQ53:AR53 AU53:AX53 AE54:AX55 AY58 AY60 AE61:AF61 AQ61:AR61 AU61:AX61 AE62:AX64 AY65 AE66:AF66 AQ66:AR66 AU66:AX66 AE67:AX69 Y139:AB148 AL139:AO148 P23:AC28 AU130:AX131 Y130:AB131">
      <formula1>OR(ISNUMBER(J13), J13="-")</formula1>
    </dataValidation>
    <dataValidation type="list" allowBlank="1" showInputMessage="1" showErrorMessage="1" sqref="G94:H98">
      <formula1>T事業番号</formula1>
    </dataValidation>
    <dataValidation type="list" allowBlank="1" showInputMessage="1" showErrorMessage="1" sqref="S5:X5">
      <formula1>T終了年度</formula1>
    </dataValidation>
    <dataValidation type="list" allowBlank="1" showInputMessage="1" showErrorMessage="1" sqref="AR43 AO133 AO149">
      <formula1>"　, ☑"</formula1>
    </dataValidation>
    <dataValidation type="list" allowBlank="1" showInputMessage="1" showErrorMessage="1" error="プルダウンリストから選択してください。" sqref="AD75:AF78 AD81:AD92 AE81:AF85 AE87:AF92">
      <formula1>"○,△,×,‐"</formula1>
    </dataValidation>
    <dataValidation type="list" allowBlank="1" showInputMessage="1" showErrorMessage="1" error="プルダウンリストから選択してください。" sqref="AD79:AF80">
      <formula1>"有,無"</formula1>
    </dataValidation>
    <dataValidation type="list" allowBlank="1" showInputMessage="1" showErrorMessage="1" sqref="A106:E106">
      <formula1>T所見を踏まえた改善点</formula1>
    </dataValidation>
    <dataValidation imeMode="disabled" allowBlank="1" showInputMessage="1" showErrorMessage="1" sqref="L94:L98"/>
    <dataValidation type="whole" imeMode="disabled" allowBlank="1" showInputMessage="1" showErrorMessage="1" sqref="M94:M98 AW2:AX2">
      <formula1>0</formula1>
      <formula2>99</formula2>
    </dataValidation>
    <dataValidation type="custom" imeMode="off" allowBlank="1" showInputMessage="1" showErrorMessage="1" sqref="J139:O148">
      <formula1>OR(ISNUMBER(J139), J139="-")</formula1>
    </dataValidation>
    <dataValidation type="custom" imeMode="disabled" allowBlank="1" showInputMessage="1" showErrorMessage="1" sqref="AH139:AK148">
      <formula1>OR(AND(MOD(IF(ISNUMBER(AH139), AH139, 0.5),1)=0, 0&lt;=AH139), AH139="-")</formula1>
    </dataValidation>
    <dataValidation type="list" allowBlank="1" showInputMessage="1" showErrorMessage="1" sqref="A104:E10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4:F98">
      <formula1>T省庁</formula1>
    </dataValidation>
    <dataValidation type="whole" imeMode="disabled" allowBlank="1" showInputMessage="1" showErrorMessage="1" sqref="AS2:AU2">
      <formula1>0</formula1>
      <formula2>9999</formula2>
    </dataValidation>
    <dataValidation type="whole" allowBlank="1" showInputMessage="1" showErrorMessage="1" sqref="L110:M111 X110:Y111 AJ110:AK111 AU110:AV111">
      <formula1>0</formula1>
      <formula2>9999</formula2>
    </dataValidation>
    <dataValidation type="whole" allowBlank="1" showInputMessage="1" showErrorMessage="1" sqref="O110:P111 AA110:AB111 AM110:AN111 AX110:AX111">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5" max="49" man="1"/>
    <brk id="77" max="49" man="1"/>
    <brk id="100" max="49" man="1"/>
    <brk id="127" max="49"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AO111 E110:G111 Q110:S111 AC110:AE111 AO110:AP110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J59:T59</xm:sqref>
        </x14:dataValidation>
        <x14:dataValidation type="list" allowBlank="1" showInputMessage="1" showErrorMessage="1">
          <x14:formula1>
            <xm:f>入力規則等!$AG$2:$AG$13</xm:f>
          </x14:formula1>
          <xm:sqref>AC139:AG148</xm:sqref>
        </x14:dataValidation>
        <x14:dataValidation type="list" allowBlank="1" showInputMessage="1" showErrorMessage="1">
          <x14:formula1>
            <xm:f>入力規則等!$U$37:$U$39</xm:f>
          </x14:formula1>
          <xm:sqref>I110:J110 U110:V110 AG110:AH110 AR110:AS110</xm:sqref>
        </x14:dataValidation>
        <x14:dataValidation type="list" allowBlank="1" showInputMessage="1" showErrorMessage="1">
          <x14:formula1>
            <xm:f>入力規則等!$U$7:$U$9</xm:f>
          </x14:formula1>
          <xm:sqref>I111:J111 U111:V111 AG111:AH111 AR111:AS111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78</v>
      </c>
      <c r="B1" s="25" t="s">
        <v>79</v>
      </c>
      <c r="F1" s="26" t="s">
        <v>4</v>
      </c>
      <c r="G1" s="26" t="s">
        <v>68</v>
      </c>
      <c r="K1" s="27" t="s">
        <v>97</v>
      </c>
      <c r="L1" s="25" t="s">
        <v>79</v>
      </c>
      <c r="O1" s="13"/>
      <c r="P1" s="26" t="s">
        <v>5</v>
      </c>
      <c r="Q1" s="26" t="s">
        <v>68</v>
      </c>
      <c r="T1" s="13"/>
      <c r="U1" s="29" t="s">
        <v>162</v>
      </c>
      <c r="W1" s="29" t="s">
        <v>161</v>
      </c>
      <c r="Y1" s="29" t="s">
        <v>76</v>
      </c>
      <c r="Z1" s="29" t="s">
        <v>407</v>
      </c>
      <c r="AA1" s="29" t="s">
        <v>77</v>
      </c>
      <c r="AB1" s="29" t="s">
        <v>408</v>
      </c>
      <c r="AC1" s="29" t="s">
        <v>32</v>
      </c>
      <c r="AD1" s="28"/>
      <c r="AE1" s="29" t="s">
        <v>44</v>
      </c>
      <c r="AF1" s="30"/>
      <c r="AG1" s="42" t="s">
        <v>181</v>
      </c>
      <c r="AI1" s="42" t="s">
        <v>187</v>
      </c>
      <c r="AK1" s="42" t="s">
        <v>191</v>
      </c>
      <c r="AM1" s="54"/>
      <c r="AN1" s="54"/>
      <c r="AP1" s="28" t="s">
        <v>236</v>
      </c>
    </row>
    <row r="2" spans="1:42" ht="13.5" customHeight="1" x14ac:dyDescent="0.2">
      <c r="A2" s="14" t="s">
        <v>80</v>
      </c>
      <c r="B2" s="15"/>
      <c r="C2" s="13" t="str">
        <f>IF(B2="","",A2)</f>
        <v/>
      </c>
      <c r="D2" s="13" t="str">
        <f>IF(C2="","",IF(D1&lt;&gt;"",CONCATENATE(D1,"、",C2),C2))</f>
        <v/>
      </c>
      <c r="F2" s="12" t="s">
        <v>67</v>
      </c>
      <c r="G2" s="17" t="s">
        <v>573</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70">
        <v>20</v>
      </c>
      <c r="W2" s="32" t="s">
        <v>167</v>
      </c>
      <c r="Y2" s="32" t="s">
        <v>63</v>
      </c>
      <c r="Z2" s="32" t="s">
        <v>63</v>
      </c>
      <c r="AA2" s="64" t="s">
        <v>272</v>
      </c>
      <c r="AB2" s="64" t="s">
        <v>502</v>
      </c>
      <c r="AC2" s="65" t="s">
        <v>130</v>
      </c>
      <c r="AD2" s="28"/>
      <c r="AE2" s="34" t="s">
        <v>163</v>
      </c>
      <c r="AF2" s="30"/>
      <c r="AG2" s="43" t="s">
        <v>245</v>
      </c>
      <c r="AI2" s="42" t="s">
        <v>268</v>
      </c>
      <c r="AK2" s="42" t="s">
        <v>192</v>
      </c>
      <c r="AM2" s="54"/>
      <c r="AN2" s="54"/>
      <c r="AP2" s="43" t="s">
        <v>245</v>
      </c>
    </row>
    <row r="3" spans="1:42" ht="13.5" customHeight="1" x14ac:dyDescent="0.2">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c r="R3" s="13" t="str">
        <f t="shared" ref="R3:R8" si="3">IF(Q3="","",P3)</f>
        <v/>
      </c>
      <c r="S3" s="13" t="str">
        <f t="shared" ref="S3:S8" si="4">IF(R3="",S2,IF(S2&lt;&gt;"",CONCATENATE(S2,"、",R3),R3))</f>
        <v/>
      </c>
      <c r="T3" s="13"/>
      <c r="U3" s="32" t="s">
        <v>533</v>
      </c>
      <c r="W3" s="32" t="s">
        <v>142</v>
      </c>
      <c r="Y3" s="32" t="s">
        <v>64</v>
      </c>
      <c r="Z3" s="32" t="s">
        <v>409</v>
      </c>
      <c r="AA3" s="64" t="s">
        <v>372</v>
      </c>
      <c r="AB3" s="64" t="s">
        <v>503</v>
      </c>
      <c r="AC3" s="65" t="s">
        <v>131</v>
      </c>
      <c r="AD3" s="28"/>
      <c r="AE3" s="34" t="s">
        <v>164</v>
      </c>
      <c r="AF3" s="30"/>
      <c r="AG3" s="43" t="s">
        <v>246</v>
      </c>
      <c r="AI3" s="42" t="s">
        <v>186</v>
      </c>
      <c r="AK3" s="42" t="str">
        <f>CHAR(CODE(AK2)+1)</f>
        <v>B</v>
      </c>
      <c r="AM3" s="54"/>
      <c r="AN3" s="54"/>
      <c r="AP3" s="43" t="s">
        <v>246</v>
      </c>
    </row>
    <row r="4" spans="1:42" ht="13.5" customHeight="1" x14ac:dyDescent="0.2">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
      </c>
      <c r="T4" s="13"/>
      <c r="U4" s="32" t="s">
        <v>534</v>
      </c>
      <c r="W4" s="32" t="s">
        <v>143</v>
      </c>
      <c r="Y4" s="32" t="s">
        <v>279</v>
      </c>
      <c r="Z4" s="32" t="s">
        <v>410</v>
      </c>
      <c r="AA4" s="64" t="s">
        <v>373</v>
      </c>
      <c r="AB4" s="64" t="s">
        <v>504</v>
      </c>
      <c r="AC4" s="64" t="s">
        <v>132</v>
      </c>
      <c r="AD4" s="28"/>
      <c r="AE4" s="34" t="s">
        <v>165</v>
      </c>
      <c r="AF4" s="30"/>
      <c r="AG4" s="43" t="s">
        <v>247</v>
      </c>
      <c r="AI4" s="42" t="s">
        <v>188</v>
      </c>
      <c r="AK4" s="42" t="str">
        <f t="shared" ref="AK4:AK49" si="7">CHAR(CODE(AK3)+1)</f>
        <v>C</v>
      </c>
      <c r="AM4" s="54"/>
      <c r="AN4" s="54"/>
      <c r="AP4" s="43" t="s">
        <v>247</v>
      </c>
    </row>
    <row r="5" spans="1:42" ht="13.5" customHeight="1" x14ac:dyDescent="0.2">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
      </c>
      <c r="T5" s="13"/>
      <c r="W5" s="32" t="s">
        <v>558</v>
      </c>
      <c r="Y5" s="32" t="s">
        <v>280</v>
      </c>
      <c r="Z5" s="32" t="s">
        <v>411</v>
      </c>
      <c r="AA5" s="64" t="s">
        <v>374</v>
      </c>
      <c r="AB5" s="64" t="s">
        <v>505</v>
      </c>
      <c r="AC5" s="64" t="s">
        <v>166</v>
      </c>
      <c r="AD5" s="31"/>
      <c r="AE5" s="34" t="s">
        <v>257</v>
      </c>
      <c r="AF5" s="30"/>
      <c r="AG5" s="43" t="s">
        <v>248</v>
      </c>
      <c r="AI5" s="42" t="s">
        <v>276</v>
      </c>
      <c r="AK5" s="42" t="str">
        <f t="shared" si="7"/>
        <v>D</v>
      </c>
      <c r="AP5" s="43" t="s">
        <v>248</v>
      </c>
    </row>
    <row r="6" spans="1:42" ht="13.5" customHeight="1" x14ac:dyDescent="0.2">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t="s">
        <v>573</v>
      </c>
      <c r="R6" s="13" t="str">
        <f t="shared" si="3"/>
        <v>交付</v>
      </c>
      <c r="S6" s="13" t="str">
        <f t="shared" si="4"/>
        <v>交付</v>
      </c>
      <c r="T6" s="13"/>
      <c r="U6" s="32" t="s">
        <v>258</v>
      </c>
      <c r="W6" s="32" t="s">
        <v>144</v>
      </c>
      <c r="Y6" s="32" t="s">
        <v>281</v>
      </c>
      <c r="Z6" s="32" t="s">
        <v>412</v>
      </c>
      <c r="AA6" s="64" t="s">
        <v>375</v>
      </c>
      <c r="AB6" s="64" t="s">
        <v>506</v>
      </c>
      <c r="AC6" s="64" t="s">
        <v>133</v>
      </c>
      <c r="AD6" s="31"/>
      <c r="AE6" s="34" t="s">
        <v>255</v>
      </c>
      <c r="AF6" s="30"/>
      <c r="AG6" s="43" t="s">
        <v>249</v>
      </c>
      <c r="AI6" s="42" t="s">
        <v>277</v>
      </c>
      <c r="AK6" s="42" t="str">
        <f>CHAR(CODE(AK5)+1)</f>
        <v>E</v>
      </c>
      <c r="AP6" s="43" t="s">
        <v>249</v>
      </c>
    </row>
    <row r="7" spans="1:42" ht="13.5" customHeight="1" x14ac:dyDescent="0.2">
      <c r="A7" s="14" t="s">
        <v>85</v>
      </c>
      <c r="B7" s="15"/>
      <c r="C7" s="13" t="str">
        <f t="shared" si="0"/>
        <v/>
      </c>
      <c r="D7" s="13" t="str">
        <f t="shared" si="8"/>
        <v/>
      </c>
      <c r="F7" s="18" t="s">
        <v>200</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交付</v>
      </c>
      <c r="T7" s="13"/>
      <c r="U7" s="32"/>
      <c r="W7" s="32" t="s">
        <v>145</v>
      </c>
      <c r="Y7" s="32" t="s">
        <v>282</v>
      </c>
      <c r="Z7" s="32" t="s">
        <v>413</v>
      </c>
      <c r="AA7" s="64" t="s">
        <v>376</v>
      </c>
      <c r="AB7" s="64" t="s">
        <v>507</v>
      </c>
      <c r="AC7" s="31"/>
      <c r="AD7" s="31"/>
      <c r="AE7" s="32" t="s">
        <v>133</v>
      </c>
      <c r="AF7" s="30"/>
      <c r="AG7" s="43" t="s">
        <v>250</v>
      </c>
      <c r="AH7" s="57"/>
      <c r="AI7" s="43" t="s">
        <v>264</v>
      </c>
      <c r="AK7" s="42" t="str">
        <f>CHAR(CODE(AK6)+1)</f>
        <v>F</v>
      </c>
      <c r="AP7" s="43" t="s">
        <v>250</v>
      </c>
    </row>
    <row r="8" spans="1:42" ht="13.5" customHeight="1" x14ac:dyDescent="0.2">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交付</v>
      </c>
      <c r="T8" s="13"/>
      <c r="U8" s="32" t="s">
        <v>274</v>
      </c>
      <c r="W8" s="32" t="s">
        <v>146</v>
      </c>
      <c r="Y8" s="32" t="s">
        <v>283</v>
      </c>
      <c r="Z8" s="32" t="s">
        <v>414</v>
      </c>
      <c r="AA8" s="64" t="s">
        <v>377</v>
      </c>
      <c r="AB8" s="64" t="s">
        <v>508</v>
      </c>
      <c r="AC8" s="31"/>
      <c r="AD8" s="31"/>
      <c r="AE8" s="31"/>
      <c r="AF8" s="30"/>
      <c r="AG8" s="43" t="s">
        <v>251</v>
      </c>
      <c r="AI8" s="42" t="s">
        <v>265</v>
      </c>
      <c r="AK8" s="42" t="str">
        <f t="shared" si="7"/>
        <v>G</v>
      </c>
      <c r="AP8" s="43" t="s">
        <v>251</v>
      </c>
    </row>
    <row r="9" spans="1:42" ht="13.5" customHeight="1" x14ac:dyDescent="0.2">
      <c r="A9" s="14" t="s">
        <v>87</v>
      </c>
      <c r="B9" s="15"/>
      <c r="C9" s="13" t="str">
        <f t="shared" si="0"/>
        <v/>
      </c>
      <c r="D9" s="13" t="str">
        <f t="shared" si="8"/>
        <v/>
      </c>
      <c r="F9" s="18" t="s">
        <v>201</v>
      </c>
      <c r="G9" s="17"/>
      <c r="H9" s="13" t="str">
        <f t="shared" si="1"/>
        <v/>
      </c>
      <c r="I9" s="13" t="str">
        <f t="shared" si="5"/>
        <v>一般会計</v>
      </c>
      <c r="K9" s="14" t="s">
        <v>105</v>
      </c>
      <c r="L9" s="15"/>
      <c r="M9" s="13" t="str">
        <f t="shared" si="2"/>
        <v/>
      </c>
      <c r="N9" s="13" t="str">
        <f t="shared" si="6"/>
        <v/>
      </c>
      <c r="O9" s="13"/>
      <c r="P9" s="13"/>
      <c r="Q9" s="19"/>
      <c r="T9" s="13"/>
      <c r="U9" s="32" t="s">
        <v>275</v>
      </c>
      <c r="W9" s="32" t="s">
        <v>147</v>
      </c>
      <c r="Y9" s="32" t="s">
        <v>284</v>
      </c>
      <c r="Z9" s="32" t="s">
        <v>415</v>
      </c>
      <c r="AA9" s="64" t="s">
        <v>378</v>
      </c>
      <c r="AB9" s="64" t="s">
        <v>509</v>
      </c>
      <c r="AC9" s="31"/>
      <c r="AD9" s="31"/>
      <c r="AE9" s="31"/>
      <c r="AF9" s="30"/>
      <c r="AG9" s="43" t="s">
        <v>252</v>
      </c>
      <c r="AI9" s="53"/>
      <c r="AK9" s="42" t="str">
        <f t="shared" si="7"/>
        <v>H</v>
      </c>
      <c r="AP9" s="43" t="s">
        <v>252</v>
      </c>
    </row>
    <row r="10" spans="1:42" ht="13.5" customHeight="1" x14ac:dyDescent="0.2">
      <c r="A10" s="14" t="s">
        <v>218</v>
      </c>
      <c r="B10" s="15"/>
      <c r="C10" s="13" t="str">
        <f t="shared" si="0"/>
        <v/>
      </c>
      <c r="D10" s="13" t="str">
        <f t="shared" si="8"/>
        <v/>
      </c>
      <c r="F10" s="18" t="s">
        <v>112</v>
      </c>
      <c r="G10" s="17"/>
      <c r="H10" s="13" t="str">
        <f t="shared" si="1"/>
        <v/>
      </c>
      <c r="I10" s="13" t="str">
        <f t="shared" si="5"/>
        <v>一般会計</v>
      </c>
      <c r="K10" s="14" t="s">
        <v>220</v>
      </c>
      <c r="L10" s="15"/>
      <c r="M10" s="13" t="str">
        <f t="shared" si="2"/>
        <v/>
      </c>
      <c r="N10" s="13" t="str">
        <f t="shared" si="6"/>
        <v/>
      </c>
      <c r="O10" s="13"/>
      <c r="P10" s="13" t="str">
        <f>S8</f>
        <v>交付</v>
      </c>
      <c r="Q10" s="19"/>
      <c r="T10" s="13"/>
      <c r="W10" s="32" t="s">
        <v>148</v>
      </c>
      <c r="Y10" s="32" t="s">
        <v>285</v>
      </c>
      <c r="Z10" s="32" t="s">
        <v>416</v>
      </c>
      <c r="AA10" s="64" t="s">
        <v>379</v>
      </c>
      <c r="AB10" s="64" t="s">
        <v>510</v>
      </c>
      <c r="AC10" s="31"/>
      <c r="AD10" s="31"/>
      <c r="AE10" s="31"/>
      <c r="AF10" s="30"/>
      <c r="AG10" s="43" t="s">
        <v>240</v>
      </c>
      <c r="AK10" s="42" t="str">
        <f t="shared" si="7"/>
        <v>I</v>
      </c>
      <c r="AP10" s="42" t="s">
        <v>237</v>
      </c>
    </row>
    <row r="11" spans="1:42" ht="13.5" customHeight="1" x14ac:dyDescent="0.2">
      <c r="A11" s="14" t="s">
        <v>88</v>
      </c>
      <c r="B11" s="15"/>
      <c r="C11" s="13" t="str">
        <f t="shared" si="0"/>
        <v/>
      </c>
      <c r="D11" s="13" t="str">
        <f t="shared" si="8"/>
        <v/>
      </c>
      <c r="F11" s="18" t="s">
        <v>113</v>
      </c>
      <c r="G11" s="17"/>
      <c r="H11" s="13" t="str">
        <f t="shared" si="1"/>
        <v/>
      </c>
      <c r="I11" s="13" t="str">
        <f t="shared" si="5"/>
        <v>一般会計</v>
      </c>
      <c r="K11" s="14" t="s">
        <v>106</v>
      </c>
      <c r="L11" s="15" t="s">
        <v>573</v>
      </c>
      <c r="M11" s="13" t="str">
        <f t="shared" si="2"/>
        <v>その他の事項経費</v>
      </c>
      <c r="N11" s="13" t="str">
        <f t="shared" si="6"/>
        <v>その他の事項経費</v>
      </c>
      <c r="O11" s="13"/>
      <c r="P11" s="13"/>
      <c r="Q11" s="19"/>
      <c r="T11" s="13"/>
      <c r="W11" s="32" t="s">
        <v>149</v>
      </c>
      <c r="Y11" s="32" t="s">
        <v>286</v>
      </c>
      <c r="Z11" s="32" t="s">
        <v>417</v>
      </c>
      <c r="AA11" s="64" t="s">
        <v>380</v>
      </c>
      <c r="AB11" s="64" t="s">
        <v>511</v>
      </c>
      <c r="AC11" s="31"/>
      <c r="AD11" s="31"/>
      <c r="AE11" s="31"/>
      <c r="AF11" s="30"/>
      <c r="AG11" s="42" t="s">
        <v>243</v>
      </c>
      <c r="AK11" s="42" t="str">
        <f t="shared" si="7"/>
        <v>J</v>
      </c>
    </row>
    <row r="12" spans="1:42" ht="13.5" customHeight="1" x14ac:dyDescent="0.2">
      <c r="A12" s="14" t="s">
        <v>89</v>
      </c>
      <c r="B12" s="15"/>
      <c r="C12" s="13" t="str">
        <f t="shared" ref="C12:C24" si="9">IF(B12="","",A12)</f>
        <v/>
      </c>
      <c r="D12" s="13" t="str">
        <f t="shared" si="8"/>
        <v/>
      </c>
      <c r="F12" s="18" t="s">
        <v>114</v>
      </c>
      <c r="G12" s="17"/>
      <c r="H12" s="13" t="str">
        <f t="shared" si="1"/>
        <v/>
      </c>
      <c r="I12" s="13" t="str">
        <f t="shared" si="5"/>
        <v>一般会計</v>
      </c>
      <c r="K12" s="13"/>
      <c r="L12" s="13"/>
      <c r="O12" s="13"/>
      <c r="P12" s="13"/>
      <c r="Q12" s="19"/>
      <c r="T12" s="13"/>
      <c r="U12" s="29" t="s">
        <v>535</v>
      </c>
      <c r="W12" s="32" t="s">
        <v>150</v>
      </c>
      <c r="Y12" s="32" t="s">
        <v>287</v>
      </c>
      <c r="Z12" s="32" t="s">
        <v>418</v>
      </c>
      <c r="AA12" s="64" t="s">
        <v>381</v>
      </c>
      <c r="AB12" s="64" t="s">
        <v>512</v>
      </c>
      <c r="AC12" s="31"/>
      <c r="AD12" s="31"/>
      <c r="AE12" s="31"/>
      <c r="AF12" s="30"/>
      <c r="AG12" s="42" t="s">
        <v>241</v>
      </c>
      <c r="AK12" s="42" t="str">
        <f t="shared" si="7"/>
        <v>K</v>
      </c>
    </row>
    <row r="13" spans="1:42" ht="13.5" customHeight="1" x14ac:dyDescent="0.2">
      <c r="A13" s="14" t="s">
        <v>90</v>
      </c>
      <c r="B13" s="15"/>
      <c r="C13" s="13" t="str">
        <f t="shared" si="9"/>
        <v/>
      </c>
      <c r="D13" s="13" t="str">
        <f t="shared" si="8"/>
        <v/>
      </c>
      <c r="F13" s="18" t="s">
        <v>115</v>
      </c>
      <c r="G13" s="17"/>
      <c r="H13" s="13" t="str">
        <f t="shared" si="1"/>
        <v/>
      </c>
      <c r="I13" s="13" t="str">
        <f t="shared" si="5"/>
        <v>一般会計</v>
      </c>
      <c r="K13" s="13" t="str">
        <f>N11</f>
        <v>その他の事項経費</v>
      </c>
      <c r="L13" s="13"/>
      <c r="O13" s="13"/>
      <c r="P13" s="13"/>
      <c r="Q13" s="19"/>
      <c r="T13" s="13"/>
      <c r="U13" s="32" t="s">
        <v>167</v>
      </c>
      <c r="W13" s="32" t="s">
        <v>151</v>
      </c>
      <c r="Y13" s="32" t="s">
        <v>288</v>
      </c>
      <c r="Z13" s="32" t="s">
        <v>419</v>
      </c>
      <c r="AA13" s="64" t="s">
        <v>382</v>
      </c>
      <c r="AB13" s="64" t="s">
        <v>513</v>
      </c>
      <c r="AC13" s="31"/>
      <c r="AD13" s="31"/>
      <c r="AE13" s="31"/>
      <c r="AF13" s="30"/>
      <c r="AG13" s="42" t="s">
        <v>242</v>
      </c>
      <c r="AK13" s="42" t="str">
        <f t="shared" si="7"/>
        <v>L</v>
      </c>
    </row>
    <row r="14" spans="1:42" ht="13.5" customHeight="1" x14ac:dyDescent="0.2">
      <c r="A14" s="14" t="s">
        <v>91</v>
      </c>
      <c r="B14" s="15"/>
      <c r="C14" s="13" t="str">
        <f t="shared" si="9"/>
        <v/>
      </c>
      <c r="D14" s="13" t="str">
        <f t="shared" si="8"/>
        <v/>
      </c>
      <c r="F14" s="18" t="s">
        <v>116</v>
      </c>
      <c r="G14" s="17"/>
      <c r="H14" s="13" t="str">
        <f t="shared" si="1"/>
        <v/>
      </c>
      <c r="I14" s="13" t="str">
        <f t="shared" si="5"/>
        <v>一般会計</v>
      </c>
      <c r="K14" s="13"/>
      <c r="L14" s="13"/>
      <c r="O14" s="13"/>
      <c r="P14" s="13"/>
      <c r="Q14" s="19"/>
      <c r="T14" s="13"/>
      <c r="U14" s="32" t="s">
        <v>536</v>
      </c>
      <c r="W14" s="32" t="s">
        <v>152</v>
      </c>
      <c r="Y14" s="32" t="s">
        <v>289</v>
      </c>
      <c r="Z14" s="32" t="s">
        <v>420</v>
      </c>
      <c r="AA14" s="64" t="s">
        <v>383</v>
      </c>
      <c r="AB14" s="64" t="s">
        <v>514</v>
      </c>
      <c r="AC14" s="31"/>
      <c r="AD14" s="31"/>
      <c r="AE14" s="31"/>
      <c r="AF14" s="30"/>
      <c r="AG14" s="53"/>
      <c r="AK14" s="42" t="str">
        <f t="shared" si="7"/>
        <v>M</v>
      </c>
    </row>
    <row r="15" spans="1:42" ht="13.5" customHeight="1" x14ac:dyDescent="0.2">
      <c r="A15" s="14" t="s">
        <v>92</v>
      </c>
      <c r="B15" s="15"/>
      <c r="C15" s="13" t="str">
        <f t="shared" si="9"/>
        <v/>
      </c>
      <c r="D15" s="13" t="str">
        <f t="shared" si="8"/>
        <v/>
      </c>
      <c r="F15" s="18" t="s">
        <v>117</v>
      </c>
      <c r="G15" s="17"/>
      <c r="H15" s="13" t="str">
        <f t="shared" si="1"/>
        <v/>
      </c>
      <c r="I15" s="13" t="str">
        <f t="shared" si="5"/>
        <v>一般会計</v>
      </c>
      <c r="K15" s="13"/>
      <c r="L15" s="13"/>
      <c r="O15" s="13"/>
      <c r="P15" s="13"/>
      <c r="Q15" s="19"/>
      <c r="T15" s="13"/>
      <c r="U15" s="32" t="s">
        <v>537</v>
      </c>
      <c r="W15" s="32" t="s">
        <v>153</v>
      </c>
      <c r="Y15" s="32" t="s">
        <v>290</v>
      </c>
      <c r="Z15" s="32" t="s">
        <v>421</v>
      </c>
      <c r="AA15" s="64" t="s">
        <v>384</v>
      </c>
      <c r="AB15" s="64" t="s">
        <v>515</v>
      </c>
      <c r="AC15" s="31"/>
      <c r="AD15" s="31"/>
      <c r="AE15" s="31"/>
      <c r="AF15" s="30"/>
      <c r="AG15" s="54"/>
      <c r="AK15" s="42" t="str">
        <f t="shared" si="7"/>
        <v>N</v>
      </c>
    </row>
    <row r="16" spans="1:42" ht="13.5" customHeight="1" x14ac:dyDescent="0.2">
      <c r="A16" s="14" t="s">
        <v>93</v>
      </c>
      <c r="B16" s="15"/>
      <c r="C16" s="13" t="str">
        <f t="shared" si="9"/>
        <v/>
      </c>
      <c r="D16" s="13" t="str">
        <f t="shared" si="8"/>
        <v/>
      </c>
      <c r="F16" s="18" t="s">
        <v>118</v>
      </c>
      <c r="G16" s="17"/>
      <c r="H16" s="13" t="str">
        <f t="shared" si="1"/>
        <v/>
      </c>
      <c r="I16" s="13" t="str">
        <f t="shared" si="5"/>
        <v>一般会計</v>
      </c>
      <c r="K16" s="13"/>
      <c r="L16" s="13"/>
      <c r="O16" s="13"/>
      <c r="P16" s="13"/>
      <c r="Q16" s="19"/>
      <c r="T16" s="13"/>
      <c r="U16" s="32" t="s">
        <v>538</v>
      </c>
      <c r="W16" s="32" t="s">
        <v>154</v>
      </c>
      <c r="Y16" s="32" t="s">
        <v>291</v>
      </c>
      <c r="Z16" s="32" t="s">
        <v>422</v>
      </c>
      <c r="AA16" s="64" t="s">
        <v>385</v>
      </c>
      <c r="AB16" s="64" t="s">
        <v>516</v>
      </c>
      <c r="AC16" s="31"/>
      <c r="AD16" s="31"/>
      <c r="AE16" s="31"/>
      <c r="AF16" s="30"/>
      <c r="AG16" s="54"/>
      <c r="AK16" s="42" t="str">
        <f t="shared" si="7"/>
        <v>O</v>
      </c>
    </row>
    <row r="17" spans="1:37" ht="13.5" customHeight="1" x14ac:dyDescent="0.2">
      <c r="A17" s="14" t="s">
        <v>94</v>
      </c>
      <c r="B17" s="15"/>
      <c r="C17" s="13" t="str">
        <f t="shared" si="9"/>
        <v/>
      </c>
      <c r="D17" s="13" t="str">
        <f t="shared" si="8"/>
        <v/>
      </c>
      <c r="F17" s="18" t="s">
        <v>119</v>
      </c>
      <c r="G17" s="17"/>
      <c r="H17" s="13" t="str">
        <f t="shared" si="1"/>
        <v/>
      </c>
      <c r="I17" s="13" t="str">
        <f t="shared" si="5"/>
        <v>一般会計</v>
      </c>
      <c r="K17" s="13"/>
      <c r="L17" s="13"/>
      <c r="O17" s="13"/>
      <c r="P17" s="13"/>
      <c r="Q17" s="19"/>
      <c r="T17" s="13"/>
      <c r="U17" s="32" t="s">
        <v>539</v>
      </c>
      <c r="W17" s="32" t="s">
        <v>155</v>
      </c>
      <c r="Y17" s="32" t="s">
        <v>292</v>
      </c>
      <c r="Z17" s="32" t="s">
        <v>423</v>
      </c>
      <c r="AA17" s="64" t="s">
        <v>386</v>
      </c>
      <c r="AB17" s="64" t="s">
        <v>517</v>
      </c>
      <c r="AC17" s="31"/>
      <c r="AD17" s="31"/>
      <c r="AE17" s="31"/>
      <c r="AF17" s="30"/>
      <c r="AG17" s="54"/>
      <c r="AK17" s="42" t="str">
        <f t="shared" si="7"/>
        <v>P</v>
      </c>
    </row>
    <row r="18" spans="1:37" ht="13.5" customHeight="1" x14ac:dyDescent="0.2">
      <c r="A18" s="14" t="s">
        <v>95</v>
      </c>
      <c r="B18" s="15"/>
      <c r="C18" s="13" t="str">
        <f t="shared" si="9"/>
        <v/>
      </c>
      <c r="D18" s="13" t="str">
        <f t="shared" si="8"/>
        <v/>
      </c>
      <c r="F18" s="18" t="s">
        <v>120</v>
      </c>
      <c r="G18" s="17"/>
      <c r="H18" s="13" t="str">
        <f t="shared" si="1"/>
        <v/>
      </c>
      <c r="I18" s="13" t="str">
        <f t="shared" si="5"/>
        <v>一般会計</v>
      </c>
      <c r="K18" s="13"/>
      <c r="L18" s="13"/>
      <c r="O18" s="13"/>
      <c r="P18" s="13"/>
      <c r="Q18" s="19"/>
      <c r="T18" s="13"/>
      <c r="U18" s="32" t="s">
        <v>540</v>
      </c>
      <c r="W18" s="32" t="s">
        <v>156</v>
      </c>
      <c r="Y18" s="32" t="s">
        <v>293</v>
      </c>
      <c r="Z18" s="32" t="s">
        <v>424</v>
      </c>
      <c r="AA18" s="64" t="s">
        <v>387</v>
      </c>
      <c r="AB18" s="64" t="s">
        <v>518</v>
      </c>
      <c r="AC18" s="31"/>
      <c r="AD18" s="31"/>
      <c r="AE18" s="31"/>
      <c r="AF18" s="30"/>
      <c r="AK18" s="42" t="str">
        <f t="shared" si="7"/>
        <v>Q</v>
      </c>
    </row>
    <row r="19" spans="1:37" ht="13.5" customHeight="1" x14ac:dyDescent="0.2">
      <c r="A19" s="14" t="s">
        <v>96</v>
      </c>
      <c r="B19" s="15"/>
      <c r="C19" s="13" t="str">
        <f t="shared" si="9"/>
        <v/>
      </c>
      <c r="D19" s="13" t="str">
        <f t="shared" si="8"/>
        <v/>
      </c>
      <c r="F19" s="18" t="s">
        <v>121</v>
      </c>
      <c r="G19" s="17"/>
      <c r="H19" s="13" t="str">
        <f t="shared" si="1"/>
        <v/>
      </c>
      <c r="I19" s="13" t="str">
        <f t="shared" si="5"/>
        <v>一般会計</v>
      </c>
      <c r="K19" s="13"/>
      <c r="L19" s="13"/>
      <c r="O19" s="13"/>
      <c r="P19" s="13"/>
      <c r="Q19" s="19"/>
      <c r="T19" s="13"/>
      <c r="U19" s="32" t="s">
        <v>541</v>
      </c>
      <c r="W19" s="32" t="s">
        <v>157</v>
      </c>
      <c r="Y19" s="32" t="s">
        <v>294</v>
      </c>
      <c r="Z19" s="32" t="s">
        <v>425</v>
      </c>
      <c r="AA19" s="64" t="s">
        <v>388</v>
      </c>
      <c r="AB19" s="64" t="s">
        <v>519</v>
      </c>
      <c r="AC19" s="31"/>
      <c r="AD19" s="31"/>
      <c r="AE19" s="31"/>
      <c r="AF19" s="30"/>
      <c r="AK19" s="42" t="str">
        <f t="shared" si="7"/>
        <v>R</v>
      </c>
    </row>
    <row r="20" spans="1:37" ht="13.5" customHeight="1" x14ac:dyDescent="0.2">
      <c r="A20" s="14" t="s">
        <v>211</v>
      </c>
      <c r="B20" s="15"/>
      <c r="C20" s="13" t="str">
        <f t="shared" si="9"/>
        <v/>
      </c>
      <c r="D20" s="13" t="str">
        <f t="shared" si="8"/>
        <v/>
      </c>
      <c r="F20" s="18" t="s">
        <v>210</v>
      </c>
      <c r="G20" s="17"/>
      <c r="H20" s="13" t="str">
        <f t="shared" si="1"/>
        <v/>
      </c>
      <c r="I20" s="13" t="str">
        <f t="shared" si="5"/>
        <v>一般会計</v>
      </c>
      <c r="K20" s="13"/>
      <c r="L20" s="13"/>
      <c r="O20" s="13"/>
      <c r="P20" s="13"/>
      <c r="Q20" s="19"/>
      <c r="T20" s="13"/>
      <c r="U20" s="32" t="s">
        <v>542</v>
      </c>
      <c r="W20" s="32" t="s">
        <v>158</v>
      </c>
      <c r="Y20" s="32" t="s">
        <v>295</v>
      </c>
      <c r="Z20" s="32" t="s">
        <v>426</v>
      </c>
      <c r="AA20" s="64" t="s">
        <v>389</v>
      </c>
      <c r="AB20" s="64" t="s">
        <v>520</v>
      </c>
      <c r="AC20" s="31"/>
      <c r="AD20" s="31"/>
      <c r="AE20" s="31"/>
      <c r="AF20" s="30"/>
      <c r="AK20" s="42" t="str">
        <f t="shared" si="7"/>
        <v>S</v>
      </c>
    </row>
    <row r="21" spans="1:37" ht="13.5" customHeight="1" x14ac:dyDescent="0.2">
      <c r="A21" s="14" t="s">
        <v>212</v>
      </c>
      <c r="B21" s="15"/>
      <c r="C21" s="13" t="str">
        <f t="shared" si="9"/>
        <v/>
      </c>
      <c r="D21" s="13" t="str">
        <f t="shared" si="8"/>
        <v/>
      </c>
      <c r="F21" s="18" t="s">
        <v>122</v>
      </c>
      <c r="G21" s="17"/>
      <c r="H21" s="13" t="str">
        <f t="shared" si="1"/>
        <v/>
      </c>
      <c r="I21" s="13" t="str">
        <f t="shared" si="5"/>
        <v>一般会計</v>
      </c>
      <c r="K21" s="13"/>
      <c r="L21" s="13"/>
      <c r="O21" s="13"/>
      <c r="P21" s="13"/>
      <c r="Q21" s="19"/>
      <c r="T21" s="13"/>
      <c r="U21" s="32" t="s">
        <v>543</v>
      </c>
      <c r="W21" s="32" t="s">
        <v>159</v>
      </c>
      <c r="Y21" s="32" t="s">
        <v>296</v>
      </c>
      <c r="Z21" s="32" t="s">
        <v>427</v>
      </c>
      <c r="AA21" s="64" t="s">
        <v>390</v>
      </c>
      <c r="AB21" s="64" t="s">
        <v>521</v>
      </c>
      <c r="AC21" s="31"/>
      <c r="AD21" s="31"/>
      <c r="AE21" s="31"/>
      <c r="AF21" s="30"/>
      <c r="AK21" s="42" t="str">
        <f t="shared" si="7"/>
        <v>T</v>
      </c>
    </row>
    <row r="22" spans="1:37" ht="13.5" customHeight="1" x14ac:dyDescent="0.2">
      <c r="A22" s="14" t="s">
        <v>213</v>
      </c>
      <c r="B22" s="15"/>
      <c r="C22" s="13" t="str">
        <f t="shared" si="9"/>
        <v/>
      </c>
      <c r="D22" s="13" t="str">
        <f>IF(C22="",D21,IF(D21&lt;&gt;"",CONCATENATE(D21,"、",C22),C22))</f>
        <v/>
      </c>
      <c r="F22" s="18" t="s">
        <v>123</v>
      </c>
      <c r="G22" s="17"/>
      <c r="H22" s="13" t="str">
        <f t="shared" si="1"/>
        <v/>
      </c>
      <c r="I22" s="13" t="str">
        <f t="shared" si="5"/>
        <v>一般会計</v>
      </c>
      <c r="K22" s="13"/>
      <c r="L22" s="13"/>
      <c r="O22" s="13"/>
      <c r="P22" s="13"/>
      <c r="Q22" s="19"/>
      <c r="T22" s="13"/>
      <c r="U22" s="32" t="s">
        <v>544</v>
      </c>
      <c r="W22" s="32" t="s">
        <v>160</v>
      </c>
      <c r="Y22" s="32" t="s">
        <v>297</v>
      </c>
      <c r="Z22" s="32" t="s">
        <v>428</v>
      </c>
      <c r="AA22" s="64" t="s">
        <v>391</v>
      </c>
      <c r="AB22" s="64" t="s">
        <v>522</v>
      </c>
      <c r="AC22" s="31"/>
      <c r="AD22" s="31"/>
      <c r="AE22" s="31"/>
      <c r="AF22" s="30"/>
      <c r="AK22" s="42" t="str">
        <f t="shared" si="7"/>
        <v>U</v>
      </c>
    </row>
    <row r="23" spans="1:37" ht="13.5" customHeight="1" x14ac:dyDescent="0.2">
      <c r="A23" s="14" t="s">
        <v>214</v>
      </c>
      <c r="B23" s="15"/>
      <c r="C23" s="13" t="str">
        <f t="shared" si="9"/>
        <v/>
      </c>
      <c r="D23" s="13" t="str">
        <f>IF(C23="",D22,IF(D22&lt;&gt;"",CONCATENATE(D22,"、",C23),C23))</f>
        <v/>
      </c>
      <c r="F23" s="18" t="s">
        <v>124</v>
      </c>
      <c r="G23" s="17"/>
      <c r="H23" s="13" t="str">
        <f t="shared" si="1"/>
        <v/>
      </c>
      <c r="I23" s="13" t="str">
        <f t="shared" si="5"/>
        <v>一般会計</v>
      </c>
      <c r="K23" s="13"/>
      <c r="L23" s="13"/>
      <c r="O23" s="13"/>
      <c r="P23" s="13"/>
      <c r="Q23" s="19"/>
      <c r="T23" s="13"/>
      <c r="U23" s="32" t="s">
        <v>545</v>
      </c>
      <c r="W23" s="32" t="s">
        <v>560</v>
      </c>
      <c r="Y23" s="32" t="s">
        <v>298</v>
      </c>
      <c r="Z23" s="32" t="s">
        <v>429</v>
      </c>
      <c r="AA23" s="64" t="s">
        <v>392</v>
      </c>
      <c r="AB23" s="64" t="s">
        <v>523</v>
      </c>
      <c r="AC23" s="31"/>
      <c r="AD23" s="31"/>
      <c r="AE23" s="31"/>
      <c r="AF23" s="30"/>
      <c r="AK23" s="42" t="str">
        <f t="shared" si="7"/>
        <v>V</v>
      </c>
    </row>
    <row r="24" spans="1:37" ht="13.5" customHeight="1" x14ac:dyDescent="0.2">
      <c r="A24" s="60" t="s">
        <v>266</v>
      </c>
      <c r="B24" s="15"/>
      <c r="C24" s="13" t="str">
        <f t="shared" si="9"/>
        <v/>
      </c>
      <c r="D24" s="13" t="str">
        <f>IF(C24="",D23,IF(D23&lt;&gt;"",CONCATENATE(D23,"、",C24),C24))</f>
        <v/>
      </c>
      <c r="F24" s="18" t="s">
        <v>270</v>
      </c>
      <c r="G24" s="17"/>
      <c r="H24" s="13" t="str">
        <f t="shared" si="1"/>
        <v/>
      </c>
      <c r="I24" s="13" t="str">
        <f t="shared" si="5"/>
        <v>一般会計</v>
      </c>
      <c r="K24" s="13"/>
      <c r="L24" s="13"/>
      <c r="O24" s="13"/>
      <c r="P24" s="13"/>
      <c r="Q24" s="19"/>
      <c r="T24" s="13"/>
      <c r="U24" s="32" t="s">
        <v>546</v>
      </c>
      <c r="Y24" s="32" t="s">
        <v>299</v>
      </c>
      <c r="Z24" s="32" t="s">
        <v>430</v>
      </c>
      <c r="AA24" s="64" t="s">
        <v>393</v>
      </c>
      <c r="AB24" s="64" t="s">
        <v>524</v>
      </c>
      <c r="AC24" s="31"/>
      <c r="AD24" s="31"/>
      <c r="AE24" s="31"/>
      <c r="AF24" s="30"/>
      <c r="AK24" s="42" t="str">
        <f>CHAR(CODE(AK23)+1)</f>
        <v>W</v>
      </c>
    </row>
    <row r="25" spans="1:37" ht="13.5" customHeight="1" x14ac:dyDescent="0.2">
      <c r="A25" s="62"/>
      <c r="B25" s="61"/>
      <c r="F25" s="18" t="s">
        <v>125</v>
      </c>
      <c r="G25" s="17"/>
      <c r="H25" s="13" t="str">
        <f t="shared" si="1"/>
        <v/>
      </c>
      <c r="I25" s="13" t="str">
        <f t="shared" si="5"/>
        <v>一般会計</v>
      </c>
      <c r="K25" s="13"/>
      <c r="L25" s="13"/>
      <c r="O25" s="13"/>
      <c r="P25" s="13"/>
      <c r="Q25" s="19"/>
      <c r="T25" s="13"/>
      <c r="U25" s="32" t="s">
        <v>547</v>
      </c>
      <c r="Y25" s="32" t="s">
        <v>300</v>
      </c>
      <c r="Z25" s="32" t="s">
        <v>431</v>
      </c>
      <c r="AA25" s="64" t="s">
        <v>394</v>
      </c>
      <c r="AB25" s="64" t="s">
        <v>525</v>
      </c>
      <c r="AC25" s="31"/>
      <c r="AD25" s="31"/>
      <c r="AE25" s="31"/>
      <c r="AF25" s="30"/>
      <c r="AK25" s="42" t="str">
        <f t="shared" si="7"/>
        <v>X</v>
      </c>
    </row>
    <row r="26" spans="1:37" ht="13.5" customHeight="1" x14ac:dyDescent="0.2">
      <c r="A26" s="59"/>
      <c r="B26" s="58"/>
      <c r="F26" s="18" t="s">
        <v>126</v>
      </c>
      <c r="G26" s="17"/>
      <c r="H26" s="13" t="str">
        <f t="shared" si="1"/>
        <v/>
      </c>
      <c r="I26" s="13" t="str">
        <f t="shared" si="5"/>
        <v>一般会計</v>
      </c>
      <c r="K26" s="13"/>
      <c r="L26" s="13"/>
      <c r="O26" s="13"/>
      <c r="P26" s="13"/>
      <c r="Q26" s="19"/>
      <c r="T26" s="13"/>
      <c r="U26" s="32" t="s">
        <v>548</v>
      </c>
      <c r="Y26" s="32" t="s">
        <v>301</v>
      </c>
      <c r="Z26" s="32" t="s">
        <v>432</v>
      </c>
      <c r="AA26" s="64" t="s">
        <v>395</v>
      </c>
      <c r="AB26" s="64" t="s">
        <v>526</v>
      </c>
      <c r="AC26" s="31"/>
      <c r="AD26" s="31"/>
      <c r="AE26" s="31"/>
      <c r="AF26" s="30"/>
      <c r="AK26" s="42" t="str">
        <f t="shared" si="7"/>
        <v>Y</v>
      </c>
    </row>
    <row r="27" spans="1:37" ht="13.5" customHeight="1" x14ac:dyDescent="0.2">
      <c r="A27" s="13" t="str">
        <f>IF(D24="", "-", D24)</f>
        <v>-</v>
      </c>
      <c r="B27" s="13"/>
      <c r="F27" s="18" t="s">
        <v>127</v>
      </c>
      <c r="G27" s="17"/>
      <c r="H27" s="13" t="str">
        <f t="shared" si="1"/>
        <v/>
      </c>
      <c r="I27" s="13" t="str">
        <f t="shared" si="5"/>
        <v>一般会計</v>
      </c>
      <c r="K27" s="13"/>
      <c r="L27" s="13"/>
      <c r="O27" s="13"/>
      <c r="P27" s="13"/>
      <c r="Q27" s="19"/>
      <c r="T27" s="13"/>
      <c r="U27" s="32" t="s">
        <v>549</v>
      </c>
      <c r="Y27" s="32" t="s">
        <v>302</v>
      </c>
      <c r="Z27" s="32" t="s">
        <v>433</v>
      </c>
      <c r="AA27" s="64" t="s">
        <v>396</v>
      </c>
      <c r="AB27" s="64" t="s">
        <v>527</v>
      </c>
      <c r="AC27" s="31"/>
      <c r="AD27" s="31"/>
      <c r="AE27" s="31"/>
      <c r="AF27" s="30"/>
      <c r="AK27" s="42" t="str">
        <f>CHAR(CODE(AK26)+1)</f>
        <v>Z</v>
      </c>
    </row>
    <row r="28" spans="1:37" ht="13.5" customHeight="1" x14ac:dyDescent="0.2">
      <c r="B28" s="13"/>
      <c r="F28" s="18" t="s">
        <v>128</v>
      </c>
      <c r="G28" s="17"/>
      <c r="H28" s="13" t="str">
        <f t="shared" si="1"/>
        <v/>
      </c>
      <c r="I28" s="13" t="str">
        <f t="shared" si="5"/>
        <v>一般会計</v>
      </c>
      <c r="K28" s="13"/>
      <c r="L28" s="13"/>
      <c r="O28" s="13"/>
      <c r="P28" s="13"/>
      <c r="Q28" s="19"/>
      <c r="T28" s="13"/>
      <c r="U28" s="32" t="s">
        <v>550</v>
      </c>
      <c r="Y28" s="32" t="s">
        <v>303</v>
      </c>
      <c r="Z28" s="32" t="s">
        <v>434</v>
      </c>
      <c r="AA28" s="64" t="s">
        <v>397</v>
      </c>
      <c r="AB28" s="64" t="s">
        <v>528</v>
      </c>
      <c r="AC28" s="31"/>
      <c r="AD28" s="31"/>
      <c r="AE28" s="31"/>
      <c r="AF28" s="30"/>
      <c r="AK28" s="42" t="s">
        <v>193</v>
      </c>
    </row>
    <row r="29" spans="1:37" ht="13.5" customHeight="1" x14ac:dyDescent="0.2">
      <c r="A29" s="13"/>
      <c r="B29" s="13"/>
      <c r="F29" s="18" t="s">
        <v>202</v>
      </c>
      <c r="G29" s="17"/>
      <c r="H29" s="13" t="str">
        <f t="shared" si="1"/>
        <v/>
      </c>
      <c r="I29" s="13" t="str">
        <f t="shared" si="5"/>
        <v>一般会計</v>
      </c>
      <c r="K29" s="13"/>
      <c r="L29" s="13"/>
      <c r="O29" s="13"/>
      <c r="P29" s="13"/>
      <c r="Q29" s="19"/>
      <c r="T29" s="13"/>
      <c r="U29" s="32" t="s">
        <v>551</v>
      </c>
      <c r="Y29" s="32" t="s">
        <v>304</v>
      </c>
      <c r="Z29" s="32" t="s">
        <v>435</v>
      </c>
      <c r="AA29" s="64" t="s">
        <v>398</v>
      </c>
      <c r="AB29" s="64" t="s">
        <v>529</v>
      </c>
      <c r="AC29" s="31"/>
      <c r="AD29" s="31"/>
      <c r="AE29" s="31"/>
      <c r="AF29" s="30"/>
      <c r="AK29" s="42" t="str">
        <f t="shared" si="7"/>
        <v>b</v>
      </c>
    </row>
    <row r="30" spans="1:37" ht="13.5" customHeight="1" x14ac:dyDescent="0.2">
      <c r="A30" s="13"/>
      <c r="B30" s="13"/>
      <c r="F30" s="18" t="s">
        <v>203</v>
      </c>
      <c r="G30" s="17"/>
      <c r="H30" s="13" t="str">
        <f t="shared" si="1"/>
        <v/>
      </c>
      <c r="I30" s="13" t="str">
        <f t="shared" si="5"/>
        <v>一般会計</v>
      </c>
      <c r="K30" s="13"/>
      <c r="L30" s="13"/>
      <c r="O30" s="13"/>
      <c r="P30" s="13"/>
      <c r="Q30" s="19"/>
      <c r="T30" s="13"/>
      <c r="U30" s="32" t="s">
        <v>552</v>
      </c>
      <c r="Y30" s="32" t="s">
        <v>305</v>
      </c>
      <c r="Z30" s="32" t="s">
        <v>436</v>
      </c>
      <c r="AA30" s="64" t="s">
        <v>399</v>
      </c>
      <c r="AB30" s="64" t="s">
        <v>530</v>
      </c>
      <c r="AC30" s="31"/>
      <c r="AD30" s="31"/>
      <c r="AE30" s="31"/>
      <c r="AF30" s="30"/>
      <c r="AK30" s="42" t="str">
        <f t="shared" si="7"/>
        <v>c</v>
      </c>
    </row>
    <row r="31" spans="1:37" ht="13.5" customHeight="1" x14ac:dyDescent="0.2">
      <c r="A31" s="13"/>
      <c r="B31" s="13"/>
      <c r="F31" s="18" t="s">
        <v>204</v>
      </c>
      <c r="G31" s="17"/>
      <c r="H31" s="13" t="str">
        <f t="shared" si="1"/>
        <v/>
      </c>
      <c r="I31" s="13" t="str">
        <f t="shared" si="5"/>
        <v>一般会計</v>
      </c>
      <c r="K31" s="13"/>
      <c r="L31" s="13"/>
      <c r="O31" s="13"/>
      <c r="P31" s="13"/>
      <c r="Q31" s="19"/>
      <c r="T31" s="13"/>
      <c r="U31" s="32" t="s">
        <v>553</v>
      </c>
      <c r="Y31" s="32" t="s">
        <v>306</v>
      </c>
      <c r="Z31" s="32" t="s">
        <v>437</v>
      </c>
      <c r="AA31" s="64" t="s">
        <v>400</v>
      </c>
      <c r="AB31" s="64" t="s">
        <v>531</v>
      </c>
      <c r="AC31" s="31"/>
      <c r="AD31" s="31"/>
      <c r="AE31" s="31"/>
      <c r="AF31" s="30"/>
      <c r="AK31" s="42" t="str">
        <f t="shared" si="7"/>
        <v>d</v>
      </c>
    </row>
    <row r="32" spans="1:37" ht="13.5" customHeight="1" x14ac:dyDescent="0.2">
      <c r="A32" s="13"/>
      <c r="B32" s="13"/>
      <c r="F32" s="18" t="s">
        <v>205</v>
      </c>
      <c r="G32" s="17"/>
      <c r="H32" s="13" t="str">
        <f t="shared" si="1"/>
        <v/>
      </c>
      <c r="I32" s="13" t="str">
        <f t="shared" si="5"/>
        <v>一般会計</v>
      </c>
      <c r="K32" s="13"/>
      <c r="L32" s="13"/>
      <c r="O32" s="13"/>
      <c r="P32" s="13"/>
      <c r="Q32" s="19"/>
      <c r="T32" s="13"/>
      <c r="U32" s="32" t="s">
        <v>554</v>
      </c>
      <c r="Y32" s="32" t="s">
        <v>307</v>
      </c>
      <c r="Z32" s="32" t="s">
        <v>438</v>
      </c>
      <c r="AA32" s="64" t="s">
        <v>65</v>
      </c>
      <c r="AB32" s="64" t="s">
        <v>65</v>
      </c>
      <c r="AC32" s="31"/>
      <c r="AD32" s="31"/>
      <c r="AE32" s="31"/>
      <c r="AF32" s="30"/>
      <c r="AK32" s="42" t="str">
        <f t="shared" si="7"/>
        <v>e</v>
      </c>
    </row>
    <row r="33" spans="1:37" ht="13.5" customHeight="1" x14ac:dyDescent="0.2">
      <c r="A33" s="13"/>
      <c r="B33" s="13"/>
      <c r="F33" s="18" t="s">
        <v>206</v>
      </c>
      <c r="G33" s="17"/>
      <c r="H33" s="13" t="str">
        <f t="shared" si="1"/>
        <v/>
      </c>
      <c r="I33" s="13" t="str">
        <f t="shared" si="5"/>
        <v>一般会計</v>
      </c>
      <c r="K33" s="13"/>
      <c r="L33" s="13"/>
      <c r="O33" s="13"/>
      <c r="P33" s="13"/>
      <c r="Q33" s="19"/>
      <c r="T33" s="13"/>
      <c r="U33" s="32" t="s">
        <v>555</v>
      </c>
      <c r="Y33" s="32" t="s">
        <v>308</v>
      </c>
      <c r="Z33" s="32" t="s">
        <v>439</v>
      </c>
      <c r="AA33" s="47"/>
      <c r="AB33" s="31"/>
      <c r="AC33" s="31"/>
      <c r="AD33" s="31"/>
      <c r="AE33" s="31"/>
      <c r="AF33" s="30"/>
      <c r="AK33" s="42" t="str">
        <f t="shared" si="7"/>
        <v>f</v>
      </c>
    </row>
    <row r="34" spans="1:37" ht="13.5" customHeight="1" x14ac:dyDescent="0.2">
      <c r="A34" s="13"/>
      <c r="B34" s="13"/>
      <c r="F34" s="18" t="s">
        <v>207</v>
      </c>
      <c r="G34" s="17"/>
      <c r="H34" s="13" t="str">
        <f t="shared" si="1"/>
        <v/>
      </c>
      <c r="I34" s="13" t="str">
        <f t="shared" si="5"/>
        <v>一般会計</v>
      </c>
      <c r="K34" s="13"/>
      <c r="L34" s="13"/>
      <c r="O34" s="13"/>
      <c r="P34" s="13"/>
      <c r="Q34" s="19"/>
      <c r="T34" s="13"/>
      <c r="U34" s="32" t="s">
        <v>556</v>
      </c>
      <c r="Y34" s="32" t="s">
        <v>309</v>
      </c>
      <c r="Z34" s="32" t="s">
        <v>440</v>
      </c>
      <c r="AB34" s="31"/>
      <c r="AC34" s="31"/>
      <c r="AD34" s="31"/>
      <c r="AE34" s="31"/>
      <c r="AF34" s="30"/>
      <c r="AK34" s="42" t="str">
        <f t="shared" si="7"/>
        <v>g</v>
      </c>
    </row>
    <row r="35" spans="1:37" ht="13.5" customHeight="1" x14ac:dyDescent="0.2">
      <c r="A35" s="13"/>
      <c r="B35" s="13"/>
      <c r="F35" s="18" t="s">
        <v>208</v>
      </c>
      <c r="G35" s="17"/>
      <c r="H35" s="13" t="str">
        <f t="shared" si="1"/>
        <v/>
      </c>
      <c r="I35" s="13" t="str">
        <f t="shared" si="5"/>
        <v>一般会計</v>
      </c>
      <c r="K35" s="13"/>
      <c r="L35" s="13"/>
      <c r="O35" s="13"/>
      <c r="P35" s="13"/>
      <c r="Q35" s="19"/>
      <c r="T35" s="13"/>
      <c r="Y35" s="32" t="s">
        <v>310</v>
      </c>
      <c r="Z35" s="32" t="s">
        <v>441</v>
      </c>
      <c r="AC35" s="31"/>
      <c r="AF35" s="30"/>
      <c r="AK35" s="42" t="str">
        <f t="shared" si="7"/>
        <v>h</v>
      </c>
    </row>
    <row r="36" spans="1:37" ht="13.5" customHeight="1" x14ac:dyDescent="0.2">
      <c r="A36" s="13"/>
      <c r="B36" s="13"/>
      <c r="F36" s="18" t="s">
        <v>209</v>
      </c>
      <c r="G36" s="17"/>
      <c r="H36" s="13" t="str">
        <f t="shared" si="1"/>
        <v/>
      </c>
      <c r="I36" s="13" t="str">
        <f t="shared" si="5"/>
        <v>一般会計</v>
      </c>
      <c r="K36" s="13"/>
      <c r="L36" s="13"/>
      <c r="O36" s="13"/>
      <c r="P36" s="13"/>
      <c r="Q36" s="19"/>
      <c r="T36" s="13"/>
      <c r="U36" s="32" t="s">
        <v>557</v>
      </c>
      <c r="Y36" s="32" t="s">
        <v>311</v>
      </c>
      <c r="Z36" s="32" t="s">
        <v>442</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312</v>
      </c>
      <c r="Z37" s="32" t="s">
        <v>443</v>
      </c>
      <c r="AF37" s="30"/>
      <c r="AK37" s="42" t="str">
        <f t="shared" si="7"/>
        <v>j</v>
      </c>
    </row>
    <row r="38" spans="1:37" x14ac:dyDescent="0.2">
      <c r="A38" s="13"/>
      <c r="B38" s="13"/>
      <c r="F38" s="13"/>
      <c r="G38" s="19"/>
      <c r="K38" s="13"/>
      <c r="L38" s="13"/>
      <c r="O38" s="13"/>
      <c r="P38" s="13"/>
      <c r="Q38" s="19"/>
      <c r="T38" s="13"/>
      <c r="U38" s="32" t="s">
        <v>259</v>
      </c>
      <c r="Y38" s="32" t="s">
        <v>313</v>
      </c>
      <c r="Z38" s="32" t="s">
        <v>444</v>
      </c>
      <c r="AF38" s="30"/>
      <c r="AK38" s="42" t="str">
        <f t="shared" si="7"/>
        <v>k</v>
      </c>
    </row>
    <row r="39" spans="1:37" x14ac:dyDescent="0.2">
      <c r="A39" s="13"/>
      <c r="B39" s="13"/>
      <c r="F39" s="13" t="str">
        <f>I37</f>
        <v>一般会計</v>
      </c>
      <c r="G39" s="19"/>
      <c r="K39" s="13"/>
      <c r="L39" s="13"/>
      <c r="O39" s="13"/>
      <c r="P39" s="13"/>
      <c r="Q39" s="19"/>
      <c r="T39" s="13"/>
      <c r="U39" s="32" t="s">
        <v>262</v>
      </c>
      <c r="Y39" s="32" t="s">
        <v>314</v>
      </c>
      <c r="Z39" s="32" t="s">
        <v>445</v>
      </c>
      <c r="AF39" s="30"/>
      <c r="AK39" s="42" t="str">
        <f t="shared" si="7"/>
        <v>l</v>
      </c>
    </row>
    <row r="40" spans="1:37" x14ac:dyDescent="0.2">
      <c r="A40" s="13"/>
      <c r="B40" s="13"/>
      <c r="F40" s="13"/>
      <c r="G40" s="19"/>
      <c r="K40" s="13"/>
      <c r="L40" s="13"/>
      <c r="O40" s="13"/>
      <c r="P40" s="13"/>
      <c r="Q40" s="19"/>
      <c r="T40" s="13"/>
      <c r="Y40" s="32" t="s">
        <v>315</v>
      </c>
      <c r="Z40" s="32" t="s">
        <v>446</v>
      </c>
      <c r="AF40" s="30"/>
      <c r="AK40" s="42" t="str">
        <f t="shared" si="7"/>
        <v>m</v>
      </c>
    </row>
    <row r="41" spans="1:37" x14ac:dyDescent="0.2">
      <c r="A41" s="13"/>
      <c r="B41" s="13"/>
      <c r="F41" s="13"/>
      <c r="G41" s="19"/>
      <c r="K41" s="13"/>
      <c r="L41" s="13"/>
      <c r="O41" s="13"/>
      <c r="P41" s="13"/>
      <c r="Q41" s="19"/>
      <c r="T41" s="13"/>
      <c r="Y41" s="32" t="s">
        <v>316</v>
      </c>
      <c r="Z41" s="32" t="s">
        <v>447</v>
      </c>
      <c r="AF41" s="30"/>
      <c r="AK41" s="42" t="str">
        <f t="shared" si="7"/>
        <v>n</v>
      </c>
    </row>
    <row r="42" spans="1:37" x14ac:dyDescent="0.2">
      <c r="A42" s="13"/>
      <c r="B42" s="13"/>
      <c r="F42" s="13"/>
      <c r="G42" s="19"/>
      <c r="K42" s="13"/>
      <c r="L42" s="13"/>
      <c r="O42" s="13"/>
      <c r="P42" s="13"/>
      <c r="Q42" s="19"/>
      <c r="T42" s="13"/>
      <c r="Y42" s="32" t="s">
        <v>317</v>
      </c>
      <c r="Z42" s="32" t="s">
        <v>448</v>
      </c>
      <c r="AF42" s="30"/>
      <c r="AK42" s="42" t="str">
        <f t="shared" si="7"/>
        <v>o</v>
      </c>
    </row>
    <row r="43" spans="1:37" x14ac:dyDescent="0.2">
      <c r="A43" s="13"/>
      <c r="B43" s="13"/>
      <c r="F43" s="13"/>
      <c r="G43" s="19"/>
      <c r="K43" s="13"/>
      <c r="L43" s="13"/>
      <c r="O43" s="13"/>
      <c r="P43" s="13"/>
      <c r="Q43" s="19"/>
      <c r="T43" s="13"/>
      <c r="Y43" s="32" t="s">
        <v>318</v>
      </c>
      <c r="Z43" s="32" t="s">
        <v>449</v>
      </c>
      <c r="AF43" s="30"/>
      <c r="AK43" s="42" t="str">
        <f t="shared" si="7"/>
        <v>p</v>
      </c>
    </row>
    <row r="44" spans="1:37" x14ac:dyDescent="0.2">
      <c r="A44" s="13"/>
      <c r="B44" s="13"/>
      <c r="F44" s="13"/>
      <c r="G44" s="19"/>
      <c r="K44" s="13"/>
      <c r="L44" s="13"/>
      <c r="O44" s="13"/>
      <c r="P44" s="13"/>
      <c r="Q44" s="19"/>
      <c r="T44" s="13"/>
      <c r="Y44" s="32" t="s">
        <v>319</v>
      </c>
      <c r="Z44" s="32" t="s">
        <v>450</v>
      </c>
      <c r="AF44" s="30"/>
      <c r="AK44" s="42" t="str">
        <f t="shared" si="7"/>
        <v>q</v>
      </c>
    </row>
    <row r="45" spans="1:37" x14ac:dyDescent="0.2">
      <c r="A45" s="13"/>
      <c r="B45" s="13"/>
      <c r="F45" s="13"/>
      <c r="G45" s="19"/>
      <c r="K45" s="13"/>
      <c r="L45" s="13"/>
      <c r="O45" s="13"/>
      <c r="P45" s="13"/>
      <c r="Q45" s="19"/>
      <c r="T45" s="13"/>
      <c r="Y45" s="32" t="s">
        <v>320</v>
      </c>
      <c r="Z45" s="32" t="s">
        <v>451</v>
      </c>
      <c r="AF45" s="30"/>
      <c r="AK45" s="42" t="str">
        <f t="shared" si="7"/>
        <v>r</v>
      </c>
    </row>
    <row r="46" spans="1:37" x14ac:dyDescent="0.2">
      <c r="A46" s="13"/>
      <c r="B46" s="13"/>
      <c r="F46" s="13"/>
      <c r="G46" s="19"/>
      <c r="K46" s="13"/>
      <c r="L46" s="13"/>
      <c r="O46" s="13"/>
      <c r="P46" s="13"/>
      <c r="Q46" s="19"/>
      <c r="T46" s="13"/>
      <c r="Y46" s="32" t="s">
        <v>321</v>
      </c>
      <c r="Z46" s="32" t="s">
        <v>452</v>
      </c>
      <c r="AF46" s="30"/>
      <c r="AK46" s="42" t="str">
        <f t="shared" si="7"/>
        <v>s</v>
      </c>
    </row>
    <row r="47" spans="1:37" x14ac:dyDescent="0.2">
      <c r="A47" s="13"/>
      <c r="B47" s="13"/>
      <c r="F47" s="13"/>
      <c r="G47" s="19"/>
      <c r="K47" s="13"/>
      <c r="L47" s="13"/>
      <c r="O47" s="13"/>
      <c r="P47" s="13"/>
      <c r="Q47" s="19"/>
      <c r="T47" s="13"/>
      <c r="Y47" s="32" t="s">
        <v>322</v>
      </c>
      <c r="Z47" s="32" t="s">
        <v>453</v>
      </c>
      <c r="AF47" s="30"/>
      <c r="AK47" s="42" t="str">
        <f t="shared" si="7"/>
        <v>t</v>
      </c>
    </row>
    <row r="48" spans="1:37" x14ac:dyDescent="0.2">
      <c r="A48" s="13"/>
      <c r="B48" s="13"/>
      <c r="F48" s="13"/>
      <c r="G48" s="19"/>
      <c r="K48" s="13"/>
      <c r="L48" s="13"/>
      <c r="O48" s="13"/>
      <c r="P48" s="13"/>
      <c r="Q48" s="19"/>
      <c r="T48" s="13"/>
      <c r="Y48" s="32" t="s">
        <v>323</v>
      </c>
      <c r="Z48" s="32" t="s">
        <v>454</v>
      </c>
      <c r="AF48" s="30"/>
      <c r="AK48" s="42" t="str">
        <f t="shared" si="7"/>
        <v>u</v>
      </c>
    </row>
    <row r="49" spans="1:37" x14ac:dyDescent="0.2">
      <c r="A49" s="13"/>
      <c r="B49" s="13"/>
      <c r="F49" s="13"/>
      <c r="G49" s="19"/>
      <c r="K49" s="13"/>
      <c r="L49" s="13"/>
      <c r="O49" s="13"/>
      <c r="P49" s="13"/>
      <c r="Q49" s="19"/>
      <c r="T49" s="13"/>
      <c r="Y49" s="32" t="s">
        <v>324</v>
      </c>
      <c r="Z49" s="32" t="s">
        <v>455</v>
      </c>
      <c r="AF49" s="30"/>
      <c r="AK49" s="42" t="str">
        <f t="shared" si="7"/>
        <v>v</v>
      </c>
    </row>
    <row r="50" spans="1:37" x14ac:dyDescent="0.2">
      <c r="A50" s="13"/>
      <c r="B50" s="13"/>
      <c r="F50" s="13"/>
      <c r="G50" s="19"/>
      <c r="K50" s="13"/>
      <c r="L50" s="13"/>
      <c r="O50" s="13"/>
      <c r="P50" s="13"/>
      <c r="Q50" s="19"/>
      <c r="T50" s="13"/>
      <c r="Y50" s="32" t="s">
        <v>325</v>
      </c>
      <c r="Z50" s="32" t="s">
        <v>456</v>
      </c>
      <c r="AF50" s="30"/>
    </row>
    <row r="51" spans="1:37" x14ac:dyDescent="0.2">
      <c r="A51" s="13"/>
      <c r="B51" s="13"/>
      <c r="F51" s="13"/>
      <c r="G51" s="19"/>
      <c r="K51" s="13"/>
      <c r="L51" s="13"/>
      <c r="O51" s="13"/>
      <c r="P51" s="13"/>
      <c r="Q51" s="19"/>
      <c r="T51" s="13"/>
      <c r="Y51" s="32" t="s">
        <v>326</v>
      </c>
      <c r="Z51" s="32" t="s">
        <v>457</v>
      </c>
      <c r="AF51" s="30"/>
    </row>
    <row r="52" spans="1:37" x14ac:dyDescent="0.2">
      <c r="A52" s="13"/>
      <c r="B52" s="13"/>
      <c r="F52" s="13"/>
      <c r="G52" s="19"/>
      <c r="K52" s="13"/>
      <c r="L52" s="13"/>
      <c r="O52" s="13"/>
      <c r="P52" s="13"/>
      <c r="Q52" s="19"/>
      <c r="T52" s="13"/>
      <c r="Y52" s="32" t="s">
        <v>327</v>
      </c>
      <c r="Z52" s="32" t="s">
        <v>458</v>
      </c>
      <c r="AF52" s="30"/>
    </row>
    <row r="53" spans="1:37" x14ac:dyDescent="0.2">
      <c r="A53" s="13"/>
      <c r="B53" s="13"/>
      <c r="F53" s="13"/>
      <c r="G53" s="19"/>
      <c r="K53" s="13"/>
      <c r="L53" s="13"/>
      <c r="O53" s="13"/>
      <c r="P53" s="13"/>
      <c r="Q53" s="19"/>
      <c r="T53" s="13"/>
      <c r="Y53" s="32" t="s">
        <v>328</v>
      </c>
      <c r="Z53" s="32" t="s">
        <v>459</v>
      </c>
      <c r="AF53" s="30"/>
    </row>
    <row r="54" spans="1:37" x14ac:dyDescent="0.2">
      <c r="A54" s="13"/>
      <c r="B54" s="13"/>
      <c r="F54" s="13"/>
      <c r="G54" s="19"/>
      <c r="K54" s="13"/>
      <c r="L54" s="13"/>
      <c r="O54" s="13"/>
      <c r="P54" s="20"/>
      <c r="Q54" s="19"/>
      <c r="T54" s="13"/>
      <c r="Y54" s="32" t="s">
        <v>329</v>
      </c>
      <c r="Z54" s="32" t="s">
        <v>460</v>
      </c>
      <c r="AF54" s="30"/>
    </row>
    <row r="55" spans="1:37" x14ac:dyDescent="0.2">
      <c r="A55" s="13"/>
      <c r="B55" s="13"/>
      <c r="F55" s="13"/>
      <c r="G55" s="19"/>
      <c r="K55" s="13"/>
      <c r="L55" s="13"/>
      <c r="O55" s="13"/>
      <c r="P55" s="13"/>
      <c r="Q55" s="19"/>
      <c r="T55" s="13"/>
      <c r="Y55" s="32" t="s">
        <v>330</v>
      </c>
      <c r="Z55" s="32" t="s">
        <v>461</v>
      </c>
      <c r="AF55" s="30"/>
    </row>
    <row r="56" spans="1:37" x14ac:dyDescent="0.2">
      <c r="A56" s="13"/>
      <c r="B56" s="13"/>
      <c r="F56" s="13"/>
      <c r="G56" s="19"/>
      <c r="K56" s="13"/>
      <c r="L56" s="13"/>
      <c r="O56" s="13"/>
      <c r="P56" s="13"/>
      <c r="Q56" s="19"/>
      <c r="T56" s="13"/>
      <c r="Y56" s="32" t="s">
        <v>331</v>
      </c>
      <c r="Z56" s="32" t="s">
        <v>462</v>
      </c>
      <c r="AF56" s="30"/>
    </row>
    <row r="57" spans="1:37" x14ac:dyDescent="0.2">
      <c r="A57" s="13"/>
      <c r="B57" s="13"/>
      <c r="F57" s="13"/>
      <c r="G57" s="19"/>
      <c r="K57" s="13"/>
      <c r="L57" s="13"/>
      <c r="O57" s="13"/>
      <c r="P57" s="13"/>
      <c r="Q57" s="19"/>
      <c r="T57" s="13"/>
      <c r="Y57" s="32" t="s">
        <v>332</v>
      </c>
      <c r="Z57" s="32" t="s">
        <v>463</v>
      </c>
      <c r="AF57" s="30"/>
    </row>
    <row r="58" spans="1:37" x14ac:dyDescent="0.2">
      <c r="A58" s="13"/>
      <c r="B58" s="13"/>
      <c r="F58" s="13"/>
      <c r="G58" s="19"/>
      <c r="K58" s="13"/>
      <c r="L58" s="13"/>
      <c r="O58" s="13"/>
      <c r="P58" s="13"/>
      <c r="Q58" s="19"/>
      <c r="T58" s="13"/>
      <c r="Y58" s="32" t="s">
        <v>333</v>
      </c>
      <c r="Z58" s="32" t="s">
        <v>464</v>
      </c>
      <c r="AF58" s="30"/>
    </row>
    <row r="59" spans="1:37" x14ac:dyDescent="0.2">
      <c r="A59" s="13"/>
      <c r="B59" s="13"/>
      <c r="F59" s="13"/>
      <c r="G59" s="19"/>
      <c r="K59" s="13"/>
      <c r="L59" s="13"/>
      <c r="O59" s="13"/>
      <c r="P59" s="13"/>
      <c r="Q59" s="19"/>
      <c r="T59" s="13"/>
      <c r="Y59" s="32" t="s">
        <v>334</v>
      </c>
      <c r="Z59" s="32" t="s">
        <v>465</v>
      </c>
      <c r="AF59" s="30"/>
    </row>
    <row r="60" spans="1:37" x14ac:dyDescent="0.2">
      <c r="A60" s="13"/>
      <c r="B60" s="13"/>
      <c r="F60" s="13"/>
      <c r="G60" s="19"/>
      <c r="K60" s="13"/>
      <c r="L60" s="13"/>
      <c r="O60" s="13"/>
      <c r="P60" s="13"/>
      <c r="Q60" s="19"/>
      <c r="T60" s="13"/>
      <c r="Y60" s="32" t="s">
        <v>335</v>
      </c>
      <c r="Z60" s="32" t="s">
        <v>466</v>
      </c>
      <c r="AF60" s="30"/>
    </row>
    <row r="61" spans="1:37" x14ac:dyDescent="0.2">
      <c r="A61" s="13"/>
      <c r="B61" s="13"/>
      <c r="F61" s="13"/>
      <c r="G61" s="19"/>
      <c r="K61" s="13"/>
      <c r="L61" s="13"/>
      <c r="O61" s="13"/>
      <c r="P61" s="13"/>
      <c r="Q61" s="19"/>
      <c r="T61" s="13"/>
      <c r="Y61" s="32" t="s">
        <v>336</v>
      </c>
      <c r="Z61" s="32" t="s">
        <v>467</v>
      </c>
      <c r="AF61" s="30"/>
    </row>
    <row r="62" spans="1:37" x14ac:dyDescent="0.2">
      <c r="A62" s="13"/>
      <c r="B62" s="13"/>
      <c r="F62" s="13"/>
      <c r="G62" s="19"/>
      <c r="K62" s="13"/>
      <c r="L62" s="13"/>
      <c r="O62" s="13"/>
      <c r="P62" s="13"/>
      <c r="Q62" s="19"/>
      <c r="T62" s="13"/>
      <c r="Y62" s="32" t="s">
        <v>337</v>
      </c>
      <c r="Z62" s="32" t="s">
        <v>468</v>
      </c>
      <c r="AF62" s="30"/>
    </row>
    <row r="63" spans="1:37" x14ac:dyDescent="0.2">
      <c r="A63" s="13"/>
      <c r="B63" s="13"/>
      <c r="F63" s="13"/>
      <c r="G63" s="19"/>
      <c r="K63" s="13"/>
      <c r="L63" s="13"/>
      <c r="O63" s="13"/>
      <c r="P63" s="13"/>
      <c r="Q63" s="19"/>
      <c r="T63" s="13"/>
      <c r="Y63" s="32" t="s">
        <v>338</v>
      </c>
      <c r="Z63" s="32" t="s">
        <v>469</v>
      </c>
      <c r="AF63" s="30"/>
    </row>
    <row r="64" spans="1:37" x14ac:dyDescent="0.2">
      <c r="A64" s="13"/>
      <c r="B64" s="13"/>
      <c r="F64" s="13"/>
      <c r="G64" s="19"/>
      <c r="K64" s="13"/>
      <c r="L64" s="13"/>
      <c r="O64" s="13"/>
      <c r="P64" s="13"/>
      <c r="Q64" s="19"/>
      <c r="T64" s="13"/>
      <c r="Y64" s="32" t="s">
        <v>339</v>
      </c>
      <c r="Z64" s="32" t="s">
        <v>470</v>
      </c>
      <c r="AF64" s="30"/>
    </row>
    <row r="65" spans="1:32" x14ac:dyDescent="0.2">
      <c r="A65" s="13"/>
      <c r="B65" s="13"/>
      <c r="F65" s="13"/>
      <c r="G65" s="19"/>
      <c r="K65" s="13"/>
      <c r="L65" s="13"/>
      <c r="O65" s="13"/>
      <c r="P65" s="13"/>
      <c r="Q65" s="19"/>
      <c r="T65" s="13"/>
      <c r="Y65" s="32" t="s">
        <v>340</v>
      </c>
      <c r="Z65" s="32" t="s">
        <v>471</v>
      </c>
      <c r="AF65" s="30"/>
    </row>
    <row r="66" spans="1:32" x14ac:dyDescent="0.2">
      <c r="A66" s="13"/>
      <c r="B66" s="13"/>
      <c r="F66" s="13"/>
      <c r="G66" s="19"/>
      <c r="K66" s="13"/>
      <c r="L66" s="13"/>
      <c r="O66" s="13"/>
      <c r="P66" s="13"/>
      <c r="Q66" s="19"/>
      <c r="T66" s="13"/>
      <c r="Y66" s="32" t="s">
        <v>66</v>
      </c>
      <c r="Z66" s="32" t="s">
        <v>472</v>
      </c>
      <c r="AF66" s="30"/>
    </row>
    <row r="67" spans="1:32" x14ac:dyDescent="0.2">
      <c r="A67" s="13"/>
      <c r="B67" s="13"/>
      <c r="F67" s="13"/>
      <c r="G67" s="19"/>
      <c r="K67" s="13"/>
      <c r="L67" s="13"/>
      <c r="O67" s="13"/>
      <c r="P67" s="13"/>
      <c r="Q67" s="19"/>
      <c r="T67" s="13"/>
      <c r="Y67" s="32" t="s">
        <v>341</v>
      </c>
      <c r="Z67" s="32" t="s">
        <v>473</v>
      </c>
      <c r="AF67" s="30"/>
    </row>
    <row r="68" spans="1:32" x14ac:dyDescent="0.2">
      <c r="A68" s="13"/>
      <c r="B68" s="13"/>
      <c r="F68" s="13"/>
      <c r="G68" s="19"/>
      <c r="K68" s="13"/>
      <c r="L68" s="13"/>
      <c r="O68" s="13"/>
      <c r="P68" s="13"/>
      <c r="Q68" s="19"/>
      <c r="T68" s="13"/>
      <c r="Y68" s="32" t="s">
        <v>342</v>
      </c>
      <c r="Z68" s="32" t="s">
        <v>474</v>
      </c>
      <c r="AF68" s="30"/>
    </row>
    <row r="69" spans="1:32" x14ac:dyDescent="0.2">
      <c r="A69" s="13"/>
      <c r="B69" s="13"/>
      <c r="F69" s="13"/>
      <c r="G69" s="19"/>
      <c r="K69" s="13"/>
      <c r="L69" s="13"/>
      <c r="O69" s="13"/>
      <c r="P69" s="13"/>
      <c r="Q69" s="19"/>
      <c r="T69" s="13"/>
      <c r="Y69" s="32" t="s">
        <v>343</v>
      </c>
      <c r="Z69" s="32" t="s">
        <v>475</v>
      </c>
      <c r="AF69" s="30"/>
    </row>
    <row r="70" spans="1:32" x14ac:dyDescent="0.2">
      <c r="A70" s="13"/>
      <c r="B70" s="13"/>
      <c r="Y70" s="32" t="s">
        <v>344</v>
      </c>
      <c r="Z70" s="32" t="s">
        <v>476</v>
      </c>
    </row>
    <row r="71" spans="1:32" x14ac:dyDescent="0.2">
      <c r="Y71" s="32" t="s">
        <v>345</v>
      </c>
      <c r="Z71" s="32" t="s">
        <v>477</v>
      </c>
    </row>
    <row r="72" spans="1:32" x14ac:dyDescent="0.2">
      <c r="Y72" s="32" t="s">
        <v>346</v>
      </c>
      <c r="Z72" s="32" t="s">
        <v>478</v>
      </c>
    </row>
    <row r="73" spans="1:32" x14ac:dyDescent="0.2">
      <c r="Y73" s="32" t="s">
        <v>347</v>
      </c>
      <c r="Z73" s="32" t="s">
        <v>479</v>
      </c>
    </row>
    <row r="74" spans="1:32" x14ac:dyDescent="0.2">
      <c r="Y74" s="32" t="s">
        <v>348</v>
      </c>
      <c r="Z74" s="32" t="s">
        <v>480</v>
      </c>
    </row>
    <row r="75" spans="1:32" x14ac:dyDescent="0.2">
      <c r="Y75" s="32" t="s">
        <v>349</v>
      </c>
      <c r="Z75" s="32" t="s">
        <v>481</v>
      </c>
    </row>
    <row r="76" spans="1:32" x14ac:dyDescent="0.2">
      <c r="Y76" s="32" t="s">
        <v>350</v>
      </c>
      <c r="Z76" s="32" t="s">
        <v>482</v>
      </c>
    </row>
    <row r="77" spans="1:32" x14ac:dyDescent="0.2">
      <c r="Y77" s="32" t="s">
        <v>351</v>
      </c>
      <c r="Z77" s="32" t="s">
        <v>483</v>
      </c>
    </row>
    <row r="78" spans="1:32" x14ac:dyDescent="0.2">
      <c r="Y78" s="32" t="s">
        <v>352</v>
      </c>
      <c r="Z78" s="32" t="s">
        <v>484</v>
      </c>
    </row>
    <row r="79" spans="1:32" x14ac:dyDescent="0.2">
      <c r="Y79" s="32" t="s">
        <v>353</v>
      </c>
      <c r="Z79" s="32" t="s">
        <v>485</v>
      </c>
    </row>
    <row r="80" spans="1:32" x14ac:dyDescent="0.2">
      <c r="Y80" s="32" t="s">
        <v>354</v>
      </c>
      <c r="Z80" s="32" t="s">
        <v>486</v>
      </c>
    </row>
    <row r="81" spans="25:26" x14ac:dyDescent="0.2">
      <c r="Y81" s="32" t="s">
        <v>355</v>
      </c>
      <c r="Z81" s="32" t="s">
        <v>487</v>
      </c>
    </row>
    <row r="82" spans="25:26" x14ac:dyDescent="0.2">
      <c r="Y82" s="32" t="s">
        <v>356</v>
      </c>
      <c r="Z82" s="32" t="s">
        <v>488</v>
      </c>
    </row>
    <row r="83" spans="25:26" x14ac:dyDescent="0.2">
      <c r="Y83" s="32" t="s">
        <v>357</v>
      </c>
      <c r="Z83" s="32" t="s">
        <v>489</v>
      </c>
    </row>
    <row r="84" spans="25:26" x14ac:dyDescent="0.2">
      <c r="Y84" s="32" t="s">
        <v>358</v>
      </c>
      <c r="Z84" s="32" t="s">
        <v>490</v>
      </c>
    </row>
    <row r="85" spans="25:26" x14ac:dyDescent="0.2">
      <c r="Y85" s="32" t="s">
        <v>359</v>
      </c>
      <c r="Z85" s="32" t="s">
        <v>491</v>
      </c>
    </row>
    <row r="86" spans="25:26" x14ac:dyDescent="0.2">
      <c r="Y86" s="32" t="s">
        <v>360</v>
      </c>
      <c r="Z86" s="32" t="s">
        <v>492</v>
      </c>
    </row>
    <row r="87" spans="25:26" x14ac:dyDescent="0.2">
      <c r="Y87" s="32" t="s">
        <v>361</v>
      </c>
      <c r="Z87" s="32" t="s">
        <v>493</v>
      </c>
    </row>
    <row r="88" spans="25:26" x14ac:dyDescent="0.2">
      <c r="Y88" s="32" t="s">
        <v>362</v>
      </c>
      <c r="Z88" s="32" t="s">
        <v>494</v>
      </c>
    </row>
    <row r="89" spans="25:26" x14ac:dyDescent="0.2">
      <c r="Y89" s="32" t="s">
        <v>363</v>
      </c>
      <c r="Z89" s="32" t="s">
        <v>495</v>
      </c>
    </row>
    <row r="90" spans="25:26" x14ac:dyDescent="0.2">
      <c r="Y90" s="32" t="s">
        <v>364</v>
      </c>
      <c r="Z90" s="32" t="s">
        <v>496</v>
      </c>
    </row>
    <row r="91" spans="25:26" x14ac:dyDescent="0.2">
      <c r="Y91" s="32" t="s">
        <v>365</v>
      </c>
      <c r="Z91" s="32" t="s">
        <v>497</v>
      </c>
    </row>
    <row r="92" spans="25:26" x14ac:dyDescent="0.2">
      <c r="Y92" s="32" t="s">
        <v>366</v>
      </c>
      <c r="Z92" s="32" t="s">
        <v>498</v>
      </c>
    </row>
    <row r="93" spans="25:26" x14ac:dyDescent="0.2">
      <c r="Y93" s="32" t="s">
        <v>367</v>
      </c>
      <c r="Z93" s="32" t="s">
        <v>499</v>
      </c>
    </row>
    <row r="94" spans="25:26" x14ac:dyDescent="0.2">
      <c r="Y94" s="32" t="s">
        <v>368</v>
      </c>
      <c r="Z94" s="32" t="s">
        <v>500</v>
      </c>
    </row>
    <row r="95" spans="25:26" x14ac:dyDescent="0.2">
      <c r="Y95" s="32" t="s">
        <v>369</v>
      </c>
      <c r="Z95" s="32" t="s">
        <v>501</v>
      </c>
    </row>
    <row r="96" spans="25:26" x14ac:dyDescent="0.2">
      <c r="Y96" s="32" t="s">
        <v>271</v>
      </c>
      <c r="Z96" s="32" t="s">
        <v>502</v>
      </c>
    </row>
    <row r="97" spans="25:26" x14ac:dyDescent="0.2">
      <c r="Y97" s="32" t="s">
        <v>370</v>
      </c>
      <c r="Z97" s="32" t="s">
        <v>503</v>
      </c>
    </row>
    <row r="98" spans="25:26" x14ac:dyDescent="0.2">
      <c r="Y98" s="32" t="s">
        <v>371</v>
      </c>
      <c r="Z98" s="32" t="s">
        <v>504</v>
      </c>
    </row>
    <row r="99" spans="25:26" x14ac:dyDescent="0.2">
      <c r="Y99" s="32" t="s">
        <v>401</v>
      </c>
      <c r="Z99" s="32" t="s">
        <v>505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2021-09-01T18:23:13Z</dcterms:created>
  <dcterms:modified xsi:type="dcterms:W3CDTF">2021-09-13T13:19:33Z</dcterms:modified>
</cp:coreProperties>
</file>