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別紙3!$AP$1:$AP$64</definedName>
    <definedName name="_xlnm.Print_Area" localSheetId="0">行政事業レビューシート!$A$1:$AX$227</definedName>
    <definedName name="_xlnm.Print_Area" localSheetId="2">別紙2!$A$1:$AX$29</definedName>
    <definedName name="_xlnm.Print_Area" localSheetId="3">別紙3!$A$1:$AX$64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Q69" i="3" l="1"/>
  <c r="AM69" i="3"/>
  <c r="AM54" i="3" l="1"/>
  <c r="AM47" i="3"/>
  <c r="AI61" i="3" l="1"/>
  <c r="AM61" i="3"/>
  <c r="AM40" i="3" l="1"/>
  <c r="AM33" i="3"/>
  <c r="AY29" i="7" l="1"/>
  <c r="AY31" i="7" s="1"/>
  <c r="L113" i="3"/>
  <c r="I113" i="3"/>
  <c r="L112" i="3"/>
  <c r="I112" i="3"/>
  <c r="L111" i="3"/>
  <c r="I111" i="3"/>
  <c r="L110" i="3"/>
  <c r="I110" i="3"/>
  <c r="L109" i="3"/>
  <c r="I109" i="3"/>
  <c r="AY32" i="7" l="1"/>
  <c r="AY30" i="7"/>
  <c r="AY227" i="3"/>
  <c r="AY223" i="3"/>
  <c r="AY225" i="3" s="1"/>
  <c r="AY219" i="3"/>
  <c r="AY220" i="3" s="1"/>
  <c r="AY215" i="3"/>
  <c r="AY216" i="3" s="1"/>
  <c r="AY211" i="3"/>
  <c r="AY212" i="3" s="1"/>
  <c r="AY207" i="3"/>
  <c r="AY210" i="3" s="1"/>
  <c r="AY203" i="3"/>
  <c r="AY204" i="3" s="1"/>
  <c r="AY199" i="3"/>
  <c r="AY200" i="3" s="1"/>
  <c r="AY193" i="3"/>
  <c r="AY188" i="3"/>
  <c r="AY181" i="3"/>
  <c r="AY85" i="3"/>
  <c r="AY86" i="3" s="1"/>
  <c r="AY81" i="3"/>
  <c r="AY82" i="3" s="1"/>
  <c r="AY77" i="3"/>
  <c r="AY80" i="3" s="1"/>
  <c r="AY73" i="3"/>
  <c r="AY76" i="3" s="1"/>
  <c r="AY71" i="3"/>
  <c r="AY72" i="3" s="1"/>
  <c r="AY64" i="3"/>
  <c r="AY57" i="3"/>
  <c r="AY62" i="3" s="1"/>
  <c r="AY50" i="3"/>
  <c r="AY56" i="3" s="1"/>
  <c r="AY43" i="3"/>
  <c r="AY44" i="3" s="1"/>
  <c r="AY36" i="3"/>
  <c r="AY38" i="3" s="1"/>
  <c r="AY75" i="3" l="1"/>
  <c r="AY49" i="3"/>
  <c r="AY224" i="3"/>
  <c r="AY61" i="3"/>
  <c r="AY63" i="3"/>
  <c r="AY202" i="3"/>
  <c r="AY213" i="3"/>
  <c r="AY201" i="3"/>
  <c r="AY205" i="3"/>
  <c r="AY218" i="3"/>
  <c r="AY74" i="3"/>
  <c r="AY209" i="3"/>
  <c r="AY214" i="3"/>
  <c r="AY51" i="3"/>
  <c r="AY41" i="3"/>
  <c r="AY53" i="3"/>
  <c r="AY52" i="3"/>
  <c r="AY42" i="3"/>
  <c r="AY54" i="3"/>
  <c r="AY55" i="3"/>
  <c r="AY48" i="3"/>
  <c r="AY84" i="3"/>
  <c r="AY37" i="3"/>
  <c r="AY58" i="3"/>
  <c r="AY78" i="3"/>
  <c r="AY183" i="3"/>
  <c r="AY190" i="3"/>
  <c r="AY39" i="3"/>
  <c r="AY46" i="3"/>
  <c r="AY59" i="3"/>
  <c r="AY79" i="3"/>
  <c r="AY186" i="3"/>
  <c r="AY191" i="3"/>
  <c r="AY40" i="3"/>
  <c r="AY47" i="3"/>
  <c r="AY60" i="3"/>
  <c r="AY83" i="3"/>
  <c r="AY87" i="3"/>
  <c r="AY182" i="3"/>
  <c r="AY184" i="3"/>
  <c r="AY185" i="3"/>
  <c r="AY187" i="3"/>
  <c r="AY189" i="3"/>
  <c r="AY192" i="3"/>
  <c r="AY45" i="3"/>
  <c r="AY206" i="3"/>
  <c r="AY208" i="3"/>
  <c r="AY217" i="3"/>
  <c r="AY226" i="3"/>
  <c r="AY221" i="3"/>
  <c r="AY222" i="3"/>
  <c r="AW135" i="3"/>
  <c r="AT135" i="3"/>
  <c r="AQ135" i="3"/>
  <c r="AL135" i="3"/>
  <c r="AI135" i="3"/>
  <c r="AF135" i="3"/>
  <c r="Z135" i="3"/>
  <c r="W135" i="3"/>
  <c r="T135" i="3"/>
  <c r="N135" i="3"/>
  <c r="K135" i="3"/>
  <c r="H135" i="3"/>
  <c r="AW134" i="3"/>
  <c r="AT134" i="3"/>
  <c r="AQ134" i="3"/>
  <c r="AL134" i="3"/>
  <c r="AI134" i="3"/>
  <c r="AF134" i="3"/>
  <c r="Z134" i="3"/>
  <c r="W134" i="3"/>
  <c r="T134" i="3"/>
  <c r="N134" i="3"/>
  <c r="K134" i="3"/>
  <c r="H134" i="3"/>
  <c r="AV2" i="3" l="1"/>
  <c r="AY61" i="7" l="1"/>
  <c r="AY57" i="7"/>
  <c r="AY53" i="7"/>
  <c r="AY49" i="7"/>
  <c r="AY33" i="7"/>
  <c r="AY34" i="7" s="1"/>
  <c r="AY25" i="7"/>
  <c r="AY13" i="7"/>
  <c r="AY9" i="7"/>
  <c r="AY10" i="7" s="1"/>
  <c r="AY11" i="7" l="1"/>
  <c r="AY63" i="7" l="1"/>
  <c r="AY64" i="7"/>
  <c r="AY62" i="7"/>
  <c r="AY59" i="7"/>
  <c r="AY60" i="7"/>
  <c r="AY58" i="7"/>
  <c r="AY55" i="7"/>
  <c r="AY56" i="7"/>
  <c r="AY54" i="7"/>
  <c r="AY51" i="7"/>
  <c r="AY52" i="7"/>
  <c r="AY50" i="7"/>
  <c r="AY45" i="7"/>
  <c r="AY47" i="7" s="1"/>
  <c r="AY41" i="7"/>
  <c r="AY43" i="7" s="1"/>
  <c r="AY37" i="7"/>
  <c r="AY39" i="7" s="1"/>
  <c r="AY35" i="7"/>
  <c r="AY36" i="7"/>
  <c r="AY26" i="7"/>
  <c r="AY21" i="7"/>
  <c r="AY22" i="7" s="1"/>
  <c r="AY17" i="7"/>
  <c r="AY18" i="7" s="1"/>
  <c r="AY24" i="7" l="1"/>
  <c r="AY20" i="7"/>
  <c r="AY19" i="7"/>
  <c r="AY23" i="7"/>
  <c r="AY42" i="7"/>
  <c r="AY38" i="7"/>
  <c r="AY48" i="7"/>
  <c r="AY46" i="7"/>
  <c r="AY40" i="7"/>
  <c r="AY44" i="7"/>
  <c r="AY28" i="7"/>
  <c r="AY27" i="7"/>
  <c r="AY15" i="7" l="1"/>
  <c r="AY16" i="7"/>
  <c r="AY14" i="7"/>
  <c r="AY12" i="7"/>
  <c r="AY5" i="7"/>
  <c r="AY6" i="7" s="1"/>
  <c r="AY2" i="7"/>
  <c r="AY4" i="7" s="1"/>
  <c r="AY25" i="6"/>
  <c r="AY21" i="6"/>
  <c r="AY17" i="6"/>
  <c r="AY12" i="6"/>
  <c r="AY14" i="6" s="1"/>
  <c r="AY7" i="6"/>
  <c r="AY2" i="6"/>
  <c r="AY4" i="6" s="1"/>
  <c r="AY3" i="6" l="1"/>
  <c r="AY16" i="6"/>
  <c r="AY6" i="6"/>
  <c r="AY19" i="6"/>
  <c r="AY28" i="6"/>
  <c r="AY13" i="6"/>
  <c r="AY8" i="6"/>
  <c r="AY18" i="6"/>
  <c r="AY23" i="6"/>
  <c r="AY3" i="7"/>
  <c r="AY9" i="6"/>
  <c r="AY5" i="6"/>
  <c r="AY10" i="6"/>
  <c r="AY15" i="6"/>
  <c r="AY20" i="6"/>
  <c r="AY22" i="6"/>
  <c r="AY27" i="6"/>
  <c r="AY24" i="6"/>
  <c r="AY26" i="6"/>
  <c r="AY7" i="7"/>
  <c r="AY8" i="7"/>
  <c r="C12" i="4" l="1"/>
  <c r="P28" i="3" l="1"/>
  <c r="W28" i="3" l="1"/>
  <c r="C23" i="4" l="1"/>
  <c r="C24" i="4"/>
  <c r="W21" i="3" l="1"/>
  <c r="AD21" i="3"/>
  <c r="P21" i="3"/>
  <c r="P18" i="3" l="1"/>
  <c r="P20" i="3" s="1"/>
  <c r="W18" i="3"/>
  <c r="W20" i="3" s="1"/>
  <c r="AU28" i="6"/>
  <c r="Y28" i="6"/>
  <c r="AU24" i="6"/>
  <c r="Y24" i="6"/>
  <c r="AU20" i="6"/>
  <c r="Y20" i="6"/>
  <c r="AU16" i="6"/>
  <c r="Y16" i="6"/>
  <c r="Y10" i="6"/>
  <c r="AU10" i="6"/>
  <c r="AU6" i="6"/>
  <c r="Y6" i="6"/>
  <c r="Y192" i="3"/>
  <c r="AU192" i="3"/>
  <c r="Y187" i="3"/>
  <c r="AU187" i="3"/>
  <c r="AU180" i="3"/>
  <c r="Y18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<sst xmlns="http://schemas.openxmlformats.org/spreadsheetml/2006/main" count="1383" uniqueCount="751">
  <si>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</si>
  <si>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</si>
  <si>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</si>
  <si>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</si>
  <si>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</si>
  <si>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</si>
  <si>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</si>
  <si>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</si>
  <si>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</si>
  <si>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</si>
  <si>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</si>
  <si>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</si>
  <si>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</si>
  <si>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</si>
  <si>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t>
    <phoneticPr fontId="8"/>
  </si>
  <si>
    <t>単位当たり
コスト</t>
    <rPh sb="0" eb="2">
      <t>タンイ</t>
    </rPh>
    <rPh sb="2" eb="3">
      <t>ア</t>
    </rPh>
    <phoneticPr fontId="8"/>
  </si>
  <si>
    <t>算出根拠</t>
    <rPh sb="0" eb="2">
      <t>サンシュツ</t>
    </rPh>
    <rPh sb="2" eb="4">
      <t>コンキョ</t>
    </rPh>
    <phoneticPr fontId="8"/>
  </si>
  <si>
    <t>費　目</t>
    <rPh sb="0" eb="1">
      <t>ヒ</t>
    </rPh>
    <rPh sb="2" eb="3">
      <t>メ</t>
    </rPh>
    <phoneticPr fontId="8"/>
  </si>
  <si>
    <t>使　途</t>
    <rPh sb="0" eb="1">
      <t>ツカ</t>
    </rPh>
    <rPh sb="2" eb="3">
      <t>ト</t>
    </rPh>
    <phoneticPr fontId="8"/>
  </si>
  <si>
    <t>金　額
(百万円）</t>
    <rPh sb="0" eb="1">
      <t>キン</t>
    </rPh>
    <rPh sb="2" eb="3">
      <t>ガク</t>
    </rPh>
    <rPh sb="5" eb="7">
      <t>ヒャクマン</t>
    </rPh>
    <rPh sb="7" eb="8">
      <t>エン</t>
    </rPh>
    <phoneticPr fontId="8"/>
  </si>
  <si>
    <t>計</t>
    <rPh sb="0" eb="1">
      <t>ケイ</t>
    </rPh>
    <phoneticPr fontId="8"/>
  </si>
  <si>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</si>
  <si>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</si>
  <si>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</si>
  <si>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</si>
  <si>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</si>
  <si>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t>支　出　先</t>
    <phoneticPr fontId="8"/>
  </si>
  <si>
    <t>業　務　概　要</t>
    <phoneticPr fontId="8"/>
  </si>
  <si>
    <t>支出先上位１０者リスト</t>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</si>
  <si>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</si>
  <si>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</si>
  <si>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</si>
  <si>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</si>
  <si>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</si>
  <si>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</si>
  <si>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</si>
  <si>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</si>
  <si>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</si>
  <si>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</si>
  <si>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</si>
  <si>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</si>
  <si>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</si>
  <si>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</si>
  <si>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</si>
  <si>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</si>
  <si>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</si>
  <si>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</si>
  <si>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</si>
  <si>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計算式</t>
    <rPh sb="0" eb="2">
      <t>ケイサン</t>
    </rPh>
    <rPh sb="2" eb="3">
      <t>シキ</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</si>
  <si>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</si>
  <si>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</si>
  <si>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</si>
  <si>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</si>
  <si>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</si>
  <si>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活動実績</t>
    <rPh sb="0" eb="2">
      <t>カツドウ</t>
    </rPh>
    <rPh sb="2" eb="4">
      <t>ジッセキ</t>
    </rPh>
    <phoneticPr fontId="8"/>
  </si>
  <si>
    <t>当初見込み</t>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</si>
  <si>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</si>
  <si>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</si>
  <si>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</si>
  <si>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活動指標</t>
    <rPh sb="0" eb="2">
      <t>カツドウ</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</si>
  <si>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</si>
  <si>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</si>
  <si>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</si>
  <si>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</si>
  <si>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</si>
  <si>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</si>
  <si>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</si>
  <si>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</si>
  <si>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</si>
  <si>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</si>
  <si>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</si>
  <si>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</si>
  <si>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</si>
  <si>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</si>
  <si>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</si>
  <si>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</si>
  <si>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</si>
  <si>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</si>
  <si>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</si>
  <si>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</si>
  <si>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</si>
  <si>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</si>
  <si>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</si>
  <si>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</si>
  <si>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</si>
  <si>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</si>
  <si>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</si>
  <si>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</si>
  <si>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</si>
  <si>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</si>
  <si>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</si>
  <si>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</si>
  <si>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</si>
  <si>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</si>
  <si>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</si>
  <si>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</si>
  <si>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</si>
  <si>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</si>
  <si>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</si>
  <si>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</si>
  <si>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</si>
  <si>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</si>
  <si>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</si>
  <si>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</si>
  <si>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</si>
  <si>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</si>
  <si>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</si>
  <si>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</si>
  <si>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</si>
  <si>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</si>
  <si>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</si>
  <si>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</si>
  <si>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</si>
  <si>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</si>
  <si>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</si>
  <si>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</si>
  <si>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</si>
  <si>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</si>
  <si>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</si>
  <si>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</si>
  <si>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</si>
  <si>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</si>
  <si>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</si>
  <si>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</si>
  <si>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</si>
  <si>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</si>
  <si>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</si>
  <si>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</si>
  <si>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</si>
  <si>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</si>
  <si>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</si>
  <si>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</si>
  <si>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</si>
  <si>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</si>
  <si>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</si>
  <si>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</si>
  <si>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</si>
  <si>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</si>
  <si>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</si>
  <si>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</si>
  <si>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定量的な成果目標</t>
    <rPh sb="0" eb="3">
      <t>テイリョウテキ</t>
    </rPh>
    <rPh sb="4" eb="6">
      <t>セイカ</t>
    </rPh>
    <rPh sb="6" eb="8">
      <t>モクヒョウ</t>
    </rPh>
    <phoneticPr fontId="8"/>
  </si>
  <si>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8"/>
  </si>
  <si>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</si>
  <si>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</si>
  <si>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</si>
  <si>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</si>
  <si>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</si>
  <si>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</si>
  <si>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</si>
  <si>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</si>
  <si>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</si>
  <si>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</si>
  <si>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</si>
  <si>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</si>
  <si>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</si>
  <si>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</si>
  <si>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</si>
  <si>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</si>
  <si>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</si>
  <si>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</si>
  <si>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</si>
  <si>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</si>
  <si>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</si>
  <si>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</si>
  <si>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廃止</t>
  </si>
  <si>
    <t>縮減</t>
    <phoneticPr fontId="8"/>
  </si>
  <si>
    <t>執行等改善</t>
    <phoneticPr fontId="8"/>
  </si>
  <si>
    <t>終了予定</t>
    <phoneticPr fontId="8"/>
  </si>
  <si>
    <t>（選択してください）</t>
    <rPh sb="1" eb="3">
      <t>センタク</t>
    </rPh>
    <phoneticPr fontId="8"/>
  </si>
  <si>
    <t>年度</t>
    <phoneticPr fontId="8"/>
  </si>
  <si>
    <t>％</t>
    <phoneticPr fontId="8"/>
  </si>
  <si>
    <t>B</t>
    <phoneticPr fontId="8"/>
  </si>
  <si>
    <t>D</t>
    <phoneticPr fontId="8"/>
  </si>
  <si>
    <t>E</t>
    <phoneticPr fontId="8"/>
  </si>
  <si>
    <t>F</t>
    <phoneticPr fontId="8"/>
  </si>
  <si>
    <t>G</t>
    <phoneticPr fontId="8"/>
  </si>
  <si>
    <t>H</t>
    <phoneticPr fontId="8"/>
  </si>
  <si>
    <t>K</t>
    <phoneticPr fontId="8"/>
  </si>
  <si>
    <t>L</t>
    <phoneticPr fontId="8"/>
  </si>
  <si>
    <t>M</t>
    <phoneticPr fontId="8"/>
  </si>
  <si>
    <t>N</t>
    <phoneticPr fontId="8"/>
  </si>
  <si>
    <t>O</t>
    <phoneticPr fontId="8"/>
  </si>
  <si>
    <t>P</t>
    <phoneticPr fontId="8"/>
  </si>
  <si>
    <t>Q</t>
    <phoneticPr fontId="8"/>
  </si>
  <si>
    <t>R</t>
    <phoneticPr fontId="8"/>
  </si>
  <si>
    <t>S</t>
    <phoneticPr fontId="8"/>
  </si>
  <si>
    <t>T</t>
    <phoneticPr fontId="8"/>
  </si>
  <si>
    <t>U</t>
    <phoneticPr fontId="8"/>
  </si>
  <si>
    <t>V</t>
    <phoneticPr fontId="8"/>
  </si>
  <si>
    <t>W</t>
    <phoneticPr fontId="8"/>
  </si>
  <si>
    <t>X</t>
    <phoneticPr fontId="8"/>
  </si>
  <si>
    <t>中間目標</t>
    <rPh sb="0" eb="2">
      <t>チュウカン</t>
    </rPh>
    <rPh sb="2" eb="4">
      <t>モクヒョウ</t>
    </rPh>
    <phoneticPr fontId="8"/>
  </si>
  <si>
    <t>年度</t>
    <rPh sb="0" eb="2">
      <t>ネンド</t>
    </rPh>
    <phoneticPr fontId="8"/>
  </si>
  <si>
    <t>政策評価</t>
    <rPh sb="0" eb="2">
      <t>セイサク</t>
    </rPh>
    <rPh sb="2" eb="4">
      <t>ヒョウカ</t>
    </rPh>
    <phoneticPr fontId="8"/>
  </si>
  <si>
    <t>測定指標</t>
    <rPh sb="0" eb="2">
      <t>ソクテイ</t>
    </rPh>
    <rPh sb="2" eb="4">
      <t>シヒョウ</t>
    </rPh>
    <phoneticPr fontId="8"/>
  </si>
  <si>
    <t>活動実績は見込みに見合ったものであるか。</t>
    <phoneticPr fontId="8"/>
  </si>
  <si>
    <t>業　務　概　要</t>
    <phoneticPr fontId="8"/>
  </si>
  <si>
    <t>契約方式</t>
    <rPh sb="0" eb="2">
      <t>ケイヤク</t>
    </rPh>
    <rPh sb="2" eb="4">
      <t>ホウシキ</t>
    </rPh>
    <phoneticPr fontId="8"/>
  </si>
  <si>
    <t>定量的指標</t>
    <rPh sb="0" eb="3">
      <t>テイリョウテキ</t>
    </rPh>
    <rPh sb="3" eb="5">
      <t>シヒョウ</t>
    </rPh>
    <phoneticPr fontId="8"/>
  </si>
  <si>
    <t>実績値</t>
    <rPh sb="0" eb="3">
      <t>ジッセキチ</t>
    </rPh>
    <phoneticPr fontId="8"/>
  </si>
  <si>
    <t>目標年度</t>
    <rPh sb="0" eb="2">
      <t>モクヒョウ</t>
    </rPh>
    <rPh sb="2" eb="4">
      <t>ネンド</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</si>
  <si>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</si>
  <si>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</si>
  <si>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</si>
  <si>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</si>
  <si>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</si>
  <si>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入札者数
（応募者数）</t>
    <rPh sb="6" eb="9">
      <t>オウボシャ</t>
    </rPh>
    <rPh sb="9" eb="10">
      <t>スウ</t>
    </rPh>
    <phoneticPr fontId="8"/>
  </si>
  <si>
    <t>ブロック名</t>
    <rPh sb="4" eb="5">
      <t>メイ</t>
    </rPh>
    <phoneticPr fontId="8"/>
  </si>
  <si>
    <t>A</t>
    <phoneticPr fontId="8"/>
  </si>
  <si>
    <t>a</t>
    <phoneticPr fontId="8"/>
  </si>
  <si>
    <t>施策</t>
    <phoneticPr fontId="8"/>
  </si>
  <si>
    <t>政策</t>
    <rPh sb="0" eb="2">
      <t>セイサク</t>
    </rPh>
    <phoneticPr fontId="8"/>
  </si>
  <si>
    <t>支　出　額
（百万円）</t>
    <phoneticPr fontId="8"/>
  </si>
  <si>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8"/>
  </si>
  <si>
    <t>法　人　番　号</t>
    <rPh sb="0" eb="1">
      <t>ホウ</t>
    </rPh>
    <rPh sb="2" eb="3">
      <t>ヒト</t>
    </rPh>
    <rPh sb="4" eb="5">
      <t>バン</t>
    </rPh>
    <rPh sb="6" eb="7">
      <t>ゴウ</t>
    </rPh>
    <phoneticPr fontId="8"/>
  </si>
  <si>
    <t>一者応札・一者応募又は
競争性のない随意契約となった
理由及び改善策
（支出額10億円以上）</t>
    <rPh sb="5" eb="6">
      <t>イッ</t>
    </rPh>
    <rPh sb="6" eb="7">
      <t>シャ</t>
    </rPh>
    <rPh sb="7" eb="9">
      <t>オウボ</t>
    </rPh>
    <rPh sb="12" eb="15">
      <t>キョウソウセイ</t>
    </rPh>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</si>
  <si>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</si>
  <si>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</si>
  <si>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</si>
  <si>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</si>
  <si>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</si>
  <si>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</si>
  <si>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</si>
  <si>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</si>
  <si>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</si>
  <si>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</si>
  <si>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</si>
  <si>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</si>
  <si>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</si>
  <si>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</si>
  <si>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</si>
  <si>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</si>
  <si>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C</t>
    <phoneticPr fontId="8"/>
  </si>
  <si>
    <t>I</t>
    <phoneticPr fontId="8"/>
  </si>
  <si>
    <t>J</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</si>
  <si>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</si>
  <si>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</si>
  <si>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</si>
  <si>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</si>
  <si>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</si>
  <si>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</si>
  <si>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</si>
  <si>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計</t>
    <rPh sb="0" eb="1">
      <t>ケイ</t>
    </rPh>
    <phoneticPr fontId="8"/>
  </si>
  <si>
    <t>契約方式等</t>
    <rPh sb="0" eb="2">
      <t>ケイヤク</t>
    </rPh>
    <rPh sb="2" eb="4">
      <t>ホウシキ</t>
    </rPh>
    <rPh sb="4" eb="5">
      <t>トウ</t>
    </rPh>
    <phoneticPr fontId="8"/>
  </si>
  <si>
    <t>所管府省名</t>
    <rPh sb="0" eb="2">
      <t>ショカン</t>
    </rPh>
    <rPh sb="2" eb="4">
      <t>フショウ</t>
    </rPh>
    <rPh sb="4" eb="5">
      <t>メイ</t>
    </rPh>
    <phoneticPr fontId="8"/>
  </si>
  <si>
    <t>事業番号</t>
    <phoneticPr fontId="8"/>
  </si>
  <si>
    <t>事業名</t>
  </si>
  <si>
    <t>チェック</t>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</si>
  <si>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</si>
  <si>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</si>
  <si>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</si>
  <si>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活動指標及び
活動実績
（アウトプット）</t>
    <rPh sb="0" eb="2">
      <t>カツドウ</t>
    </rPh>
    <rPh sb="2" eb="4">
      <t>シヒョウ</t>
    </rPh>
    <rPh sb="4" eb="5">
      <t>オヨ</t>
    </rPh>
    <rPh sb="7" eb="9">
      <t>カツドウ</t>
    </rPh>
    <rPh sb="9" eb="11">
      <t>ジッセキ</t>
    </rPh>
    <phoneticPr fontId="8"/>
  </si>
  <si>
    <t>関連する過去のレビューシートの事業番号</t>
    <rPh sb="0" eb="2">
      <t>カンレン</t>
    </rPh>
    <rPh sb="4" eb="6">
      <t>カコ</t>
    </rPh>
    <rPh sb="15" eb="17">
      <t>ジギョウ</t>
    </rPh>
    <rPh sb="17" eb="19">
      <t>バンゴウ</t>
    </rPh>
    <phoneticPr fontId="8"/>
  </si>
  <si>
    <t>支　出　額
（百万円）</t>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</si>
  <si>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</si>
  <si>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</si>
  <si>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</si>
  <si>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A.</t>
    <phoneticPr fontId="8"/>
  </si>
  <si>
    <t>補助金等交付</t>
    <phoneticPr fontId="8"/>
  </si>
  <si>
    <t>国庫債務負担行為等</t>
    <phoneticPr fontId="8"/>
  </si>
  <si>
    <t>その他</t>
    <rPh sb="2" eb="3">
      <t>タ</t>
    </rPh>
    <phoneticPr fontId="8"/>
  </si>
  <si>
    <t>運営費交付金交付</t>
    <phoneticPr fontId="8"/>
  </si>
  <si>
    <r>
      <t xml:space="preserve">入札者数
</t>
    </r>
    <r>
      <rPr>
        <sz val="10"/>
        <rFont val="ＭＳ Ｐゴシック"/>
        <family val="3"/>
        <charset val="128"/>
      </rPr>
      <t>（応募者数）</t>
    </r>
    <rPh sb="6" eb="9">
      <t>オウボシャ</t>
    </rPh>
    <rPh sb="9" eb="10">
      <t>スウ</t>
    </rPh>
    <phoneticPr fontId="8"/>
  </si>
  <si>
    <t>％</t>
  </si>
  <si>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</si>
  <si>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</si>
  <si>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</si>
  <si>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</si>
  <si>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</si>
  <si>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</si>
  <si>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</si>
  <si>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</si>
  <si>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</si>
  <si>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</si>
  <si>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</si>
  <si>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</si>
  <si>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</si>
  <si>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</si>
  <si>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</si>
  <si>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</si>
  <si>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</si>
  <si>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</si>
  <si>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</si>
  <si>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</si>
  <si>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</si>
  <si>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</si>
  <si>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</si>
  <si>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</si>
  <si>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</si>
  <si>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</si>
  <si>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</si>
  <si>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</si>
  <si>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</si>
  <si>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</si>
  <si>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</si>
  <si>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</si>
  <si>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5"/>
  </si>
  <si>
    <t>令和元年度</t>
    <rPh sb="0" eb="2">
      <t>レイワ</t>
    </rPh>
    <rPh sb="2" eb="3">
      <t>ガン</t>
    </rPh>
    <phoneticPr fontId="8"/>
  </si>
  <si>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</si>
  <si>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</si>
  <si>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</si>
  <si>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</si>
  <si>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3年度
活動見込</t>
    <rPh sb="4" eb="6">
      <t>カツドウ</t>
    </rPh>
    <rPh sb="6" eb="8">
      <t>ミコ</t>
    </rPh>
    <phoneticPr fontId="8"/>
  </si>
  <si>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</si>
  <si>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</si>
  <si>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</si>
  <si>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</si>
  <si>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</si>
  <si>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</si>
  <si>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</si>
  <si>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</si>
  <si>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</si>
  <si>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</si>
  <si>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</si>
  <si>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</si>
  <si>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</si>
  <si>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</si>
  <si>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</si>
  <si>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</si>
  <si>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</si>
  <si>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</si>
  <si>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</si>
  <si>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</si>
  <si>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</si>
  <si>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</si>
  <si>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</si>
  <si>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</si>
  <si>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</si>
  <si>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</si>
  <si>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</si>
  <si>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</si>
  <si>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</si>
  <si>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</si>
  <si>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</si>
  <si>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</si>
  <si>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</si>
  <si>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</si>
  <si>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</si>
  <si>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</si>
  <si>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</si>
  <si>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</si>
  <si>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</si>
  <si>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</si>
  <si>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</si>
  <si>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</si>
  <si>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</si>
  <si>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</si>
  <si>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</si>
  <si>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</si>
  <si>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</si>
  <si>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</si>
  <si>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</si>
  <si>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</si>
  <si>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</si>
  <si>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</si>
  <si>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</si>
  <si>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</si>
  <si>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</si>
  <si>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</si>
  <si>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</si>
  <si>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</si>
  <si>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</si>
  <si>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</si>
  <si>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</si>
  <si>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</si>
  <si>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</si>
  <si>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</si>
  <si>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</si>
  <si>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</si>
  <si>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</si>
  <si>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</si>
  <si>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</si>
  <si>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</si>
  <si>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</si>
  <si>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</si>
  <si>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</si>
  <si>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</si>
  <si>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</si>
  <si>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</si>
  <si>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</si>
  <si>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</si>
  <si>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</si>
  <si>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</si>
  <si>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</si>
  <si>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</si>
  <si>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</si>
  <si>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</si>
  <si>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</si>
  <si>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</si>
  <si>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</si>
  <si>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</si>
  <si>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</si>
  <si>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</si>
  <si>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</si>
  <si>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</si>
  <si>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</si>
  <si>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</si>
  <si>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</si>
  <si>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</si>
  <si>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</si>
  <si>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</si>
  <si>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</si>
  <si>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</si>
  <si>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</si>
  <si>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</si>
  <si>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</si>
  <si>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</si>
  <si>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</si>
  <si>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</si>
  <si>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</si>
  <si>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</si>
  <si>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</si>
  <si>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</si>
  <si>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</si>
  <si>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</si>
  <si>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</si>
  <si>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</si>
  <si>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</si>
  <si>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</si>
  <si>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</si>
  <si>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</si>
  <si>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</si>
  <si>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</si>
  <si>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</si>
  <si>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</si>
  <si>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8"/>
  </si>
  <si>
    <t>4年度
活動見込</t>
    <rPh sb="4" eb="6">
      <t>カツドウ</t>
    </rPh>
    <rPh sb="6" eb="8">
      <t>ミコ</t>
    </rPh>
    <phoneticPr fontId="8"/>
  </si>
  <si>
    <t>3年度活動見込</t>
    <rPh sb="3" eb="5">
      <t>カツドウ</t>
    </rPh>
    <rPh sb="5" eb="7">
      <t>ミコ</t>
    </rPh>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</si>
  <si>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</si>
  <si>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</si>
  <si>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</si>
  <si>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</si>
  <si>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</si>
  <si>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</si>
  <si>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</si>
  <si>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</si>
  <si>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</si>
  <si>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</si>
  <si>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</si>
  <si>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</si>
  <si>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</si>
  <si>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</si>
  <si>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</si>
  <si>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</si>
  <si>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</si>
  <si>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</si>
  <si>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</si>
  <si>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</si>
  <si>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</si>
  <si>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</si>
  <si>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</si>
  <si>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</si>
  <si>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</si>
  <si>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</si>
  <si>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</si>
  <si>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</si>
  <si>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</si>
  <si>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</si>
  <si>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</si>
  <si>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</si>
  <si>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</si>
  <si>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</si>
  <si>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</si>
  <si>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</si>
  <si>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</si>
  <si>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</si>
  <si>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</si>
  <si>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</si>
  <si>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</si>
  <si>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</si>
  <si>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</si>
  <si>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</si>
  <si>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</si>
  <si>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</si>
  <si>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</si>
  <si>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</si>
  <si>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</si>
  <si>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</si>
  <si>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</si>
  <si>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</si>
  <si>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</si>
  <si>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</si>
  <si>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</si>
  <si>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</si>
  <si>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</si>
  <si>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</si>
  <si>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</si>
  <si>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</si>
  <si>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</si>
  <si>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</si>
  <si>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</si>
  <si>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</si>
  <si>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</si>
  <si>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</si>
  <si>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</si>
  <si>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</si>
  <si>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</si>
  <si>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</si>
  <si>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</si>
  <si>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</si>
  <si>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</si>
  <si>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</si>
  <si>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</si>
  <si>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</si>
  <si>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</si>
  <si>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</si>
  <si>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</si>
  <si>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</si>
  <si>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</si>
  <si>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</si>
  <si>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</si>
  <si>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</si>
  <si>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</si>
  <si>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</si>
  <si>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</si>
  <si>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</si>
  <si>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</si>
  <si>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</si>
  <si>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</si>
  <si>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</si>
  <si>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</si>
  <si>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</si>
  <si>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</si>
  <si>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</si>
  <si>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</si>
  <si>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</si>
  <si>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</si>
  <si>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</si>
  <si>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</si>
  <si>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</si>
  <si>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</si>
  <si>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</si>
  <si>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</si>
  <si>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</si>
  <si>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</si>
  <si>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</si>
  <si>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</si>
  <si>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</si>
  <si>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</si>
  <si>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</si>
  <si>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</si>
  <si>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</si>
  <si>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</si>
  <si>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</si>
  <si>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</si>
  <si>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</si>
  <si>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</si>
  <si>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</si>
  <si>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</si>
  <si>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</si>
  <si>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</si>
  <si>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</si>
  <si>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</si>
  <si>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</si>
  <si>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平成22年度</t>
    <rPh sb="0" eb="2">
      <t>ヘイセイ</t>
    </rPh>
    <phoneticPr fontId="8"/>
  </si>
  <si>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</si>
  <si>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</si>
  <si>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</si>
  <si>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</si>
  <si>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</si>
  <si>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</si>
  <si>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</si>
  <si>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</si>
  <si>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</si>
  <si>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</si>
  <si>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</si>
  <si>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</si>
  <si>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</si>
  <si>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</si>
  <si>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</si>
  <si>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</si>
  <si>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</si>
  <si>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</si>
  <si>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</si>
  <si>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</si>
  <si>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</si>
  <si>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</si>
  <si>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</si>
  <si>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</si>
  <si>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</si>
  <si>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</si>
  <si>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</si>
  <si>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カジノ管理委員会</t>
    <rPh sb="3" eb="5">
      <t>カンリ</t>
    </rPh>
    <rPh sb="5" eb="8">
      <t>イインカイ</t>
    </rPh>
    <phoneticPr fontId="8"/>
  </si>
  <si>
    <t>令和3年度行政事業レビューシート</t>
    <rPh sb="0" eb="2">
      <t>レイワ</t>
    </rPh>
    <rPh sb="3" eb="5">
      <t>ネンド</t>
    </rPh>
    <rPh sb="5" eb="7">
      <t>ギョウセイ</t>
    </rPh>
    <rPh sb="7" eb="9">
      <t>ジギョウ</t>
    </rPh>
    <phoneticPr fontId="8"/>
  </si>
  <si>
    <t>令和3年度</t>
    <rPh sb="0" eb="2">
      <t>レイワ</t>
    </rPh>
    <phoneticPr fontId="8"/>
  </si>
  <si>
    <t>令和4年度要求</t>
    <rPh sb="0" eb="2">
      <t>レイワ</t>
    </rPh>
    <rPh sb="5" eb="7">
      <t>ヨウキュウ</t>
    </rPh>
    <phoneticPr fontId="8"/>
  </si>
  <si>
    <t>令和3年度当初予算</t>
    <rPh sb="0" eb="2">
      <t>レイワ</t>
    </rPh>
    <phoneticPr fontId="8"/>
  </si>
  <si>
    <t>令和4年度要求</t>
    <rPh sb="0" eb="2">
      <t>レイワ</t>
    </rPh>
    <phoneticPr fontId="8"/>
  </si>
  <si>
    <t>令和3・4年度
予算内訳
（単位：百万円）</t>
    <rPh sb="0" eb="2">
      <t>レイワ</t>
    </rPh>
    <rPh sb="8" eb="10">
      <t>ヨサン</t>
    </rPh>
    <rPh sb="10" eb="12">
      <t>ウチワケ</t>
    </rPh>
    <phoneticPr fontId="8"/>
  </si>
  <si>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</si>
  <si>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t>
    <phoneticPr fontId="8"/>
  </si>
  <si>
    <t>府</t>
  </si>
  <si>
    <t>内閣府</t>
  </si>
  <si>
    <t>大臣官房</t>
    <rPh sb="0" eb="2">
      <t>ダイジン</t>
    </rPh>
    <rPh sb="2" eb="4">
      <t>カンボウ</t>
    </rPh>
    <phoneticPr fontId="8"/>
  </si>
  <si>
    <t>政府広報室</t>
    <rPh sb="0" eb="2">
      <t>セイフ</t>
    </rPh>
    <rPh sb="2" eb="5">
      <t>コウホウシツ</t>
    </rPh>
    <phoneticPr fontId="3"/>
  </si>
  <si>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</si>
  <si>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3"/>
  </si>
  <si>
    <t>-</t>
  </si>
  <si>
    <t>万円</t>
    <rPh sb="0" eb="2">
      <t>マンエン</t>
    </rPh>
    <phoneticPr fontId="2"/>
  </si>
  <si>
    <t xml:space="preserve">   　x/y</t>
  </si>
  <si>
    <t>-</t>
    <phoneticPr fontId="8"/>
  </si>
  <si>
    <t>重要施策に関する広報理解度（テレビ）</t>
  </si>
  <si>
    <t>有</t>
  </si>
  <si>
    <t>無</t>
  </si>
  <si>
    <t>‐</t>
  </si>
  <si>
    <t>各府省庁からの広報希望等を踏まえ、真に必要な広報テーマ、訴求対象に即した媒体に限定されている。</t>
    <rPh sb="17" eb="18">
      <t>シン</t>
    </rPh>
    <rPh sb="19" eb="21">
      <t>ヒツヨウ</t>
    </rPh>
    <rPh sb="22" eb="24">
      <t>コウホウ</t>
    </rPh>
    <rPh sb="28" eb="30">
      <t>ソキュウ</t>
    </rPh>
    <rPh sb="30" eb="32">
      <t>タイショウ</t>
    </rPh>
    <rPh sb="33" eb="34">
      <t>ソク</t>
    </rPh>
    <rPh sb="36" eb="38">
      <t>バイタイ</t>
    </rPh>
    <rPh sb="39" eb="41">
      <t>ゲンテイ</t>
    </rPh>
    <phoneticPr fontId="6"/>
  </si>
  <si>
    <t>成果物については、「政府広報オンライン」に集約し、2次利用している。</t>
    <rPh sb="0" eb="3">
      <t>セイカブツ</t>
    </rPh>
    <rPh sb="10" eb="12">
      <t>セイフ</t>
    </rPh>
    <rPh sb="12" eb="14">
      <t>コウホウ</t>
    </rPh>
    <rPh sb="21" eb="23">
      <t>シュウヤク</t>
    </rPh>
    <rPh sb="26" eb="27">
      <t>ジ</t>
    </rPh>
    <rPh sb="27" eb="29">
      <t>リヨウ</t>
    </rPh>
    <phoneticPr fontId="6"/>
  </si>
  <si>
    <t>戦略的広報経費（国内）</t>
    <rPh sb="0" eb="3">
      <t>センリャクテキ</t>
    </rPh>
    <rPh sb="3" eb="5">
      <t>コウホウ</t>
    </rPh>
    <rPh sb="5" eb="7">
      <t>ケイヒ</t>
    </rPh>
    <rPh sb="8" eb="10">
      <t>コクナイ</t>
    </rPh>
    <phoneticPr fontId="7"/>
  </si>
  <si>
    <t>-</t>
    <phoneticPr fontId="3"/>
  </si>
  <si>
    <t>-</t>
    <phoneticPr fontId="8"/>
  </si>
  <si>
    <t>民間会社も含めた全社平均値以上</t>
    <rPh sb="13" eb="15">
      <t>イジョウ</t>
    </rPh>
    <phoneticPr fontId="8"/>
  </si>
  <si>
    <t>テレビＣＭの理解度を測定指標として設定</t>
    <rPh sb="6" eb="8">
      <t>リカイ</t>
    </rPh>
    <rPh sb="8" eb="9">
      <t>ド</t>
    </rPh>
    <phoneticPr fontId="8"/>
  </si>
  <si>
    <t>㈱ビデオリサーチ社の実施する調査「テレビCMカルテ」</t>
  </si>
  <si>
    <t>民間会社も含めた全社平均値以上</t>
    <rPh sb="13" eb="15">
      <t>イジョウ</t>
    </rPh>
    <phoneticPr fontId="7"/>
  </si>
  <si>
    <t>テレビＣＭの認知度を測定指標として設定</t>
    <rPh sb="6" eb="8">
      <t>ニンチ</t>
    </rPh>
    <phoneticPr fontId="3"/>
  </si>
  <si>
    <t>新聞広告（記事下）における民間会社も含めた全社平均値以上</t>
    <rPh sb="5" eb="7">
      <t>キジ</t>
    </rPh>
    <rPh sb="7" eb="8">
      <t>シタ</t>
    </rPh>
    <rPh sb="26" eb="28">
      <t>イジョウ</t>
    </rPh>
    <phoneticPr fontId="7"/>
  </si>
  <si>
    <t>㈱ビデオリサーチ社・新聞社が実施する調査「J-MONITOR」</t>
  </si>
  <si>
    <t>新聞広告（記事下）の認知度を測定指標として設定</t>
  </si>
  <si>
    <t>対前年度
実績以上</t>
    <rPh sb="5" eb="7">
      <t>ジッセキ</t>
    </rPh>
    <rPh sb="7" eb="9">
      <t>イジョウ</t>
    </rPh>
    <phoneticPr fontId="7"/>
  </si>
  <si>
    <t>ウェブサイト「政府広報オンライン」における総ページビュー数</t>
  </si>
  <si>
    <t>「政府広報オンライン」における総ページビュー数
（政府広報室調べ）</t>
  </si>
  <si>
    <t>ＰＶ</t>
  </si>
  <si>
    <t>クロスメディア広報</t>
    <rPh sb="7" eb="9">
      <t>コウホウ</t>
    </rPh>
    <phoneticPr fontId="7"/>
  </si>
  <si>
    <t>テーマ</t>
    <phoneticPr fontId="6"/>
  </si>
  <si>
    <t>クロスメディア広報　金額(x)／テーマ数(y)　　　　　　　　　　　　</t>
    <rPh sb="7" eb="9">
      <t>コウホウ</t>
    </rPh>
    <rPh sb="10" eb="12">
      <t>キンガク</t>
    </rPh>
    <rPh sb="19" eb="20">
      <t>カズ</t>
    </rPh>
    <phoneticPr fontId="7"/>
  </si>
  <si>
    <t>1,975百万円
/7ﾃｰﾏ</t>
  </si>
  <si>
    <t>1,272百万円
/3ﾃｰﾏ</t>
  </si>
  <si>
    <t>重要施策に関する広報理解度（新聞）</t>
  </si>
  <si>
    <t>ウェブサイト「政府広報オンライン」における総ページビュー数</t>
    <rPh sb="21" eb="22">
      <t>ソウ</t>
    </rPh>
    <phoneticPr fontId="7"/>
  </si>
  <si>
    <t>各種メディアを活用した効率的・効果的な広報の実施により、政府の重要施策に対する国民の理解と協力促進に寄与する。</t>
  </si>
  <si>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rPh sb="0" eb="2">
      <t>セイフ</t>
    </rPh>
    <rPh sb="2" eb="4">
      <t>コウホウ</t>
    </rPh>
    <rPh sb="6" eb="7">
      <t>クニ</t>
    </rPh>
    <rPh sb="8" eb="10">
      <t>ジュウヨウ</t>
    </rPh>
    <rPh sb="10" eb="12">
      <t>セサク</t>
    </rPh>
    <rPh sb="17" eb="19">
      <t>ナイヨウ</t>
    </rPh>
    <rPh sb="20" eb="22">
      <t>ハイケイ</t>
    </rPh>
    <rPh sb="23" eb="26">
      <t>ヒツヨウセイ</t>
    </rPh>
    <rPh sb="26" eb="27">
      <t>トウ</t>
    </rPh>
    <rPh sb="28" eb="29">
      <t>ヒロ</t>
    </rPh>
    <rPh sb="30" eb="32">
      <t>コクミン</t>
    </rPh>
    <rPh sb="33" eb="35">
      <t>シュウチ</t>
    </rPh>
    <rPh sb="40" eb="42">
      <t>セサク</t>
    </rPh>
    <rPh sb="43" eb="45">
      <t>ナイヨウ</t>
    </rPh>
    <rPh sb="46" eb="48">
      <t>ジュクチ</t>
    </rPh>
    <rPh sb="52" eb="53">
      <t>クニ</t>
    </rPh>
    <rPh sb="54" eb="56">
      <t>シュタイ</t>
    </rPh>
    <rPh sb="60" eb="62">
      <t>テキジ</t>
    </rPh>
    <rPh sb="63" eb="65">
      <t>テキセツ</t>
    </rPh>
    <rPh sb="70" eb="71">
      <t>ト</t>
    </rPh>
    <rPh sb="72" eb="73">
      <t>ア</t>
    </rPh>
    <rPh sb="75" eb="77">
      <t>コウホウ</t>
    </rPh>
    <rPh sb="78" eb="80">
      <t>ジッシ</t>
    </rPh>
    <rPh sb="92" eb="93">
      <t>クニ</t>
    </rPh>
    <rPh sb="93" eb="95">
      <t>イガイ</t>
    </rPh>
    <rPh sb="96" eb="97">
      <t>シャ</t>
    </rPh>
    <rPh sb="98" eb="99">
      <t>ユダ</t>
    </rPh>
    <phoneticPr fontId="11"/>
  </si>
  <si>
    <t>本事業は、政府広報を効率的に実施するうえで必要不可欠であり、優先度の高い事業である。</t>
    <rPh sb="0" eb="1">
      <t>ホン</t>
    </rPh>
    <rPh sb="1" eb="3">
      <t>ジギョウ</t>
    </rPh>
    <rPh sb="5" eb="7">
      <t>セイフ</t>
    </rPh>
    <rPh sb="7" eb="9">
      <t>コウホウ</t>
    </rPh>
    <rPh sb="10" eb="13">
      <t>コウリツテキ</t>
    </rPh>
    <rPh sb="14" eb="16">
      <t>ジッシ</t>
    </rPh>
    <rPh sb="21" eb="23">
      <t>ヒツヨウ</t>
    </rPh>
    <rPh sb="23" eb="26">
      <t>フカケツ</t>
    </rPh>
    <rPh sb="30" eb="33">
      <t>ユウセンド</t>
    </rPh>
    <rPh sb="34" eb="35">
      <t>タカ</t>
    </rPh>
    <rPh sb="36" eb="38">
      <t>ジギョウ</t>
    </rPh>
    <phoneticPr fontId="7"/>
  </si>
  <si>
    <t>原則として一般競争入札（総合評価）及び企画競争により調達しており、競争性を確保することにより経費の効率化に努めていることから、妥当である。</t>
    <rPh sb="0" eb="2">
      <t>ゲンソク</t>
    </rPh>
    <rPh sb="26" eb="28">
      <t>チョウタツ</t>
    </rPh>
    <phoneticPr fontId="8"/>
  </si>
  <si>
    <t>広報テーマに関する、政府の施策の動向の変化に合わせ、広報戦略を練り直すことが不可欠となり、それに伴い広報の実施時期が遅れ、年度内に事業を完了することが困難となったため。</t>
    <rPh sb="0" eb="2">
      <t>コウホウ</t>
    </rPh>
    <rPh sb="6" eb="7">
      <t>カン</t>
    </rPh>
    <rPh sb="10" eb="12">
      <t>セイフ</t>
    </rPh>
    <rPh sb="13" eb="15">
      <t>シサク</t>
    </rPh>
    <rPh sb="16" eb="18">
      <t>ドウコウ</t>
    </rPh>
    <rPh sb="19" eb="21">
      <t>ヘンカ</t>
    </rPh>
    <rPh sb="22" eb="23">
      <t>ア</t>
    </rPh>
    <rPh sb="26" eb="28">
      <t>コウホウ</t>
    </rPh>
    <rPh sb="28" eb="30">
      <t>センリャク</t>
    </rPh>
    <rPh sb="31" eb="32">
      <t>ネ</t>
    </rPh>
    <rPh sb="33" eb="34">
      <t>ナオ</t>
    </rPh>
    <rPh sb="38" eb="41">
      <t>フカケツ</t>
    </rPh>
    <rPh sb="48" eb="49">
      <t>トモナ</t>
    </rPh>
    <rPh sb="50" eb="52">
      <t>コウホウ</t>
    </rPh>
    <rPh sb="53" eb="55">
      <t>ジッシ</t>
    </rPh>
    <rPh sb="55" eb="57">
      <t>ジキ</t>
    </rPh>
    <rPh sb="58" eb="59">
      <t>オク</t>
    </rPh>
    <rPh sb="61" eb="64">
      <t>ネンドナイ</t>
    </rPh>
    <rPh sb="65" eb="67">
      <t>ジギョウ</t>
    </rPh>
    <rPh sb="68" eb="70">
      <t>カンリョウ</t>
    </rPh>
    <rPh sb="75" eb="77">
      <t>コンナン</t>
    </rPh>
    <phoneticPr fontId="8"/>
  </si>
  <si>
    <t>成果目標を概ね達成している。</t>
    <rPh sb="5" eb="6">
      <t>オオム</t>
    </rPh>
    <phoneticPr fontId="8"/>
  </si>
  <si>
    <t>見込みに見合ったものとなっている。</t>
    <rPh sb="0" eb="2">
      <t>ミコ</t>
    </rPh>
    <rPh sb="4" eb="6">
      <t>ミア</t>
    </rPh>
    <phoneticPr fontId="6"/>
  </si>
  <si>
    <t>・テレビＣＭの認知度・理解度を向上させるため、認知度については、訴求対象者の目を引くようなクリエイティブを制作する。理解度については、短時間に訴求ポイントをわかりやすく伝えられるよう、内容を検討する。また、インターネット広告をはじめ、他の媒体とも連携し相乗効果が生まれるようにする。</t>
    <rPh sb="7" eb="10">
      <t>ニンチド</t>
    </rPh>
    <rPh sb="11" eb="14">
      <t>リカイド</t>
    </rPh>
    <rPh sb="15" eb="17">
      <t>コウジョウ</t>
    </rPh>
    <rPh sb="23" eb="26">
      <t>ニンチド</t>
    </rPh>
    <rPh sb="32" eb="34">
      <t>ソキュウ</t>
    </rPh>
    <rPh sb="34" eb="36">
      <t>タイショウ</t>
    </rPh>
    <rPh sb="36" eb="37">
      <t>シャ</t>
    </rPh>
    <rPh sb="38" eb="39">
      <t>メ</t>
    </rPh>
    <rPh sb="40" eb="41">
      <t>ヒ</t>
    </rPh>
    <rPh sb="53" eb="55">
      <t>セイサク</t>
    </rPh>
    <rPh sb="58" eb="61">
      <t>リカイド</t>
    </rPh>
    <rPh sb="67" eb="68">
      <t>ミジカ</t>
    </rPh>
    <rPh sb="68" eb="70">
      <t>ジカン</t>
    </rPh>
    <rPh sb="71" eb="73">
      <t>ソキュウ</t>
    </rPh>
    <rPh sb="84" eb="85">
      <t>ツタ</t>
    </rPh>
    <rPh sb="92" eb="94">
      <t>ナイヨウ</t>
    </rPh>
    <rPh sb="95" eb="97">
      <t>ケントウ</t>
    </rPh>
    <rPh sb="110" eb="112">
      <t>コウコク</t>
    </rPh>
    <rPh sb="117" eb="118">
      <t>タ</t>
    </rPh>
    <rPh sb="119" eb="121">
      <t>バイタイ</t>
    </rPh>
    <rPh sb="123" eb="125">
      <t>レンケイ</t>
    </rPh>
    <rPh sb="128" eb="130">
      <t>コウカ</t>
    </rPh>
    <rPh sb="131" eb="132">
      <t>ウ</t>
    </rPh>
    <phoneticPr fontId="8"/>
  </si>
  <si>
    <t>・政府広報オンラインURL（https://www.gov-online.go.jp/index.html）
・落札率は、他の契約の予定価格を類推されるおそれがあるため記載していない。</t>
  </si>
  <si>
    <t>-</t>
    <phoneticPr fontId="8"/>
  </si>
  <si>
    <t>0008</t>
    <phoneticPr fontId="8"/>
  </si>
  <si>
    <t>0007</t>
    <phoneticPr fontId="8"/>
  </si>
  <si>
    <t>0006</t>
    <phoneticPr fontId="8"/>
  </si>
  <si>
    <t>A.㈱電通</t>
    <rPh sb="3" eb="5">
      <t>デンツウ</t>
    </rPh>
    <phoneticPr fontId="8"/>
  </si>
  <si>
    <t>B.㈱電通アドギア</t>
    <rPh sb="3" eb="5">
      <t>デンツウ</t>
    </rPh>
    <phoneticPr fontId="8"/>
  </si>
  <si>
    <t>C.㈱読売広告社</t>
    <rPh sb="3" eb="5">
      <t>ヨミウリ</t>
    </rPh>
    <rPh sb="5" eb="8">
      <t>コウコクシャ</t>
    </rPh>
    <phoneticPr fontId="8"/>
  </si>
  <si>
    <t>D.㈱読売広告社</t>
    <rPh sb="3" eb="5">
      <t>ヨミウリ</t>
    </rPh>
    <rPh sb="5" eb="8">
      <t>コウコクシャ</t>
    </rPh>
    <phoneticPr fontId="8"/>
  </si>
  <si>
    <t>G.㈱読売広告社</t>
    <rPh sb="3" eb="5">
      <t>ヨミウリ</t>
    </rPh>
    <rPh sb="5" eb="8">
      <t>コウコクシャ</t>
    </rPh>
    <phoneticPr fontId="8"/>
  </si>
  <si>
    <t>☑</t>
  </si>
  <si>
    <t>J.㈱博報堂</t>
    <rPh sb="3" eb="6">
      <t>ハクホウドウ</t>
    </rPh>
    <phoneticPr fontId="8"/>
  </si>
  <si>
    <t>K.㈱読売広告社</t>
    <rPh sb="3" eb="5">
      <t>ヨミウリ</t>
    </rPh>
    <rPh sb="5" eb="8">
      <t>コウコクシャ</t>
    </rPh>
    <phoneticPr fontId="8"/>
  </si>
  <si>
    <t>L.㈱読売広告社</t>
    <rPh sb="3" eb="5">
      <t>ヨミウリ</t>
    </rPh>
    <rPh sb="5" eb="8">
      <t>コウコクシャ</t>
    </rPh>
    <phoneticPr fontId="8"/>
  </si>
  <si>
    <t>M.㈱電通</t>
    <rPh sb="3" eb="5">
      <t>デンツウ</t>
    </rPh>
    <phoneticPr fontId="8"/>
  </si>
  <si>
    <t>N.㈱博報堂</t>
    <rPh sb="3" eb="6">
      <t>ハクホウドウ</t>
    </rPh>
    <phoneticPr fontId="8"/>
  </si>
  <si>
    <t>R.㈱博報堂</t>
    <rPh sb="3" eb="6">
      <t>ハクホウドウ</t>
    </rPh>
    <phoneticPr fontId="8"/>
  </si>
  <si>
    <t>S.㈱電通</t>
    <rPh sb="3" eb="5">
      <t>デンツウ</t>
    </rPh>
    <phoneticPr fontId="8"/>
  </si>
  <si>
    <t>U.個人Ａ</t>
    <rPh sb="2" eb="4">
      <t>コジン</t>
    </rPh>
    <phoneticPr fontId="8"/>
  </si>
  <si>
    <t>V.㈱博報堂プロダクツ</t>
    <rPh sb="3" eb="6">
      <t>ハクホウドウ</t>
    </rPh>
    <phoneticPr fontId="8"/>
  </si>
  <si>
    <t>X.㈱ＣＲＲＯＣＫＥＴ</t>
    <phoneticPr fontId="8"/>
  </si>
  <si>
    <t>W.㈱ＫＩＴＥＮ．</t>
    <phoneticPr fontId="8"/>
  </si>
  <si>
    <t>㈱電通</t>
    <rPh sb="1" eb="3">
      <t>デンツウ</t>
    </rPh>
    <phoneticPr fontId="8"/>
  </si>
  <si>
    <t>マイナンバーカードの取得促進</t>
    <rPh sb="10" eb="12">
      <t>シュトク</t>
    </rPh>
    <rPh sb="12" eb="14">
      <t>ソクシン</t>
    </rPh>
    <phoneticPr fontId="8"/>
  </si>
  <si>
    <t>-</t>
    <phoneticPr fontId="8"/>
  </si>
  <si>
    <t>㈱電通アドギア</t>
    <rPh sb="1" eb="3">
      <t>デンツウ</t>
    </rPh>
    <phoneticPr fontId="8"/>
  </si>
  <si>
    <t>就職氷河期世代支援</t>
    <rPh sb="0" eb="2">
      <t>シュウショク</t>
    </rPh>
    <rPh sb="2" eb="5">
      <t>ヒョウガキ</t>
    </rPh>
    <rPh sb="5" eb="7">
      <t>セダイ</t>
    </rPh>
    <rPh sb="7" eb="9">
      <t>シエン</t>
    </rPh>
    <phoneticPr fontId="8"/>
  </si>
  <si>
    <t>㈱読売広告社</t>
    <rPh sb="1" eb="3">
      <t>ヨミウリ</t>
    </rPh>
    <rPh sb="3" eb="5">
      <t>コウコク</t>
    </rPh>
    <rPh sb="5" eb="6">
      <t>シャ</t>
    </rPh>
    <phoneticPr fontId="8"/>
  </si>
  <si>
    <t>ＤＶ・児童虐待</t>
    <rPh sb="3" eb="5">
      <t>ジドウ</t>
    </rPh>
    <rPh sb="5" eb="7">
      <t>ギャクタイ</t>
    </rPh>
    <phoneticPr fontId="8"/>
  </si>
  <si>
    <t>マイナンバーカードの取得促進（健康保険証利用と安全性）</t>
    <rPh sb="10" eb="12">
      <t>シュトク</t>
    </rPh>
    <rPh sb="12" eb="14">
      <t>ソクシン</t>
    </rPh>
    <rPh sb="15" eb="17">
      <t>ケンコウ</t>
    </rPh>
    <rPh sb="17" eb="20">
      <t>ホケンショウ</t>
    </rPh>
    <rPh sb="20" eb="22">
      <t>リヨウ</t>
    </rPh>
    <rPh sb="23" eb="26">
      <t>アンゼンセイ</t>
    </rPh>
    <phoneticPr fontId="8"/>
  </si>
  <si>
    <t>㈱ﾊﾞｲﾘﾝｶﾞﾙ･ｸﾞﾙｰﾌﾟ</t>
    <phoneticPr fontId="8"/>
  </si>
  <si>
    <t>新型コロナウイルス感染症対策に関するチラシの翻訳</t>
    <phoneticPr fontId="8"/>
  </si>
  <si>
    <t>㈱博報堂</t>
    <rPh sb="1" eb="4">
      <t>ハクホウドウ</t>
    </rPh>
    <phoneticPr fontId="8"/>
  </si>
  <si>
    <t>動画の追加編集</t>
    <rPh sb="0" eb="2">
      <t>ドウガ</t>
    </rPh>
    <rPh sb="3" eb="5">
      <t>ツイカ</t>
    </rPh>
    <rPh sb="5" eb="7">
      <t>ヘンシュウ</t>
    </rPh>
    <phoneticPr fontId="8"/>
  </si>
  <si>
    <t>ＷＥＢ動画のテレビＣＭ用動画への変換</t>
    <phoneticPr fontId="8"/>
  </si>
  <si>
    <t>テレビスポットＣＭの放送業務（マイナンバーカードの取得促進）</t>
    <phoneticPr fontId="8"/>
  </si>
  <si>
    <t>マイナンバーカードの取得促進（健康保険証利用と安全性）に係る新聞記事下広告制作（リデザイン）及びテレビＣＭ素材の制作</t>
    <phoneticPr fontId="8"/>
  </si>
  <si>
    <t>withコロナ時代の政府の重要政策に係る広報展開実施事業</t>
    <phoneticPr fontId="8"/>
  </si>
  <si>
    <t>withコロナ時代の政府の重要政策に係る広報展開実施事業（その２）</t>
    <phoneticPr fontId="8"/>
  </si>
  <si>
    <t>withコロナ時代の政府の重要政策に係る広報展開実施事業（その３）</t>
    <phoneticPr fontId="8"/>
  </si>
  <si>
    <t>独立放送局におけるテレビスポットＣＭによる政府広報広告の放送業務（新型コロナウイルス感染症対策）</t>
    <phoneticPr fontId="8"/>
  </si>
  <si>
    <t>-</t>
    <phoneticPr fontId="8"/>
  </si>
  <si>
    <t>YouTubeによる政府広報広告の掲載業務（新型コロナウイルス感染症対策）</t>
    <phoneticPr fontId="8"/>
  </si>
  <si>
    <t>新型コロナウイルス感染症対策テレビスポットＣＭのＳＮＳ広告用動画への変換</t>
    <phoneticPr fontId="8"/>
  </si>
  <si>
    <t>新型コロナウイルス感染症対策テレビスポットＣＭの追加編集</t>
    <phoneticPr fontId="8"/>
  </si>
  <si>
    <t>新型コロナウイルス感染症対策テレビスポットＣＭ（「医療現場」篇）のＳＮＳ広告用動画への変換</t>
    <phoneticPr fontId="8"/>
  </si>
  <si>
    <t>年間広告制作業務</t>
    <rPh sb="0" eb="2">
      <t>ネンカン</t>
    </rPh>
    <rPh sb="2" eb="4">
      <t>コウコク</t>
    </rPh>
    <rPh sb="4" eb="6">
      <t>セイサク</t>
    </rPh>
    <rPh sb="6" eb="8">
      <t>ギョウム</t>
    </rPh>
    <phoneticPr fontId="8"/>
  </si>
  <si>
    <t>年間広報媒体の調達業務</t>
    <phoneticPr fontId="8"/>
  </si>
  <si>
    <t>年間広報媒体の調達業務（追加分）</t>
    <rPh sb="0" eb="2">
      <t>ネンカン</t>
    </rPh>
    <rPh sb="2" eb="4">
      <t>コウホウ</t>
    </rPh>
    <rPh sb="4" eb="6">
      <t>バイタイ</t>
    </rPh>
    <rPh sb="7" eb="9">
      <t>チョウタツ</t>
    </rPh>
    <rPh sb="9" eb="11">
      <t>ギョウム</t>
    </rPh>
    <rPh sb="12" eb="14">
      <t>ツイカ</t>
    </rPh>
    <rPh sb="14" eb="15">
      <t>ブン</t>
    </rPh>
    <phoneticPr fontId="8"/>
  </si>
  <si>
    <t>㈱博報堂プロダクツ</t>
    <rPh sb="1" eb="4">
      <t>ハクホウドウ</t>
    </rPh>
    <phoneticPr fontId="8"/>
  </si>
  <si>
    <t>年間広告制作業務の一部</t>
    <rPh sb="0" eb="2">
      <t>ネンカン</t>
    </rPh>
    <rPh sb="2" eb="4">
      <t>コウコク</t>
    </rPh>
    <rPh sb="4" eb="6">
      <t>セイサク</t>
    </rPh>
    <rPh sb="6" eb="8">
      <t>ギョウム</t>
    </rPh>
    <rPh sb="9" eb="11">
      <t>イチブ</t>
    </rPh>
    <phoneticPr fontId="8"/>
  </si>
  <si>
    <t>個人Ａ</t>
    <rPh sb="0" eb="2">
      <t>コジン</t>
    </rPh>
    <phoneticPr fontId="8"/>
  </si>
  <si>
    <t>㈱ＫＩＴＥＮ．</t>
    <phoneticPr fontId="8"/>
  </si>
  <si>
    <t>㈱ＣＲＲＯＣＫＥＴ</t>
    <phoneticPr fontId="8"/>
  </si>
  <si>
    <t>制作費</t>
    <rPh sb="0" eb="2">
      <t>セイサク</t>
    </rPh>
    <rPh sb="2" eb="3">
      <t>ヒ</t>
    </rPh>
    <phoneticPr fontId="8"/>
  </si>
  <si>
    <t>制作・広告費</t>
    <rPh sb="0" eb="2">
      <t>セイサク</t>
    </rPh>
    <rPh sb="3" eb="6">
      <t>コウコクヒ</t>
    </rPh>
    <phoneticPr fontId="8"/>
  </si>
  <si>
    <t>役務費</t>
    <rPh sb="0" eb="3">
      <t>エキムヒ</t>
    </rPh>
    <phoneticPr fontId="8"/>
  </si>
  <si>
    <t>テレビスポットＣＭの制作等</t>
    <rPh sb="10" eb="12">
      <t>セイサク</t>
    </rPh>
    <rPh sb="12" eb="13">
      <t>トウ</t>
    </rPh>
    <phoneticPr fontId="8"/>
  </si>
  <si>
    <t>タイアップ企画の実施</t>
    <rPh sb="5" eb="7">
      <t>キカク</t>
    </rPh>
    <rPh sb="8" eb="10">
      <t>ジッシ</t>
    </rPh>
    <phoneticPr fontId="8"/>
  </si>
  <si>
    <t>イベント等の実施</t>
    <rPh sb="4" eb="5">
      <t>トウ</t>
    </rPh>
    <rPh sb="6" eb="8">
      <t>ジッシ</t>
    </rPh>
    <phoneticPr fontId="8"/>
  </si>
  <si>
    <t>ウェブ広告の制作・掲載</t>
    <rPh sb="3" eb="5">
      <t>コウコク</t>
    </rPh>
    <rPh sb="6" eb="8">
      <t>セイサク</t>
    </rPh>
    <rPh sb="9" eb="11">
      <t>ケイサイ</t>
    </rPh>
    <phoneticPr fontId="8"/>
  </si>
  <si>
    <t>政府広報オンラインキャンペーンページの企画・運営</t>
    <rPh sb="0" eb="2">
      <t>セイフ</t>
    </rPh>
    <rPh sb="2" eb="4">
      <t>コウホウ</t>
    </rPh>
    <rPh sb="19" eb="21">
      <t>キカク</t>
    </rPh>
    <rPh sb="22" eb="24">
      <t>ウンエイ</t>
    </rPh>
    <phoneticPr fontId="8"/>
  </si>
  <si>
    <t>ウェブ動画の制作等</t>
    <rPh sb="3" eb="5">
      <t>ドウガ</t>
    </rPh>
    <rPh sb="6" eb="8">
      <t>セイサク</t>
    </rPh>
    <rPh sb="8" eb="9">
      <t>トウ</t>
    </rPh>
    <phoneticPr fontId="8"/>
  </si>
  <si>
    <t>新聞記事下広告の制作等</t>
    <rPh sb="0" eb="2">
      <t>シンブン</t>
    </rPh>
    <rPh sb="2" eb="4">
      <t>キジ</t>
    </rPh>
    <rPh sb="4" eb="5">
      <t>シタ</t>
    </rPh>
    <rPh sb="5" eb="7">
      <t>コウコク</t>
    </rPh>
    <rPh sb="8" eb="10">
      <t>セイサク</t>
    </rPh>
    <rPh sb="10" eb="11">
      <t>トウ</t>
    </rPh>
    <phoneticPr fontId="8"/>
  </si>
  <si>
    <t>政府広報オンライン特集ページの制作・運営</t>
    <rPh sb="0" eb="2">
      <t>セイフ</t>
    </rPh>
    <rPh sb="2" eb="4">
      <t>コウホウ</t>
    </rPh>
    <rPh sb="9" eb="11">
      <t>トクシュウ</t>
    </rPh>
    <rPh sb="15" eb="17">
      <t>セイサク</t>
    </rPh>
    <rPh sb="18" eb="20">
      <t>ウンエイ</t>
    </rPh>
    <phoneticPr fontId="8"/>
  </si>
  <si>
    <t>交通広告の制作・放送等</t>
    <rPh sb="0" eb="2">
      <t>コウツウ</t>
    </rPh>
    <rPh sb="2" eb="4">
      <t>コウコク</t>
    </rPh>
    <rPh sb="5" eb="7">
      <t>セイサク</t>
    </rPh>
    <rPh sb="8" eb="10">
      <t>ホウソウ</t>
    </rPh>
    <rPh sb="10" eb="11">
      <t>トウ</t>
    </rPh>
    <phoneticPr fontId="8"/>
  </si>
  <si>
    <t>雑誌広告の制作・掲載等</t>
    <rPh sb="0" eb="2">
      <t>ザッシ</t>
    </rPh>
    <rPh sb="2" eb="4">
      <t>コウコク</t>
    </rPh>
    <rPh sb="5" eb="7">
      <t>セイサク</t>
    </rPh>
    <rPh sb="8" eb="10">
      <t>ケイサイ</t>
    </rPh>
    <rPh sb="10" eb="11">
      <t>トウ</t>
    </rPh>
    <phoneticPr fontId="8"/>
  </si>
  <si>
    <t>ウェブ動画の変換</t>
    <rPh sb="3" eb="5">
      <t>ドウガ</t>
    </rPh>
    <rPh sb="6" eb="8">
      <t>ヘンカン</t>
    </rPh>
    <phoneticPr fontId="8"/>
  </si>
  <si>
    <t>放送費</t>
    <rPh sb="0" eb="2">
      <t>ホウソウ</t>
    </rPh>
    <rPh sb="2" eb="3">
      <t>ヒ</t>
    </rPh>
    <phoneticPr fontId="8"/>
  </si>
  <si>
    <t>テレビスポットＣＭの放送</t>
    <rPh sb="10" eb="12">
      <t>ホウソウ</t>
    </rPh>
    <phoneticPr fontId="8"/>
  </si>
  <si>
    <t>広告費</t>
    <rPh sb="0" eb="3">
      <t>コウコクヒ</t>
    </rPh>
    <phoneticPr fontId="8"/>
  </si>
  <si>
    <t>ＹｏｕＴｕｂｅ広告の掲載</t>
    <rPh sb="7" eb="9">
      <t>コウコク</t>
    </rPh>
    <rPh sb="10" eb="12">
      <t>ケイサイ</t>
    </rPh>
    <phoneticPr fontId="8"/>
  </si>
  <si>
    <t>制作費</t>
    <rPh sb="0" eb="2">
      <t>セイサク</t>
    </rPh>
    <rPh sb="2" eb="3">
      <t>ヒ</t>
    </rPh>
    <phoneticPr fontId="8"/>
  </si>
  <si>
    <t>年間広告の制作</t>
    <rPh sb="0" eb="2">
      <t>ネンカン</t>
    </rPh>
    <rPh sb="2" eb="4">
      <t>コウコク</t>
    </rPh>
    <rPh sb="5" eb="7">
      <t>セイサク</t>
    </rPh>
    <phoneticPr fontId="8"/>
  </si>
  <si>
    <t>各種年間広告の制作の一部</t>
    <rPh sb="0" eb="2">
      <t>カクシュ</t>
    </rPh>
    <rPh sb="2" eb="4">
      <t>ネンカン</t>
    </rPh>
    <rPh sb="4" eb="6">
      <t>コウコク</t>
    </rPh>
    <rPh sb="7" eb="9">
      <t>セイサク</t>
    </rPh>
    <rPh sb="10" eb="12">
      <t>イチブ</t>
    </rPh>
    <phoneticPr fontId="8"/>
  </si>
  <si>
    <t>広告費</t>
    <rPh sb="0" eb="3">
      <t>コウコクヒ</t>
    </rPh>
    <phoneticPr fontId="8"/>
  </si>
  <si>
    <t>年間広報媒体の調達</t>
    <rPh sb="0" eb="2">
      <t>ネンカン</t>
    </rPh>
    <rPh sb="2" eb="4">
      <t>コウホウ</t>
    </rPh>
    <rPh sb="4" eb="6">
      <t>バイタイ</t>
    </rPh>
    <rPh sb="7" eb="9">
      <t>チョウタツ</t>
    </rPh>
    <phoneticPr fontId="8"/>
  </si>
  <si>
    <t>T.㈱博報堂</t>
    <rPh sb="3" eb="6">
      <t>ハクホウドウ</t>
    </rPh>
    <phoneticPr fontId="8"/>
  </si>
  <si>
    <t>広告</t>
    <rPh sb="0" eb="2">
      <t>コウコク</t>
    </rPh>
    <phoneticPr fontId="8"/>
  </si>
  <si>
    <t>年間広報媒体の調達（追加分）</t>
    <rPh sb="0" eb="2">
      <t>ネンカン</t>
    </rPh>
    <rPh sb="2" eb="4">
      <t>コウホウ</t>
    </rPh>
    <rPh sb="4" eb="6">
      <t>バイタイ</t>
    </rPh>
    <rPh sb="7" eb="9">
      <t>チョウタツ</t>
    </rPh>
    <rPh sb="10" eb="12">
      <t>ツイカ</t>
    </rPh>
    <rPh sb="12" eb="13">
      <t>ブン</t>
    </rPh>
    <phoneticPr fontId="8"/>
  </si>
  <si>
    <t>外部委託</t>
    <rPh sb="0" eb="2">
      <t>ガイブ</t>
    </rPh>
    <rPh sb="2" eb="4">
      <t>イタク</t>
    </rPh>
    <phoneticPr fontId="8"/>
  </si>
  <si>
    <t>企画・運営費</t>
    <rPh sb="0" eb="2">
      <t>キカク</t>
    </rPh>
    <rPh sb="3" eb="6">
      <t>ウンエイヒ</t>
    </rPh>
    <phoneticPr fontId="8"/>
  </si>
  <si>
    <t>ラジオスポットＣＭの放送</t>
    <rPh sb="10" eb="12">
      <t>ホウソウ</t>
    </rPh>
    <phoneticPr fontId="8"/>
  </si>
  <si>
    <t>政府広報オンライン特集ページの企画・運営</t>
    <rPh sb="0" eb="2">
      <t>セイフ</t>
    </rPh>
    <rPh sb="2" eb="4">
      <t>コウホウ</t>
    </rPh>
    <rPh sb="9" eb="11">
      <t>トクシュウ</t>
    </rPh>
    <rPh sb="15" eb="17">
      <t>キカク</t>
    </rPh>
    <rPh sb="18" eb="20">
      <t>ウンエイ</t>
    </rPh>
    <phoneticPr fontId="8"/>
  </si>
  <si>
    <t>企画・運営費</t>
    <rPh sb="0" eb="2">
      <t>キカク</t>
    </rPh>
    <rPh sb="3" eb="6">
      <t>ウンエイヒ</t>
    </rPh>
    <phoneticPr fontId="8"/>
  </si>
  <si>
    <t>インターネット広告の制作及び掲載等</t>
    <rPh sb="7" eb="9">
      <t>コウコク</t>
    </rPh>
    <rPh sb="10" eb="12">
      <t>セイサク</t>
    </rPh>
    <rPh sb="12" eb="13">
      <t>オヨ</t>
    </rPh>
    <rPh sb="14" eb="16">
      <t>ケイサイ</t>
    </rPh>
    <rPh sb="16" eb="17">
      <t>トウ</t>
    </rPh>
    <phoneticPr fontId="8"/>
  </si>
  <si>
    <t>タイアップ企画の実施等</t>
    <rPh sb="5" eb="7">
      <t>キカク</t>
    </rPh>
    <rPh sb="8" eb="10">
      <t>ジッシ</t>
    </rPh>
    <rPh sb="10" eb="11">
      <t>トウ</t>
    </rPh>
    <phoneticPr fontId="8"/>
  </si>
  <si>
    <t>ＰＲイベントの実施等</t>
    <rPh sb="7" eb="9">
      <t>ジッシ</t>
    </rPh>
    <rPh sb="9" eb="10">
      <t>トウ</t>
    </rPh>
    <phoneticPr fontId="8"/>
  </si>
  <si>
    <t>年間広告の制作の一部</t>
    <rPh sb="0" eb="2">
      <t>ネンカン</t>
    </rPh>
    <rPh sb="2" eb="4">
      <t>コウコク</t>
    </rPh>
    <rPh sb="5" eb="7">
      <t>セイサク</t>
    </rPh>
    <rPh sb="8" eb="10">
      <t>イチブ</t>
    </rPh>
    <phoneticPr fontId="8"/>
  </si>
  <si>
    <t>シンポジウム会場費、運営費、リモート拠点の準備等</t>
    <rPh sb="6" eb="9">
      <t>カイジョウヒ</t>
    </rPh>
    <rPh sb="10" eb="13">
      <t>ウンエイヒ</t>
    </rPh>
    <rPh sb="18" eb="20">
      <t>キョテン</t>
    </rPh>
    <rPh sb="21" eb="23">
      <t>ジュンビ</t>
    </rPh>
    <rPh sb="23" eb="24">
      <t>ナド</t>
    </rPh>
    <phoneticPr fontId="8"/>
  </si>
  <si>
    <t>制作・広報費</t>
    <rPh sb="0" eb="2">
      <t>セイサク</t>
    </rPh>
    <rPh sb="3" eb="5">
      <t>コウホウ</t>
    </rPh>
    <rPh sb="5" eb="6">
      <t>ヒ</t>
    </rPh>
    <phoneticPr fontId="8"/>
  </si>
  <si>
    <t>広報の企画、制作および実施(新聞、TVCM,web広告）</t>
    <phoneticPr fontId="8"/>
  </si>
  <si>
    <t>会場費・運営人件費、映像・音響機材等</t>
    <rPh sb="0" eb="2">
      <t>カイジョウ</t>
    </rPh>
    <rPh sb="2" eb="3">
      <t>ヒ</t>
    </rPh>
    <rPh sb="4" eb="6">
      <t>ウンエイ</t>
    </rPh>
    <rPh sb="6" eb="9">
      <t>ジンケンヒ</t>
    </rPh>
    <rPh sb="10" eb="12">
      <t>エイゾウ</t>
    </rPh>
    <rPh sb="13" eb="15">
      <t>オンキョウ</t>
    </rPh>
    <rPh sb="15" eb="17">
      <t>キザイ</t>
    </rPh>
    <rPh sb="17" eb="18">
      <t>ナド</t>
    </rPh>
    <phoneticPr fontId="8"/>
  </si>
  <si>
    <t>CM制作・放送費、web広告・掲載費等</t>
    <phoneticPr fontId="8"/>
  </si>
  <si>
    <t>シンポジウム・パネルディスカッション運営、ライブ配信、リモート配信機材等</t>
    <rPh sb="18" eb="20">
      <t>ウンエイ</t>
    </rPh>
    <rPh sb="24" eb="26">
      <t>ハイシン</t>
    </rPh>
    <rPh sb="31" eb="33">
      <t>ハイシン</t>
    </rPh>
    <rPh sb="33" eb="35">
      <t>キザイ</t>
    </rPh>
    <rPh sb="35" eb="36">
      <t>ナド</t>
    </rPh>
    <phoneticPr fontId="8"/>
  </si>
  <si>
    <t>特設サイト掲載用コンテンツ制作、事前/事後広報の企画実施等</t>
    <phoneticPr fontId="8"/>
  </si>
  <si>
    <t>10,780百万円
/6ﾃｰﾏ</t>
    <phoneticPr fontId="8"/>
  </si>
  <si>
    <t>7,512百万円/6テーマ</t>
    <rPh sb="5" eb="7">
      <t>ヒャクマン</t>
    </rPh>
    <rPh sb="7" eb="8">
      <t>エン</t>
    </rPh>
    <phoneticPr fontId="8"/>
  </si>
  <si>
    <t>・テレビＣＭの理解度について、目標値に達したものの、前年度よりも数値が減少した。認知度については、目標には達しなかったものの、前年度の数値を大きく改善することができた。
・インターネット広告におけるテーマの厳選や広告クリエイティブについて、デザインやキャッチコピーの工夫などにより、「政府広報オンライン」の総ページビュー数が大幅に増加した。</t>
    <rPh sb="7" eb="10">
      <t>リカイド</t>
    </rPh>
    <rPh sb="15" eb="18">
      <t>モクヒョウチ</t>
    </rPh>
    <rPh sb="19" eb="20">
      <t>タッ</t>
    </rPh>
    <rPh sb="26" eb="29">
      <t>ゼンネンド</t>
    </rPh>
    <rPh sb="32" eb="34">
      <t>スウチ</t>
    </rPh>
    <rPh sb="35" eb="37">
      <t>ゲンショウ</t>
    </rPh>
    <rPh sb="40" eb="43">
      <t>ニンチド</t>
    </rPh>
    <rPh sb="49" eb="51">
      <t>モクヒョウ</t>
    </rPh>
    <rPh sb="53" eb="54">
      <t>タッ</t>
    </rPh>
    <rPh sb="63" eb="66">
      <t>ゼンネンド</t>
    </rPh>
    <rPh sb="67" eb="69">
      <t>スウチ</t>
    </rPh>
    <rPh sb="70" eb="71">
      <t>オオ</t>
    </rPh>
    <rPh sb="73" eb="75">
      <t>カイゼン</t>
    </rPh>
    <rPh sb="133" eb="135">
      <t>クフウ</t>
    </rPh>
    <phoneticPr fontId="8"/>
  </si>
  <si>
    <t>世論調査において、医療・年金・介護、防災、教育・子育て、景気・経済対策、税制、防犯などのテーマについて、政府広報において取り扱ってほしいという希望があるため、テ－マと媒体特性を考慮し広く国民に対し、その内容、背景等を周知する必要性がある。</t>
    <phoneticPr fontId="7"/>
  </si>
  <si>
    <t>テーマ毎の事業者選定については企画競争により調達していることから、それぞれ競争性が確保されているため、妥当である。
なお一部、競争性のない随意契約で調達されているが、新型コロナウイルス感染対策に係るテレビスポットCMの放送業務等の緊急実施業務によるものである。</t>
    <rPh sb="3" eb="4">
      <t>ゴト</t>
    </rPh>
    <rPh sb="5" eb="8">
      <t>ジギョウシャ</t>
    </rPh>
    <rPh sb="8" eb="10">
      <t>センテイ</t>
    </rPh>
    <rPh sb="94" eb="96">
      <t>タイサク</t>
    </rPh>
    <rPh sb="97" eb="98">
      <t>カカ</t>
    </rPh>
    <rPh sb="109" eb="111">
      <t>ホウソウ</t>
    </rPh>
    <rPh sb="111" eb="113">
      <t>ギョウム</t>
    </rPh>
    <phoneticPr fontId="9"/>
  </si>
  <si>
    <t>２．政府広報</t>
    <rPh sb="2" eb="4">
      <t>セイフ</t>
    </rPh>
    <rPh sb="4" eb="6">
      <t>コウホウ</t>
    </rPh>
    <phoneticPr fontId="8"/>
  </si>
  <si>
    <t>２．政府広報の戦略的な展開</t>
    <rPh sb="2" eb="4">
      <t>セイフ</t>
    </rPh>
    <rPh sb="4" eb="6">
      <t>コウホウ</t>
    </rPh>
    <rPh sb="7" eb="9">
      <t>センリャク</t>
    </rPh>
    <rPh sb="9" eb="10">
      <t>テキ</t>
    </rPh>
    <rPh sb="11" eb="13">
      <t>テンカイ</t>
    </rPh>
    <phoneticPr fontId="8"/>
  </si>
  <si>
    <t>大臣官房参事官
坂本 眞一･加藤 喜仁･
小坂 伸行</t>
    <rPh sb="0" eb="2">
      <t>ダイジン</t>
    </rPh>
    <rPh sb="2" eb="4">
      <t>カンボウ</t>
    </rPh>
    <rPh sb="4" eb="7">
      <t>サンジカン</t>
    </rPh>
    <rPh sb="8" eb="10">
      <t>サカモト</t>
    </rPh>
    <rPh sb="11" eb="13">
      <t>シンイチ</t>
    </rPh>
    <rPh sb="14" eb="16">
      <t>カトウ</t>
    </rPh>
    <rPh sb="17" eb="18">
      <t>キ</t>
    </rPh>
    <rPh sb="18" eb="19">
      <t>ヒトシ</t>
    </rPh>
    <rPh sb="21" eb="23">
      <t>コサカ</t>
    </rPh>
    <rPh sb="24" eb="26">
      <t>ノブユキ</t>
    </rPh>
    <phoneticPr fontId="1"/>
  </si>
  <si>
    <t>　政府広報は、各府省庁と連携して、テレビCM、インターネット広告、新聞広告等の様々な広報媒体を用いて、広く国民に対して政府の重要施策の内容、背景、必要性等を周知することを目的として実施している。</t>
    <rPh sb="7" eb="8">
      <t>カク</t>
    </rPh>
    <rPh sb="8" eb="11">
      <t>フショウチョウ</t>
    </rPh>
    <rPh sb="12" eb="14">
      <t>レンケイ</t>
    </rPh>
    <rPh sb="30" eb="32">
      <t>コウコク</t>
    </rPh>
    <rPh sb="35" eb="37">
      <t>コウコク</t>
    </rPh>
    <rPh sb="39" eb="41">
      <t>サマザマ</t>
    </rPh>
    <rPh sb="42" eb="44">
      <t>コウホウ</t>
    </rPh>
    <rPh sb="51" eb="52">
      <t>ヒロ</t>
    </rPh>
    <rPh sb="78" eb="80">
      <t>シュウチ</t>
    </rPh>
    <phoneticPr fontId="1"/>
  </si>
  <si>
    <t>　新型コロナウイルス感染症対策や経済対策に盛り込まれた施策などの喫緊の取組等について、クロスメディア（様々な広報媒体を用いて、媒体同士による相乗効果を高める手法）により、戦略的かつ効果的な広報を実施している。</t>
    <phoneticPr fontId="8"/>
  </si>
  <si>
    <t>点検対象外</t>
    <rPh sb="0" eb="2">
      <t>テンケン</t>
    </rPh>
    <rPh sb="2" eb="4">
      <t>タイショウ</t>
    </rPh>
    <rPh sb="4" eb="5">
      <t>ガイ</t>
    </rPh>
    <phoneticPr fontId="8"/>
  </si>
  <si>
    <t>当事業と同じ政府広報室の事業である「出版諸費」の公開プロセスの結果を踏まえて、政府広報室全体の事業単位について抜本的に見直すことが必要。また、一部の案件については、競争性のない緊急な措置で随意契約を行っていることから、出来る限り競争性を確保するよう努めること。</t>
    <rPh sb="71" eb="73">
      <t>イチブ</t>
    </rPh>
    <rPh sb="74" eb="76">
      <t>アンケン</t>
    </rPh>
    <rPh sb="82" eb="85">
      <t>キョウソウセイ</t>
    </rPh>
    <rPh sb="88" eb="90">
      <t>キンキュウ</t>
    </rPh>
    <rPh sb="91" eb="93">
      <t>ソチ</t>
    </rPh>
    <rPh sb="94" eb="96">
      <t>ズイイ</t>
    </rPh>
    <rPh sb="96" eb="98">
      <t>ケイヤク</t>
    </rPh>
    <rPh sb="99" eb="100">
      <t>オコナ</t>
    </rPh>
    <rPh sb="109" eb="111">
      <t>デキ</t>
    </rPh>
    <rPh sb="112" eb="113">
      <t>カギ</t>
    </rPh>
    <rPh sb="114" eb="117">
      <t>キョウソウセイ</t>
    </rPh>
    <rPh sb="118" eb="120">
      <t>カクホ</t>
    </rPh>
    <rPh sb="124" eb="125">
      <t>ツト</t>
    </rPh>
    <phoneticPr fontId="8"/>
  </si>
  <si>
    <t>執行等改善</t>
  </si>
  <si>
    <t>・必要に応じ仕様書を見直す等により、更なる競争性の確保に努める。
・メディアの動向の現状やコストパフォーマンス、実施した広報の効果等の分析を踏まえつつ、媒体の選定等をより効果的なものにしていく。</t>
    <phoneticPr fontId="8"/>
  </si>
  <si>
    <t>新聞広告（記事下）の理解度を測定指標として設定</t>
    <rPh sb="5" eb="7">
      <t>キジ</t>
    </rPh>
    <rPh sb="7" eb="8">
      <t>シタ</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</si>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</sst>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cellStyleXfs>
  <cellXfs count="805">
    <xf numFmtId="0" fontId="0" fillId="0" borderId="0" xfId="0">
      <alignment vertical="center"/>
    </xf>
    <xf numFmtId="0" fontId="20" fillId="0" borderId="0" xfId="0" applyFont="1">
      <alignment vertical="center"/>
    </xf>
    <xf numFmtId="0" fontId="21" fillId="0" borderId="0" xfId="0" applyFont="1">
      <alignment vertical="center"/>
    </xf>
    <xf numFmtId="0" fontId="14"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6" fillId="0" borderId="0" xfId="0" applyFont="1">
      <alignment vertical="center"/>
    </xf>
    <xf numFmtId="0" fontId="0" fillId="0" borderId="0" xfId="0" applyBorder="1">
      <alignment vertical="center"/>
    </xf>
    <xf numFmtId="0" fontId="9" fillId="0" borderId="0" xfId="0" applyFont="1" applyBorder="1" applyAlignment="1">
      <alignment vertical="center"/>
    </xf>
    <xf numFmtId="0" fontId="26" fillId="0" borderId="11" xfId="0" applyFont="1" applyBorder="1">
      <alignment vertical="center"/>
    </xf>
    <xf numFmtId="0" fontId="26" fillId="0" borderId="0" xfId="0" applyFont="1">
      <alignment vertical="center"/>
    </xf>
    <xf numFmtId="0" fontId="29" fillId="0" borderId="11" xfId="0" applyFont="1" applyBorder="1" applyAlignment="1">
      <alignment horizontal="justify" vertical="center" wrapText="1"/>
    </xf>
    <xf numFmtId="0" fontId="27" fillId="0" borderId="11" xfId="0" applyFont="1" applyBorder="1" applyAlignment="1" applyProtection="1">
      <alignment horizontal="center" vertical="center"/>
      <protection locked="0"/>
    </xf>
    <xf numFmtId="0" fontId="0" fillId="0" borderId="0" xfId="0" applyAlignment="1">
      <alignment horizontal="center" vertical="center"/>
    </xf>
    <xf numFmtId="0" fontId="26" fillId="0" borderId="11" xfId="0" applyFont="1" applyBorder="1" applyAlignment="1" applyProtection="1">
      <alignment horizontal="center" vertical="center"/>
      <protection locked="0"/>
    </xf>
    <xf numFmtId="0" fontId="26" fillId="0" borderId="11"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27" fillId="7" borderId="11" xfId="0" applyFont="1" applyFill="1" applyBorder="1" applyAlignment="1">
      <alignment horizontal="center" vertical="center"/>
    </xf>
    <xf numFmtId="0" fontId="26"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0" fillId="3" borderId="0" xfId="0" applyFill="1">
      <alignment vertical="center"/>
    </xf>
    <xf numFmtId="0" fontId="26" fillId="3" borderId="11" xfId="0" applyFont="1" applyFill="1" applyBorder="1">
      <alignment vertical="center"/>
    </xf>
    <xf numFmtId="0" fontId="26" fillId="3" borderId="0" xfId="0" applyFont="1" applyFill="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0" xfId="0" applyFont="1" applyFill="1">
      <alignment vertical="center"/>
    </xf>
    <xf numFmtId="0" fontId="6" fillId="0" borderId="0" xfId="4">
      <alignment vertical="center"/>
    </xf>
    <xf numFmtId="0" fontId="9" fillId="0" borderId="0" xfId="4" applyFont="1" applyBorder="1" applyAlignment="1">
      <alignment vertical="center"/>
    </xf>
    <xf numFmtId="0" fontId="21" fillId="0" borderId="0" xfId="4" applyFont="1">
      <alignment vertical="center"/>
    </xf>
    <xf numFmtId="0" fontId="5" fillId="0" borderId="0" xfId="5">
      <alignment vertical="center"/>
    </xf>
    <xf numFmtId="0" fontId="6" fillId="0" borderId="0" xfId="4" applyFont="1">
      <alignment vertical="center"/>
    </xf>
    <xf numFmtId="0" fontId="30" fillId="3" borderId="11" xfId="0" applyFont="1" applyFill="1" applyBorder="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0" borderId="0" xfId="0" applyFont="1" applyAlignment="1">
      <alignment vertical="center" wrapText="1"/>
    </xf>
    <xf numFmtId="0" fontId="0" fillId="0" borderId="0" xfId="0" applyFont="1" applyAlignment="1" applyProtection="1">
      <alignment vertical="center" wrapText="1"/>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4" applyFont="1" applyAlignment="1">
      <alignment vertical="center" wrapText="1"/>
    </xf>
    <xf numFmtId="0" fontId="6" fillId="0" borderId="0" xfId="4" applyFont="1" applyAlignment="1">
      <alignment horizontal="left" vertical="center" wrapText="1"/>
    </xf>
    <xf numFmtId="0" fontId="6" fillId="0" borderId="0" xfId="4" applyFont="1" applyAlignment="1">
      <alignment horizontal="center" vertical="center" wrapText="1"/>
    </xf>
    <xf numFmtId="0" fontId="9" fillId="0" borderId="0" xfId="4" applyFont="1" applyBorder="1" applyAlignment="1">
      <alignment horizontal="left" vertical="center" wrapText="1"/>
    </xf>
    <xf numFmtId="0" fontId="21" fillId="0" borderId="0" xfId="4" applyFont="1" applyAlignment="1">
      <alignment horizontal="left" vertical="center" wrapText="1"/>
    </xf>
    <xf numFmtId="0" fontId="8"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3" fillId="5" borderId="14" xfId="0" applyFont="1" applyFill="1" applyBorder="1" applyAlignment="1" applyProtection="1">
      <alignment horizontal="center" vertical="center" wrapText="1"/>
    </xf>
    <xf numFmtId="178" fontId="23" fillId="5" borderId="95" xfId="0" applyNumberFormat="1" applyFont="1" applyFill="1" applyBorder="1" applyAlignment="1" applyProtection="1">
      <alignment vertical="center" wrapText="1"/>
      <protection locked="0"/>
    </xf>
    <xf numFmtId="0" fontId="23" fillId="5" borderId="20" xfId="0" applyFont="1" applyFill="1" applyBorder="1" applyAlignment="1" applyProtection="1">
      <alignment horizontal="center" vertical="center" wrapText="1"/>
    </xf>
    <xf numFmtId="178" fontId="23" fillId="5" borderId="111"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4"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1" xfId="0" applyFont="1" applyFill="1" applyBorder="1" applyAlignment="1">
      <alignment horizontal="justify" vertical="center" wrapText="1"/>
    </xf>
    <xf numFmtId="0" fontId="27" fillId="0" borderId="41" xfId="0" applyFont="1" applyBorder="1" applyAlignment="1" applyProtection="1">
      <alignment horizontal="center" vertical="center"/>
      <protection locked="0"/>
    </xf>
    <xf numFmtId="0" fontId="26" fillId="0" borderId="41" xfId="0" applyFont="1" applyFill="1" applyBorder="1">
      <alignment vertical="center"/>
    </xf>
    <xf numFmtId="0" fontId="0" fillId="0" borderId="0" xfId="4" applyFont="1">
      <alignment vertical="center"/>
    </xf>
    <xf numFmtId="0" fontId="8" fillId="3" borderId="26" xfId="0" applyFont="1" applyFill="1" applyBorder="1">
      <alignment vertical="center"/>
    </xf>
    <xf numFmtId="0" fontId="8" fillId="3" borderId="26" xfId="0" applyFont="1" applyFill="1" applyBorder="1" applyAlignment="1">
      <alignment vertical="center" wrapText="1"/>
    </xf>
    <xf numFmtId="0" fontId="32" fillId="0" borderId="0" xfId="0" applyFont="1" applyFill="1">
      <alignment vertical="center"/>
    </xf>
    <xf numFmtId="0" fontId="23" fillId="5" borderId="0" xfId="0" applyFont="1" applyFill="1" applyBorder="1" applyAlignment="1" applyProtection="1">
      <alignment vertical="center" wrapText="1"/>
      <protection locked="0"/>
    </xf>
    <xf numFmtId="0" fontId="22" fillId="0" borderId="0" xfId="0" applyFont="1" applyFill="1" applyAlignment="1">
      <alignment horizontal="center" vertical="center"/>
    </xf>
    <xf numFmtId="0" fontId="22" fillId="0" borderId="0" xfId="0" applyFont="1" applyFill="1" applyBorder="1" applyAlignment="1" applyProtection="1">
      <alignment horizontal="center" vertical="center"/>
    </xf>
    <xf numFmtId="0" fontId="26" fillId="0" borderId="25" xfId="0" applyFont="1" applyFill="1" applyBorder="1" applyAlignment="1" applyProtection="1">
      <alignment horizontal="center" vertical="center" wrapText="1"/>
    </xf>
    <xf numFmtId="0" fontId="8" fillId="3" borderId="11" xfId="0" applyFont="1" applyFill="1" applyBorder="1" applyAlignment="1">
      <alignment horizontal="left" vertical="center"/>
    </xf>
    <xf numFmtId="0" fontId="0" fillId="5" borderId="139" xfId="0" applyFont="1" applyFill="1" applyBorder="1" applyAlignment="1" applyProtection="1">
      <alignment horizontal="center" vertical="center"/>
      <protection locked="0"/>
    </xf>
    <xf numFmtId="178" fontId="26"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6" fillId="0" borderId="0" xfId="0" applyFont="1" applyProtection="1">
      <alignment vertical="center"/>
      <protection locked="0"/>
    </xf>
    <xf numFmtId="0" fontId="33" fillId="0" borderId="0" xfId="5" applyFont="1">
      <alignment vertical="center"/>
    </xf>
    <xf numFmtId="0" fontId="0" fillId="5" borderId="102"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179" fontId="26" fillId="0" borderId="25" xfId="0" applyNumberFormat="1" applyFont="1" applyFill="1" applyBorder="1" applyAlignment="1" applyProtection="1">
      <alignment horizontal="center" vertical="center" wrapText="1"/>
      <protection locked="0"/>
    </xf>
    <xf numFmtId="49" fontId="23" fillId="0" borderId="24" xfId="0" applyNumberFormat="1" applyFont="1" applyFill="1" applyBorder="1" applyAlignment="1" applyProtection="1">
      <alignment horizontal="left" vertical="center" wrapText="1"/>
      <protection locked="0"/>
    </xf>
    <xf numFmtId="49" fontId="23" fillId="0" borderId="25" xfId="0" applyNumberFormat="1" applyFont="1" applyFill="1" applyBorder="1" applyAlignment="1" applyProtection="1">
      <alignment horizontal="left" vertical="center" wrapText="1"/>
      <protection locked="0"/>
    </xf>
    <xf numFmtId="49" fontId="23" fillId="0" borderId="26" xfId="0" applyNumberFormat="1" applyFont="1" applyFill="1" applyBorder="1" applyAlignment="1" applyProtection="1">
      <alignment horizontal="left" vertical="center" wrapText="1"/>
      <protection locked="0"/>
    </xf>
    <xf numFmtId="49" fontId="23"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6" fillId="0" borderId="25" xfId="0" applyNumberFormat="1" applyFont="1" applyFill="1" applyBorder="1" applyAlignment="1" applyProtection="1">
      <alignment horizontal="center" vertical="center" wrapText="1"/>
      <protection locked="0"/>
    </xf>
    <xf numFmtId="178" fontId="26" fillId="0" borderId="26" xfId="0" applyNumberFormat="1"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0" fontId="26" fillId="0" borderId="25" xfId="0" applyFont="1" applyFill="1" applyBorder="1" applyAlignment="1" applyProtection="1">
      <alignment horizontal="center" vertical="center" wrapText="1"/>
      <protection locked="0"/>
    </xf>
    <xf numFmtId="49" fontId="23" fillId="0" borderId="40" xfId="0" applyNumberFormat="1" applyFont="1" applyFill="1" applyBorder="1" applyAlignment="1" applyProtection="1">
      <alignment horizontal="left" vertical="center" wrapText="1"/>
      <protection locked="0"/>
    </xf>
    <xf numFmtId="49" fontId="23" fillId="0" borderId="41" xfId="0" applyNumberFormat="1" applyFont="1" applyFill="1" applyBorder="1" applyAlignment="1" applyProtection="1">
      <alignment horizontal="left" vertical="center" wrapText="1"/>
      <protection locked="0"/>
    </xf>
    <xf numFmtId="49" fontId="23" fillId="0" borderId="42" xfId="0" applyNumberFormat="1" applyFont="1" applyFill="1" applyBorder="1" applyAlignment="1" applyProtection="1">
      <alignment horizontal="left" vertical="center" wrapText="1"/>
      <protection locked="0"/>
    </xf>
    <xf numFmtId="0" fontId="12" fillId="2" borderId="44"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8" fillId="2" borderId="4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179" fontId="22"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16" fillId="3" borderId="2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6" fillId="3" borderId="86" xfId="0" applyFont="1" applyFill="1" applyBorder="1" applyAlignment="1">
      <alignment horizontal="center" vertical="center" wrapText="1"/>
    </xf>
    <xf numFmtId="0" fontId="16" fillId="3" borderId="14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8" fillId="3" borderId="40"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18" fillId="3" borderId="46"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7"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50" xfId="0" applyFont="1" applyFill="1" applyBorder="1" applyAlignment="1">
      <alignment horizontal="center" vertical="center"/>
    </xf>
    <xf numFmtId="0" fontId="0" fillId="2" borderId="13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7" xfId="0" applyFont="1" applyFill="1" applyBorder="1" applyAlignment="1">
      <alignment horizontal="center" vertical="center"/>
    </xf>
    <xf numFmtId="177" fontId="0" fillId="0" borderId="125" xfId="0" applyNumberFormat="1" applyFont="1" applyFill="1" applyBorder="1" applyAlignment="1">
      <alignment horizontal="right" vertical="center"/>
    </xf>
    <xf numFmtId="177" fontId="0" fillId="0" borderId="126" xfId="0" applyNumberFormat="1" applyFont="1" applyFill="1" applyBorder="1" applyAlignment="1">
      <alignment horizontal="right" vertical="center"/>
    </xf>
    <xf numFmtId="177" fontId="0" fillId="0" borderId="96" xfId="0" applyNumberFormat="1" applyFont="1" applyFill="1" applyBorder="1" applyAlignment="1" applyProtection="1">
      <alignment horizontal="center" vertical="center"/>
      <protection locked="0"/>
    </xf>
    <xf numFmtId="0" fontId="12"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22" fillId="0" borderId="7" xfId="0" applyNumberFormat="1" applyFont="1" applyFill="1" applyBorder="1" applyAlignment="1" applyProtection="1">
      <alignment horizontal="center" vertical="center"/>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4"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16" fillId="6" borderId="75"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101"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62"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22" fillId="0" borderId="84" xfId="0" applyFont="1" applyFill="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85" xfId="0" applyFont="1" applyBorder="1" applyAlignment="1" applyProtection="1">
      <alignment horizontal="center" vertical="center" wrapText="1"/>
      <protection locked="0"/>
    </xf>
    <xf numFmtId="0" fontId="22"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4"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6" fillId="2" borderId="136" xfId="0" applyFont="1" applyFill="1" applyBorder="1" applyAlignment="1">
      <alignment horizontal="center" vertical="center" wrapText="1"/>
    </xf>
    <xf numFmtId="0" fontId="16" fillId="2" borderId="137" xfId="0" applyFont="1" applyFill="1" applyBorder="1" applyAlignment="1">
      <alignment horizontal="center" vertical="center"/>
    </xf>
    <xf numFmtId="0" fontId="16" fillId="2" borderId="149"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1" fillId="2" borderId="110" xfId="3" applyFont="1" applyFill="1" applyBorder="1" applyAlignment="1" applyProtection="1">
      <alignment horizontal="right" vertical="center"/>
    </xf>
    <xf numFmtId="0" fontId="11" fillId="2" borderId="9" xfId="3"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6" fillId="2" borderId="104" xfId="0" applyFont="1" applyFill="1" applyBorder="1" applyAlignment="1">
      <alignment horizontal="center" vertical="center" textRotation="255" wrapText="1"/>
    </xf>
    <xf numFmtId="0" fontId="0" fillId="0" borderId="10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5" fillId="2" borderId="9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7" fontId="0" fillId="0" borderId="127" xfId="0" applyNumberFormat="1" applyFont="1" applyFill="1" applyBorder="1" applyAlignment="1" applyProtection="1">
      <alignment horizontal="right" vertical="center"/>
      <protection locked="0"/>
    </xf>
    <xf numFmtId="0" fontId="15" fillId="0" borderId="73"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3" fillId="6" borderId="42" xfId="3" applyFont="1" applyFill="1" applyBorder="1" applyAlignment="1" applyProtection="1">
      <alignment horizontal="center" vertical="center" wrapText="1"/>
    </xf>
    <xf numFmtId="0" fontId="15" fillId="0" borderId="40" xfId="3" applyFont="1" applyFill="1" applyBorder="1" applyAlignment="1" applyProtection="1">
      <alignment horizontal="center" vertical="center"/>
      <protection locked="0"/>
    </xf>
    <xf numFmtId="0" fontId="15" fillId="0" borderId="42" xfId="3"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4" fillId="0" borderId="66" xfId="1" applyFont="1" applyFill="1" applyBorder="1" applyAlignment="1" applyProtection="1">
      <alignment horizontal="left" vertical="top" wrapText="1"/>
      <protection locked="0"/>
    </xf>
    <xf numFmtId="0" fontId="14" fillId="0" borderId="17" xfId="1" applyFont="1" applyFill="1" applyBorder="1" applyAlignment="1" applyProtection="1">
      <alignment horizontal="left" vertical="top" wrapText="1"/>
      <protection locked="0"/>
    </xf>
    <xf numFmtId="0" fontId="14" fillId="0" borderId="31" xfId="1" applyFont="1" applyFill="1" applyBorder="1" applyAlignment="1" applyProtection="1">
      <alignment horizontal="left" vertical="top" wrapText="1"/>
      <protection locked="0"/>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6" borderId="144"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0" fillId="5" borderId="109"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2" xfId="0" applyFont="1" applyFill="1" applyBorder="1" applyAlignment="1">
      <alignment vertical="center" wrapText="1"/>
    </xf>
    <xf numFmtId="0" fontId="0" fillId="5" borderId="109" xfId="0" applyFont="1" applyFill="1" applyBorder="1" applyAlignment="1">
      <alignment vertical="center" wrapText="1"/>
    </xf>
    <xf numFmtId="0" fontId="0" fillId="5" borderId="13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5"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20" fillId="2" borderId="4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0" fillId="3" borderId="14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3" xfId="0" applyFont="1" applyFill="1" applyBorder="1" applyAlignment="1">
      <alignment horizontal="center" vertical="center"/>
    </xf>
    <xf numFmtId="0" fontId="16" fillId="2" borderId="123" xfId="0" applyFont="1" applyFill="1" applyBorder="1" applyAlignment="1">
      <alignment horizontal="center" vertical="center" wrapText="1"/>
    </xf>
    <xf numFmtId="0" fontId="16" fillId="2" borderId="130" xfId="0" applyFont="1" applyFill="1" applyBorder="1" applyAlignment="1">
      <alignment horizontal="center" vertical="center"/>
    </xf>
    <xf numFmtId="0" fontId="16" fillId="2" borderId="148" xfId="0" applyFont="1" applyFill="1" applyBorder="1" applyAlignment="1">
      <alignment horizontal="center" vertical="center"/>
    </xf>
    <xf numFmtId="0" fontId="16" fillId="2" borderId="118"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119" xfId="0" applyFont="1" applyFill="1" applyBorder="1" applyAlignment="1">
      <alignment horizontal="center" vertical="center"/>
    </xf>
    <xf numFmtId="0" fontId="0" fillId="6" borderId="146"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9"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4" fillId="2" borderId="24" xfId="0" applyFont="1" applyFill="1" applyBorder="1" applyAlignment="1">
      <alignment horizontal="center" vertical="center" wrapText="1" shrinkToFit="1"/>
    </xf>
    <xf numFmtId="0" fontId="24" fillId="2" borderId="25"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0" fontId="16" fillId="2" borderId="4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14" fillId="0" borderId="33" xfId="1" applyFont="1" applyFill="1" applyBorder="1" applyAlignment="1" applyProtection="1">
      <alignment horizontal="left" vertical="top" wrapText="1"/>
      <protection locked="0"/>
    </xf>
    <xf numFmtId="0" fontId="14" fillId="0" borderId="25"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0" fillId="0" borderId="38" xfId="0" applyFont="1" applyBorder="1" applyAlignment="1">
      <alignment horizontal="center" vertical="center"/>
    </xf>
    <xf numFmtId="0" fontId="12" fillId="0" borderId="87" xfId="3" applyFont="1" applyFill="1" applyBorder="1" applyAlignment="1" applyProtection="1">
      <alignment horizontal="center" vertical="center" wrapText="1"/>
    </xf>
    <xf numFmtId="0" fontId="12" fillId="0" borderId="88" xfId="3" applyFont="1" applyFill="1" applyBorder="1" applyAlignment="1" applyProtection="1">
      <alignment horizontal="center" vertical="center" wrapText="1"/>
    </xf>
    <xf numFmtId="0" fontId="0" fillId="0" borderId="103"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0" fillId="5" borderId="11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0" borderId="84" xfId="1" applyFont="1" applyFill="1" applyBorder="1" applyAlignment="1" applyProtection="1">
      <alignment horizontal="left" vertical="center" wrapText="1" shrinkToFit="1"/>
      <protection locked="0"/>
    </xf>
    <xf numFmtId="0" fontId="17" fillId="0" borderId="50" xfId="1" applyFont="1" applyFill="1" applyBorder="1" applyAlignment="1" applyProtection="1">
      <alignment horizontal="left" vertical="center" wrapText="1" shrinkToFit="1"/>
      <protection locked="0"/>
    </xf>
    <xf numFmtId="0" fontId="17" fillId="0" borderId="85" xfId="1" applyFont="1" applyFill="1" applyBorder="1" applyAlignment="1" applyProtection="1">
      <alignment horizontal="left" vertical="center" wrapText="1" shrinkToFit="1"/>
      <protection locked="0"/>
    </xf>
    <xf numFmtId="0" fontId="12"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4"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2"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3" fillId="6" borderId="44" xfId="3" applyFont="1" applyFill="1" applyBorder="1" applyAlignment="1" applyProtection="1">
      <alignment horizontal="center" vertical="center" wrapText="1" shrinkToFit="1"/>
    </xf>
    <xf numFmtId="0" fontId="13" fillId="6" borderId="41" xfId="3" applyFont="1" applyFill="1" applyBorder="1" applyAlignment="1" applyProtection="1">
      <alignment horizontal="center" vertical="center" wrapText="1" shrinkToFit="1"/>
    </xf>
    <xf numFmtId="0" fontId="13"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2"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41" xfId="2" applyFont="1" applyFill="1" applyBorder="1" applyAlignment="1" applyProtection="1">
      <alignment horizontal="left" vertical="center" wrapText="1" shrinkToFit="1"/>
      <protection locked="0"/>
    </xf>
    <xf numFmtId="0" fontId="15" fillId="0" borderId="62" xfId="2" applyFont="1" applyFill="1" applyBorder="1" applyAlignment="1" applyProtection="1">
      <alignment horizontal="left" vertical="center" wrapText="1" shrinkToFit="1"/>
      <protection locked="0"/>
    </xf>
    <xf numFmtId="0" fontId="12" fillId="2" borderId="49" xfId="3" applyFont="1" applyFill="1" applyBorder="1" applyAlignment="1" applyProtection="1">
      <alignment horizontal="center" vertical="center"/>
    </xf>
    <xf numFmtId="0" fontId="12" fillId="2" borderId="50" xfId="3" applyFont="1" applyFill="1" applyBorder="1" applyAlignment="1" applyProtection="1">
      <alignment horizontal="center" vertical="center"/>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5"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3" xfId="3" applyFont="1" applyFill="1" applyBorder="1" applyAlignment="1" applyProtection="1">
      <alignment horizontal="center"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3" xfId="0" applyFont="1" applyBorder="1" applyAlignment="1" applyProtection="1">
      <alignment horizontal="left" vertical="center" wrapText="1"/>
      <protection locked="0"/>
    </xf>
    <xf numFmtId="0" fontId="16" fillId="2" borderId="41"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6" fillId="3" borderId="136" xfId="0" applyFont="1" applyFill="1" applyBorder="1" applyAlignment="1">
      <alignment horizontal="center" vertical="center" wrapText="1"/>
    </xf>
    <xf numFmtId="0" fontId="0"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49" fontId="0" fillId="0" borderId="131" xfId="0" applyNumberFormat="1" applyFont="1" applyFill="1" applyBorder="1" applyAlignment="1" applyProtection="1">
      <alignment horizontal="center" vertical="center" shrinkToFit="1"/>
      <protection locked="0"/>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6" borderId="123" xfId="0" applyFont="1" applyFill="1" applyBorder="1" applyAlignment="1">
      <alignment horizontal="center" vertical="center" wrapText="1"/>
    </xf>
    <xf numFmtId="0" fontId="16" fillId="6" borderId="130" xfId="0" applyFont="1" applyFill="1" applyBorder="1" applyAlignment="1">
      <alignment horizontal="center" vertical="center" wrapText="1"/>
    </xf>
    <xf numFmtId="0" fontId="19"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Border="1" applyAlignment="1" applyProtection="1">
      <alignment horizontal="center" vertical="center"/>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0" fontId="0" fillId="2" borderId="137" xfId="0" applyFont="1" applyFill="1" applyBorder="1" applyAlignment="1">
      <alignment horizontal="center" vertical="center"/>
    </xf>
    <xf numFmtId="0" fontId="15" fillId="0" borderId="33"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4" xfId="1" applyFont="1" applyFill="1" applyBorder="1" applyAlignment="1" applyProtection="1">
      <alignment horizontal="left" vertical="center" wrapText="1" shrinkToFit="1"/>
    </xf>
    <xf numFmtId="0" fontId="16"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9" fillId="2" borderId="24" xfId="0" applyFont="1" applyFill="1" applyBorder="1" applyAlignment="1">
      <alignment horizontal="center" vertical="center" shrinkToFit="1"/>
    </xf>
    <xf numFmtId="0" fontId="0" fillId="0" borderId="106" xfId="0" applyFont="1" applyFill="1" applyBorder="1" applyAlignment="1">
      <alignment horizontal="center" vertical="center"/>
    </xf>
    <xf numFmtId="0" fontId="0" fillId="0" borderId="107"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23" fillId="5" borderId="112"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left" vertical="center" wrapText="1"/>
      <protection locked="0"/>
    </xf>
    <xf numFmtId="0" fontId="23" fillId="5" borderId="15" xfId="0" applyFont="1" applyFill="1" applyBorder="1" applyAlignment="1" applyProtection="1">
      <alignment horizontal="left" vertical="center" wrapText="1"/>
      <protection locked="0"/>
    </xf>
    <xf numFmtId="179" fontId="23" fillId="5" borderId="14" xfId="0" applyNumberFormat="1" applyFont="1" applyFill="1" applyBorder="1" applyAlignment="1" applyProtection="1">
      <alignment horizontal="center" vertical="center" wrapText="1"/>
      <protection locked="0"/>
    </xf>
    <xf numFmtId="0" fontId="23" fillId="5" borderId="72"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3" fillId="5" borderId="95" xfId="0" applyFont="1" applyFill="1" applyBorder="1" applyAlignment="1" applyProtection="1">
      <alignment horizontal="center" vertical="center" wrapText="1"/>
      <protection locked="0"/>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0" fontId="14" fillId="2" borderId="86"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85" xfId="0" applyFont="1" applyFill="1" applyBorder="1" applyAlignment="1">
      <alignment horizontal="center" vertical="center"/>
    </xf>
    <xf numFmtId="0" fontId="14"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3" fillId="5" borderId="112"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3" fillId="5" borderId="95" xfId="0" applyFont="1" applyFill="1" applyBorder="1" applyAlignment="1">
      <alignment horizontal="center" vertical="center" wrapText="1"/>
    </xf>
    <xf numFmtId="0" fontId="23" fillId="5" borderId="112" xfId="0" applyFont="1" applyFill="1" applyBorder="1" applyAlignment="1" applyProtection="1">
      <alignment horizontal="right" vertical="center" wrapText="1"/>
      <protection locked="0"/>
    </xf>
    <xf numFmtId="0" fontId="23" fillId="5" borderId="14" xfId="0" applyFont="1" applyFill="1" applyBorder="1" applyAlignment="1" applyProtection="1">
      <alignment horizontal="right" vertical="center" wrapText="1"/>
      <protection locked="0"/>
    </xf>
    <xf numFmtId="0" fontId="23" fillId="5" borderId="74" xfId="0" applyFont="1" applyFill="1" applyBorder="1" applyAlignment="1" applyProtection="1">
      <alignment horizontal="left" vertical="center" wrapText="1"/>
      <protection locked="0"/>
    </xf>
    <xf numFmtId="0" fontId="23" fillId="5" borderId="20" xfId="0" applyFont="1" applyFill="1" applyBorder="1" applyAlignment="1" applyProtection="1">
      <alignment horizontal="left" vertical="center" wrapText="1"/>
      <protection locked="0"/>
    </xf>
    <xf numFmtId="0" fontId="23" fillId="5" borderId="67" xfId="0" applyFont="1" applyFill="1" applyBorder="1" applyAlignment="1" applyProtection="1">
      <alignment horizontal="left" vertical="center" wrapText="1"/>
      <protection locked="0"/>
    </xf>
    <xf numFmtId="0" fontId="0" fillId="5" borderId="100"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3" fillId="5" borderId="74" xfId="0" applyFont="1" applyFill="1" applyBorder="1" applyAlignment="1" applyProtection="1">
      <alignment horizontal="right" vertical="center" wrapText="1"/>
      <protection locked="0"/>
    </xf>
    <xf numFmtId="0" fontId="23" fillId="5" borderId="20" xfId="0" applyFont="1" applyFill="1" applyBorder="1" applyAlignment="1" applyProtection="1">
      <alignment horizontal="right" vertical="center" wrapText="1"/>
      <protection locked="0"/>
    </xf>
    <xf numFmtId="179" fontId="23" fillId="5" borderId="20" xfId="0" applyNumberFormat="1" applyFont="1" applyFill="1" applyBorder="1" applyAlignment="1" applyProtection="1">
      <alignment horizontal="center" vertical="center" wrapText="1"/>
      <protection locked="0"/>
    </xf>
    <xf numFmtId="0" fontId="18" fillId="3" borderId="144" xfId="0" applyFont="1" applyFill="1" applyBorder="1" applyAlignment="1">
      <alignment horizontal="center" vertical="center" textRotation="255" wrapText="1"/>
    </xf>
    <xf numFmtId="0" fontId="18" fillId="3" borderId="143" xfId="0" applyFont="1" applyFill="1" applyBorder="1" applyAlignment="1">
      <alignment horizontal="center" vertical="center" textRotation="255" wrapText="1"/>
    </xf>
    <xf numFmtId="0" fontId="18" fillId="3" borderId="89" xfId="0" applyFont="1" applyFill="1" applyBorder="1" applyAlignment="1">
      <alignment horizontal="center" vertical="center" textRotation="255" wrapText="1"/>
    </xf>
    <xf numFmtId="0" fontId="18" fillId="3" borderId="81" xfId="0" applyFont="1" applyFill="1" applyBorder="1" applyAlignment="1">
      <alignment horizontal="center" vertical="center" textRotation="255" wrapText="1"/>
    </xf>
    <xf numFmtId="0" fontId="18" fillId="3" borderId="3" xfId="0" applyFont="1" applyFill="1" applyBorder="1" applyAlignment="1">
      <alignment horizontal="center" vertical="center" textRotation="255" wrapText="1"/>
    </xf>
    <xf numFmtId="0" fontId="16" fillId="2" borderId="81" xfId="4" applyFont="1" applyFill="1" applyBorder="1" applyAlignment="1">
      <alignment horizontal="center" vertical="center" wrapText="1"/>
    </xf>
    <xf numFmtId="0" fontId="16" fillId="2" borderId="82" xfId="4" applyFont="1" applyFill="1" applyBorder="1" applyAlignment="1">
      <alignment horizontal="center" vertical="center" wrapText="1"/>
    </xf>
    <xf numFmtId="0" fontId="16" fillId="2" borderId="83"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0" xfId="4" applyFont="1" applyFill="1" applyBorder="1" applyAlignment="1">
      <alignment horizontal="center" vertical="center" wrapText="1"/>
    </xf>
    <xf numFmtId="0" fontId="16" fillId="2" borderId="46" xfId="4" applyFont="1" applyFill="1" applyBorder="1" applyAlignment="1">
      <alignment horizontal="center" vertical="center" wrapText="1"/>
    </xf>
    <xf numFmtId="0" fontId="16" fillId="2" borderId="68"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69" xfId="4" applyFont="1" applyFill="1" applyBorder="1" applyAlignment="1">
      <alignment horizontal="center" vertical="center" wrapText="1"/>
    </xf>
    <xf numFmtId="0" fontId="6" fillId="0" borderId="72"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177" fontId="6" fillId="0" borderId="13" xfId="0" applyNumberFormat="1" applyFont="1" applyFill="1" applyBorder="1" applyAlignment="1" applyProtection="1">
      <alignment horizontal="right" vertical="center"/>
      <protection locked="0"/>
    </xf>
    <xf numFmtId="177" fontId="6" fillId="0" borderId="14" xfId="0" applyNumberFormat="1" applyFont="1" applyFill="1" applyBorder="1" applyAlignment="1" applyProtection="1">
      <alignment horizontal="right" vertical="center"/>
      <protection locked="0"/>
    </xf>
    <xf numFmtId="177" fontId="6" fillId="0" borderId="124" xfId="0" applyNumberFormat="1" applyFont="1" applyFill="1" applyBorder="1" applyAlignment="1" applyProtection="1">
      <alignment horizontal="right" vertical="center"/>
      <protection locked="0"/>
    </xf>
    <xf numFmtId="0" fontId="14" fillId="0" borderId="14"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177" fontId="6" fillId="0" borderId="30" xfId="0" applyNumberFormat="1" applyFont="1" applyFill="1" applyBorder="1" applyAlignment="1" applyProtection="1">
      <alignment horizontal="right" vertical="center"/>
      <protection locked="0"/>
    </xf>
    <xf numFmtId="0" fontId="6" fillId="0" borderId="80"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6" fillId="0" borderId="93" xfId="0" applyFont="1" applyBorder="1" applyAlignment="1" applyProtection="1">
      <alignment horizontal="left" vertical="center" wrapText="1"/>
      <protection locked="0"/>
    </xf>
    <xf numFmtId="0" fontId="6" fillId="0" borderId="71" xfId="0" applyFont="1" applyBorder="1" applyAlignment="1" applyProtection="1">
      <alignment horizontal="left" vertical="center"/>
      <protection locked="0"/>
    </xf>
    <xf numFmtId="0" fontId="6" fillId="0" borderId="93" xfId="0" applyFont="1" applyBorder="1" applyAlignment="1" applyProtection="1">
      <alignment horizontal="left" vertical="center"/>
      <protection locked="0"/>
    </xf>
    <xf numFmtId="177" fontId="6" fillId="0" borderId="70" xfId="0" applyNumberFormat="1" applyFont="1" applyFill="1" applyBorder="1" applyAlignment="1" applyProtection="1">
      <alignment horizontal="right" vertical="center"/>
      <protection locked="0"/>
    </xf>
    <xf numFmtId="177" fontId="6" fillId="0" borderId="71" xfId="0" applyNumberFormat="1" applyFont="1" applyFill="1" applyBorder="1" applyAlignment="1" applyProtection="1">
      <alignment horizontal="right" vertical="center"/>
      <protection locked="0"/>
    </xf>
    <xf numFmtId="177" fontId="6" fillId="0" borderId="127" xfId="0" applyNumberFormat="1" applyFont="1" applyFill="1" applyBorder="1" applyAlignment="1" applyProtection="1">
      <alignment horizontal="right" vertical="center"/>
      <protection locked="0"/>
    </xf>
    <xf numFmtId="0" fontId="14" fillId="0" borderId="71" xfId="0" applyFont="1" applyBorder="1" applyAlignment="1" applyProtection="1">
      <alignment horizontal="left" vertical="center" wrapText="1"/>
      <protection locked="0"/>
    </xf>
    <xf numFmtId="0" fontId="14" fillId="0" borderId="93" xfId="0" applyFont="1" applyBorder="1" applyAlignment="1" applyProtection="1">
      <alignment horizontal="left" vertical="center" wrapText="1"/>
      <protection locked="0"/>
    </xf>
    <xf numFmtId="177" fontId="6" fillId="0" borderId="96" xfId="0" applyNumberFormat="1" applyFont="1" applyFill="1" applyBorder="1" applyAlignment="1" applyProtection="1">
      <alignment horizontal="right" vertical="center"/>
      <protection locked="0"/>
    </xf>
    <xf numFmtId="0" fontId="6" fillId="0" borderId="73" xfId="0" applyFont="1" applyFill="1" applyBorder="1" applyAlignment="1">
      <alignment horizontal="center" vertical="center"/>
    </xf>
    <xf numFmtId="0" fontId="6" fillId="0" borderId="41" xfId="0" applyFont="1" applyBorder="1" applyAlignment="1">
      <alignment horizontal="center" vertical="center"/>
    </xf>
    <xf numFmtId="0" fontId="6" fillId="0" borderId="40" xfId="0" applyFont="1" applyFill="1" applyBorder="1" applyAlignment="1">
      <alignment horizontal="center"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7" fontId="6" fillId="0" borderId="24" xfId="0" applyNumberFormat="1" applyFont="1" applyFill="1" applyBorder="1" applyAlignment="1" applyProtection="1">
      <alignment horizontal="right" vertical="center"/>
    </xf>
    <xf numFmtId="177" fontId="6" fillId="0" borderId="25" xfId="0" applyNumberFormat="1" applyFont="1" applyFill="1" applyBorder="1" applyAlignment="1" applyProtection="1">
      <alignment horizontal="right" vertical="center"/>
    </xf>
    <xf numFmtId="177" fontId="6" fillId="0" borderId="43" xfId="0" applyNumberFormat="1" applyFont="1" applyFill="1" applyBorder="1" applyAlignment="1" applyProtection="1">
      <alignment horizontal="right" vertical="center"/>
    </xf>
    <xf numFmtId="177" fontId="6" fillId="0" borderId="34" xfId="0" applyNumberFormat="1" applyFont="1" applyFill="1" applyBorder="1" applyAlignment="1" applyProtection="1">
      <alignment horizontal="right" vertical="center"/>
    </xf>
    <xf numFmtId="0" fontId="6" fillId="0" borderId="128" xfId="0" applyFont="1" applyBorder="1" applyAlignment="1">
      <alignment horizontal="center" vertical="center"/>
    </xf>
    <xf numFmtId="0" fontId="6" fillId="0" borderId="76" xfId="0" applyFont="1" applyBorder="1" applyAlignment="1">
      <alignment horizontal="center" vertical="center"/>
    </xf>
    <xf numFmtId="0" fontId="14" fillId="0" borderId="97" xfId="0" applyFont="1" applyBorder="1" applyAlignment="1">
      <alignment horizontal="center" vertical="center" wrapText="1"/>
    </xf>
    <xf numFmtId="0" fontId="6" fillId="0" borderId="98" xfId="0" applyFont="1" applyBorder="1" applyAlignment="1">
      <alignment horizontal="center" vertical="center"/>
    </xf>
    <xf numFmtId="0" fontId="6" fillId="0" borderId="99" xfId="0" applyFont="1" applyBorder="1" applyAlignment="1">
      <alignment horizontal="center" vertical="center"/>
    </xf>
    <xf numFmtId="177" fontId="6" fillId="0" borderId="100" xfId="0" applyNumberFormat="1" applyFont="1" applyFill="1" applyBorder="1" applyAlignment="1" applyProtection="1">
      <alignment horizontal="right" vertical="center"/>
    </xf>
    <xf numFmtId="177" fontId="6" fillId="0" borderId="76" xfId="0" applyNumberFormat="1" applyFont="1" applyFill="1" applyBorder="1" applyAlignment="1" applyProtection="1">
      <alignment horizontal="right" vertical="center"/>
    </xf>
    <xf numFmtId="177" fontId="6" fillId="0" borderId="129" xfId="0" applyNumberFormat="1" applyFont="1" applyFill="1" applyBorder="1" applyAlignment="1" applyProtection="1">
      <alignment horizontal="right" vertical="center"/>
    </xf>
    <xf numFmtId="177" fontId="6" fillId="0" borderId="102" xfId="0" applyNumberFormat="1" applyFont="1" applyFill="1" applyBorder="1" applyAlignment="1" applyProtection="1">
      <alignment horizontal="right" vertical="center"/>
    </xf>
    <xf numFmtId="0" fontId="6" fillId="5" borderId="11" xfId="0" applyFont="1" applyFill="1" applyBorder="1" applyAlignment="1" applyProtection="1">
      <alignment horizontal="left" vertical="center" wrapText="1"/>
      <protection locked="0"/>
    </xf>
    <xf numFmtId="0" fontId="6" fillId="2" borderId="11" xfId="0"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0" borderId="11" xfId="0" applyFont="1" applyBorder="1" applyAlignment="1">
      <alignment horizontal="center" vertical="center"/>
    </xf>
    <xf numFmtId="177" fontId="6" fillId="0" borderId="24" xfId="0" applyNumberFormat="1" applyFont="1" applyFill="1" applyBorder="1" applyAlignment="1" applyProtection="1">
      <alignment horizontal="right" vertical="center" wrapText="1"/>
      <protection locked="0"/>
    </xf>
    <xf numFmtId="177" fontId="6" fillId="0" borderId="25" xfId="0" applyNumberFormat="1" applyFont="1" applyFill="1" applyBorder="1" applyAlignment="1" applyProtection="1">
      <alignment horizontal="right" vertical="center" wrapText="1"/>
      <protection locked="0"/>
    </xf>
    <xf numFmtId="177" fontId="6" fillId="0" borderId="26" xfId="0" applyNumberFormat="1" applyFont="1" applyFill="1" applyBorder="1" applyAlignment="1" applyProtection="1">
      <alignment horizontal="right" vertical="center" wrapText="1"/>
      <protection locked="0"/>
    </xf>
    <xf numFmtId="0" fontId="6" fillId="0" borderId="11" xfId="0" applyFont="1" applyBorder="1" applyAlignment="1" applyProtection="1">
      <alignment horizontal="left" vertical="center" wrapText="1"/>
      <protection locked="0"/>
    </xf>
    <xf numFmtId="181" fontId="6" fillId="5" borderId="11" xfId="0" applyNumberFormat="1" applyFont="1" applyFill="1" applyBorder="1" applyAlignment="1" applyProtection="1">
      <alignment horizontal="center" vertical="center" wrapText="1"/>
      <protection locked="0"/>
    </xf>
    <xf numFmtId="49" fontId="6" fillId="5" borderId="11" xfId="0" applyNumberFormat="1" applyFont="1" applyFill="1" applyBorder="1" applyAlignment="1" applyProtection="1">
      <alignment horizontal="left" vertical="center" wrapText="1"/>
      <protection locked="0"/>
    </xf>
    <xf numFmtId="177" fontId="6" fillId="0" borderId="24" xfId="0" applyNumberFormat="1" applyFont="1" applyFill="1" applyBorder="1" applyAlignment="1" applyProtection="1">
      <alignment horizontal="right" vertical="center"/>
      <protection locked="0"/>
    </xf>
    <xf numFmtId="177" fontId="6" fillId="0" borderId="25" xfId="0" applyNumberFormat="1" applyFont="1" applyFill="1" applyBorder="1" applyAlignment="1" applyProtection="1">
      <alignment horizontal="right" vertical="center"/>
      <protection locked="0"/>
    </xf>
    <xf numFmtId="177" fontId="6" fillId="0" borderId="26" xfId="0" applyNumberFormat="1" applyFont="1" applyFill="1" applyBorder="1" applyAlignment="1" applyProtection="1">
      <alignment horizontal="right" vertical="center"/>
      <protection locked="0"/>
    </xf>
    <xf numFmtId="49" fontId="6" fillId="5" borderId="11" xfId="0" applyNumberFormat="1" applyFont="1" applyFill="1" applyBorder="1" applyAlignment="1" applyProtection="1">
      <alignment horizontal="center" vertical="center" wrapText="1"/>
      <protection locked="0"/>
    </xf>
    <xf numFmtId="182" fontId="6" fillId="5" borderId="11" xfId="0" applyNumberFormat="1" applyFont="1" applyFill="1" applyBorder="1" applyAlignment="1" applyProtection="1">
      <alignment horizontal="right" vertical="center" wrapText="1"/>
      <protection locked="0"/>
    </xf>
    <xf numFmtId="0" fontId="6"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4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160867</xdr:colOff>
      <xdr:row>136</xdr:row>
      <xdr:rowOff>94197</xdr:rowOff>
    </xdr:from>
    <xdr:to>
      <xdr:col>51</xdr:col>
      <xdr:colOff>76200</xdr:colOff>
      <xdr:row>170</xdr:row>
      <xdr:rowOff>134180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467" y="51977930"/>
          <a:ext cx="8382000" cy="1254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27"/>
  <sheetViews>
    <sheetView tabSelected="1" view="pageBreakPreview" zoomScale="70" zoomScaleNormal="75" zoomScaleSheetLayoutView="70" zoomScalePageLayoutView="85" workbookViewId="0"/>
  </sheetViews>
  <sheetFormatPr defaultRowHeight="13.5" x14ac:dyDescent="0.15"/>
  <cols>
    <col min="1" max="49" width="2.625" style="45" customWidth="1"/>
    <col min="50" max="50" width="6.625" style="45" customWidth="1"/>
    <col min="51" max="51" width="8.625" hidden="1" customWidth="1"/>
    <col min="52" max="57" width="2.25" customWidth="1"/>
    <col min="62" max="62" width="27.875" customWidth="1"/>
    <col min="63" max="63" width="12.25" customWidth="1"/>
  </cols>
  <sheetData>
    <row r="1" spans="1:50" ht="23.25" customHeight="1" x14ac:dyDescent="0.15">
      <c r="AP1" s="9"/>
      <c r="AQ1" s="9"/>
      <c r="AR1" s="9"/>
      <c r="AS1" s="9"/>
      <c r="AT1" s="9"/>
      <c r="AU1" s="9"/>
      <c r="AV1" s="9"/>
      <c r="AW1" s="2"/>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4" t="s">
        <v>0</v>
      </c>
      <c r="Y2" s="64"/>
      <c r="AD2" s="164">
        <v>2021</v>
      </c>
      <c r="AE2" s="164"/>
      <c r="AF2" s="164"/>
      <c r="AG2" s="164"/>
      <c r="AH2" s="164"/>
      <c r="AI2" s="76" t="s">
        <v>293</v>
      </c>
      <c r="AJ2" s="164" t="s">
        <v>591</v>
      </c>
      <c r="AK2" s="164"/>
      <c r="AL2" s="164"/>
      <c r="AM2" s="164"/>
      <c r="AN2" s="76" t="s">
        <v>293</v>
      </c>
      <c r="AO2" s="164">
        <v>20</v>
      </c>
      <c r="AP2" s="164"/>
      <c r="AQ2" s="164"/>
      <c r="AR2" s="77" t="s">
        <v>590</v>
      </c>
      <c r="AS2" s="165">
        <v>6</v>
      </c>
      <c r="AT2" s="165"/>
      <c r="AU2" s="165"/>
      <c r="AV2" s="76" t="str">
        <f>IF(AW2="","","-")</f>
        <v/>
      </c>
      <c r="AW2" s="267"/>
      <c r="AX2" s="267"/>
    </row>
    <row r="3" spans="1:50" ht="21" customHeight="1" thickBot="1" x14ac:dyDescent="0.2">
      <c r="A3" s="356" t="s">
        <v>583</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19" t="s">
        <v>60</v>
      </c>
      <c r="AJ3" s="358" t="s">
        <v>592</v>
      </c>
      <c r="AK3" s="358"/>
      <c r="AL3" s="358"/>
      <c r="AM3" s="358"/>
      <c r="AN3" s="358"/>
      <c r="AO3" s="358"/>
      <c r="AP3" s="358"/>
      <c r="AQ3" s="358"/>
      <c r="AR3" s="358"/>
      <c r="AS3" s="358"/>
      <c r="AT3" s="358"/>
      <c r="AU3" s="358"/>
      <c r="AV3" s="358"/>
      <c r="AW3" s="358"/>
      <c r="AX3" s="20" t="s">
        <v>61</v>
      </c>
    </row>
    <row r="4" spans="1:50" ht="24.75" customHeight="1" x14ac:dyDescent="0.15">
      <c r="A4" s="574" t="s">
        <v>25</v>
      </c>
      <c r="B4" s="575"/>
      <c r="C4" s="575"/>
      <c r="D4" s="575"/>
      <c r="E4" s="575"/>
      <c r="F4" s="575"/>
      <c r="G4" s="549" t="s">
        <v>607</v>
      </c>
      <c r="H4" s="550"/>
      <c r="I4" s="550"/>
      <c r="J4" s="550"/>
      <c r="K4" s="550"/>
      <c r="L4" s="550"/>
      <c r="M4" s="550"/>
      <c r="N4" s="550"/>
      <c r="O4" s="550"/>
      <c r="P4" s="550"/>
      <c r="Q4" s="550"/>
      <c r="R4" s="550"/>
      <c r="S4" s="550"/>
      <c r="T4" s="550"/>
      <c r="U4" s="550"/>
      <c r="V4" s="550"/>
      <c r="W4" s="550"/>
      <c r="X4" s="551"/>
      <c r="Y4" s="552" t="s">
        <v>1</v>
      </c>
      <c r="Z4" s="553"/>
      <c r="AA4" s="553"/>
      <c r="AB4" s="553"/>
      <c r="AC4" s="553"/>
      <c r="AD4" s="554"/>
      <c r="AE4" s="555" t="s">
        <v>593</v>
      </c>
      <c r="AF4" s="556"/>
      <c r="AG4" s="556"/>
      <c r="AH4" s="556"/>
      <c r="AI4" s="556"/>
      <c r="AJ4" s="556"/>
      <c r="AK4" s="556"/>
      <c r="AL4" s="556"/>
      <c r="AM4" s="556"/>
      <c r="AN4" s="556"/>
      <c r="AO4" s="556"/>
      <c r="AP4" s="557"/>
      <c r="AQ4" s="558" t="s">
        <v>2</v>
      </c>
      <c r="AR4" s="553"/>
      <c r="AS4" s="553"/>
      <c r="AT4" s="553"/>
      <c r="AU4" s="553"/>
      <c r="AV4" s="553"/>
      <c r="AW4" s="553"/>
      <c r="AX4" s="559"/>
    </row>
    <row r="5" spans="1:50" ht="46.9" customHeight="1" x14ac:dyDescent="0.15">
      <c r="A5" s="560" t="s">
        <v>63</v>
      </c>
      <c r="B5" s="561"/>
      <c r="C5" s="561"/>
      <c r="D5" s="561"/>
      <c r="E5" s="561"/>
      <c r="F5" s="562"/>
      <c r="G5" s="391" t="s">
        <v>388</v>
      </c>
      <c r="H5" s="392"/>
      <c r="I5" s="392"/>
      <c r="J5" s="392"/>
      <c r="K5" s="392"/>
      <c r="L5" s="392"/>
      <c r="M5" s="393" t="s">
        <v>62</v>
      </c>
      <c r="N5" s="394"/>
      <c r="O5" s="394"/>
      <c r="P5" s="394"/>
      <c r="Q5" s="394"/>
      <c r="R5" s="395"/>
      <c r="S5" s="396" t="s">
        <v>397</v>
      </c>
      <c r="T5" s="392"/>
      <c r="U5" s="392"/>
      <c r="V5" s="392"/>
      <c r="W5" s="392"/>
      <c r="X5" s="397"/>
      <c r="Y5" s="566" t="s">
        <v>3</v>
      </c>
      <c r="Z5" s="567"/>
      <c r="AA5" s="567"/>
      <c r="AB5" s="567"/>
      <c r="AC5" s="567"/>
      <c r="AD5" s="568"/>
      <c r="AE5" s="569" t="s">
        <v>594</v>
      </c>
      <c r="AF5" s="569"/>
      <c r="AG5" s="569"/>
      <c r="AH5" s="569"/>
      <c r="AI5" s="569"/>
      <c r="AJ5" s="569"/>
      <c r="AK5" s="569"/>
      <c r="AL5" s="569"/>
      <c r="AM5" s="569"/>
      <c r="AN5" s="569"/>
      <c r="AO5" s="569"/>
      <c r="AP5" s="570"/>
      <c r="AQ5" s="571" t="s">
        <v>740</v>
      </c>
      <c r="AR5" s="572"/>
      <c r="AS5" s="572"/>
      <c r="AT5" s="572"/>
      <c r="AU5" s="572"/>
      <c r="AV5" s="572"/>
      <c r="AW5" s="572"/>
      <c r="AX5" s="573"/>
    </row>
    <row r="6" spans="1:50" ht="39" customHeight="1" x14ac:dyDescent="0.15">
      <c r="A6" s="576" t="s">
        <v>4</v>
      </c>
      <c r="B6" s="577"/>
      <c r="C6" s="577"/>
      <c r="D6" s="577"/>
      <c r="E6" s="577"/>
      <c r="F6" s="577"/>
      <c r="G6" s="668" t="str">
        <f>入力規則等!F39</f>
        <v>一般会計</v>
      </c>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69"/>
      <c r="AS6" s="669"/>
      <c r="AT6" s="669"/>
      <c r="AU6" s="669"/>
      <c r="AV6" s="669"/>
      <c r="AW6" s="669"/>
      <c r="AX6" s="670"/>
    </row>
    <row r="7" spans="1:50" ht="49.5" customHeight="1" x14ac:dyDescent="0.15">
      <c r="A7" s="644" t="s">
        <v>22</v>
      </c>
      <c r="B7" s="645"/>
      <c r="C7" s="645"/>
      <c r="D7" s="645"/>
      <c r="E7" s="645"/>
      <c r="F7" s="646"/>
      <c r="G7" s="647" t="s">
        <v>596</v>
      </c>
      <c r="H7" s="648"/>
      <c r="I7" s="648"/>
      <c r="J7" s="648"/>
      <c r="K7" s="648"/>
      <c r="L7" s="648"/>
      <c r="M7" s="648"/>
      <c r="N7" s="648"/>
      <c r="O7" s="648"/>
      <c r="P7" s="648"/>
      <c r="Q7" s="648"/>
      <c r="R7" s="648"/>
      <c r="S7" s="648"/>
      <c r="T7" s="648"/>
      <c r="U7" s="648"/>
      <c r="V7" s="648"/>
      <c r="W7" s="648"/>
      <c r="X7" s="649"/>
      <c r="Y7" s="261" t="s">
        <v>279</v>
      </c>
      <c r="Z7" s="262"/>
      <c r="AA7" s="262"/>
      <c r="AB7" s="262"/>
      <c r="AC7" s="262"/>
      <c r="AD7" s="263"/>
      <c r="AE7" s="245" t="s">
        <v>597</v>
      </c>
      <c r="AF7" s="246"/>
      <c r="AG7" s="246"/>
      <c r="AH7" s="246"/>
      <c r="AI7" s="246"/>
      <c r="AJ7" s="246"/>
      <c r="AK7" s="246"/>
      <c r="AL7" s="246"/>
      <c r="AM7" s="246"/>
      <c r="AN7" s="246"/>
      <c r="AO7" s="246"/>
      <c r="AP7" s="246"/>
      <c r="AQ7" s="246"/>
      <c r="AR7" s="246"/>
      <c r="AS7" s="246"/>
      <c r="AT7" s="246"/>
      <c r="AU7" s="246"/>
      <c r="AV7" s="246"/>
      <c r="AW7" s="246"/>
      <c r="AX7" s="247"/>
    </row>
    <row r="8" spans="1:50" ht="53.25" customHeight="1" x14ac:dyDescent="0.15">
      <c r="A8" s="644" t="s">
        <v>204</v>
      </c>
      <c r="B8" s="645"/>
      <c r="C8" s="645"/>
      <c r="D8" s="645"/>
      <c r="E8" s="645"/>
      <c r="F8" s="646"/>
      <c r="G8" s="172" t="str">
        <f>入力規則等!A27</f>
        <v>-</v>
      </c>
      <c r="H8" s="173"/>
      <c r="I8" s="173"/>
      <c r="J8" s="173"/>
      <c r="K8" s="173"/>
      <c r="L8" s="173"/>
      <c r="M8" s="173"/>
      <c r="N8" s="173"/>
      <c r="O8" s="173"/>
      <c r="P8" s="173"/>
      <c r="Q8" s="173"/>
      <c r="R8" s="173"/>
      <c r="S8" s="173"/>
      <c r="T8" s="173"/>
      <c r="U8" s="173"/>
      <c r="V8" s="173"/>
      <c r="W8" s="173"/>
      <c r="X8" s="174"/>
      <c r="Y8" s="402" t="s">
        <v>205</v>
      </c>
      <c r="Z8" s="403"/>
      <c r="AA8" s="403"/>
      <c r="AB8" s="403"/>
      <c r="AC8" s="403"/>
      <c r="AD8" s="404"/>
      <c r="AE8" s="586" t="str">
        <f>入力規則等!K13</f>
        <v>その他の事項経費</v>
      </c>
      <c r="AF8" s="173"/>
      <c r="AG8" s="173"/>
      <c r="AH8" s="173"/>
      <c r="AI8" s="173"/>
      <c r="AJ8" s="173"/>
      <c r="AK8" s="173"/>
      <c r="AL8" s="173"/>
      <c r="AM8" s="173"/>
      <c r="AN8" s="173"/>
      <c r="AO8" s="173"/>
      <c r="AP8" s="173"/>
      <c r="AQ8" s="173"/>
      <c r="AR8" s="173"/>
      <c r="AS8" s="173"/>
      <c r="AT8" s="173"/>
      <c r="AU8" s="173"/>
      <c r="AV8" s="173"/>
      <c r="AW8" s="173"/>
      <c r="AX8" s="587"/>
    </row>
    <row r="9" spans="1:50" ht="58.5" customHeight="1" x14ac:dyDescent="0.15">
      <c r="A9" s="115" t="s">
        <v>23</v>
      </c>
      <c r="B9" s="116"/>
      <c r="C9" s="116"/>
      <c r="D9" s="116"/>
      <c r="E9" s="116"/>
      <c r="F9" s="116"/>
      <c r="G9" s="405" t="s">
        <v>741</v>
      </c>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7"/>
    </row>
    <row r="10" spans="1:50" ht="80.25" customHeight="1" x14ac:dyDescent="0.15">
      <c r="A10" s="588" t="s">
        <v>29</v>
      </c>
      <c r="B10" s="589"/>
      <c r="C10" s="589"/>
      <c r="D10" s="589"/>
      <c r="E10" s="589"/>
      <c r="F10" s="589"/>
      <c r="G10" s="522" t="s">
        <v>742</v>
      </c>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4"/>
    </row>
    <row r="11" spans="1:50" ht="42" customHeight="1" x14ac:dyDescent="0.15">
      <c r="A11" s="588" t="s">
        <v>5</v>
      </c>
      <c r="B11" s="589"/>
      <c r="C11" s="589"/>
      <c r="D11" s="589"/>
      <c r="E11" s="589"/>
      <c r="F11" s="597"/>
      <c r="G11" s="563" t="str">
        <f>入力規則等!P10</f>
        <v>委託・請負</v>
      </c>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5"/>
    </row>
    <row r="12" spans="1:50" ht="21" customHeight="1" x14ac:dyDescent="0.15">
      <c r="A12" s="109" t="s">
        <v>24</v>
      </c>
      <c r="B12" s="110"/>
      <c r="C12" s="110"/>
      <c r="D12" s="110"/>
      <c r="E12" s="110"/>
      <c r="F12" s="111"/>
      <c r="G12" s="529"/>
      <c r="H12" s="530"/>
      <c r="I12" s="530"/>
      <c r="J12" s="530"/>
      <c r="K12" s="530"/>
      <c r="L12" s="530"/>
      <c r="M12" s="530"/>
      <c r="N12" s="530"/>
      <c r="O12" s="530"/>
      <c r="P12" s="264" t="s">
        <v>280</v>
      </c>
      <c r="Q12" s="265"/>
      <c r="R12" s="265"/>
      <c r="S12" s="265"/>
      <c r="T12" s="265"/>
      <c r="U12" s="265"/>
      <c r="V12" s="266"/>
      <c r="W12" s="264" t="s">
        <v>297</v>
      </c>
      <c r="X12" s="265"/>
      <c r="Y12" s="265"/>
      <c r="Z12" s="265"/>
      <c r="AA12" s="265"/>
      <c r="AB12" s="265"/>
      <c r="AC12" s="266"/>
      <c r="AD12" s="264" t="s">
        <v>581</v>
      </c>
      <c r="AE12" s="265"/>
      <c r="AF12" s="265"/>
      <c r="AG12" s="265"/>
      <c r="AH12" s="265"/>
      <c r="AI12" s="265"/>
      <c r="AJ12" s="266"/>
      <c r="AK12" s="264" t="s">
        <v>584</v>
      </c>
      <c r="AL12" s="265"/>
      <c r="AM12" s="265"/>
      <c r="AN12" s="265"/>
      <c r="AO12" s="265"/>
      <c r="AP12" s="265"/>
      <c r="AQ12" s="266"/>
      <c r="AR12" s="264" t="s">
        <v>585</v>
      </c>
      <c r="AS12" s="265"/>
      <c r="AT12" s="265"/>
      <c r="AU12" s="265"/>
      <c r="AV12" s="265"/>
      <c r="AW12" s="265"/>
      <c r="AX12" s="590"/>
    </row>
    <row r="13" spans="1:50" ht="21" customHeight="1" x14ac:dyDescent="0.15">
      <c r="A13" s="112"/>
      <c r="B13" s="113"/>
      <c r="C13" s="113"/>
      <c r="D13" s="113"/>
      <c r="E13" s="113"/>
      <c r="F13" s="114"/>
      <c r="G13" s="591" t="s">
        <v>6</v>
      </c>
      <c r="H13" s="592"/>
      <c r="I13" s="474" t="s">
        <v>7</v>
      </c>
      <c r="J13" s="475"/>
      <c r="K13" s="475"/>
      <c r="L13" s="475"/>
      <c r="M13" s="475"/>
      <c r="N13" s="475"/>
      <c r="O13" s="476"/>
      <c r="P13" s="155" t="s">
        <v>597</v>
      </c>
      <c r="Q13" s="156"/>
      <c r="R13" s="156"/>
      <c r="S13" s="156"/>
      <c r="T13" s="156"/>
      <c r="U13" s="156"/>
      <c r="V13" s="157"/>
      <c r="W13" s="155" t="s">
        <v>597</v>
      </c>
      <c r="X13" s="156"/>
      <c r="Y13" s="156"/>
      <c r="Z13" s="156"/>
      <c r="AA13" s="156"/>
      <c r="AB13" s="156"/>
      <c r="AC13" s="157"/>
      <c r="AD13" s="155" t="s">
        <v>597</v>
      </c>
      <c r="AE13" s="156"/>
      <c r="AF13" s="156"/>
      <c r="AG13" s="156"/>
      <c r="AH13" s="156"/>
      <c r="AI13" s="156"/>
      <c r="AJ13" s="157"/>
      <c r="AK13" s="155" t="s">
        <v>597</v>
      </c>
      <c r="AL13" s="156"/>
      <c r="AM13" s="156"/>
      <c r="AN13" s="156"/>
      <c r="AO13" s="156"/>
      <c r="AP13" s="156"/>
      <c r="AQ13" s="157"/>
      <c r="AR13" s="152" t="s">
        <v>609</v>
      </c>
      <c r="AS13" s="153"/>
      <c r="AT13" s="153"/>
      <c r="AU13" s="153"/>
      <c r="AV13" s="153"/>
      <c r="AW13" s="153"/>
      <c r="AX13" s="260"/>
    </row>
    <row r="14" spans="1:50" ht="21" customHeight="1" x14ac:dyDescent="0.15">
      <c r="A14" s="112"/>
      <c r="B14" s="113"/>
      <c r="C14" s="113"/>
      <c r="D14" s="113"/>
      <c r="E14" s="113"/>
      <c r="F14" s="114"/>
      <c r="G14" s="593"/>
      <c r="H14" s="594"/>
      <c r="I14" s="408" t="s">
        <v>8</v>
      </c>
      <c r="J14" s="465"/>
      <c r="K14" s="465"/>
      <c r="L14" s="465"/>
      <c r="M14" s="465"/>
      <c r="N14" s="465"/>
      <c r="O14" s="466"/>
      <c r="P14" s="155">
        <v>1850</v>
      </c>
      <c r="Q14" s="156"/>
      <c r="R14" s="156"/>
      <c r="S14" s="156"/>
      <c r="T14" s="156"/>
      <c r="U14" s="156"/>
      <c r="V14" s="157"/>
      <c r="W14" s="155">
        <v>1874</v>
      </c>
      <c r="X14" s="156"/>
      <c r="Y14" s="156"/>
      <c r="Z14" s="156"/>
      <c r="AA14" s="156"/>
      <c r="AB14" s="156"/>
      <c r="AC14" s="157"/>
      <c r="AD14" s="155">
        <v>9430</v>
      </c>
      <c r="AE14" s="156"/>
      <c r="AF14" s="156"/>
      <c r="AG14" s="156"/>
      <c r="AH14" s="156"/>
      <c r="AI14" s="156"/>
      <c r="AJ14" s="157"/>
      <c r="AK14" s="155" t="s">
        <v>293</v>
      </c>
      <c r="AL14" s="156"/>
      <c r="AM14" s="156"/>
      <c r="AN14" s="156"/>
      <c r="AO14" s="156"/>
      <c r="AP14" s="156"/>
      <c r="AQ14" s="157"/>
      <c r="AR14" s="512"/>
      <c r="AS14" s="512"/>
      <c r="AT14" s="512"/>
      <c r="AU14" s="512"/>
      <c r="AV14" s="512"/>
      <c r="AW14" s="512"/>
      <c r="AX14" s="513"/>
    </row>
    <row r="15" spans="1:50" ht="21" customHeight="1" x14ac:dyDescent="0.15">
      <c r="A15" s="112"/>
      <c r="B15" s="113"/>
      <c r="C15" s="113"/>
      <c r="D15" s="113"/>
      <c r="E15" s="113"/>
      <c r="F15" s="114"/>
      <c r="G15" s="593"/>
      <c r="H15" s="594"/>
      <c r="I15" s="408" t="s">
        <v>50</v>
      </c>
      <c r="J15" s="409"/>
      <c r="K15" s="409"/>
      <c r="L15" s="409"/>
      <c r="M15" s="409"/>
      <c r="N15" s="409"/>
      <c r="O15" s="410"/>
      <c r="P15" s="155">
        <v>1518</v>
      </c>
      <c r="Q15" s="156"/>
      <c r="R15" s="156"/>
      <c r="S15" s="156"/>
      <c r="T15" s="156"/>
      <c r="U15" s="156"/>
      <c r="V15" s="157"/>
      <c r="W15" s="155">
        <v>1352</v>
      </c>
      <c r="X15" s="156"/>
      <c r="Y15" s="156"/>
      <c r="Z15" s="156"/>
      <c r="AA15" s="156"/>
      <c r="AB15" s="156"/>
      <c r="AC15" s="157"/>
      <c r="AD15" s="155">
        <v>1598</v>
      </c>
      <c r="AE15" s="156"/>
      <c r="AF15" s="156"/>
      <c r="AG15" s="156"/>
      <c r="AH15" s="156"/>
      <c r="AI15" s="156"/>
      <c r="AJ15" s="157"/>
      <c r="AK15" s="155">
        <v>7512</v>
      </c>
      <c r="AL15" s="156"/>
      <c r="AM15" s="156"/>
      <c r="AN15" s="156"/>
      <c r="AO15" s="156"/>
      <c r="AP15" s="156"/>
      <c r="AQ15" s="157"/>
      <c r="AR15" s="155" t="s">
        <v>609</v>
      </c>
      <c r="AS15" s="156"/>
      <c r="AT15" s="156"/>
      <c r="AU15" s="156"/>
      <c r="AV15" s="156"/>
      <c r="AW15" s="156"/>
      <c r="AX15" s="464"/>
    </row>
    <row r="16" spans="1:50" ht="21" customHeight="1" x14ac:dyDescent="0.15">
      <c r="A16" s="112"/>
      <c r="B16" s="113"/>
      <c r="C16" s="113"/>
      <c r="D16" s="113"/>
      <c r="E16" s="113"/>
      <c r="F16" s="114"/>
      <c r="G16" s="593"/>
      <c r="H16" s="594"/>
      <c r="I16" s="408" t="s">
        <v>51</v>
      </c>
      <c r="J16" s="409"/>
      <c r="K16" s="409"/>
      <c r="L16" s="409"/>
      <c r="M16" s="409"/>
      <c r="N16" s="409"/>
      <c r="O16" s="410"/>
      <c r="P16" s="155">
        <v>-1352</v>
      </c>
      <c r="Q16" s="156"/>
      <c r="R16" s="156"/>
      <c r="S16" s="156"/>
      <c r="T16" s="156"/>
      <c r="U16" s="156"/>
      <c r="V16" s="157"/>
      <c r="W16" s="155">
        <v>-1598</v>
      </c>
      <c r="X16" s="156"/>
      <c r="Y16" s="156"/>
      <c r="Z16" s="156"/>
      <c r="AA16" s="156"/>
      <c r="AB16" s="156"/>
      <c r="AC16" s="157"/>
      <c r="AD16" s="155">
        <v>-7512</v>
      </c>
      <c r="AE16" s="156"/>
      <c r="AF16" s="156"/>
      <c r="AG16" s="156"/>
      <c r="AH16" s="156"/>
      <c r="AI16" s="156"/>
      <c r="AJ16" s="157"/>
      <c r="AK16" s="155" t="s">
        <v>597</v>
      </c>
      <c r="AL16" s="156"/>
      <c r="AM16" s="156"/>
      <c r="AN16" s="156"/>
      <c r="AO16" s="156"/>
      <c r="AP16" s="156"/>
      <c r="AQ16" s="157"/>
      <c r="AR16" s="525"/>
      <c r="AS16" s="526"/>
      <c r="AT16" s="526"/>
      <c r="AU16" s="526"/>
      <c r="AV16" s="526"/>
      <c r="AW16" s="526"/>
      <c r="AX16" s="527"/>
    </row>
    <row r="17" spans="1:50" ht="24.75" customHeight="1" x14ac:dyDescent="0.15">
      <c r="A17" s="112"/>
      <c r="B17" s="113"/>
      <c r="C17" s="113"/>
      <c r="D17" s="113"/>
      <c r="E17" s="113"/>
      <c r="F17" s="114"/>
      <c r="G17" s="593"/>
      <c r="H17" s="594"/>
      <c r="I17" s="408" t="s">
        <v>49</v>
      </c>
      <c r="J17" s="465"/>
      <c r="K17" s="465"/>
      <c r="L17" s="465"/>
      <c r="M17" s="465"/>
      <c r="N17" s="465"/>
      <c r="O17" s="466"/>
      <c r="P17" s="155" t="s">
        <v>597</v>
      </c>
      <c r="Q17" s="156"/>
      <c r="R17" s="156"/>
      <c r="S17" s="156"/>
      <c r="T17" s="156"/>
      <c r="U17" s="156"/>
      <c r="V17" s="157"/>
      <c r="W17" s="155" t="s">
        <v>597</v>
      </c>
      <c r="X17" s="156"/>
      <c r="Y17" s="156"/>
      <c r="Z17" s="156"/>
      <c r="AA17" s="156"/>
      <c r="AB17" s="156"/>
      <c r="AC17" s="157"/>
      <c r="AD17" s="155">
        <v>5044</v>
      </c>
      <c r="AE17" s="156"/>
      <c r="AF17" s="156"/>
      <c r="AG17" s="156"/>
      <c r="AH17" s="156"/>
      <c r="AI17" s="156"/>
      <c r="AJ17" s="157"/>
      <c r="AK17" s="155" t="s">
        <v>597</v>
      </c>
      <c r="AL17" s="156"/>
      <c r="AM17" s="156"/>
      <c r="AN17" s="156"/>
      <c r="AO17" s="156"/>
      <c r="AP17" s="156"/>
      <c r="AQ17" s="157"/>
      <c r="AR17" s="258"/>
      <c r="AS17" s="258"/>
      <c r="AT17" s="258"/>
      <c r="AU17" s="258"/>
      <c r="AV17" s="258"/>
      <c r="AW17" s="258"/>
      <c r="AX17" s="259"/>
    </row>
    <row r="18" spans="1:50" ht="24.75" customHeight="1" x14ac:dyDescent="0.15">
      <c r="A18" s="112"/>
      <c r="B18" s="113"/>
      <c r="C18" s="113"/>
      <c r="D18" s="113"/>
      <c r="E18" s="113"/>
      <c r="F18" s="114"/>
      <c r="G18" s="595"/>
      <c r="H18" s="596"/>
      <c r="I18" s="583" t="s">
        <v>20</v>
      </c>
      <c r="J18" s="584"/>
      <c r="K18" s="584"/>
      <c r="L18" s="584"/>
      <c r="M18" s="584"/>
      <c r="N18" s="584"/>
      <c r="O18" s="585"/>
      <c r="P18" s="370">
        <f>SUM(P13:V17)</f>
        <v>2016</v>
      </c>
      <c r="Q18" s="371"/>
      <c r="R18" s="371"/>
      <c r="S18" s="371"/>
      <c r="T18" s="371"/>
      <c r="U18" s="371"/>
      <c r="V18" s="372"/>
      <c r="W18" s="370">
        <f>SUM(W13:AC17)</f>
        <v>1628</v>
      </c>
      <c r="X18" s="371"/>
      <c r="Y18" s="371"/>
      <c r="Z18" s="371"/>
      <c r="AA18" s="371"/>
      <c r="AB18" s="371"/>
      <c r="AC18" s="372"/>
      <c r="AD18" s="370">
        <f>SUM(AD13:AJ17)</f>
        <v>8560</v>
      </c>
      <c r="AE18" s="371"/>
      <c r="AF18" s="371"/>
      <c r="AG18" s="371"/>
      <c r="AH18" s="371"/>
      <c r="AI18" s="371"/>
      <c r="AJ18" s="372"/>
      <c r="AK18" s="370">
        <f>SUM(AK13:AQ17)</f>
        <v>7512</v>
      </c>
      <c r="AL18" s="371"/>
      <c r="AM18" s="371"/>
      <c r="AN18" s="371"/>
      <c r="AO18" s="371"/>
      <c r="AP18" s="371"/>
      <c r="AQ18" s="372"/>
      <c r="AR18" s="370">
        <f>SUM(AR13:AX17)</f>
        <v>0</v>
      </c>
      <c r="AS18" s="371"/>
      <c r="AT18" s="371"/>
      <c r="AU18" s="371"/>
      <c r="AV18" s="371"/>
      <c r="AW18" s="371"/>
      <c r="AX18" s="373"/>
    </row>
    <row r="19" spans="1:50" ht="24.75" customHeight="1" x14ac:dyDescent="0.15">
      <c r="A19" s="112"/>
      <c r="B19" s="113"/>
      <c r="C19" s="113"/>
      <c r="D19" s="113"/>
      <c r="E19" s="113"/>
      <c r="F19" s="114"/>
      <c r="G19" s="368" t="s">
        <v>9</v>
      </c>
      <c r="H19" s="369"/>
      <c r="I19" s="369"/>
      <c r="J19" s="369"/>
      <c r="K19" s="369"/>
      <c r="L19" s="369"/>
      <c r="M19" s="369"/>
      <c r="N19" s="369"/>
      <c r="O19" s="369"/>
      <c r="P19" s="155">
        <v>1975</v>
      </c>
      <c r="Q19" s="156"/>
      <c r="R19" s="156"/>
      <c r="S19" s="156"/>
      <c r="T19" s="156"/>
      <c r="U19" s="156"/>
      <c r="V19" s="157"/>
      <c r="W19" s="155">
        <v>1272</v>
      </c>
      <c r="X19" s="156"/>
      <c r="Y19" s="156"/>
      <c r="Z19" s="156"/>
      <c r="AA19" s="156"/>
      <c r="AB19" s="156"/>
      <c r="AC19" s="157"/>
      <c r="AD19" s="155">
        <v>10780</v>
      </c>
      <c r="AE19" s="156"/>
      <c r="AF19" s="156"/>
      <c r="AG19" s="156"/>
      <c r="AH19" s="156"/>
      <c r="AI19" s="156"/>
      <c r="AJ19" s="157"/>
      <c r="AK19" s="343"/>
      <c r="AL19" s="343"/>
      <c r="AM19" s="343"/>
      <c r="AN19" s="343"/>
      <c r="AO19" s="343"/>
      <c r="AP19" s="343"/>
      <c r="AQ19" s="343"/>
      <c r="AR19" s="343"/>
      <c r="AS19" s="343"/>
      <c r="AT19" s="343"/>
      <c r="AU19" s="343"/>
      <c r="AV19" s="343"/>
      <c r="AW19" s="343"/>
      <c r="AX19" s="374"/>
    </row>
    <row r="20" spans="1:50" ht="24.75" customHeight="1" x14ac:dyDescent="0.15">
      <c r="A20" s="112"/>
      <c r="B20" s="113"/>
      <c r="C20" s="113"/>
      <c r="D20" s="113"/>
      <c r="E20" s="113"/>
      <c r="F20" s="114"/>
      <c r="G20" s="368" t="s">
        <v>10</v>
      </c>
      <c r="H20" s="369"/>
      <c r="I20" s="369"/>
      <c r="J20" s="369"/>
      <c r="K20" s="369"/>
      <c r="L20" s="369"/>
      <c r="M20" s="369"/>
      <c r="N20" s="369"/>
      <c r="O20" s="369"/>
      <c r="P20" s="375">
        <f>IF(P18=0, "-", SUM(P19)/P18)</f>
        <v>0.97966269841269837</v>
      </c>
      <c r="Q20" s="375"/>
      <c r="R20" s="375"/>
      <c r="S20" s="375"/>
      <c r="T20" s="375"/>
      <c r="U20" s="375"/>
      <c r="V20" s="375"/>
      <c r="W20" s="375">
        <f t="shared" ref="W20" si="0">IF(W18=0, "-", SUM(W19)/W18)</f>
        <v>0.78132678132678135</v>
      </c>
      <c r="X20" s="375"/>
      <c r="Y20" s="375"/>
      <c r="Z20" s="375"/>
      <c r="AA20" s="375"/>
      <c r="AB20" s="375"/>
      <c r="AC20" s="375"/>
      <c r="AD20" s="375">
        <f t="shared" ref="AD20" si="1">IF(AD18=0, "-", SUM(AD19)/AD18)</f>
        <v>1.2593457943925233</v>
      </c>
      <c r="AE20" s="375"/>
      <c r="AF20" s="375"/>
      <c r="AG20" s="375"/>
      <c r="AH20" s="375"/>
      <c r="AI20" s="375"/>
      <c r="AJ20" s="375"/>
      <c r="AK20" s="343"/>
      <c r="AL20" s="343"/>
      <c r="AM20" s="343"/>
      <c r="AN20" s="343"/>
      <c r="AO20" s="343"/>
      <c r="AP20" s="343"/>
      <c r="AQ20" s="344"/>
      <c r="AR20" s="344"/>
      <c r="AS20" s="344"/>
      <c r="AT20" s="344"/>
      <c r="AU20" s="343"/>
      <c r="AV20" s="343"/>
      <c r="AW20" s="343"/>
      <c r="AX20" s="374"/>
    </row>
    <row r="21" spans="1:50" ht="25.5" customHeight="1" x14ac:dyDescent="0.15">
      <c r="A21" s="115"/>
      <c r="B21" s="116"/>
      <c r="C21" s="116"/>
      <c r="D21" s="116"/>
      <c r="E21" s="116"/>
      <c r="F21" s="117"/>
      <c r="G21" s="704" t="s">
        <v>254</v>
      </c>
      <c r="H21" s="705"/>
      <c r="I21" s="705"/>
      <c r="J21" s="705"/>
      <c r="K21" s="705"/>
      <c r="L21" s="705"/>
      <c r="M21" s="705"/>
      <c r="N21" s="705"/>
      <c r="O21" s="705"/>
      <c r="P21" s="375">
        <f>IF(P19=0, "-", SUM(P19)/SUM(P13,P14))</f>
        <v>1.0675675675675675</v>
      </c>
      <c r="Q21" s="375"/>
      <c r="R21" s="375"/>
      <c r="S21" s="375"/>
      <c r="T21" s="375"/>
      <c r="U21" s="375"/>
      <c r="V21" s="375"/>
      <c r="W21" s="375">
        <f t="shared" ref="W21" si="2">IF(W19=0, "-", SUM(W19)/SUM(W13,W14))</f>
        <v>0.67876200640341511</v>
      </c>
      <c r="X21" s="375"/>
      <c r="Y21" s="375"/>
      <c r="Z21" s="375"/>
      <c r="AA21" s="375"/>
      <c r="AB21" s="375"/>
      <c r="AC21" s="375"/>
      <c r="AD21" s="375">
        <f t="shared" ref="AD21" si="3">IF(AD19=0, "-", SUM(AD19)/SUM(AD13,AD14))</f>
        <v>1.1431601272534464</v>
      </c>
      <c r="AE21" s="375"/>
      <c r="AF21" s="375"/>
      <c r="AG21" s="375"/>
      <c r="AH21" s="375"/>
      <c r="AI21" s="375"/>
      <c r="AJ21" s="375"/>
      <c r="AK21" s="343"/>
      <c r="AL21" s="343"/>
      <c r="AM21" s="343"/>
      <c r="AN21" s="343"/>
      <c r="AO21" s="343"/>
      <c r="AP21" s="343"/>
      <c r="AQ21" s="344"/>
      <c r="AR21" s="344"/>
      <c r="AS21" s="344"/>
      <c r="AT21" s="344"/>
      <c r="AU21" s="343"/>
      <c r="AV21" s="343"/>
      <c r="AW21" s="343"/>
      <c r="AX21" s="374"/>
    </row>
    <row r="22" spans="1:50" ht="18.75" customHeight="1" x14ac:dyDescent="0.15">
      <c r="A22" s="130" t="s">
        <v>588</v>
      </c>
      <c r="B22" s="131"/>
      <c r="C22" s="131"/>
      <c r="D22" s="131"/>
      <c r="E22" s="131"/>
      <c r="F22" s="132"/>
      <c r="G22" s="121" t="s">
        <v>241</v>
      </c>
      <c r="H22" s="122"/>
      <c r="I22" s="122"/>
      <c r="J22" s="122"/>
      <c r="K22" s="122"/>
      <c r="L22" s="122"/>
      <c r="M22" s="122"/>
      <c r="N22" s="122"/>
      <c r="O22" s="123"/>
      <c r="P22" s="139" t="s">
        <v>586</v>
      </c>
      <c r="Q22" s="122"/>
      <c r="R22" s="122"/>
      <c r="S22" s="122"/>
      <c r="T22" s="122"/>
      <c r="U22" s="122"/>
      <c r="V22" s="123"/>
      <c r="W22" s="139" t="s">
        <v>587</v>
      </c>
      <c r="X22" s="122"/>
      <c r="Y22" s="122"/>
      <c r="Z22" s="122"/>
      <c r="AA22" s="122"/>
      <c r="AB22" s="122"/>
      <c r="AC22" s="123"/>
      <c r="AD22" s="139" t="s">
        <v>240</v>
      </c>
      <c r="AE22" s="122"/>
      <c r="AF22" s="122"/>
      <c r="AG22" s="122"/>
      <c r="AH22" s="122"/>
      <c r="AI22" s="122"/>
      <c r="AJ22" s="122"/>
      <c r="AK22" s="122"/>
      <c r="AL22" s="122"/>
      <c r="AM22" s="122"/>
      <c r="AN22" s="122"/>
      <c r="AO22" s="122"/>
      <c r="AP22" s="122"/>
      <c r="AQ22" s="122"/>
      <c r="AR22" s="122"/>
      <c r="AS22" s="122"/>
      <c r="AT22" s="122"/>
      <c r="AU22" s="122"/>
      <c r="AV22" s="122"/>
      <c r="AW22" s="122"/>
      <c r="AX22" s="140"/>
    </row>
    <row r="23" spans="1:50" ht="25.5" customHeight="1" x14ac:dyDescent="0.15">
      <c r="A23" s="133"/>
      <c r="B23" s="134"/>
      <c r="C23" s="134"/>
      <c r="D23" s="134"/>
      <c r="E23" s="134"/>
      <c r="F23" s="135"/>
      <c r="G23" s="124" t="s">
        <v>608</v>
      </c>
      <c r="H23" s="125"/>
      <c r="I23" s="125"/>
      <c r="J23" s="125"/>
      <c r="K23" s="125"/>
      <c r="L23" s="125"/>
      <c r="M23" s="125"/>
      <c r="N23" s="125"/>
      <c r="O23" s="126"/>
      <c r="P23" s="152" t="s">
        <v>609</v>
      </c>
      <c r="Q23" s="153"/>
      <c r="R23" s="153"/>
      <c r="S23" s="153"/>
      <c r="T23" s="153"/>
      <c r="U23" s="153"/>
      <c r="V23" s="154"/>
      <c r="W23" s="152" t="s">
        <v>609</v>
      </c>
      <c r="X23" s="153"/>
      <c r="Y23" s="153"/>
      <c r="Z23" s="153"/>
      <c r="AA23" s="153"/>
      <c r="AB23" s="153"/>
      <c r="AC23" s="154"/>
      <c r="AD23" s="141"/>
      <c r="AE23" s="142"/>
      <c r="AF23" s="142"/>
      <c r="AG23" s="142"/>
      <c r="AH23" s="142"/>
      <c r="AI23" s="142"/>
      <c r="AJ23" s="142"/>
      <c r="AK23" s="142"/>
      <c r="AL23" s="142"/>
      <c r="AM23" s="142"/>
      <c r="AN23" s="142"/>
      <c r="AO23" s="142"/>
      <c r="AP23" s="142"/>
      <c r="AQ23" s="142"/>
      <c r="AR23" s="142"/>
      <c r="AS23" s="142"/>
      <c r="AT23" s="142"/>
      <c r="AU23" s="142"/>
      <c r="AV23" s="142"/>
      <c r="AW23" s="142"/>
      <c r="AX23" s="143"/>
    </row>
    <row r="24" spans="1:50" ht="25.5" customHeight="1" x14ac:dyDescent="0.15">
      <c r="A24" s="133"/>
      <c r="B24" s="134"/>
      <c r="C24" s="134"/>
      <c r="D24" s="134"/>
      <c r="E24" s="134"/>
      <c r="F24" s="135"/>
      <c r="G24" s="127" t="s">
        <v>293</v>
      </c>
      <c r="H24" s="128"/>
      <c r="I24" s="128"/>
      <c r="J24" s="128"/>
      <c r="K24" s="128"/>
      <c r="L24" s="128"/>
      <c r="M24" s="128"/>
      <c r="N24" s="128"/>
      <c r="O24" s="129"/>
      <c r="P24" s="155" t="s">
        <v>293</v>
      </c>
      <c r="Q24" s="156"/>
      <c r="R24" s="156"/>
      <c r="S24" s="156"/>
      <c r="T24" s="156"/>
      <c r="U24" s="156"/>
      <c r="V24" s="157"/>
      <c r="W24" s="155" t="s">
        <v>293</v>
      </c>
      <c r="X24" s="156"/>
      <c r="Y24" s="156"/>
      <c r="Z24" s="156"/>
      <c r="AA24" s="156"/>
      <c r="AB24" s="156"/>
      <c r="AC24" s="157"/>
      <c r="AD24" s="144"/>
      <c r="AE24" s="145"/>
      <c r="AF24" s="145"/>
      <c r="AG24" s="145"/>
      <c r="AH24" s="145"/>
      <c r="AI24" s="145"/>
      <c r="AJ24" s="145"/>
      <c r="AK24" s="145"/>
      <c r="AL24" s="145"/>
      <c r="AM24" s="145"/>
      <c r="AN24" s="145"/>
      <c r="AO24" s="145"/>
      <c r="AP24" s="145"/>
      <c r="AQ24" s="145"/>
      <c r="AR24" s="145"/>
      <c r="AS24" s="145"/>
      <c r="AT24" s="145"/>
      <c r="AU24" s="145"/>
      <c r="AV24" s="145"/>
      <c r="AW24" s="145"/>
      <c r="AX24" s="146"/>
    </row>
    <row r="25" spans="1:50" ht="25.5" customHeight="1" x14ac:dyDescent="0.15">
      <c r="A25" s="133"/>
      <c r="B25" s="134"/>
      <c r="C25" s="134"/>
      <c r="D25" s="134"/>
      <c r="E25" s="134"/>
      <c r="F25" s="135"/>
      <c r="G25" s="127" t="s">
        <v>293</v>
      </c>
      <c r="H25" s="128"/>
      <c r="I25" s="128"/>
      <c r="J25" s="128"/>
      <c r="K25" s="128"/>
      <c r="L25" s="128"/>
      <c r="M25" s="128"/>
      <c r="N25" s="128"/>
      <c r="O25" s="129"/>
      <c r="P25" s="155" t="s">
        <v>293</v>
      </c>
      <c r="Q25" s="156"/>
      <c r="R25" s="156"/>
      <c r="S25" s="156"/>
      <c r="T25" s="156"/>
      <c r="U25" s="156"/>
      <c r="V25" s="157"/>
      <c r="W25" s="155" t="s">
        <v>293</v>
      </c>
      <c r="X25" s="156"/>
      <c r="Y25" s="156"/>
      <c r="Z25" s="156"/>
      <c r="AA25" s="156"/>
      <c r="AB25" s="156"/>
      <c r="AC25" s="157"/>
      <c r="AD25" s="144"/>
      <c r="AE25" s="145"/>
      <c r="AF25" s="145"/>
      <c r="AG25" s="145"/>
      <c r="AH25" s="145"/>
      <c r="AI25" s="145"/>
      <c r="AJ25" s="145"/>
      <c r="AK25" s="145"/>
      <c r="AL25" s="145"/>
      <c r="AM25" s="145"/>
      <c r="AN25" s="145"/>
      <c r="AO25" s="145"/>
      <c r="AP25" s="145"/>
      <c r="AQ25" s="145"/>
      <c r="AR25" s="145"/>
      <c r="AS25" s="145"/>
      <c r="AT25" s="145"/>
      <c r="AU25" s="145"/>
      <c r="AV25" s="145"/>
      <c r="AW25" s="145"/>
      <c r="AX25" s="146"/>
    </row>
    <row r="26" spans="1:50" ht="25.5" customHeight="1" x14ac:dyDescent="0.15">
      <c r="A26" s="133"/>
      <c r="B26" s="134"/>
      <c r="C26" s="134"/>
      <c r="D26" s="134"/>
      <c r="E26" s="134"/>
      <c r="F26" s="135"/>
      <c r="G26" s="127" t="s">
        <v>293</v>
      </c>
      <c r="H26" s="128"/>
      <c r="I26" s="128"/>
      <c r="J26" s="128"/>
      <c r="K26" s="128"/>
      <c r="L26" s="128"/>
      <c r="M26" s="128"/>
      <c r="N26" s="128"/>
      <c r="O26" s="129"/>
      <c r="P26" s="155" t="s">
        <v>293</v>
      </c>
      <c r="Q26" s="156"/>
      <c r="R26" s="156"/>
      <c r="S26" s="156"/>
      <c r="T26" s="156"/>
      <c r="U26" s="156"/>
      <c r="V26" s="157"/>
      <c r="W26" s="155" t="s">
        <v>293</v>
      </c>
      <c r="X26" s="156"/>
      <c r="Y26" s="156"/>
      <c r="Z26" s="156"/>
      <c r="AA26" s="156"/>
      <c r="AB26" s="156"/>
      <c r="AC26" s="157"/>
      <c r="AD26" s="144"/>
      <c r="AE26" s="145"/>
      <c r="AF26" s="145"/>
      <c r="AG26" s="145"/>
      <c r="AH26" s="145"/>
      <c r="AI26" s="145"/>
      <c r="AJ26" s="145"/>
      <c r="AK26" s="145"/>
      <c r="AL26" s="145"/>
      <c r="AM26" s="145"/>
      <c r="AN26" s="145"/>
      <c r="AO26" s="145"/>
      <c r="AP26" s="145"/>
      <c r="AQ26" s="145"/>
      <c r="AR26" s="145"/>
      <c r="AS26" s="145"/>
      <c r="AT26" s="145"/>
      <c r="AU26" s="145"/>
      <c r="AV26" s="145"/>
      <c r="AW26" s="145"/>
      <c r="AX26" s="146"/>
    </row>
    <row r="27" spans="1:50" ht="25.5" customHeight="1" x14ac:dyDescent="0.15">
      <c r="A27" s="133"/>
      <c r="B27" s="134"/>
      <c r="C27" s="134"/>
      <c r="D27" s="134"/>
      <c r="E27" s="134"/>
      <c r="F27" s="135"/>
      <c r="G27" s="127" t="s">
        <v>293</v>
      </c>
      <c r="H27" s="128"/>
      <c r="I27" s="128"/>
      <c r="J27" s="128"/>
      <c r="K27" s="128"/>
      <c r="L27" s="128"/>
      <c r="M27" s="128"/>
      <c r="N27" s="128"/>
      <c r="O27" s="129"/>
      <c r="P27" s="166" t="s">
        <v>293</v>
      </c>
      <c r="Q27" s="167"/>
      <c r="R27" s="167"/>
      <c r="S27" s="167"/>
      <c r="T27" s="167"/>
      <c r="U27" s="167"/>
      <c r="V27" s="168"/>
      <c r="W27" s="155" t="s">
        <v>293</v>
      </c>
      <c r="X27" s="156"/>
      <c r="Y27" s="156"/>
      <c r="Z27" s="156"/>
      <c r="AA27" s="156"/>
      <c r="AB27" s="156"/>
      <c r="AC27" s="157"/>
      <c r="AD27" s="144"/>
      <c r="AE27" s="145"/>
      <c r="AF27" s="145"/>
      <c r="AG27" s="145"/>
      <c r="AH27" s="145"/>
      <c r="AI27" s="145"/>
      <c r="AJ27" s="145"/>
      <c r="AK27" s="145"/>
      <c r="AL27" s="145"/>
      <c r="AM27" s="145"/>
      <c r="AN27" s="145"/>
      <c r="AO27" s="145"/>
      <c r="AP27" s="145"/>
      <c r="AQ27" s="145"/>
      <c r="AR27" s="145"/>
      <c r="AS27" s="145"/>
      <c r="AT27" s="145"/>
      <c r="AU27" s="145"/>
      <c r="AV27" s="145"/>
      <c r="AW27" s="145"/>
      <c r="AX27" s="146"/>
    </row>
    <row r="28" spans="1:50" ht="25.5" customHeight="1" thickBot="1" x14ac:dyDescent="0.2">
      <c r="A28" s="136"/>
      <c r="B28" s="137"/>
      <c r="C28" s="137"/>
      <c r="D28" s="137"/>
      <c r="E28" s="137"/>
      <c r="F28" s="138"/>
      <c r="G28" s="175" t="s">
        <v>242</v>
      </c>
      <c r="H28" s="176"/>
      <c r="I28" s="176"/>
      <c r="J28" s="176"/>
      <c r="K28" s="176"/>
      <c r="L28" s="176"/>
      <c r="M28" s="176"/>
      <c r="N28" s="176"/>
      <c r="O28" s="177"/>
      <c r="P28" s="155" t="str">
        <f>AK13</f>
        <v>-</v>
      </c>
      <c r="Q28" s="156"/>
      <c r="R28" s="156"/>
      <c r="S28" s="156"/>
      <c r="T28" s="156"/>
      <c r="U28" s="156"/>
      <c r="V28" s="157"/>
      <c r="W28" s="169" t="str">
        <f>AR13</f>
        <v>-</v>
      </c>
      <c r="X28" s="170"/>
      <c r="Y28" s="170"/>
      <c r="Z28" s="170"/>
      <c r="AA28" s="170"/>
      <c r="AB28" s="170"/>
      <c r="AC28" s="171"/>
      <c r="AD28" s="147"/>
      <c r="AE28" s="147"/>
      <c r="AF28" s="147"/>
      <c r="AG28" s="147"/>
      <c r="AH28" s="147"/>
      <c r="AI28" s="147"/>
      <c r="AJ28" s="147"/>
      <c r="AK28" s="147"/>
      <c r="AL28" s="147"/>
      <c r="AM28" s="147"/>
      <c r="AN28" s="147"/>
      <c r="AO28" s="147"/>
      <c r="AP28" s="147"/>
      <c r="AQ28" s="147"/>
      <c r="AR28" s="147"/>
      <c r="AS28" s="147"/>
      <c r="AT28" s="147"/>
      <c r="AU28" s="147"/>
      <c r="AV28" s="147"/>
      <c r="AW28" s="147"/>
      <c r="AX28" s="148"/>
    </row>
    <row r="29" spans="1:50" ht="18.75" customHeight="1" x14ac:dyDescent="0.15">
      <c r="A29" s="345" t="s">
        <v>250</v>
      </c>
      <c r="B29" s="346"/>
      <c r="C29" s="346"/>
      <c r="D29" s="346"/>
      <c r="E29" s="346"/>
      <c r="F29" s="347"/>
      <c r="G29" s="486" t="s">
        <v>140</v>
      </c>
      <c r="H29" s="256"/>
      <c r="I29" s="256"/>
      <c r="J29" s="256"/>
      <c r="K29" s="256"/>
      <c r="L29" s="256"/>
      <c r="M29" s="256"/>
      <c r="N29" s="256"/>
      <c r="O29" s="413"/>
      <c r="P29" s="412" t="s">
        <v>58</v>
      </c>
      <c r="Q29" s="256"/>
      <c r="R29" s="256"/>
      <c r="S29" s="256"/>
      <c r="T29" s="256"/>
      <c r="U29" s="256"/>
      <c r="V29" s="256"/>
      <c r="W29" s="256"/>
      <c r="X29" s="413"/>
      <c r="Y29" s="340"/>
      <c r="Z29" s="341"/>
      <c r="AA29" s="342"/>
      <c r="AB29" s="248" t="s">
        <v>11</v>
      </c>
      <c r="AC29" s="249"/>
      <c r="AD29" s="250"/>
      <c r="AE29" s="248" t="s">
        <v>280</v>
      </c>
      <c r="AF29" s="249"/>
      <c r="AG29" s="249"/>
      <c r="AH29" s="250"/>
      <c r="AI29" s="254" t="s">
        <v>297</v>
      </c>
      <c r="AJ29" s="254"/>
      <c r="AK29" s="254"/>
      <c r="AL29" s="248"/>
      <c r="AM29" s="254" t="s">
        <v>394</v>
      </c>
      <c r="AN29" s="254"/>
      <c r="AO29" s="254"/>
      <c r="AP29" s="248"/>
      <c r="AQ29" s="477" t="s">
        <v>191</v>
      </c>
      <c r="AR29" s="478"/>
      <c r="AS29" s="478"/>
      <c r="AT29" s="479"/>
      <c r="AU29" s="256" t="s">
        <v>130</v>
      </c>
      <c r="AV29" s="256"/>
      <c r="AW29" s="256"/>
      <c r="AX29" s="257"/>
    </row>
    <row r="30" spans="1:50" ht="18.75" customHeight="1" x14ac:dyDescent="0.15">
      <c r="A30" s="348"/>
      <c r="B30" s="349"/>
      <c r="C30" s="349"/>
      <c r="D30" s="349"/>
      <c r="E30" s="349"/>
      <c r="F30" s="350"/>
      <c r="G30" s="400"/>
      <c r="H30" s="239"/>
      <c r="I30" s="239"/>
      <c r="J30" s="239"/>
      <c r="K30" s="239"/>
      <c r="L30" s="239"/>
      <c r="M30" s="239"/>
      <c r="N30" s="239"/>
      <c r="O30" s="401"/>
      <c r="P30" s="414"/>
      <c r="Q30" s="239"/>
      <c r="R30" s="239"/>
      <c r="S30" s="239"/>
      <c r="T30" s="239"/>
      <c r="U30" s="239"/>
      <c r="V30" s="239"/>
      <c r="W30" s="239"/>
      <c r="X30" s="401"/>
      <c r="Y30" s="411"/>
      <c r="Z30" s="271"/>
      <c r="AA30" s="272"/>
      <c r="AB30" s="251"/>
      <c r="AC30" s="252"/>
      <c r="AD30" s="253"/>
      <c r="AE30" s="251"/>
      <c r="AF30" s="252"/>
      <c r="AG30" s="252"/>
      <c r="AH30" s="253"/>
      <c r="AI30" s="255"/>
      <c r="AJ30" s="255"/>
      <c r="AK30" s="255"/>
      <c r="AL30" s="251"/>
      <c r="AM30" s="255"/>
      <c r="AN30" s="255"/>
      <c r="AO30" s="255"/>
      <c r="AP30" s="251"/>
      <c r="AQ30" s="236" t="s">
        <v>293</v>
      </c>
      <c r="AR30" s="227"/>
      <c r="AS30" s="206" t="s">
        <v>192</v>
      </c>
      <c r="AT30" s="207"/>
      <c r="AU30" s="226">
        <v>3</v>
      </c>
      <c r="AV30" s="226"/>
      <c r="AW30" s="239" t="s">
        <v>169</v>
      </c>
      <c r="AX30" s="240"/>
    </row>
    <row r="31" spans="1:50" ht="23.25" customHeight="1" x14ac:dyDescent="0.15">
      <c r="A31" s="351"/>
      <c r="B31" s="349"/>
      <c r="C31" s="349"/>
      <c r="D31" s="349"/>
      <c r="E31" s="349"/>
      <c r="F31" s="350"/>
      <c r="G31" s="376" t="s">
        <v>610</v>
      </c>
      <c r="H31" s="377"/>
      <c r="I31" s="377"/>
      <c r="J31" s="377"/>
      <c r="K31" s="377"/>
      <c r="L31" s="377"/>
      <c r="M31" s="377"/>
      <c r="N31" s="377"/>
      <c r="O31" s="378"/>
      <c r="P31" s="183" t="s">
        <v>611</v>
      </c>
      <c r="Q31" s="183"/>
      <c r="R31" s="183"/>
      <c r="S31" s="183"/>
      <c r="T31" s="183"/>
      <c r="U31" s="183"/>
      <c r="V31" s="183"/>
      <c r="W31" s="183"/>
      <c r="X31" s="184"/>
      <c r="Y31" s="386" t="s">
        <v>12</v>
      </c>
      <c r="Z31" s="387"/>
      <c r="AA31" s="388"/>
      <c r="AB31" s="415" t="s">
        <v>263</v>
      </c>
      <c r="AC31" s="415"/>
      <c r="AD31" s="415"/>
      <c r="AE31" s="231">
        <v>81.8</v>
      </c>
      <c r="AF31" s="232"/>
      <c r="AG31" s="232"/>
      <c r="AH31" s="232"/>
      <c r="AI31" s="231">
        <v>73.099999999999994</v>
      </c>
      <c r="AJ31" s="232"/>
      <c r="AK31" s="232"/>
      <c r="AL31" s="232"/>
      <c r="AM31" s="231">
        <v>59.1</v>
      </c>
      <c r="AN31" s="232"/>
      <c r="AO31" s="232"/>
      <c r="AP31" s="232"/>
      <c r="AQ31" s="237" t="s">
        <v>597</v>
      </c>
      <c r="AR31" s="179"/>
      <c r="AS31" s="179"/>
      <c r="AT31" s="238"/>
      <c r="AU31" s="232" t="s">
        <v>597</v>
      </c>
      <c r="AV31" s="232"/>
      <c r="AW31" s="232"/>
      <c r="AX31" s="233"/>
    </row>
    <row r="32" spans="1:50" ht="23.25" customHeight="1" x14ac:dyDescent="0.15">
      <c r="A32" s="352"/>
      <c r="B32" s="353"/>
      <c r="C32" s="353"/>
      <c r="D32" s="353"/>
      <c r="E32" s="353"/>
      <c r="F32" s="354"/>
      <c r="G32" s="379"/>
      <c r="H32" s="380"/>
      <c r="I32" s="380"/>
      <c r="J32" s="380"/>
      <c r="K32" s="380"/>
      <c r="L32" s="380"/>
      <c r="M32" s="380"/>
      <c r="N32" s="380"/>
      <c r="O32" s="381"/>
      <c r="P32" s="299"/>
      <c r="Q32" s="299"/>
      <c r="R32" s="299"/>
      <c r="S32" s="299"/>
      <c r="T32" s="299"/>
      <c r="U32" s="299"/>
      <c r="V32" s="299"/>
      <c r="W32" s="299"/>
      <c r="X32" s="385"/>
      <c r="Y32" s="264" t="s">
        <v>53</v>
      </c>
      <c r="Z32" s="265"/>
      <c r="AA32" s="266"/>
      <c r="AB32" s="355" t="s">
        <v>263</v>
      </c>
      <c r="AC32" s="355"/>
      <c r="AD32" s="355"/>
      <c r="AE32" s="231">
        <v>78.5</v>
      </c>
      <c r="AF32" s="232"/>
      <c r="AG32" s="232"/>
      <c r="AH32" s="232"/>
      <c r="AI32" s="231">
        <v>75.2</v>
      </c>
      <c r="AJ32" s="232"/>
      <c r="AK32" s="232"/>
      <c r="AL32" s="232"/>
      <c r="AM32" s="231">
        <v>55.4</v>
      </c>
      <c r="AN32" s="232"/>
      <c r="AO32" s="232"/>
      <c r="AP32" s="232"/>
      <c r="AQ32" s="237" t="s">
        <v>293</v>
      </c>
      <c r="AR32" s="179"/>
      <c r="AS32" s="179"/>
      <c r="AT32" s="238"/>
      <c r="AU32" s="232">
        <v>55.4</v>
      </c>
      <c r="AV32" s="232"/>
      <c r="AW32" s="232"/>
      <c r="AX32" s="233"/>
    </row>
    <row r="33" spans="1:51" ht="23.25" customHeight="1" x14ac:dyDescent="0.15">
      <c r="A33" s="351"/>
      <c r="B33" s="349"/>
      <c r="C33" s="349"/>
      <c r="D33" s="349"/>
      <c r="E33" s="349"/>
      <c r="F33" s="350"/>
      <c r="G33" s="382"/>
      <c r="H33" s="383"/>
      <c r="I33" s="383"/>
      <c r="J33" s="383"/>
      <c r="K33" s="383"/>
      <c r="L33" s="383"/>
      <c r="M33" s="383"/>
      <c r="N33" s="383"/>
      <c r="O33" s="384"/>
      <c r="P33" s="186"/>
      <c r="Q33" s="186"/>
      <c r="R33" s="186"/>
      <c r="S33" s="186"/>
      <c r="T33" s="186"/>
      <c r="U33" s="186"/>
      <c r="V33" s="186"/>
      <c r="W33" s="186"/>
      <c r="X33" s="187"/>
      <c r="Y33" s="264" t="s">
        <v>13</v>
      </c>
      <c r="Z33" s="265"/>
      <c r="AA33" s="266"/>
      <c r="AB33" s="292" t="s">
        <v>170</v>
      </c>
      <c r="AC33" s="292"/>
      <c r="AD33" s="292"/>
      <c r="AE33" s="231">
        <v>104.2</v>
      </c>
      <c r="AF33" s="232"/>
      <c r="AG33" s="232"/>
      <c r="AH33" s="232"/>
      <c r="AI33" s="231">
        <v>97.207446808510625</v>
      </c>
      <c r="AJ33" s="232"/>
      <c r="AK33" s="232"/>
      <c r="AL33" s="232"/>
      <c r="AM33" s="231">
        <f>AM31/AM32*100</f>
        <v>106.67870036101084</v>
      </c>
      <c r="AN33" s="232"/>
      <c r="AO33" s="232"/>
      <c r="AP33" s="232"/>
      <c r="AQ33" s="237" t="s">
        <v>597</v>
      </c>
      <c r="AR33" s="179"/>
      <c r="AS33" s="179"/>
      <c r="AT33" s="238"/>
      <c r="AU33" s="232" t="s">
        <v>597</v>
      </c>
      <c r="AV33" s="232"/>
      <c r="AW33" s="232"/>
      <c r="AX33" s="233"/>
    </row>
    <row r="34" spans="1:51" ht="37.9" customHeight="1" x14ac:dyDescent="0.15">
      <c r="A34" s="689" t="s">
        <v>272</v>
      </c>
      <c r="B34" s="690"/>
      <c r="C34" s="690"/>
      <c r="D34" s="690"/>
      <c r="E34" s="690"/>
      <c r="F34" s="691"/>
      <c r="G34" s="376" t="s">
        <v>612</v>
      </c>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695"/>
    </row>
    <row r="35" spans="1:51" ht="23.25" customHeight="1" x14ac:dyDescent="0.15">
      <c r="A35" s="692"/>
      <c r="B35" s="693"/>
      <c r="C35" s="693"/>
      <c r="D35" s="693"/>
      <c r="E35" s="693"/>
      <c r="F35" s="694"/>
      <c r="G35" s="382"/>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0"/>
      <c r="AF35" s="380"/>
      <c r="AG35" s="380"/>
      <c r="AH35" s="380"/>
      <c r="AI35" s="380"/>
      <c r="AJ35" s="380"/>
      <c r="AK35" s="380"/>
      <c r="AL35" s="380"/>
      <c r="AM35" s="380"/>
      <c r="AN35" s="380"/>
      <c r="AO35" s="380"/>
      <c r="AP35" s="380"/>
      <c r="AQ35" s="383"/>
      <c r="AR35" s="383"/>
      <c r="AS35" s="383"/>
      <c r="AT35" s="383"/>
      <c r="AU35" s="383"/>
      <c r="AV35" s="383"/>
      <c r="AW35" s="383"/>
      <c r="AX35" s="696"/>
    </row>
    <row r="36" spans="1:51" ht="18.75" customHeight="1" x14ac:dyDescent="0.15">
      <c r="A36" s="480" t="s">
        <v>250</v>
      </c>
      <c r="B36" s="481"/>
      <c r="C36" s="481"/>
      <c r="D36" s="481"/>
      <c r="E36" s="481"/>
      <c r="F36" s="482"/>
      <c r="G36" s="398" t="s">
        <v>140</v>
      </c>
      <c r="H36" s="241"/>
      <c r="I36" s="241"/>
      <c r="J36" s="241"/>
      <c r="K36" s="241"/>
      <c r="L36" s="241"/>
      <c r="M36" s="241"/>
      <c r="N36" s="241"/>
      <c r="O36" s="399"/>
      <c r="P36" s="467" t="s">
        <v>58</v>
      </c>
      <c r="Q36" s="241"/>
      <c r="R36" s="241"/>
      <c r="S36" s="241"/>
      <c r="T36" s="241"/>
      <c r="U36" s="241"/>
      <c r="V36" s="241"/>
      <c r="W36" s="241"/>
      <c r="X36" s="399"/>
      <c r="Y36" s="468"/>
      <c r="Z36" s="469"/>
      <c r="AA36" s="470"/>
      <c r="AB36" s="471" t="s">
        <v>11</v>
      </c>
      <c r="AC36" s="472"/>
      <c r="AD36" s="473"/>
      <c r="AE36" s="230" t="s">
        <v>280</v>
      </c>
      <c r="AF36" s="230"/>
      <c r="AG36" s="230"/>
      <c r="AH36" s="230"/>
      <c r="AI36" s="230" t="s">
        <v>297</v>
      </c>
      <c r="AJ36" s="230"/>
      <c r="AK36" s="230"/>
      <c r="AL36" s="230"/>
      <c r="AM36" s="230" t="s">
        <v>394</v>
      </c>
      <c r="AN36" s="230"/>
      <c r="AO36" s="230"/>
      <c r="AP36" s="230"/>
      <c r="AQ36" s="214" t="s">
        <v>191</v>
      </c>
      <c r="AR36" s="203"/>
      <c r="AS36" s="203"/>
      <c r="AT36" s="204"/>
      <c r="AU36" s="241" t="s">
        <v>130</v>
      </c>
      <c r="AV36" s="241"/>
      <c r="AW36" s="241"/>
      <c r="AX36" s="242"/>
      <c r="AY36">
        <f>COUNTA($G$38)</f>
        <v>1</v>
      </c>
    </row>
    <row r="37" spans="1:51" ht="18.75" customHeight="1" x14ac:dyDescent="0.15">
      <c r="A37" s="348"/>
      <c r="B37" s="349"/>
      <c r="C37" s="349"/>
      <c r="D37" s="349"/>
      <c r="E37" s="349"/>
      <c r="F37" s="350"/>
      <c r="G37" s="400"/>
      <c r="H37" s="239"/>
      <c r="I37" s="239"/>
      <c r="J37" s="239"/>
      <c r="K37" s="239"/>
      <c r="L37" s="239"/>
      <c r="M37" s="239"/>
      <c r="N37" s="239"/>
      <c r="O37" s="401"/>
      <c r="P37" s="414"/>
      <c r="Q37" s="239"/>
      <c r="R37" s="239"/>
      <c r="S37" s="239"/>
      <c r="T37" s="239"/>
      <c r="U37" s="239"/>
      <c r="V37" s="239"/>
      <c r="W37" s="239"/>
      <c r="X37" s="401"/>
      <c r="Y37" s="411"/>
      <c r="Z37" s="271"/>
      <c r="AA37" s="272"/>
      <c r="AB37" s="251"/>
      <c r="AC37" s="252"/>
      <c r="AD37" s="253"/>
      <c r="AE37" s="230"/>
      <c r="AF37" s="230"/>
      <c r="AG37" s="230"/>
      <c r="AH37" s="230"/>
      <c r="AI37" s="230"/>
      <c r="AJ37" s="230"/>
      <c r="AK37" s="230"/>
      <c r="AL37" s="230"/>
      <c r="AM37" s="230"/>
      <c r="AN37" s="230"/>
      <c r="AO37" s="230"/>
      <c r="AP37" s="230"/>
      <c r="AQ37" s="236" t="s">
        <v>293</v>
      </c>
      <c r="AR37" s="227"/>
      <c r="AS37" s="206" t="s">
        <v>192</v>
      </c>
      <c r="AT37" s="207"/>
      <c r="AU37" s="226">
        <v>3</v>
      </c>
      <c r="AV37" s="226"/>
      <c r="AW37" s="239" t="s">
        <v>169</v>
      </c>
      <c r="AX37" s="240"/>
      <c r="AY37">
        <f>$AY$36</f>
        <v>1</v>
      </c>
    </row>
    <row r="38" spans="1:51" ht="23.25" customHeight="1" x14ac:dyDescent="0.15">
      <c r="A38" s="351"/>
      <c r="B38" s="349"/>
      <c r="C38" s="349"/>
      <c r="D38" s="349"/>
      <c r="E38" s="349"/>
      <c r="F38" s="350"/>
      <c r="G38" s="376" t="s">
        <v>613</v>
      </c>
      <c r="H38" s="377"/>
      <c r="I38" s="377"/>
      <c r="J38" s="377"/>
      <c r="K38" s="377"/>
      <c r="L38" s="377"/>
      <c r="M38" s="377"/>
      <c r="N38" s="377"/>
      <c r="O38" s="378"/>
      <c r="P38" s="183" t="s">
        <v>614</v>
      </c>
      <c r="Q38" s="183"/>
      <c r="R38" s="183"/>
      <c r="S38" s="183"/>
      <c r="T38" s="183"/>
      <c r="U38" s="183"/>
      <c r="V38" s="183"/>
      <c r="W38" s="183"/>
      <c r="X38" s="184"/>
      <c r="Y38" s="386" t="s">
        <v>12</v>
      </c>
      <c r="Z38" s="387"/>
      <c r="AA38" s="388"/>
      <c r="AB38" s="389" t="s">
        <v>14</v>
      </c>
      <c r="AC38" s="389"/>
      <c r="AD38" s="389"/>
      <c r="AE38" s="231">
        <v>16.100000000000001</v>
      </c>
      <c r="AF38" s="232"/>
      <c r="AG38" s="232"/>
      <c r="AH38" s="232"/>
      <c r="AI38" s="231">
        <v>12.2</v>
      </c>
      <c r="AJ38" s="232"/>
      <c r="AK38" s="232"/>
      <c r="AL38" s="232"/>
      <c r="AM38" s="231">
        <v>29.1</v>
      </c>
      <c r="AN38" s="232"/>
      <c r="AO38" s="232"/>
      <c r="AP38" s="232"/>
      <c r="AQ38" s="237" t="s">
        <v>597</v>
      </c>
      <c r="AR38" s="179"/>
      <c r="AS38" s="179"/>
      <c r="AT38" s="238"/>
      <c r="AU38" s="232" t="s">
        <v>597</v>
      </c>
      <c r="AV38" s="232"/>
      <c r="AW38" s="232"/>
      <c r="AX38" s="233"/>
      <c r="AY38">
        <f t="shared" ref="AY38:AY42" si="4">$AY$36</f>
        <v>1</v>
      </c>
    </row>
    <row r="39" spans="1:51" ht="23.25" customHeight="1" x14ac:dyDescent="0.15">
      <c r="A39" s="352"/>
      <c r="B39" s="353"/>
      <c r="C39" s="353"/>
      <c r="D39" s="353"/>
      <c r="E39" s="353"/>
      <c r="F39" s="354"/>
      <c r="G39" s="379"/>
      <c r="H39" s="380"/>
      <c r="I39" s="380"/>
      <c r="J39" s="380"/>
      <c r="K39" s="380"/>
      <c r="L39" s="380"/>
      <c r="M39" s="380"/>
      <c r="N39" s="380"/>
      <c r="O39" s="381"/>
      <c r="P39" s="299"/>
      <c r="Q39" s="299"/>
      <c r="R39" s="299"/>
      <c r="S39" s="299"/>
      <c r="T39" s="299"/>
      <c r="U39" s="299"/>
      <c r="V39" s="299"/>
      <c r="W39" s="299"/>
      <c r="X39" s="385"/>
      <c r="Y39" s="264" t="s">
        <v>53</v>
      </c>
      <c r="Z39" s="265"/>
      <c r="AA39" s="266"/>
      <c r="AB39" s="389" t="s">
        <v>14</v>
      </c>
      <c r="AC39" s="389"/>
      <c r="AD39" s="389"/>
      <c r="AE39" s="231">
        <v>30.6</v>
      </c>
      <c r="AF39" s="232"/>
      <c r="AG39" s="232"/>
      <c r="AH39" s="232"/>
      <c r="AI39" s="231">
        <v>30.2</v>
      </c>
      <c r="AJ39" s="232"/>
      <c r="AK39" s="232"/>
      <c r="AL39" s="232"/>
      <c r="AM39" s="231">
        <v>32.299999999999997</v>
      </c>
      <c r="AN39" s="232"/>
      <c r="AO39" s="232"/>
      <c r="AP39" s="232"/>
      <c r="AQ39" s="237" t="s">
        <v>293</v>
      </c>
      <c r="AR39" s="179"/>
      <c r="AS39" s="179"/>
      <c r="AT39" s="238"/>
      <c r="AU39" s="232">
        <v>32.299999999999997</v>
      </c>
      <c r="AV39" s="232"/>
      <c r="AW39" s="232"/>
      <c r="AX39" s="233"/>
      <c r="AY39">
        <f t="shared" si="4"/>
        <v>1</v>
      </c>
    </row>
    <row r="40" spans="1:51" ht="23.25" customHeight="1" x14ac:dyDescent="0.15">
      <c r="A40" s="483"/>
      <c r="B40" s="484"/>
      <c r="C40" s="484"/>
      <c r="D40" s="484"/>
      <c r="E40" s="484"/>
      <c r="F40" s="485"/>
      <c r="G40" s="382"/>
      <c r="H40" s="383"/>
      <c r="I40" s="383"/>
      <c r="J40" s="383"/>
      <c r="K40" s="383"/>
      <c r="L40" s="383"/>
      <c r="M40" s="383"/>
      <c r="N40" s="383"/>
      <c r="O40" s="384"/>
      <c r="P40" s="186"/>
      <c r="Q40" s="186"/>
      <c r="R40" s="186"/>
      <c r="S40" s="186"/>
      <c r="T40" s="186"/>
      <c r="U40" s="186"/>
      <c r="V40" s="186"/>
      <c r="W40" s="186"/>
      <c r="X40" s="187"/>
      <c r="Y40" s="264" t="s">
        <v>13</v>
      </c>
      <c r="Z40" s="265"/>
      <c r="AA40" s="266"/>
      <c r="AB40" s="292" t="s">
        <v>170</v>
      </c>
      <c r="AC40" s="292"/>
      <c r="AD40" s="292"/>
      <c r="AE40" s="231">
        <v>52.6</v>
      </c>
      <c r="AF40" s="232"/>
      <c r="AG40" s="232"/>
      <c r="AH40" s="232"/>
      <c r="AI40" s="231">
        <v>40.397350993377486</v>
      </c>
      <c r="AJ40" s="232"/>
      <c r="AK40" s="232"/>
      <c r="AL40" s="232"/>
      <c r="AM40" s="231">
        <f>AM38/AM39*100</f>
        <v>90.092879256965958</v>
      </c>
      <c r="AN40" s="232"/>
      <c r="AO40" s="232"/>
      <c r="AP40" s="232"/>
      <c r="AQ40" s="237" t="s">
        <v>597</v>
      </c>
      <c r="AR40" s="179"/>
      <c r="AS40" s="179"/>
      <c r="AT40" s="238"/>
      <c r="AU40" s="232" t="s">
        <v>597</v>
      </c>
      <c r="AV40" s="232"/>
      <c r="AW40" s="232"/>
      <c r="AX40" s="233"/>
      <c r="AY40">
        <f t="shared" si="4"/>
        <v>1</v>
      </c>
    </row>
    <row r="41" spans="1:51" ht="34.9" customHeight="1" x14ac:dyDescent="0.15">
      <c r="A41" s="689" t="s">
        <v>272</v>
      </c>
      <c r="B41" s="690"/>
      <c r="C41" s="690"/>
      <c r="D41" s="690"/>
      <c r="E41" s="690"/>
      <c r="F41" s="691"/>
      <c r="G41" s="376" t="s">
        <v>612</v>
      </c>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695"/>
      <c r="AY41">
        <f t="shared" si="4"/>
        <v>1</v>
      </c>
    </row>
    <row r="42" spans="1:51" ht="23.25" customHeight="1" x14ac:dyDescent="0.15">
      <c r="A42" s="692"/>
      <c r="B42" s="693"/>
      <c r="C42" s="693"/>
      <c r="D42" s="693"/>
      <c r="E42" s="693"/>
      <c r="F42" s="694"/>
      <c r="G42" s="382"/>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696"/>
      <c r="AY42">
        <f t="shared" si="4"/>
        <v>1</v>
      </c>
    </row>
    <row r="43" spans="1:51" ht="18.75" customHeight="1" x14ac:dyDescent="0.15">
      <c r="A43" s="480" t="s">
        <v>250</v>
      </c>
      <c r="B43" s="481"/>
      <c r="C43" s="481"/>
      <c r="D43" s="481"/>
      <c r="E43" s="481"/>
      <c r="F43" s="482"/>
      <c r="G43" s="398" t="s">
        <v>140</v>
      </c>
      <c r="H43" s="241"/>
      <c r="I43" s="241"/>
      <c r="J43" s="241"/>
      <c r="K43" s="241"/>
      <c r="L43" s="241"/>
      <c r="M43" s="241"/>
      <c r="N43" s="241"/>
      <c r="O43" s="399"/>
      <c r="P43" s="467" t="s">
        <v>58</v>
      </c>
      <c r="Q43" s="241"/>
      <c r="R43" s="241"/>
      <c r="S43" s="241"/>
      <c r="T43" s="241"/>
      <c r="U43" s="241"/>
      <c r="V43" s="241"/>
      <c r="W43" s="241"/>
      <c r="X43" s="399"/>
      <c r="Y43" s="468"/>
      <c r="Z43" s="469"/>
      <c r="AA43" s="470"/>
      <c r="AB43" s="471" t="s">
        <v>11</v>
      </c>
      <c r="AC43" s="472"/>
      <c r="AD43" s="473"/>
      <c r="AE43" s="230" t="s">
        <v>280</v>
      </c>
      <c r="AF43" s="230"/>
      <c r="AG43" s="230"/>
      <c r="AH43" s="230"/>
      <c r="AI43" s="230" t="s">
        <v>297</v>
      </c>
      <c r="AJ43" s="230"/>
      <c r="AK43" s="230"/>
      <c r="AL43" s="230"/>
      <c r="AM43" s="230" t="s">
        <v>394</v>
      </c>
      <c r="AN43" s="230"/>
      <c r="AO43" s="230"/>
      <c r="AP43" s="230"/>
      <c r="AQ43" s="214" t="s">
        <v>191</v>
      </c>
      <c r="AR43" s="203"/>
      <c r="AS43" s="203"/>
      <c r="AT43" s="204"/>
      <c r="AU43" s="241" t="s">
        <v>130</v>
      </c>
      <c r="AV43" s="241"/>
      <c r="AW43" s="241"/>
      <c r="AX43" s="242"/>
      <c r="AY43">
        <f>COUNTA($G$45)</f>
        <v>1</v>
      </c>
    </row>
    <row r="44" spans="1:51" ht="18.75" customHeight="1" x14ac:dyDescent="0.15">
      <c r="A44" s="348"/>
      <c r="B44" s="349"/>
      <c r="C44" s="349"/>
      <c r="D44" s="349"/>
      <c r="E44" s="349"/>
      <c r="F44" s="350"/>
      <c r="G44" s="400"/>
      <c r="H44" s="239"/>
      <c r="I44" s="239"/>
      <c r="J44" s="239"/>
      <c r="K44" s="239"/>
      <c r="L44" s="239"/>
      <c r="M44" s="239"/>
      <c r="N44" s="239"/>
      <c r="O44" s="401"/>
      <c r="P44" s="414"/>
      <c r="Q44" s="239"/>
      <c r="R44" s="239"/>
      <c r="S44" s="239"/>
      <c r="T44" s="239"/>
      <c r="U44" s="239"/>
      <c r="V44" s="239"/>
      <c r="W44" s="239"/>
      <c r="X44" s="401"/>
      <c r="Y44" s="411"/>
      <c r="Z44" s="271"/>
      <c r="AA44" s="272"/>
      <c r="AB44" s="251"/>
      <c r="AC44" s="252"/>
      <c r="AD44" s="253"/>
      <c r="AE44" s="230"/>
      <c r="AF44" s="230"/>
      <c r="AG44" s="230"/>
      <c r="AH44" s="230"/>
      <c r="AI44" s="230"/>
      <c r="AJ44" s="230"/>
      <c r="AK44" s="230"/>
      <c r="AL44" s="230"/>
      <c r="AM44" s="230"/>
      <c r="AN44" s="230"/>
      <c r="AO44" s="230"/>
      <c r="AP44" s="230"/>
      <c r="AQ44" s="236" t="s">
        <v>293</v>
      </c>
      <c r="AR44" s="227"/>
      <c r="AS44" s="206" t="s">
        <v>192</v>
      </c>
      <c r="AT44" s="207"/>
      <c r="AU44" s="226">
        <v>3</v>
      </c>
      <c r="AV44" s="226"/>
      <c r="AW44" s="239" t="s">
        <v>169</v>
      </c>
      <c r="AX44" s="240"/>
      <c r="AY44">
        <f>$AY$43</f>
        <v>1</v>
      </c>
    </row>
    <row r="45" spans="1:51" ht="23.25" customHeight="1" x14ac:dyDescent="0.15">
      <c r="A45" s="351"/>
      <c r="B45" s="349"/>
      <c r="C45" s="349"/>
      <c r="D45" s="349"/>
      <c r="E45" s="349"/>
      <c r="F45" s="350"/>
      <c r="G45" s="376" t="s">
        <v>615</v>
      </c>
      <c r="H45" s="377"/>
      <c r="I45" s="377"/>
      <c r="J45" s="377"/>
      <c r="K45" s="377"/>
      <c r="L45" s="377"/>
      <c r="M45" s="377"/>
      <c r="N45" s="377"/>
      <c r="O45" s="378"/>
      <c r="P45" s="183" t="s">
        <v>747</v>
      </c>
      <c r="Q45" s="183"/>
      <c r="R45" s="183"/>
      <c r="S45" s="183"/>
      <c r="T45" s="183"/>
      <c r="U45" s="183"/>
      <c r="V45" s="183"/>
      <c r="W45" s="183"/>
      <c r="X45" s="184"/>
      <c r="Y45" s="386" t="s">
        <v>12</v>
      </c>
      <c r="Z45" s="387"/>
      <c r="AA45" s="388"/>
      <c r="AB45" s="389" t="s">
        <v>14</v>
      </c>
      <c r="AC45" s="389"/>
      <c r="AD45" s="389"/>
      <c r="AE45" s="243">
        <v>91.1</v>
      </c>
      <c r="AF45" s="243"/>
      <c r="AG45" s="243"/>
      <c r="AH45" s="243"/>
      <c r="AI45" s="243">
        <v>90.1</v>
      </c>
      <c r="AJ45" s="243"/>
      <c r="AK45" s="243"/>
      <c r="AL45" s="243"/>
      <c r="AM45" s="231">
        <v>88.2</v>
      </c>
      <c r="AN45" s="232"/>
      <c r="AO45" s="232"/>
      <c r="AP45" s="244"/>
      <c r="AQ45" s="237" t="s">
        <v>597</v>
      </c>
      <c r="AR45" s="179"/>
      <c r="AS45" s="179"/>
      <c r="AT45" s="238"/>
      <c r="AU45" s="232" t="s">
        <v>597</v>
      </c>
      <c r="AV45" s="232"/>
      <c r="AW45" s="232"/>
      <c r="AX45" s="233"/>
      <c r="AY45">
        <f t="shared" ref="AY45:AY49" si="5">$AY$43</f>
        <v>1</v>
      </c>
    </row>
    <row r="46" spans="1:51" ht="23.25" customHeight="1" x14ac:dyDescent="0.15">
      <c r="A46" s="352"/>
      <c r="B46" s="353"/>
      <c r="C46" s="353"/>
      <c r="D46" s="353"/>
      <c r="E46" s="353"/>
      <c r="F46" s="354"/>
      <c r="G46" s="379"/>
      <c r="H46" s="380"/>
      <c r="I46" s="380"/>
      <c r="J46" s="380"/>
      <c r="K46" s="380"/>
      <c r="L46" s="380"/>
      <c r="M46" s="380"/>
      <c r="N46" s="380"/>
      <c r="O46" s="381"/>
      <c r="P46" s="299"/>
      <c r="Q46" s="299"/>
      <c r="R46" s="299"/>
      <c r="S46" s="299"/>
      <c r="T46" s="299"/>
      <c r="U46" s="299"/>
      <c r="V46" s="299"/>
      <c r="W46" s="299"/>
      <c r="X46" s="385"/>
      <c r="Y46" s="264" t="s">
        <v>53</v>
      </c>
      <c r="Z46" s="265"/>
      <c r="AA46" s="266"/>
      <c r="AB46" s="389" t="s">
        <v>14</v>
      </c>
      <c r="AC46" s="389"/>
      <c r="AD46" s="389"/>
      <c r="AE46" s="231">
        <v>83.7</v>
      </c>
      <c r="AF46" s="232"/>
      <c r="AG46" s="232"/>
      <c r="AH46" s="232"/>
      <c r="AI46" s="231">
        <v>83.9</v>
      </c>
      <c r="AJ46" s="232"/>
      <c r="AK46" s="232"/>
      <c r="AL46" s="232"/>
      <c r="AM46" s="231">
        <v>84.7</v>
      </c>
      <c r="AN46" s="232"/>
      <c r="AO46" s="232"/>
      <c r="AP46" s="244"/>
      <c r="AQ46" s="231" t="s">
        <v>293</v>
      </c>
      <c r="AR46" s="232"/>
      <c r="AS46" s="232"/>
      <c r="AT46" s="244"/>
      <c r="AU46" s="232">
        <v>84.7</v>
      </c>
      <c r="AV46" s="232"/>
      <c r="AW46" s="232"/>
      <c r="AX46" s="233"/>
      <c r="AY46">
        <f t="shared" si="5"/>
        <v>1</v>
      </c>
    </row>
    <row r="47" spans="1:51" ht="23.25" customHeight="1" x14ac:dyDescent="0.15">
      <c r="A47" s="483"/>
      <c r="B47" s="484"/>
      <c r="C47" s="484"/>
      <c r="D47" s="484"/>
      <c r="E47" s="484"/>
      <c r="F47" s="485"/>
      <c r="G47" s="382"/>
      <c r="H47" s="383"/>
      <c r="I47" s="383"/>
      <c r="J47" s="383"/>
      <c r="K47" s="383"/>
      <c r="L47" s="383"/>
      <c r="M47" s="383"/>
      <c r="N47" s="383"/>
      <c r="O47" s="384"/>
      <c r="P47" s="186"/>
      <c r="Q47" s="186"/>
      <c r="R47" s="186"/>
      <c r="S47" s="186"/>
      <c r="T47" s="186"/>
      <c r="U47" s="186"/>
      <c r="V47" s="186"/>
      <c r="W47" s="186"/>
      <c r="X47" s="187"/>
      <c r="Y47" s="264" t="s">
        <v>13</v>
      </c>
      <c r="Z47" s="265"/>
      <c r="AA47" s="266"/>
      <c r="AB47" s="292" t="s">
        <v>170</v>
      </c>
      <c r="AC47" s="292"/>
      <c r="AD47" s="292"/>
      <c r="AE47" s="231">
        <v>108.8</v>
      </c>
      <c r="AF47" s="232"/>
      <c r="AG47" s="232"/>
      <c r="AH47" s="232"/>
      <c r="AI47" s="231">
        <v>107.4</v>
      </c>
      <c r="AJ47" s="232"/>
      <c r="AK47" s="232"/>
      <c r="AL47" s="232"/>
      <c r="AM47" s="231">
        <f>AM45/AM46*100</f>
        <v>104.13223140495869</v>
      </c>
      <c r="AN47" s="232"/>
      <c r="AO47" s="232"/>
      <c r="AP47" s="244"/>
      <c r="AQ47" s="237" t="s">
        <v>597</v>
      </c>
      <c r="AR47" s="179"/>
      <c r="AS47" s="179"/>
      <c r="AT47" s="238"/>
      <c r="AU47" s="232" t="s">
        <v>597</v>
      </c>
      <c r="AV47" s="232"/>
      <c r="AW47" s="232"/>
      <c r="AX47" s="233"/>
      <c r="AY47">
        <f t="shared" si="5"/>
        <v>1</v>
      </c>
    </row>
    <row r="48" spans="1:51" ht="31.9" customHeight="1" x14ac:dyDescent="0.15">
      <c r="A48" s="689" t="s">
        <v>272</v>
      </c>
      <c r="B48" s="690"/>
      <c r="C48" s="690"/>
      <c r="D48" s="690"/>
      <c r="E48" s="690"/>
      <c r="F48" s="691"/>
      <c r="G48" s="376" t="s">
        <v>616</v>
      </c>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695"/>
      <c r="AY48">
        <f t="shared" si="5"/>
        <v>1</v>
      </c>
    </row>
    <row r="49" spans="1:51" ht="23.25" customHeight="1" x14ac:dyDescent="0.15">
      <c r="A49" s="692"/>
      <c r="B49" s="693"/>
      <c r="C49" s="693"/>
      <c r="D49" s="693"/>
      <c r="E49" s="693"/>
      <c r="F49" s="694"/>
      <c r="G49" s="382"/>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3"/>
      <c r="AP49" s="383"/>
      <c r="AQ49" s="383"/>
      <c r="AR49" s="383"/>
      <c r="AS49" s="383"/>
      <c r="AT49" s="383"/>
      <c r="AU49" s="383"/>
      <c r="AV49" s="383"/>
      <c r="AW49" s="383"/>
      <c r="AX49" s="696"/>
      <c r="AY49">
        <f t="shared" si="5"/>
        <v>1</v>
      </c>
    </row>
    <row r="50" spans="1:51" ht="18.75" customHeight="1" x14ac:dyDescent="0.15">
      <c r="A50" s="348" t="s">
        <v>250</v>
      </c>
      <c r="B50" s="349"/>
      <c r="C50" s="349"/>
      <c r="D50" s="349"/>
      <c r="E50" s="349"/>
      <c r="F50" s="350"/>
      <c r="G50" s="398" t="s">
        <v>140</v>
      </c>
      <c r="H50" s="241"/>
      <c r="I50" s="241"/>
      <c r="J50" s="241"/>
      <c r="K50" s="241"/>
      <c r="L50" s="241"/>
      <c r="M50" s="241"/>
      <c r="N50" s="241"/>
      <c r="O50" s="399"/>
      <c r="P50" s="467" t="s">
        <v>58</v>
      </c>
      <c r="Q50" s="241"/>
      <c r="R50" s="241"/>
      <c r="S50" s="241"/>
      <c r="T50" s="241"/>
      <c r="U50" s="241"/>
      <c r="V50" s="241"/>
      <c r="W50" s="241"/>
      <c r="X50" s="399"/>
      <c r="Y50" s="468"/>
      <c r="Z50" s="469"/>
      <c r="AA50" s="470"/>
      <c r="AB50" s="471" t="s">
        <v>11</v>
      </c>
      <c r="AC50" s="472"/>
      <c r="AD50" s="473"/>
      <c r="AE50" s="230" t="s">
        <v>280</v>
      </c>
      <c r="AF50" s="230"/>
      <c r="AG50" s="230"/>
      <c r="AH50" s="230"/>
      <c r="AI50" s="230" t="s">
        <v>297</v>
      </c>
      <c r="AJ50" s="230"/>
      <c r="AK50" s="230"/>
      <c r="AL50" s="230"/>
      <c r="AM50" s="230" t="s">
        <v>394</v>
      </c>
      <c r="AN50" s="230"/>
      <c r="AO50" s="230"/>
      <c r="AP50" s="230"/>
      <c r="AQ50" s="214" t="s">
        <v>191</v>
      </c>
      <c r="AR50" s="203"/>
      <c r="AS50" s="203"/>
      <c r="AT50" s="204"/>
      <c r="AU50" s="234" t="s">
        <v>130</v>
      </c>
      <c r="AV50" s="234"/>
      <c r="AW50" s="234"/>
      <c r="AX50" s="235"/>
      <c r="AY50">
        <f>COUNTA($G$52)</f>
        <v>1</v>
      </c>
    </row>
    <row r="51" spans="1:51" ht="18.75" customHeight="1" x14ac:dyDescent="0.15">
      <c r="A51" s="348"/>
      <c r="B51" s="349"/>
      <c r="C51" s="349"/>
      <c r="D51" s="349"/>
      <c r="E51" s="349"/>
      <c r="F51" s="350"/>
      <c r="G51" s="400"/>
      <c r="H51" s="239"/>
      <c r="I51" s="239"/>
      <c r="J51" s="239"/>
      <c r="K51" s="239"/>
      <c r="L51" s="239"/>
      <c r="M51" s="239"/>
      <c r="N51" s="239"/>
      <c r="O51" s="401"/>
      <c r="P51" s="414"/>
      <c r="Q51" s="239"/>
      <c r="R51" s="239"/>
      <c r="S51" s="239"/>
      <c r="T51" s="239"/>
      <c r="U51" s="239"/>
      <c r="V51" s="239"/>
      <c r="W51" s="239"/>
      <c r="X51" s="401"/>
      <c r="Y51" s="411"/>
      <c r="Z51" s="271"/>
      <c r="AA51" s="272"/>
      <c r="AB51" s="251"/>
      <c r="AC51" s="252"/>
      <c r="AD51" s="253"/>
      <c r="AE51" s="230"/>
      <c r="AF51" s="230"/>
      <c r="AG51" s="230"/>
      <c r="AH51" s="230"/>
      <c r="AI51" s="230"/>
      <c r="AJ51" s="230"/>
      <c r="AK51" s="230"/>
      <c r="AL51" s="230"/>
      <c r="AM51" s="230"/>
      <c r="AN51" s="230"/>
      <c r="AO51" s="230"/>
      <c r="AP51" s="230"/>
      <c r="AQ51" s="236" t="s">
        <v>293</v>
      </c>
      <c r="AR51" s="227"/>
      <c r="AS51" s="206" t="s">
        <v>192</v>
      </c>
      <c r="AT51" s="207"/>
      <c r="AU51" s="226">
        <v>3</v>
      </c>
      <c r="AV51" s="226"/>
      <c r="AW51" s="239" t="s">
        <v>169</v>
      </c>
      <c r="AX51" s="240"/>
      <c r="AY51">
        <f>$AY$50</f>
        <v>1</v>
      </c>
    </row>
    <row r="52" spans="1:51" ht="23.25" customHeight="1" x14ac:dyDescent="0.15">
      <c r="A52" s="351"/>
      <c r="B52" s="349"/>
      <c r="C52" s="349"/>
      <c r="D52" s="349"/>
      <c r="E52" s="349"/>
      <c r="F52" s="350"/>
      <c r="G52" s="376" t="s">
        <v>615</v>
      </c>
      <c r="H52" s="377"/>
      <c r="I52" s="377"/>
      <c r="J52" s="377"/>
      <c r="K52" s="377"/>
      <c r="L52" s="377"/>
      <c r="M52" s="377"/>
      <c r="N52" s="377"/>
      <c r="O52" s="378"/>
      <c r="P52" s="183" t="s">
        <v>617</v>
      </c>
      <c r="Q52" s="183"/>
      <c r="R52" s="183"/>
      <c r="S52" s="183"/>
      <c r="T52" s="183"/>
      <c r="U52" s="183"/>
      <c r="V52" s="183"/>
      <c r="W52" s="183"/>
      <c r="X52" s="184"/>
      <c r="Y52" s="386" t="s">
        <v>12</v>
      </c>
      <c r="Z52" s="387"/>
      <c r="AA52" s="388"/>
      <c r="AB52" s="661" t="s">
        <v>14</v>
      </c>
      <c r="AC52" s="661"/>
      <c r="AD52" s="661"/>
      <c r="AE52" s="231">
        <v>73.5</v>
      </c>
      <c r="AF52" s="232"/>
      <c r="AG52" s="232"/>
      <c r="AH52" s="232"/>
      <c r="AI52" s="231">
        <v>69.3</v>
      </c>
      <c r="AJ52" s="232"/>
      <c r="AK52" s="232"/>
      <c r="AL52" s="232"/>
      <c r="AM52" s="231">
        <v>57</v>
      </c>
      <c r="AN52" s="232"/>
      <c r="AO52" s="232"/>
      <c r="AP52" s="232"/>
      <c r="AQ52" s="237" t="s">
        <v>597</v>
      </c>
      <c r="AR52" s="179"/>
      <c r="AS52" s="179"/>
      <c r="AT52" s="238"/>
      <c r="AU52" s="232" t="s">
        <v>597</v>
      </c>
      <c r="AV52" s="232"/>
      <c r="AW52" s="232"/>
      <c r="AX52" s="233"/>
      <c r="AY52">
        <f t="shared" ref="AY52:AY56" si="6">$AY$50</f>
        <v>1</v>
      </c>
    </row>
    <row r="53" spans="1:51" ht="23.25" customHeight="1" x14ac:dyDescent="0.15">
      <c r="A53" s="352"/>
      <c r="B53" s="353"/>
      <c r="C53" s="353"/>
      <c r="D53" s="353"/>
      <c r="E53" s="353"/>
      <c r="F53" s="354"/>
      <c r="G53" s="379"/>
      <c r="H53" s="380"/>
      <c r="I53" s="380"/>
      <c r="J53" s="380"/>
      <c r="K53" s="380"/>
      <c r="L53" s="380"/>
      <c r="M53" s="380"/>
      <c r="N53" s="380"/>
      <c r="O53" s="381"/>
      <c r="P53" s="299"/>
      <c r="Q53" s="299"/>
      <c r="R53" s="299"/>
      <c r="S53" s="299"/>
      <c r="T53" s="299"/>
      <c r="U53" s="299"/>
      <c r="V53" s="299"/>
      <c r="W53" s="299"/>
      <c r="X53" s="385"/>
      <c r="Y53" s="264" t="s">
        <v>53</v>
      </c>
      <c r="Z53" s="265"/>
      <c r="AA53" s="266"/>
      <c r="AB53" s="661" t="s">
        <v>14</v>
      </c>
      <c r="AC53" s="661"/>
      <c r="AD53" s="661"/>
      <c r="AE53" s="231">
        <v>70.8</v>
      </c>
      <c r="AF53" s="232"/>
      <c r="AG53" s="232"/>
      <c r="AH53" s="232"/>
      <c r="AI53" s="231">
        <v>68.8</v>
      </c>
      <c r="AJ53" s="232"/>
      <c r="AK53" s="232"/>
      <c r="AL53" s="232"/>
      <c r="AM53" s="231">
        <v>70.400000000000006</v>
      </c>
      <c r="AN53" s="232"/>
      <c r="AO53" s="232"/>
      <c r="AP53" s="232"/>
      <c r="AQ53" s="237" t="s">
        <v>293</v>
      </c>
      <c r="AR53" s="179"/>
      <c r="AS53" s="179"/>
      <c r="AT53" s="238"/>
      <c r="AU53" s="232">
        <v>70.400000000000006</v>
      </c>
      <c r="AV53" s="232"/>
      <c r="AW53" s="232"/>
      <c r="AX53" s="233"/>
      <c r="AY53">
        <f t="shared" si="6"/>
        <v>1</v>
      </c>
    </row>
    <row r="54" spans="1:51" ht="23.25" customHeight="1" x14ac:dyDescent="0.15">
      <c r="A54" s="483"/>
      <c r="B54" s="484"/>
      <c r="C54" s="484"/>
      <c r="D54" s="484"/>
      <c r="E54" s="484"/>
      <c r="F54" s="485"/>
      <c r="G54" s="382"/>
      <c r="H54" s="383"/>
      <c r="I54" s="383"/>
      <c r="J54" s="383"/>
      <c r="K54" s="383"/>
      <c r="L54" s="383"/>
      <c r="M54" s="383"/>
      <c r="N54" s="383"/>
      <c r="O54" s="384"/>
      <c r="P54" s="186"/>
      <c r="Q54" s="186"/>
      <c r="R54" s="186"/>
      <c r="S54" s="186"/>
      <c r="T54" s="186"/>
      <c r="U54" s="186"/>
      <c r="V54" s="186"/>
      <c r="W54" s="186"/>
      <c r="X54" s="187"/>
      <c r="Y54" s="264" t="s">
        <v>13</v>
      </c>
      <c r="Z54" s="265"/>
      <c r="AA54" s="266"/>
      <c r="AB54" s="528" t="s">
        <v>14</v>
      </c>
      <c r="AC54" s="528"/>
      <c r="AD54" s="528"/>
      <c r="AE54" s="231">
        <v>103.8</v>
      </c>
      <c r="AF54" s="232"/>
      <c r="AG54" s="232"/>
      <c r="AH54" s="232"/>
      <c r="AI54" s="231">
        <v>100.7</v>
      </c>
      <c r="AJ54" s="232"/>
      <c r="AK54" s="232"/>
      <c r="AL54" s="232"/>
      <c r="AM54" s="231">
        <f>AM52/AM53*100</f>
        <v>80.965909090909079</v>
      </c>
      <c r="AN54" s="232"/>
      <c r="AO54" s="232"/>
      <c r="AP54" s="232"/>
      <c r="AQ54" s="237" t="s">
        <v>597</v>
      </c>
      <c r="AR54" s="179"/>
      <c r="AS54" s="179"/>
      <c r="AT54" s="238"/>
      <c r="AU54" s="232" t="s">
        <v>597</v>
      </c>
      <c r="AV54" s="232"/>
      <c r="AW54" s="232"/>
      <c r="AX54" s="233"/>
      <c r="AY54">
        <f t="shared" si="6"/>
        <v>1</v>
      </c>
    </row>
    <row r="55" spans="1:51" ht="29.45" customHeight="1" x14ac:dyDescent="0.15">
      <c r="A55" s="689" t="s">
        <v>272</v>
      </c>
      <c r="B55" s="690"/>
      <c r="C55" s="690"/>
      <c r="D55" s="690"/>
      <c r="E55" s="690"/>
      <c r="F55" s="691"/>
      <c r="G55" s="376" t="s">
        <v>616</v>
      </c>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c r="AS55" s="377"/>
      <c r="AT55" s="377"/>
      <c r="AU55" s="377"/>
      <c r="AV55" s="377"/>
      <c r="AW55" s="377"/>
      <c r="AX55" s="695"/>
      <c r="AY55">
        <f t="shared" si="6"/>
        <v>1</v>
      </c>
    </row>
    <row r="56" spans="1:51" ht="23.25" customHeight="1" x14ac:dyDescent="0.15">
      <c r="A56" s="692"/>
      <c r="B56" s="693"/>
      <c r="C56" s="693"/>
      <c r="D56" s="693"/>
      <c r="E56" s="693"/>
      <c r="F56" s="694"/>
      <c r="G56" s="382"/>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0"/>
      <c r="AF56" s="380"/>
      <c r="AG56" s="380"/>
      <c r="AH56" s="380"/>
      <c r="AI56" s="380"/>
      <c r="AJ56" s="380"/>
      <c r="AK56" s="380"/>
      <c r="AL56" s="380"/>
      <c r="AM56" s="380"/>
      <c r="AN56" s="380"/>
      <c r="AO56" s="380"/>
      <c r="AP56" s="380"/>
      <c r="AQ56" s="383"/>
      <c r="AR56" s="383"/>
      <c r="AS56" s="383"/>
      <c r="AT56" s="383"/>
      <c r="AU56" s="383"/>
      <c r="AV56" s="383"/>
      <c r="AW56" s="383"/>
      <c r="AX56" s="696"/>
      <c r="AY56">
        <f t="shared" si="6"/>
        <v>1</v>
      </c>
    </row>
    <row r="57" spans="1:51" ht="18.600000000000001" customHeight="1" x14ac:dyDescent="0.15">
      <c r="A57" s="348" t="s">
        <v>250</v>
      </c>
      <c r="B57" s="349"/>
      <c r="C57" s="349"/>
      <c r="D57" s="349"/>
      <c r="E57" s="349"/>
      <c r="F57" s="350"/>
      <c r="G57" s="398" t="s">
        <v>140</v>
      </c>
      <c r="H57" s="241"/>
      <c r="I57" s="241"/>
      <c r="J57" s="241"/>
      <c r="K57" s="241"/>
      <c r="L57" s="241"/>
      <c r="M57" s="241"/>
      <c r="N57" s="241"/>
      <c r="O57" s="399"/>
      <c r="P57" s="467" t="s">
        <v>58</v>
      </c>
      <c r="Q57" s="241"/>
      <c r="R57" s="241"/>
      <c r="S57" s="241"/>
      <c r="T57" s="241"/>
      <c r="U57" s="241"/>
      <c r="V57" s="241"/>
      <c r="W57" s="241"/>
      <c r="X57" s="399"/>
      <c r="Y57" s="468"/>
      <c r="Z57" s="469"/>
      <c r="AA57" s="470"/>
      <c r="AB57" s="471" t="s">
        <v>11</v>
      </c>
      <c r="AC57" s="472"/>
      <c r="AD57" s="473"/>
      <c r="AE57" s="230" t="s">
        <v>280</v>
      </c>
      <c r="AF57" s="230"/>
      <c r="AG57" s="230"/>
      <c r="AH57" s="230"/>
      <c r="AI57" s="230" t="s">
        <v>297</v>
      </c>
      <c r="AJ57" s="230"/>
      <c r="AK57" s="230"/>
      <c r="AL57" s="230"/>
      <c r="AM57" s="230" t="s">
        <v>394</v>
      </c>
      <c r="AN57" s="230"/>
      <c r="AO57" s="230"/>
      <c r="AP57" s="230"/>
      <c r="AQ57" s="214" t="s">
        <v>191</v>
      </c>
      <c r="AR57" s="203"/>
      <c r="AS57" s="203"/>
      <c r="AT57" s="204"/>
      <c r="AU57" s="234" t="s">
        <v>130</v>
      </c>
      <c r="AV57" s="234"/>
      <c r="AW57" s="234"/>
      <c r="AX57" s="235"/>
      <c r="AY57">
        <f>COUNTA($G$59)</f>
        <v>1</v>
      </c>
    </row>
    <row r="58" spans="1:51" ht="18.600000000000001" customHeight="1" x14ac:dyDescent="0.15">
      <c r="A58" s="348"/>
      <c r="B58" s="349"/>
      <c r="C58" s="349"/>
      <c r="D58" s="349"/>
      <c r="E58" s="349"/>
      <c r="F58" s="350"/>
      <c r="G58" s="400"/>
      <c r="H58" s="239"/>
      <c r="I58" s="239"/>
      <c r="J58" s="239"/>
      <c r="K58" s="239"/>
      <c r="L58" s="239"/>
      <c r="M58" s="239"/>
      <c r="N58" s="239"/>
      <c r="O58" s="401"/>
      <c r="P58" s="414"/>
      <c r="Q58" s="239"/>
      <c r="R58" s="239"/>
      <c r="S58" s="239"/>
      <c r="T58" s="239"/>
      <c r="U58" s="239"/>
      <c r="V58" s="239"/>
      <c r="W58" s="239"/>
      <c r="X58" s="401"/>
      <c r="Y58" s="411"/>
      <c r="Z58" s="271"/>
      <c r="AA58" s="272"/>
      <c r="AB58" s="251"/>
      <c r="AC58" s="252"/>
      <c r="AD58" s="253"/>
      <c r="AE58" s="230"/>
      <c r="AF58" s="230"/>
      <c r="AG58" s="230"/>
      <c r="AH58" s="230"/>
      <c r="AI58" s="230"/>
      <c r="AJ58" s="230"/>
      <c r="AK58" s="230"/>
      <c r="AL58" s="230"/>
      <c r="AM58" s="230"/>
      <c r="AN58" s="230"/>
      <c r="AO58" s="230"/>
      <c r="AP58" s="230"/>
      <c r="AQ58" s="236" t="s">
        <v>293</v>
      </c>
      <c r="AR58" s="227"/>
      <c r="AS58" s="206" t="s">
        <v>192</v>
      </c>
      <c r="AT58" s="207"/>
      <c r="AU58" s="226">
        <v>3</v>
      </c>
      <c r="AV58" s="226"/>
      <c r="AW58" s="239" t="s">
        <v>169</v>
      </c>
      <c r="AX58" s="240"/>
      <c r="AY58">
        <f>$AY$57</f>
        <v>1</v>
      </c>
    </row>
    <row r="59" spans="1:51" ht="22.9" customHeight="1" x14ac:dyDescent="0.15">
      <c r="A59" s="351"/>
      <c r="B59" s="349"/>
      <c r="C59" s="349"/>
      <c r="D59" s="349"/>
      <c r="E59" s="349"/>
      <c r="F59" s="350"/>
      <c r="G59" s="376" t="s">
        <v>618</v>
      </c>
      <c r="H59" s="377"/>
      <c r="I59" s="377"/>
      <c r="J59" s="377"/>
      <c r="K59" s="377"/>
      <c r="L59" s="377"/>
      <c r="M59" s="377"/>
      <c r="N59" s="377"/>
      <c r="O59" s="378"/>
      <c r="P59" s="183" t="s">
        <v>619</v>
      </c>
      <c r="Q59" s="183"/>
      <c r="R59" s="183"/>
      <c r="S59" s="183"/>
      <c r="T59" s="183"/>
      <c r="U59" s="183"/>
      <c r="V59" s="183"/>
      <c r="W59" s="183"/>
      <c r="X59" s="184"/>
      <c r="Y59" s="386" t="s">
        <v>12</v>
      </c>
      <c r="Z59" s="387"/>
      <c r="AA59" s="388"/>
      <c r="AB59" s="493" t="s">
        <v>621</v>
      </c>
      <c r="AC59" s="494"/>
      <c r="AD59" s="495"/>
      <c r="AE59" s="231">
        <v>24036134</v>
      </c>
      <c r="AF59" s="232"/>
      <c r="AG59" s="232"/>
      <c r="AH59" s="232"/>
      <c r="AI59" s="231">
        <v>34128451</v>
      </c>
      <c r="AJ59" s="232"/>
      <c r="AK59" s="232"/>
      <c r="AL59" s="232"/>
      <c r="AM59" s="178">
        <v>41892865</v>
      </c>
      <c r="AN59" s="179"/>
      <c r="AO59" s="179"/>
      <c r="AP59" s="179"/>
      <c r="AQ59" s="237" t="s">
        <v>597</v>
      </c>
      <c r="AR59" s="179"/>
      <c r="AS59" s="179"/>
      <c r="AT59" s="238"/>
      <c r="AU59" s="232" t="s">
        <v>597</v>
      </c>
      <c r="AV59" s="232"/>
      <c r="AW59" s="232"/>
      <c r="AX59" s="233"/>
      <c r="AY59">
        <f t="shared" ref="AY59:AY63" si="7">$AY$57</f>
        <v>1</v>
      </c>
    </row>
    <row r="60" spans="1:51" ht="22.9" customHeight="1" x14ac:dyDescent="0.15">
      <c r="A60" s="352"/>
      <c r="B60" s="353"/>
      <c r="C60" s="353"/>
      <c r="D60" s="353"/>
      <c r="E60" s="353"/>
      <c r="F60" s="354"/>
      <c r="G60" s="379"/>
      <c r="H60" s="380"/>
      <c r="I60" s="380"/>
      <c r="J60" s="380"/>
      <c r="K60" s="380"/>
      <c r="L60" s="380"/>
      <c r="M60" s="380"/>
      <c r="N60" s="380"/>
      <c r="O60" s="381"/>
      <c r="P60" s="299"/>
      <c r="Q60" s="299"/>
      <c r="R60" s="299"/>
      <c r="S60" s="299"/>
      <c r="T60" s="299"/>
      <c r="U60" s="299"/>
      <c r="V60" s="299"/>
      <c r="W60" s="299"/>
      <c r="X60" s="385"/>
      <c r="Y60" s="264" t="s">
        <v>53</v>
      </c>
      <c r="Z60" s="265"/>
      <c r="AA60" s="266"/>
      <c r="AB60" s="638" t="s">
        <v>621</v>
      </c>
      <c r="AC60" s="639"/>
      <c r="AD60" s="640"/>
      <c r="AE60" s="231">
        <v>40572261</v>
      </c>
      <c r="AF60" s="232"/>
      <c r="AG60" s="232"/>
      <c r="AH60" s="232"/>
      <c r="AI60" s="231">
        <v>24036134</v>
      </c>
      <c r="AJ60" s="232"/>
      <c r="AK60" s="232"/>
      <c r="AL60" s="232"/>
      <c r="AM60" s="178">
        <v>34128451</v>
      </c>
      <c r="AN60" s="179"/>
      <c r="AO60" s="179"/>
      <c r="AP60" s="179"/>
      <c r="AQ60" s="237" t="s">
        <v>293</v>
      </c>
      <c r="AR60" s="179"/>
      <c r="AS60" s="179"/>
      <c r="AT60" s="238"/>
      <c r="AU60" s="232">
        <v>41892865</v>
      </c>
      <c r="AV60" s="232"/>
      <c r="AW60" s="232"/>
      <c r="AX60" s="233"/>
      <c r="AY60">
        <f t="shared" si="7"/>
        <v>1</v>
      </c>
    </row>
    <row r="61" spans="1:51" ht="22.9" customHeight="1" x14ac:dyDescent="0.15">
      <c r="A61" s="352"/>
      <c r="B61" s="353"/>
      <c r="C61" s="353"/>
      <c r="D61" s="353"/>
      <c r="E61" s="353"/>
      <c r="F61" s="354"/>
      <c r="G61" s="382"/>
      <c r="H61" s="383"/>
      <c r="I61" s="383"/>
      <c r="J61" s="383"/>
      <c r="K61" s="383"/>
      <c r="L61" s="383"/>
      <c r="M61" s="383"/>
      <c r="N61" s="383"/>
      <c r="O61" s="384"/>
      <c r="P61" s="186"/>
      <c r="Q61" s="186"/>
      <c r="R61" s="186"/>
      <c r="S61" s="186"/>
      <c r="T61" s="186"/>
      <c r="U61" s="186"/>
      <c r="V61" s="186"/>
      <c r="W61" s="186"/>
      <c r="X61" s="187"/>
      <c r="Y61" s="264" t="s">
        <v>13</v>
      </c>
      <c r="Z61" s="265"/>
      <c r="AA61" s="266"/>
      <c r="AB61" s="292" t="s">
        <v>14</v>
      </c>
      <c r="AC61" s="292"/>
      <c r="AD61" s="292"/>
      <c r="AE61" s="231">
        <v>59.2</v>
      </c>
      <c r="AF61" s="232"/>
      <c r="AG61" s="232"/>
      <c r="AH61" s="232"/>
      <c r="AI61" s="231">
        <f>AI59/AI60*100</f>
        <v>141.98810424338623</v>
      </c>
      <c r="AJ61" s="232"/>
      <c r="AK61" s="232"/>
      <c r="AL61" s="232"/>
      <c r="AM61" s="231">
        <f>AM59/AM60*100</f>
        <v>122.75056081508065</v>
      </c>
      <c r="AN61" s="232"/>
      <c r="AO61" s="232"/>
      <c r="AP61" s="232"/>
      <c r="AQ61" s="237" t="s">
        <v>293</v>
      </c>
      <c r="AR61" s="179"/>
      <c r="AS61" s="179"/>
      <c r="AT61" s="238"/>
      <c r="AU61" s="232" t="s">
        <v>597</v>
      </c>
      <c r="AV61" s="232"/>
      <c r="AW61" s="232"/>
      <c r="AX61" s="233"/>
      <c r="AY61">
        <f t="shared" si="7"/>
        <v>1</v>
      </c>
    </row>
    <row r="62" spans="1:51" ht="38.450000000000003" customHeight="1" x14ac:dyDescent="0.15">
      <c r="A62" s="689" t="s">
        <v>272</v>
      </c>
      <c r="B62" s="690"/>
      <c r="C62" s="690"/>
      <c r="D62" s="690"/>
      <c r="E62" s="690"/>
      <c r="F62" s="691"/>
      <c r="G62" s="376" t="s">
        <v>620</v>
      </c>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695"/>
      <c r="AY62">
        <f t="shared" si="7"/>
        <v>1</v>
      </c>
    </row>
    <row r="63" spans="1:51" ht="22.9" customHeight="1" x14ac:dyDescent="0.15">
      <c r="A63" s="692"/>
      <c r="B63" s="693"/>
      <c r="C63" s="693"/>
      <c r="D63" s="693"/>
      <c r="E63" s="693"/>
      <c r="F63" s="694"/>
      <c r="G63" s="382"/>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696"/>
      <c r="AY63">
        <f t="shared" si="7"/>
        <v>1</v>
      </c>
    </row>
    <row r="64" spans="1:51" ht="18.75" customHeight="1" thickBot="1" x14ac:dyDescent="0.2">
      <c r="A64" s="635" t="s">
        <v>142</v>
      </c>
      <c r="B64" s="636"/>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6"/>
      <c r="AO64" s="118" t="s">
        <v>247</v>
      </c>
      <c r="AP64" s="119"/>
      <c r="AQ64" s="119"/>
      <c r="AR64" s="56"/>
      <c r="AS64" s="118"/>
      <c r="AT64" s="119"/>
      <c r="AU64" s="119"/>
      <c r="AV64" s="119"/>
      <c r="AW64" s="119"/>
      <c r="AX64" s="120"/>
      <c r="AY64">
        <f>COUNTIF($AR$64,"☑")</f>
        <v>0</v>
      </c>
    </row>
    <row r="65" spans="1:51" ht="31.5" customHeight="1" x14ac:dyDescent="0.15">
      <c r="A65" s="650" t="s">
        <v>251</v>
      </c>
      <c r="B65" s="651"/>
      <c r="C65" s="651"/>
      <c r="D65" s="651"/>
      <c r="E65" s="651"/>
      <c r="F65" s="652"/>
      <c r="G65" s="659" t="s">
        <v>59</v>
      </c>
      <c r="H65" s="659"/>
      <c r="I65" s="659"/>
      <c r="J65" s="659"/>
      <c r="K65" s="659"/>
      <c r="L65" s="659"/>
      <c r="M65" s="659"/>
      <c r="N65" s="659"/>
      <c r="O65" s="659"/>
      <c r="P65" s="659"/>
      <c r="Q65" s="659"/>
      <c r="R65" s="659"/>
      <c r="S65" s="659"/>
      <c r="T65" s="659"/>
      <c r="U65" s="659"/>
      <c r="V65" s="659"/>
      <c r="W65" s="659"/>
      <c r="X65" s="660"/>
      <c r="Y65" s="340"/>
      <c r="Z65" s="341"/>
      <c r="AA65" s="342"/>
      <c r="AB65" s="667" t="s">
        <v>11</v>
      </c>
      <c r="AC65" s="667"/>
      <c r="AD65" s="667"/>
      <c r="AE65" s="641" t="s">
        <v>280</v>
      </c>
      <c r="AF65" s="642"/>
      <c r="AG65" s="642"/>
      <c r="AH65" s="643"/>
      <c r="AI65" s="641" t="s">
        <v>297</v>
      </c>
      <c r="AJ65" s="642"/>
      <c r="AK65" s="642"/>
      <c r="AL65" s="643"/>
      <c r="AM65" s="641" t="s">
        <v>394</v>
      </c>
      <c r="AN65" s="642"/>
      <c r="AO65" s="642"/>
      <c r="AP65" s="643"/>
      <c r="AQ65" s="706" t="s">
        <v>302</v>
      </c>
      <c r="AR65" s="707"/>
      <c r="AS65" s="707"/>
      <c r="AT65" s="708"/>
      <c r="AU65" s="706" t="s">
        <v>426</v>
      </c>
      <c r="AV65" s="707"/>
      <c r="AW65" s="707"/>
      <c r="AX65" s="709"/>
    </row>
    <row r="66" spans="1:51" ht="23.25" customHeight="1" x14ac:dyDescent="0.15">
      <c r="A66" s="653"/>
      <c r="B66" s="654"/>
      <c r="C66" s="654"/>
      <c r="D66" s="654"/>
      <c r="E66" s="654"/>
      <c r="F66" s="655"/>
      <c r="G66" s="183" t="s">
        <v>622</v>
      </c>
      <c r="H66" s="183"/>
      <c r="I66" s="183"/>
      <c r="J66" s="183"/>
      <c r="K66" s="183"/>
      <c r="L66" s="183"/>
      <c r="M66" s="183"/>
      <c r="N66" s="183"/>
      <c r="O66" s="183"/>
      <c r="P66" s="183"/>
      <c r="Q66" s="183"/>
      <c r="R66" s="183"/>
      <c r="S66" s="183"/>
      <c r="T66" s="183"/>
      <c r="U66" s="183"/>
      <c r="V66" s="183"/>
      <c r="W66" s="183"/>
      <c r="X66" s="184"/>
      <c r="Y66" s="637" t="s">
        <v>54</v>
      </c>
      <c r="Z66" s="567"/>
      <c r="AA66" s="568"/>
      <c r="AB66" s="415" t="s">
        <v>623</v>
      </c>
      <c r="AC66" s="415"/>
      <c r="AD66" s="415"/>
      <c r="AE66" s="243">
        <v>7</v>
      </c>
      <c r="AF66" s="243"/>
      <c r="AG66" s="243"/>
      <c r="AH66" s="243"/>
      <c r="AI66" s="243">
        <v>3</v>
      </c>
      <c r="AJ66" s="243"/>
      <c r="AK66" s="243"/>
      <c r="AL66" s="243"/>
      <c r="AM66" s="243">
        <v>6</v>
      </c>
      <c r="AN66" s="243"/>
      <c r="AO66" s="243"/>
      <c r="AP66" s="243"/>
      <c r="AQ66" s="243" t="s">
        <v>597</v>
      </c>
      <c r="AR66" s="243"/>
      <c r="AS66" s="243"/>
      <c r="AT66" s="243"/>
      <c r="AU66" s="232" t="s">
        <v>597</v>
      </c>
      <c r="AV66" s="232"/>
      <c r="AW66" s="232"/>
      <c r="AX66" s="233"/>
    </row>
    <row r="67" spans="1:51" ht="23.25" customHeight="1" x14ac:dyDescent="0.15">
      <c r="A67" s="656"/>
      <c r="B67" s="657"/>
      <c r="C67" s="657"/>
      <c r="D67" s="657"/>
      <c r="E67" s="657"/>
      <c r="F67" s="658"/>
      <c r="G67" s="186"/>
      <c r="H67" s="186"/>
      <c r="I67" s="186"/>
      <c r="J67" s="186"/>
      <c r="K67" s="186"/>
      <c r="L67" s="186"/>
      <c r="M67" s="186"/>
      <c r="N67" s="186"/>
      <c r="O67" s="186"/>
      <c r="P67" s="186"/>
      <c r="Q67" s="186"/>
      <c r="R67" s="186"/>
      <c r="S67" s="186"/>
      <c r="T67" s="186"/>
      <c r="U67" s="186"/>
      <c r="V67" s="186"/>
      <c r="W67" s="186"/>
      <c r="X67" s="187"/>
      <c r="Y67" s="678" t="s">
        <v>55</v>
      </c>
      <c r="Z67" s="662"/>
      <c r="AA67" s="663"/>
      <c r="AB67" s="415" t="s">
        <v>623</v>
      </c>
      <c r="AC67" s="415"/>
      <c r="AD67" s="415"/>
      <c r="AE67" s="243">
        <v>5</v>
      </c>
      <c r="AF67" s="243"/>
      <c r="AG67" s="243"/>
      <c r="AH67" s="243"/>
      <c r="AI67" s="243">
        <v>3</v>
      </c>
      <c r="AJ67" s="243"/>
      <c r="AK67" s="243"/>
      <c r="AL67" s="243"/>
      <c r="AM67" s="243">
        <v>7</v>
      </c>
      <c r="AN67" s="243"/>
      <c r="AO67" s="243"/>
      <c r="AP67" s="243"/>
      <c r="AQ67" s="243">
        <v>6</v>
      </c>
      <c r="AR67" s="243"/>
      <c r="AS67" s="243"/>
      <c r="AT67" s="243"/>
      <c r="AU67" s="710" t="s">
        <v>609</v>
      </c>
      <c r="AV67" s="711"/>
      <c r="AW67" s="711"/>
      <c r="AX67" s="712"/>
    </row>
    <row r="68" spans="1:51" ht="23.25" customHeight="1" x14ac:dyDescent="0.15">
      <c r="A68" s="671" t="s">
        <v>15</v>
      </c>
      <c r="B68" s="325"/>
      <c r="C68" s="325"/>
      <c r="D68" s="325"/>
      <c r="E68" s="325"/>
      <c r="F68" s="672"/>
      <c r="G68" s="265" t="s">
        <v>16</v>
      </c>
      <c r="H68" s="265"/>
      <c r="I68" s="265"/>
      <c r="J68" s="265"/>
      <c r="K68" s="265"/>
      <c r="L68" s="265"/>
      <c r="M68" s="265"/>
      <c r="N68" s="265"/>
      <c r="O68" s="265"/>
      <c r="P68" s="265"/>
      <c r="Q68" s="265"/>
      <c r="R68" s="265"/>
      <c r="S68" s="265"/>
      <c r="T68" s="265"/>
      <c r="U68" s="265"/>
      <c r="V68" s="265"/>
      <c r="W68" s="265"/>
      <c r="X68" s="266"/>
      <c r="Y68" s="496"/>
      <c r="Z68" s="497"/>
      <c r="AA68" s="498"/>
      <c r="AB68" s="264" t="s">
        <v>11</v>
      </c>
      <c r="AC68" s="265"/>
      <c r="AD68" s="266"/>
      <c r="AE68" s="230" t="s">
        <v>280</v>
      </c>
      <c r="AF68" s="230"/>
      <c r="AG68" s="230"/>
      <c r="AH68" s="230"/>
      <c r="AI68" s="230" t="s">
        <v>297</v>
      </c>
      <c r="AJ68" s="230"/>
      <c r="AK68" s="230"/>
      <c r="AL68" s="230"/>
      <c r="AM68" s="230" t="s">
        <v>394</v>
      </c>
      <c r="AN68" s="230"/>
      <c r="AO68" s="230"/>
      <c r="AP68" s="230"/>
      <c r="AQ68" s="628" t="s">
        <v>427</v>
      </c>
      <c r="AR68" s="629"/>
      <c r="AS68" s="629"/>
      <c r="AT68" s="629"/>
      <c r="AU68" s="629"/>
      <c r="AV68" s="629"/>
      <c r="AW68" s="629"/>
      <c r="AX68" s="630"/>
    </row>
    <row r="69" spans="1:51" ht="23.25" customHeight="1" x14ac:dyDescent="0.15">
      <c r="A69" s="673"/>
      <c r="B69" s="674"/>
      <c r="C69" s="674"/>
      <c r="D69" s="674"/>
      <c r="E69" s="674"/>
      <c r="F69" s="675"/>
      <c r="G69" s="499" t="s">
        <v>624</v>
      </c>
      <c r="H69" s="499"/>
      <c r="I69" s="499"/>
      <c r="J69" s="499"/>
      <c r="K69" s="499"/>
      <c r="L69" s="499"/>
      <c r="M69" s="499"/>
      <c r="N69" s="499"/>
      <c r="O69" s="499"/>
      <c r="P69" s="499"/>
      <c r="Q69" s="499"/>
      <c r="R69" s="499"/>
      <c r="S69" s="499"/>
      <c r="T69" s="499"/>
      <c r="U69" s="499"/>
      <c r="V69" s="499"/>
      <c r="W69" s="499"/>
      <c r="X69" s="499"/>
      <c r="Y69" s="501" t="s">
        <v>15</v>
      </c>
      <c r="Z69" s="502"/>
      <c r="AA69" s="503"/>
      <c r="AB69" s="638" t="s">
        <v>598</v>
      </c>
      <c r="AC69" s="639"/>
      <c r="AD69" s="640"/>
      <c r="AE69" s="243">
        <v>28214</v>
      </c>
      <c r="AF69" s="243"/>
      <c r="AG69" s="243"/>
      <c r="AH69" s="243"/>
      <c r="AI69" s="243">
        <v>42400</v>
      </c>
      <c r="AJ69" s="243"/>
      <c r="AK69" s="243"/>
      <c r="AL69" s="243"/>
      <c r="AM69" s="243">
        <f>ROUND(1078000/6,0)</f>
        <v>179667</v>
      </c>
      <c r="AN69" s="243"/>
      <c r="AO69" s="243"/>
      <c r="AP69" s="243"/>
      <c r="AQ69" s="231">
        <f>ROUND(751200/6,0)</f>
        <v>125200</v>
      </c>
      <c r="AR69" s="232"/>
      <c r="AS69" s="232"/>
      <c r="AT69" s="232"/>
      <c r="AU69" s="232"/>
      <c r="AV69" s="232"/>
      <c r="AW69" s="232"/>
      <c r="AX69" s="233"/>
    </row>
    <row r="70" spans="1:51" ht="46.5" customHeight="1" thickBot="1" x14ac:dyDescent="0.2">
      <c r="A70" s="676"/>
      <c r="B70" s="262"/>
      <c r="C70" s="262"/>
      <c r="D70" s="262"/>
      <c r="E70" s="262"/>
      <c r="F70" s="677"/>
      <c r="G70" s="500"/>
      <c r="H70" s="500"/>
      <c r="I70" s="500"/>
      <c r="J70" s="500"/>
      <c r="K70" s="500"/>
      <c r="L70" s="500"/>
      <c r="M70" s="500"/>
      <c r="N70" s="500"/>
      <c r="O70" s="500"/>
      <c r="P70" s="500"/>
      <c r="Q70" s="500"/>
      <c r="R70" s="500"/>
      <c r="S70" s="500"/>
      <c r="T70" s="500"/>
      <c r="U70" s="500"/>
      <c r="V70" s="500"/>
      <c r="W70" s="500"/>
      <c r="X70" s="500"/>
      <c r="Y70" s="386" t="s">
        <v>48</v>
      </c>
      <c r="Z70" s="662"/>
      <c r="AA70" s="663"/>
      <c r="AB70" s="664" t="s">
        <v>599</v>
      </c>
      <c r="AC70" s="665"/>
      <c r="AD70" s="666"/>
      <c r="AE70" s="338" t="s">
        <v>625</v>
      </c>
      <c r="AF70" s="339"/>
      <c r="AG70" s="339"/>
      <c r="AH70" s="339"/>
      <c r="AI70" s="338" t="s">
        <v>626</v>
      </c>
      <c r="AJ70" s="339"/>
      <c r="AK70" s="339"/>
      <c r="AL70" s="339"/>
      <c r="AM70" s="338" t="s">
        <v>733</v>
      </c>
      <c r="AN70" s="339"/>
      <c r="AO70" s="339"/>
      <c r="AP70" s="339"/>
      <c r="AQ70" s="339" t="s">
        <v>734</v>
      </c>
      <c r="AR70" s="339"/>
      <c r="AS70" s="339"/>
      <c r="AT70" s="339"/>
      <c r="AU70" s="339"/>
      <c r="AV70" s="339"/>
      <c r="AW70" s="339"/>
      <c r="AX70" s="627"/>
    </row>
    <row r="71" spans="1:51" ht="45" customHeight="1" x14ac:dyDescent="0.15">
      <c r="A71" s="733" t="s">
        <v>292</v>
      </c>
      <c r="B71" s="731"/>
      <c r="C71" s="730" t="s">
        <v>193</v>
      </c>
      <c r="D71" s="731"/>
      <c r="E71" s="197" t="s">
        <v>211</v>
      </c>
      <c r="F71" s="198"/>
      <c r="G71" s="199" t="s">
        <v>738</v>
      </c>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1"/>
      <c r="AY71">
        <f>COUNTA($G$71)</f>
        <v>1</v>
      </c>
    </row>
    <row r="72" spans="1:51" ht="45" customHeight="1" x14ac:dyDescent="0.15">
      <c r="A72" s="734"/>
      <c r="B72" s="732"/>
      <c r="C72" s="221"/>
      <c r="D72" s="732"/>
      <c r="E72" s="193" t="s">
        <v>210</v>
      </c>
      <c r="F72" s="194"/>
      <c r="G72" s="185" t="s">
        <v>739</v>
      </c>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6"/>
      <c r="AY72">
        <f>$AY$71</f>
        <v>1</v>
      </c>
    </row>
    <row r="73" spans="1:51" ht="18.75" customHeight="1" x14ac:dyDescent="0.15">
      <c r="A73" s="734"/>
      <c r="B73" s="732"/>
      <c r="C73" s="221"/>
      <c r="D73" s="732"/>
      <c r="E73" s="219" t="s">
        <v>194</v>
      </c>
      <c r="F73" s="220"/>
      <c r="G73" s="202" t="s">
        <v>198</v>
      </c>
      <c r="H73" s="203"/>
      <c r="I73" s="203"/>
      <c r="J73" s="203"/>
      <c r="K73" s="203"/>
      <c r="L73" s="203"/>
      <c r="M73" s="203"/>
      <c r="N73" s="203"/>
      <c r="O73" s="203"/>
      <c r="P73" s="203"/>
      <c r="Q73" s="203"/>
      <c r="R73" s="203"/>
      <c r="S73" s="203"/>
      <c r="T73" s="203"/>
      <c r="U73" s="203"/>
      <c r="V73" s="203"/>
      <c r="W73" s="203"/>
      <c r="X73" s="204"/>
      <c r="Y73" s="208"/>
      <c r="Z73" s="209"/>
      <c r="AA73" s="210"/>
      <c r="AB73" s="214" t="s">
        <v>11</v>
      </c>
      <c r="AC73" s="203"/>
      <c r="AD73" s="204"/>
      <c r="AE73" s="216" t="s">
        <v>280</v>
      </c>
      <c r="AF73" s="217"/>
      <c r="AG73" s="217"/>
      <c r="AH73" s="218"/>
      <c r="AI73" s="216" t="s">
        <v>297</v>
      </c>
      <c r="AJ73" s="217"/>
      <c r="AK73" s="217"/>
      <c r="AL73" s="218"/>
      <c r="AM73" s="216" t="s">
        <v>581</v>
      </c>
      <c r="AN73" s="217"/>
      <c r="AO73" s="217"/>
      <c r="AP73" s="218"/>
      <c r="AQ73" s="214" t="s">
        <v>191</v>
      </c>
      <c r="AR73" s="203"/>
      <c r="AS73" s="203"/>
      <c r="AT73" s="204"/>
      <c r="AU73" s="223" t="s">
        <v>200</v>
      </c>
      <c r="AV73" s="223"/>
      <c r="AW73" s="223"/>
      <c r="AX73" s="224"/>
      <c r="AY73">
        <f>COUNTA($G$75)</f>
        <v>1</v>
      </c>
    </row>
    <row r="74" spans="1:51" ht="18.75" customHeight="1" x14ac:dyDescent="0.15">
      <c r="A74" s="734"/>
      <c r="B74" s="732"/>
      <c r="C74" s="221"/>
      <c r="D74" s="732"/>
      <c r="E74" s="221"/>
      <c r="F74" s="222"/>
      <c r="G74" s="205"/>
      <c r="H74" s="206"/>
      <c r="I74" s="206"/>
      <c r="J74" s="206"/>
      <c r="K74" s="206"/>
      <c r="L74" s="206"/>
      <c r="M74" s="206"/>
      <c r="N74" s="206"/>
      <c r="O74" s="206"/>
      <c r="P74" s="206"/>
      <c r="Q74" s="206"/>
      <c r="R74" s="206"/>
      <c r="S74" s="206"/>
      <c r="T74" s="206"/>
      <c r="U74" s="206"/>
      <c r="V74" s="206"/>
      <c r="W74" s="206"/>
      <c r="X74" s="207"/>
      <c r="Y74" s="211"/>
      <c r="Z74" s="212"/>
      <c r="AA74" s="213"/>
      <c r="AB74" s="215"/>
      <c r="AC74" s="206"/>
      <c r="AD74" s="207"/>
      <c r="AE74" s="215"/>
      <c r="AF74" s="206"/>
      <c r="AG74" s="206"/>
      <c r="AH74" s="207"/>
      <c r="AI74" s="215"/>
      <c r="AJ74" s="206"/>
      <c r="AK74" s="206"/>
      <c r="AL74" s="207"/>
      <c r="AM74" s="215"/>
      <c r="AN74" s="206"/>
      <c r="AO74" s="206"/>
      <c r="AP74" s="207"/>
      <c r="AQ74" s="225" t="s">
        <v>293</v>
      </c>
      <c r="AR74" s="226"/>
      <c r="AS74" s="206" t="s">
        <v>192</v>
      </c>
      <c r="AT74" s="207"/>
      <c r="AU74" s="227">
        <v>3</v>
      </c>
      <c r="AV74" s="227"/>
      <c r="AW74" s="206" t="s">
        <v>169</v>
      </c>
      <c r="AX74" s="228"/>
      <c r="AY74">
        <f>$AY$73</f>
        <v>1</v>
      </c>
    </row>
    <row r="75" spans="1:51" ht="39.75" customHeight="1" x14ac:dyDescent="0.15">
      <c r="A75" s="734"/>
      <c r="B75" s="732"/>
      <c r="C75" s="221"/>
      <c r="D75" s="732"/>
      <c r="E75" s="221"/>
      <c r="F75" s="222"/>
      <c r="G75" s="182" t="s">
        <v>601</v>
      </c>
      <c r="H75" s="183"/>
      <c r="I75" s="183"/>
      <c r="J75" s="183"/>
      <c r="K75" s="183"/>
      <c r="L75" s="183"/>
      <c r="M75" s="183"/>
      <c r="N75" s="183"/>
      <c r="O75" s="183"/>
      <c r="P75" s="183"/>
      <c r="Q75" s="183"/>
      <c r="R75" s="183"/>
      <c r="S75" s="183"/>
      <c r="T75" s="183"/>
      <c r="U75" s="183"/>
      <c r="V75" s="183"/>
      <c r="W75" s="183"/>
      <c r="X75" s="184"/>
      <c r="Y75" s="188" t="s">
        <v>199</v>
      </c>
      <c r="Z75" s="189"/>
      <c r="AA75" s="190"/>
      <c r="AB75" s="191" t="s">
        <v>263</v>
      </c>
      <c r="AC75" s="192"/>
      <c r="AD75" s="192"/>
      <c r="AE75" s="178">
        <v>81.8</v>
      </c>
      <c r="AF75" s="179"/>
      <c r="AG75" s="179"/>
      <c r="AH75" s="179"/>
      <c r="AI75" s="178">
        <v>73.099999999999994</v>
      </c>
      <c r="AJ75" s="179"/>
      <c r="AK75" s="179"/>
      <c r="AL75" s="179"/>
      <c r="AM75" s="178">
        <v>57.5</v>
      </c>
      <c r="AN75" s="179"/>
      <c r="AO75" s="179"/>
      <c r="AP75" s="179"/>
      <c r="AQ75" s="178" t="s">
        <v>597</v>
      </c>
      <c r="AR75" s="179"/>
      <c r="AS75" s="179"/>
      <c r="AT75" s="179"/>
      <c r="AU75" s="178" t="s">
        <v>293</v>
      </c>
      <c r="AV75" s="179"/>
      <c r="AW75" s="179"/>
      <c r="AX75" s="180"/>
      <c r="AY75">
        <f t="shared" ref="AY75:AY76" si="8">$AY$73</f>
        <v>1</v>
      </c>
    </row>
    <row r="76" spans="1:51" ht="39.75" customHeight="1" x14ac:dyDescent="0.15">
      <c r="A76" s="734"/>
      <c r="B76" s="732"/>
      <c r="C76" s="221"/>
      <c r="D76" s="732"/>
      <c r="E76" s="221"/>
      <c r="F76" s="222"/>
      <c r="G76" s="185"/>
      <c r="H76" s="186"/>
      <c r="I76" s="186"/>
      <c r="J76" s="186"/>
      <c r="K76" s="186"/>
      <c r="L76" s="186"/>
      <c r="M76" s="186"/>
      <c r="N76" s="186"/>
      <c r="O76" s="186"/>
      <c r="P76" s="186"/>
      <c r="Q76" s="186"/>
      <c r="R76" s="186"/>
      <c r="S76" s="186"/>
      <c r="T76" s="186"/>
      <c r="U76" s="186"/>
      <c r="V76" s="186"/>
      <c r="W76" s="186"/>
      <c r="X76" s="187"/>
      <c r="Y76" s="181" t="s">
        <v>53</v>
      </c>
      <c r="Z76" s="150"/>
      <c r="AA76" s="151"/>
      <c r="AB76" s="422" t="s">
        <v>263</v>
      </c>
      <c r="AC76" s="423"/>
      <c r="AD76" s="423"/>
      <c r="AE76" s="178">
        <v>78.5</v>
      </c>
      <c r="AF76" s="179"/>
      <c r="AG76" s="179"/>
      <c r="AH76" s="179"/>
      <c r="AI76" s="178">
        <v>75.2</v>
      </c>
      <c r="AJ76" s="179"/>
      <c r="AK76" s="179"/>
      <c r="AL76" s="179"/>
      <c r="AM76" s="178">
        <v>56.5</v>
      </c>
      <c r="AN76" s="179"/>
      <c r="AO76" s="179"/>
      <c r="AP76" s="179"/>
      <c r="AQ76" s="178" t="s">
        <v>293</v>
      </c>
      <c r="AR76" s="179"/>
      <c r="AS76" s="179"/>
      <c r="AT76" s="179"/>
      <c r="AU76" s="178">
        <v>57.5</v>
      </c>
      <c r="AV76" s="179"/>
      <c r="AW76" s="179"/>
      <c r="AX76" s="180"/>
      <c r="AY76">
        <f t="shared" si="8"/>
        <v>1</v>
      </c>
    </row>
    <row r="77" spans="1:51" ht="18.75" customHeight="1" x14ac:dyDescent="0.15">
      <c r="A77" s="734"/>
      <c r="B77" s="732"/>
      <c r="C77" s="221"/>
      <c r="D77" s="732"/>
      <c r="E77" s="221"/>
      <c r="F77" s="222"/>
      <c r="G77" s="202" t="s">
        <v>198</v>
      </c>
      <c r="H77" s="203"/>
      <c r="I77" s="203"/>
      <c r="J77" s="203"/>
      <c r="K77" s="203"/>
      <c r="L77" s="203"/>
      <c r="M77" s="203"/>
      <c r="N77" s="203"/>
      <c r="O77" s="203"/>
      <c r="P77" s="203"/>
      <c r="Q77" s="203"/>
      <c r="R77" s="203"/>
      <c r="S77" s="203"/>
      <c r="T77" s="203"/>
      <c r="U77" s="203"/>
      <c r="V77" s="203"/>
      <c r="W77" s="203"/>
      <c r="X77" s="204"/>
      <c r="Y77" s="208"/>
      <c r="Z77" s="209"/>
      <c r="AA77" s="210"/>
      <c r="AB77" s="214" t="s">
        <v>11</v>
      </c>
      <c r="AC77" s="203"/>
      <c r="AD77" s="204"/>
      <c r="AE77" s="216" t="s">
        <v>280</v>
      </c>
      <c r="AF77" s="217"/>
      <c r="AG77" s="217"/>
      <c r="AH77" s="218"/>
      <c r="AI77" s="216" t="s">
        <v>297</v>
      </c>
      <c r="AJ77" s="217"/>
      <c r="AK77" s="217"/>
      <c r="AL77" s="218"/>
      <c r="AM77" s="216" t="s">
        <v>581</v>
      </c>
      <c r="AN77" s="217"/>
      <c r="AO77" s="217"/>
      <c r="AP77" s="218"/>
      <c r="AQ77" s="214" t="s">
        <v>191</v>
      </c>
      <c r="AR77" s="203"/>
      <c r="AS77" s="203"/>
      <c r="AT77" s="204"/>
      <c r="AU77" s="223" t="s">
        <v>200</v>
      </c>
      <c r="AV77" s="223"/>
      <c r="AW77" s="223"/>
      <c r="AX77" s="224"/>
      <c r="AY77">
        <f>COUNTA($G$79)</f>
        <v>1</v>
      </c>
    </row>
    <row r="78" spans="1:51" ht="18.75" customHeight="1" x14ac:dyDescent="0.15">
      <c r="A78" s="734"/>
      <c r="B78" s="732"/>
      <c r="C78" s="221"/>
      <c r="D78" s="732"/>
      <c r="E78" s="221"/>
      <c r="F78" s="222"/>
      <c r="G78" s="205"/>
      <c r="H78" s="206"/>
      <c r="I78" s="206"/>
      <c r="J78" s="206"/>
      <c r="K78" s="206"/>
      <c r="L78" s="206"/>
      <c r="M78" s="206"/>
      <c r="N78" s="206"/>
      <c r="O78" s="206"/>
      <c r="P78" s="206"/>
      <c r="Q78" s="206"/>
      <c r="R78" s="206"/>
      <c r="S78" s="206"/>
      <c r="T78" s="206"/>
      <c r="U78" s="206"/>
      <c r="V78" s="206"/>
      <c r="W78" s="206"/>
      <c r="X78" s="207"/>
      <c r="Y78" s="211"/>
      <c r="Z78" s="212"/>
      <c r="AA78" s="213"/>
      <c r="AB78" s="215"/>
      <c r="AC78" s="206"/>
      <c r="AD78" s="207"/>
      <c r="AE78" s="215"/>
      <c r="AF78" s="206"/>
      <c r="AG78" s="206"/>
      <c r="AH78" s="207"/>
      <c r="AI78" s="215"/>
      <c r="AJ78" s="206"/>
      <c r="AK78" s="206"/>
      <c r="AL78" s="207"/>
      <c r="AM78" s="215"/>
      <c r="AN78" s="206"/>
      <c r="AO78" s="206"/>
      <c r="AP78" s="207"/>
      <c r="AQ78" s="225" t="s">
        <v>293</v>
      </c>
      <c r="AR78" s="226"/>
      <c r="AS78" s="206" t="s">
        <v>192</v>
      </c>
      <c r="AT78" s="207"/>
      <c r="AU78" s="227">
        <v>3</v>
      </c>
      <c r="AV78" s="227"/>
      <c r="AW78" s="206" t="s">
        <v>169</v>
      </c>
      <c r="AX78" s="228"/>
      <c r="AY78">
        <f>$AY$77</f>
        <v>1</v>
      </c>
    </row>
    <row r="79" spans="1:51" ht="39.75" customHeight="1" x14ac:dyDescent="0.15">
      <c r="A79" s="734"/>
      <c r="B79" s="732"/>
      <c r="C79" s="221"/>
      <c r="D79" s="732"/>
      <c r="E79" s="221"/>
      <c r="F79" s="222"/>
      <c r="G79" s="182" t="s">
        <v>627</v>
      </c>
      <c r="H79" s="183"/>
      <c r="I79" s="183"/>
      <c r="J79" s="183"/>
      <c r="K79" s="183"/>
      <c r="L79" s="183"/>
      <c r="M79" s="183"/>
      <c r="N79" s="183"/>
      <c r="O79" s="183"/>
      <c r="P79" s="183"/>
      <c r="Q79" s="183"/>
      <c r="R79" s="183"/>
      <c r="S79" s="183"/>
      <c r="T79" s="183"/>
      <c r="U79" s="183"/>
      <c r="V79" s="183"/>
      <c r="W79" s="183"/>
      <c r="X79" s="184"/>
      <c r="Y79" s="188" t="s">
        <v>199</v>
      </c>
      <c r="Z79" s="189"/>
      <c r="AA79" s="190"/>
      <c r="AB79" s="191" t="s">
        <v>263</v>
      </c>
      <c r="AC79" s="192"/>
      <c r="AD79" s="192"/>
      <c r="AE79" s="178">
        <v>91.1</v>
      </c>
      <c r="AF79" s="179"/>
      <c r="AG79" s="179"/>
      <c r="AH79" s="179"/>
      <c r="AI79" s="178">
        <v>90.1</v>
      </c>
      <c r="AJ79" s="179"/>
      <c r="AK79" s="179"/>
      <c r="AL79" s="179"/>
      <c r="AM79" s="178">
        <v>88.2</v>
      </c>
      <c r="AN79" s="179"/>
      <c r="AO79" s="179"/>
      <c r="AP79" s="179"/>
      <c r="AQ79" s="178" t="s">
        <v>597</v>
      </c>
      <c r="AR79" s="179"/>
      <c r="AS79" s="179"/>
      <c r="AT79" s="179"/>
      <c r="AU79" s="178" t="s">
        <v>293</v>
      </c>
      <c r="AV79" s="179"/>
      <c r="AW79" s="179"/>
      <c r="AX79" s="180"/>
      <c r="AY79">
        <f t="shared" ref="AY79:AY80" si="9">$AY$77</f>
        <v>1</v>
      </c>
    </row>
    <row r="80" spans="1:51" ht="39.75" customHeight="1" x14ac:dyDescent="0.15">
      <c r="A80" s="734"/>
      <c r="B80" s="732"/>
      <c r="C80" s="221"/>
      <c r="D80" s="732"/>
      <c r="E80" s="221"/>
      <c r="F80" s="222"/>
      <c r="G80" s="185"/>
      <c r="H80" s="186"/>
      <c r="I80" s="186"/>
      <c r="J80" s="186"/>
      <c r="K80" s="186"/>
      <c r="L80" s="186"/>
      <c r="M80" s="186"/>
      <c r="N80" s="186"/>
      <c r="O80" s="186"/>
      <c r="P80" s="186"/>
      <c r="Q80" s="186"/>
      <c r="R80" s="186"/>
      <c r="S80" s="186"/>
      <c r="T80" s="186"/>
      <c r="U80" s="186"/>
      <c r="V80" s="186"/>
      <c r="W80" s="186"/>
      <c r="X80" s="187"/>
      <c r="Y80" s="181" t="s">
        <v>53</v>
      </c>
      <c r="Z80" s="150"/>
      <c r="AA80" s="151"/>
      <c r="AB80" s="422" t="s">
        <v>263</v>
      </c>
      <c r="AC80" s="423"/>
      <c r="AD80" s="423"/>
      <c r="AE80" s="178">
        <v>83.7</v>
      </c>
      <c r="AF80" s="179"/>
      <c r="AG80" s="179"/>
      <c r="AH80" s="179"/>
      <c r="AI80" s="178">
        <v>83.7</v>
      </c>
      <c r="AJ80" s="179"/>
      <c r="AK80" s="179"/>
      <c r="AL80" s="179"/>
      <c r="AM80" s="178">
        <v>84.7</v>
      </c>
      <c r="AN80" s="179"/>
      <c r="AO80" s="179"/>
      <c r="AP80" s="179"/>
      <c r="AQ80" s="178" t="s">
        <v>293</v>
      </c>
      <c r="AR80" s="179"/>
      <c r="AS80" s="179"/>
      <c r="AT80" s="179"/>
      <c r="AU80" s="178">
        <v>84.7</v>
      </c>
      <c r="AV80" s="179"/>
      <c r="AW80" s="179"/>
      <c r="AX80" s="180"/>
      <c r="AY80">
        <f t="shared" si="9"/>
        <v>1</v>
      </c>
    </row>
    <row r="81" spans="1:51" ht="18.75" customHeight="1" x14ac:dyDescent="0.15">
      <c r="A81" s="734"/>
      <c r="B81" s="732"/>
      <c r="C81" s="221"/>
      <c r="D81" s="732"/>
      <c r="E81" s="221"/>
      <c r="F81" s="222"/>
      <c r="G81" s="202" t="s">
        <v>198</v>
      </c>
      <c r="H81" s="203"/>
      <c r="I81" s="203"/>
      <c r="J81" s="203"/>
      <c r="K81" s="203"/>
      <c r="L81" s="203"/>
      <c r="M81" s="203"/>
      <c r="N81" s="203"/>
      <c r="O81" s="203"/>
      <c r="P81" s="203"/>
      <c r="Q81" s="203"/>
      <c r="R81" s="203"/>
      <c r="S81" s="203"/>
      <c r="T81" s="203"/>
      <c r="U81" s="203"/>
      <c r="V81" s="203"/>
      <c r="W81" s="203"/>
      <c r="X81" s="204"/>
      <c r="Y81" s="208"/>
      <c r="Z81" s="209"/>
      <c r="AA81" s="210"/>
      <c r="AB81" s="214" t="s">
        <v>11</v>
      </c>
      <c r="AC81" s="203"/>
      <c r="AD81" s="204"/>
      <c r="AE81" s="216" t="s">
        <v>280</v>
      </c>
      <c r="AF81" s="217"/>
      <c r="AG81" s="217"/>
      <c r="AH81" s="218"/>
      <c r="AI81" s="216" t="s">
        <v>297</v>
      </c>
      <c r="AJ81" s="217"/>
      <c r="AK81" s="217"/>
      <c r="AL81" s="218"/>
      <c r="AM81" s="216" t="s">
        <v>581</v>
      </c>
      <c r="AN81" s="217"/>
      <c r="AO81" s="217"/>
      <c r="AP81" s="218"/>
      <c r="AQ81" s="214" t="s">
        <v>191</v>
      </c>
      <c r="AR81" s="203"/>
      <c r="AS81" s="203"/>
      <c r="AT81" s="204"/>
      <c r="AU81" s="223" t="s">
        <v>200</v>
      </c>
      <c r="AV81" s="223"/>
      <c r="AW81" s="223"/>
      <c r="AX81" s="224"/>
      <c r="AY81">
        <f>COUNTA($G$83)</f>
        <v>1</v>
      </c>
    </row>
    <row r="82" spans="1:51" ht="18.75" customHeight="1" x14ac:dyDescent="0.15">
      <c r="A82" s="734"/>
      <c r="B82" s="732"/>
      <c r="C82" s="221"/>
      <c r="D82" s="732"/>
      <c r="E82" s="221"/>
      <c r="F82" s="222"/>
      <c r="G82" s="205"/>
      <c r="H82" s="206"/>
      <c r="I82" s="206"/>
      <c r="J82" s="206"/>
      <c r="K82" s="206"/>
      <c r="L82" s="206"/>
      <c r="M82" s="206"/>
      <c r="N82" s="206"/>
      <c r="O82" s="206"/>
      <c r="P82" s="206"/>
      <c r="Q82" s="206"/>
      <c r="R82" s="206"/>
      <c r="S82" s="206"/>
      <c r="T82" s="206"/>
      <c r="U82" s="206"/>
      <c r="V82" s="206"/>
      <c r="W82" s="206"/>
      <c r="X82" s="207"/>
      <c r="Y82" s="211"/>
      <c r="Z82" s="212"/>
      <c r="AA82" s="213"/>
      <c r="AB82" s="215"/>
      <c r="AC82" s="206"/>
      <c r="AD82" s="207"/>
      <c r="AE82" s="215"/>
      <c r="AF82" s="206"/>
      <c r="AG82" s="206"/>
      <c r="AH82" s="207"/>
      <c r="AI82" s="215"/>
      <c r="AJ82" s="206"/>
      <c r="AK82" s="206"/>
      <c r="AL82" s="207"/>
      <c r="AM82" s="215"/>
      <c r="AN82" s="206"/>
      <c r="AO82" s="206"/>
      <c r="AP82" s="207"/>
      <c r="AQ82" s="225" t="s">
        <v>293</v>
      </c>
      <c r="AR82" s="226"/>
      <c r="AS82" s="206" t="s">
        <v>192</v>
      </c>
      <c r="AT82" s="207"/>
      <c r="AU82" s="227">
        <v>3</v>
      </c>
      <c r="AV82" s="227"/>
      <c r="AW82" s="206" t="s">
        <v>169</v>
      </c>
      <c r="AX82" s="228"/>
      <c r="AY82">
        <f>$AY$81</f>
        <v>1</v>
      </c>
    </row>
    <row r="83" spans="1:51" ht="39.75" customHeight="1" x14ac:dyDescent="0.15">
      <c r="A83" s="734"/>
      <c r="B83" s="732"/>
      <c r="C83" s="221"/>
      <c r="D83" s="732"/>
      <c r="E83" s="221"/>
      <c r="F83" s="222"/>
      <c r="G83" s="182" t="s">
        <v>628</v>
      </c>
      <c r="H83" s="183"/>
      <c r="I83" s="183"/>
      <c r="J83" s="183"/>
      <c r="K83" s="183"/>
      <c r="L83" s="183"/>
      <c r="M83" s="183"/>
      <c r="N83" s="183"/>
      <c r="O83" s="183"/>
      <c r="P83" s="183"/>
      <c r="Q83" s="183"/>
      <c r="R83" s="183"/>
      <c r="S83" s="183"/>
      <c r="T83" s="183"/>
      <c r="U83" s="183"/>
      <c r="V83" s="183"/>
      <c r="W83" s="183"/>
      <c r="X83" s="184"/>
      <c r="Y83" s="188" t="s">
        <v>199</v>
      </c>
      <c r="Z83" s="189"/>
      <c r="AA83" s="190"/>
      <c r="AB83" s="191" t="s">
        <v>621</v>
      </c>
      <c r="AC83" s="192"/>
      <c r="AD83" s="192"/>
      <c r="AE83" s="178">
        <v>24036134</v>
      </c>
      <c r="AF83" s="179"/>
      <c r="AG83" s="179"/>
      <c r="AH83" s="179"/>
      <c r="AI83" s="178">
        <v>34128451</v>
      </c>
      <c r="AJ83" s="179"/>
      <c r="AK83" s="179"/>
      <c r="AL83" s="179"/>
      <c r="AM83" s="178">
        <v>41892865</v>
      </c>
      <c r="AN83" s="179"/>
      <c r="AO83" s="179"/>
      <c r="AP83" s="179"/>
      <c r="AQ83" s="178" t="s">
        <v>597</v>
      </c>
      <c r="AR83" s="179"/>
      <c r="AS83" s="179"/>
      <c r="AT83" s="179"/>
      <c r="AU83" s="178" t="s">
        <v>293</v>
      </c>
      <c r="AV83" s="179"/>
      <c r="AW83" s="179"/>
      <c r="AX83" s="180"/>
      <c r="AY83">
        <f t="shared" ref="AY83:AY84" si="10">$AY$81</f>
        <v>1</v>
      </c>
    </row>
    <row r="84" spans="1:51" ht="39.75" customHeight="1" x14ac:dyDescent="0.15">
      <c r="A84" s="734"/>
      <c r="B84" s="732"/>
      <c r="C84" s="221"/>
      <c r="D84" s="732"/>
      <c r="E84" s="221"/>
      <c r="F84" s="222"/>
      <c r="G84" s="185"/>
      <c r="H84" s="186"/>
      <c r="I84" s="186"/>
      <c r="J84" s="186"/>
      <c r="K84" s="186"/>
      <c r="L84" s="186"/>
      <c r="M84" s="186"/>
      <c r="N84" s="186"/>
      <c r="O84" s="186"/>
      <c r="P84" s="186"/>
      <c r="Q84" s="186"/>
      <c r="R84" s="186"/>
      <c r="S84" s="186"/>
      <c r="T84" s="186"/>
      <c r="U84" s="186"/>
      <c r="V84" s="186"/>
      <c r="W84" s="186"/>
      <c r="X84" s="187"/>
      <c r="Y84" s="181" t="s">
        <v>53</v>
      </c>
      <c r="Z84" s="150"/>
      <c r="AA84" s="151"/>
      <c r="AB84" s="422" t="s">
        <v>621</v>
      </c>
      <c r="AC84" s="423"/>
      <c r="AD84" s="423"/>
      <c r="AE84" s="178">
        <v>40572261</v>
      </c>
      <c r="AF84" s="179"/>
      <c r="AG84" s="179"/>
      <c r="AH84" s="179"/>
      <c r="AI84" s="178">
        <v>24036134</v>
      </c>
      <c r="AJ84" s="179"/>
      <c r="AK84" s="179"/>
      <c r="AL84" s="179"/>
      <c r="AM84" s="178">
        <v>34128451</v>
      </c>
      <c r="AN84" s="179"/>
      <c r="AO84" s="179"/>
      <c r="AP84" s="179"/>
      <c r="AQ84" s="178" t="s">
        <v>293</v>
      </c>
      <c r="AR84" s="179"/>
      <c r="AS84" s="179"/>
      <c r="AT84" s="179"/>
      <c r="AU84" s="178">
        <v>41892865</v>
      </c>
      <c r="AV84" s="179"/>
      <c r="AW84" s="179"/>
      <c r="AX84" s="180"/>
      <c r="AY84">
        <f t="shared" si="10"/>
        <v>1</v>
      </c>
    </row>
    <row r="85" spans="1:51" ht="23.25" customHeight="1" x14ac:dyDescent="0.15">
      <c r="A85" s="734"/>
      <c r="B85" s="732"/>
      <c r="C85" s="221"/>
      <c r="D85" s="732"/>
      <c r="E85" s="293" t="s">
        <v>213</v>
      </c>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294"/>
      <c r="AX85" s="295"/>
      <c r="AY85">
        <f>COUNTA($E$86)</f>
        <v>1</v>
      </c>
    </row>
    <row r="86" spans="1:51" ht="24.75" customHeight="1" x14ac:dyDescent="0.15">
      <c r="A86" s="734"/>
      <c r="B86" s="732"/>
      <c r="C86" s="221"/>
      <c r="D86" s="732"/>
      <c r="E86" s="296" t="s">
        <v>629</v>
      </c>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297"/>
      <c r="AY86">
        <f>$AY$85</f>
        <v>1</v>
      </c>
    </row>
    <row r="87" spans="1:51" ht="24.75" customHeight="1" thickBot="1" x14ac:dyDescent="0.2">
      <c r="A87" s="734"/>
      <c r="B87" s="732"/>
      <c r="C87" s="221"/>
      <c r="D87" s="732"/>
      <c r="E87" s="298"/>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300"/>
      <c r="AY87">
        <f>$AY$85</f>
        <v>1</v>
      </c>
    </row>
    <row r="88" spans="1:51" ht="27" customHeight="1" x14ac:dyDescent="0.15">
      <c r="A88" s="301" t="s">
        <v>46</v>
      </c>
      <c r="B88" s="302"/>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3"/>
    </row>
    <row r="89" spans="1:51" ht="27" customHeight="1" x14ac:dyDescent="0.15">
      <c r="A89" s="5"/>
      <c r="B89" s="6"/>
      <c r="C89" s="679" t="s">
        <v>31</v>
      </c>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680"/>
      <c r="AD89" s="445" t="s">
        <v>35</v>
      </c>
      <c r="AE89" s="445"/>
      <c r="AF89" s="445"/>
      <c r="AG89" s="444" t="s">
        <v>30</v>
      </c>
      <c r="AH89" s="445"/>
      <c r="AI89" s="445"/>
      <c r="AJ89" s="445"/>
      <c r="AK89" s="445"/>
      <c r="AL89" s="445"/>
      <c r="AM89" s="445"/>
      <c r="AN89" s="445"/>
      <c r="AO89" s="445"/>
      <c r="AP89" s="445"/>
      <c r="AQ89" s="445"/>
      <c r="AR89" s="445"/>
      <c r="AS89" s="445"/>
      <c r="AT89" s="445"/>
      <c r="AU89" s="445"/>
      <c r="AV89" s="445"/>
      <c r="AW89" s="445"/>
      <c r="AX89" s="446"/>
    </row>
    <row r="90" spans="1:51" ht="80.45" customHeight="1" x14ac:dyDescent="0.15">
      <c r="A90" s="362" t="s">
        <v>135</v>
      </c>
      <c r="B90" s="363"/>
      <c r="C90" s="578" t="s">
        <v>136</v>
      </c>
      <c r="D90" s="579"/>
      <c r="E90" s="579"/>
      <c r="F90" s="579"/>
      <c r="G90" s="579"/>
      <c r="H90" s="579"/>
      <c r="I90" s="579"/>
      <c r="J90" s="579"/>
      <c r="K90" s="579"/>
      <c r="L90" s="579"/>
      <c r="M90" s="579"/>
      <c r="N90" s="579"/>
      <c r="O90" s="579"/>
      <c r="P90" s="579"/>
      <c r="Q90" s="579"/>
      <c r="R90" s="579"/>
      <c r="S90" s="579"/>
      <c r="T90" s="579"/>
      <c r="U90" s="579"/>
      <c r="V90" s="579"/>
      <c r="W90" s="579"/>
      <c r="X90" s="579"/>
      <c r="Y90" s="579"/>
      <c r="Z90" s="579"/>
      <c r="AA90" s="579"/>
      <c r="AB90" s="579"/>
      <c r="AC90" s="580"/>
      <c r="AD90" s="687" t="s">
        <v>595</v>
      </c>
      <c r="AE90" s="688"/>
      <c r="AF90" s="688"/>
      <c r="AG90" s="681" t="s">
        <v>736</v>
      </c>
      <c r="AH90" s="682"/>
      <c r="AI90" s="682"/>
      <c r="AJ90" s="682"/>
      <c r="AK90" s="682"/>
      <c r="AL90" s="682"/>
      <c r="AM90" s="682"/>
      <c r="AN90" s="682"/>
      <c r="AO90" s="682"/>
      <c r="AP90" s="682"/>
      <c r="AQ90" s="682"/>
      <c r="AR90" s="682"/>
      <c r="AS90" s="682"/>
      <c r="AT90" s="682"/>
      <c r="AU90" s="682"/>
      <c r="AV90" s="682"/>
      <c r="AW90" s="682"/>
      <c r="AX90" s="683"/>
    </row>
    <row r="91" spans="1:51" ht="70.900000000000006" customHeight="1" x14ac:dyDescent="0.15">
      <c r="A91" s="364"/>
      <c r="B91" s="365"/>
      <c r="C91" s="435" t="s">
        <v>36</v>
      </c>
      <c r="D91" s="436"/>
      <c r="E91" s="436"/>
      <c r="F91" s="436"/>
      <c r="G91" s="436"/>
      <c r="H91" s="436"/>
      <c r="I91" s="436"/>
      <c r="J91" s="436"/>
      <c r="K91" s="436"/>
      <c r="L91" s="436"/>
      <c r="M91" s="436"/>
      <c r="N91" s="436"/>
      <c r="O91" s="436"/>
      <c r="P91" s="436"/>
      <c r="Q91" s="436"/>
      <c r="R91" s="436"/>
      <c r="S91" s="436"/>
      <c r="T91" s="436"/>
      <c r="U91" s="436"/>
      <c r="V91" s="436"/>
      <c r="W91" s="436"/>
      <c r="X91" s="436"/>
      <c r="Y91" s="436"/>
      <c r="Z91" s="436"/>
      <c r="AA91" s="436"/>
      <c r="AB91" s="436"/>
      <c r="AC91" s="425"/>
      <c r="AD91" s="161" t="s">
        <v>595</v>
      </c>
      <c r="AE91" s="162"/>
      <c r="AF91" s="162"/>
      <c r="AG91" s="514" t="s">
        <v>630</v>
      </c>
      <c r="AH91" s="515"/>
      <c r="AI91" s="515"/>
      <c r="AJ91" s="515"/>
      <c r="AK91" s="515"/>
      <c r="AL91" s="515"/>
      <c r="AM91" s="515"/>
      <c r="AN91" s="515"/>
      <c r="AO91" s="515"/>
      <c r="AP91" s="515"/>
      <c r="AQ91" s="515"/>
      <c r="AR91" s="515"/>
      <c r="AS91" s="515"/>
      <c r="AT91" s="515"/>
      <c r="AU91" s="515"/>
      <c r="AV91" s="515"/>
      <c r="AW91" s="515"/>
      <c r="AX91" s="516"/>
    </row>
    <row r="92" spans="1:51" ht="30.6" customHeight="1" x14ac:dyDescent="0.15">
      <c r="A92" s="366"/>
      <c r="B92" s="367"/>
      <c r="C92" s="437" t="s">
        <v>137</v>
      </c>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9"/>
      <c r="AD92" s="420" t="s">
        <v>595</v>
      </c>
      <c r="AE92" s="421"/>
      <c r="AF92" s="421"/>
      <c r="AG92" s="298" t="s">
        <v>631</v>
      </c>
      <c r="AH92" s="299"/>
      <c r="AI92" s="299"/>
      <c r="AJ92" s="299"/>
      <c r="AK92" s="299"/>
      <c r="AL92" s="299"/>
      <c r="AM92" s="299"/>
      <c r="AN92" s="299"/>
      <c r="AO92" s="299"/>
      <c r="AP92" s="299"/>
      <c r="AQ92" s="299"/>
      <c r="AR92" s="299"/>
      <c r="AS92" s="299"/>
      <c r="AT92" s="299"/>
      <c r="AU92" s="299"/>
      <c r="AV92" s="299"/>
      <c r="AW92" s="299"/>
      <c r="AX92" s="300"/>
    </row>
    <row r="93" spans="1:51" ht="35.450000000000003" customHeight="1" x14ac:dyDescent="0.15">
      <c r="A93" s="457" t="s">
        <v>38</v>
      </c>
      <c r="B93" s="608"/>
      <c r="C93" s="440" t="s">
        <v>40</v>
      </c>
      <c r="D93" s="441"/>
      <c r="E93" s="442"/>
      <c r="F93" s="442"/>
      <c r="G93" s="442"/>
      <c r="H93" s="442"/>
      <c r="I93" s="442"/>
      <c r="J93" s="442"/>
      <c r="K93" s="442"/>
      <c r="L93" s="442"/>
      <c r="M93" s="442"/>
      <c r="N93" s="442"/>
      <c r="O93" s="442"/>
      <c r="P93" s="442"/>
      <c r="Q93" s="442"/>
      <c r="R93" s="442"/>
      <c r="S93" s="442"/>
      <c r="T93" s="442"/>
      <c r="U93" s="442"/>
      <c r="V93" s="442"/>
      <c r="W93" s="442"/>
      <c r="X93" s="442"/>
      <c r="Y93" s="442"/>
      <c r="Z93" s="442"/>
      <c r="AA93" s="442"/>
      <c r="AB93" s="442"/>
      <c r="AC93" s="443"/>
      <c r="AD93" s="581" t="s">
        <v>595</v>
      </c>
      <c r="AE93" s="582"/>
      <c r="AF93" s="582"/>
      <c r="AG93" s="296" t="s">
        <v>737</v>
      </c>
      <c r="AH93" s="183"/>
      <c r="AI93" s="183"/>
      <c r="AJ93" s="183"/>
      <c r="AK93" s="183"/>
      <c r="AL93" s="183"/>
      <c r="AM93" s="183"/>
      <c r="AN93" s="183"/>
      <c r="AO93" s="183"/>
      <c r="AP93" s="183"/>
      <c r="AQ93" s="183"/>
      <c r="AR93" s="183"/>
      <c r="AS93" s="183"/>
      <c r="AT93" s="183"/>
      <c r="AU93" s="183"/>
      <c r="AV93" s="183"/>
      <c r="AW93" s="183"/>
      <c r="AX93" s="297"/>
    </row>
    <row r="94" spans="1:51" ht="35.450000000000003" customHeight="1" x14ac:dyDescent="0.15">
      <c r="A94" s="505"/>
      <c r="B94" s="609"/>
      <c r="C94" s="450"/>
      <c r="D94" s="451"/>
      <c r="E94" s="534" t="s">
        <v>273</v>
      </c>
      <c r="F94" s="535"/>
      <c r="G94" s="535"/>
      <c r="H94" s="535"/>
      <c r="I94" s="535"/>
      <c r="J94" s="535"/>
      <c r="K94" s="535"/>
      <c r="L94" s="535"/>
      <c r="M94" s="535"/>
      <c r="N94" s="535"/>
      <c r="O94" s="535"/>
      <c r="P94" s="535"/>
      <c r="Q94" s="535"/>
      <c r="R94" s="535"/>
      <c r="S94" s="535"/>
      <c r="T94" s="535"/>
      <c r="U94" s="535"/>
      <c r="V94" s="535"/>
      <c r="W94" s="535"/>
      <c r="X94" s="535"/>
      <c r="Y94" s="535"/>
      <c r="Z94" s="535"/>
      <c r="AA94" s="535"/>
      <c r="AB94" s="535"/>
      <c r="AC94" s="536"/>
      <c r="AD94" s="161" t="s">
        <v>603</v>
      </c>
      <c r="AE94" s="162"/>
      <c r="AF94" s="163"/>
      <c r="AG94" s="298"/>
      <c r="AH94" s="299"/>
      <c r="AI94" s="299"/>
      <c r="AJ94" s="299"/>
      <c r="AK94" s="299"/>
      <c r="AL94" s="299"/>
      <c r="AM94" s="299"/>
      <c r="AN94" s="299"/>
      <c r="AO94" s="299"/>
      <c r="AP94" s="299"/>
      <c r="AQ94" s="299"/>
      <c r="AR94" s="299"/>
      <c r="AS94" s="299"/>
      <c r="AT94" s="299"/>
      <c r="AU94" s="299"/>
      <c r="AV94" s="299"/>
      <c r="AW94" s="299"/>
      <c r="AX94" s="300"/>
    </row>
    <row r="95" spans="1:51" ht="35.450000000000003" customHeight="1" x14ac:dyDescent="0.15">
      <c r="A95" s="505"/>
      <c r="B95" s="609"/>
      <c r="C95" s="452"/>
      <c r="D95" s="453"/>
      <c r="E95" s="537" t="s">
        <v>231</v>
      </c>
      <c r="F95" s="538"/>
      <c r="G95" s="538"/>
      <c r="H95" s="538"/>
      <c r="I95" s="538"/>
      <c r="J95" s="538"/>
      <c r="K95" s="538"/>
      <c r="L95" s="538"/>
      <c r="M95" s="538"/>
      <c r="N95" s="538"/>
      <c r="O95" s="538"/>
      <c r="P95" s="538"/>
      <c r="Q95" s="538"/>
      <c r="R95" s="538"/>
      <c r="S95" s="538"/>
      <c r="T95" s="538"/>
      <c r="U95" s="538"/>
      <c r="V95" s="538"/>
      <c r="W95" s="538"/>
      <c r="X95" s="538"/>
      <c r="Y95" s="538"/>
      <c r="Z95" s="538"/>
      <c r="AA95" s="538"/>
      <c r="AB95" s="538"/>
      <c r="AC95" s="539"/>
      <c r="AD95" s="418" t="s">
        <v>602</v>
      </c>
      <c r="AE95" s="419"/>
      <c r="AF95" s="419"/>
      <c r="AG95" s="430"/>
      <c r="AH95" s="431"/>
      <c r="AI95" s="431"/>
      <c r="AJ95" s="431"/>
      <c r="AK95" s="431"/>
      <c r="AL95" s="431"/>
      <c r="AM95" s="431"/>
      <c r="AN95" s="431"/>
      <c r="AO95" s="431"/>
      <c r="AP95" s="431"/>
      <c r="AQ95" s="431"/>
      <c r="AR95" s="431"/>
      <c r="AS95" s="431"/>
      <c r="AT95" s="431"/>
      <c r="AU95" s="431"/>
      <c r="AV95" s="431"/>
      <c r="AW95" s="431"/>
      <c r="AX95" s="432"/>
    </row>
    <row r="96" spans="1:51" ht="26.25" customHeight="1" x14ac:dyDescent="0.15">
      <c r="A96" s="505"/>
      <c r="B96" s="506"/>
      <c r="C96" s="433" t="s">
        <v>41</v>
      </c>
      <c r="D96" s="434"/>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517" t="s">
        <v>604</v>
      </c>
      <c r="AE96" s="518"/>
      <c r="AF96" s="518"/>
      <c r="AG96" s="359" t="s">
        <v>597</v>
      </c>
      <c r="AH96" s="360"/>
      <c r="AI96" s="360"/>
      <c r="AJ96" s="360"/>
      <c r="AK96" s="360"/>
      <c r="AL96" s="360"/>
      <c r="AM96" s="360"/>
      <c r="AN96" s="360"/>
      <c r="AO96" s="360"/>
      <c r="AP96" s="360"/>
      <c r="AQ96" s="360"/>
      <c r="AR96" s="360"/>
      <c r="AS96" s="360"/>
      <c r="AT96" s="360"/>
      <c r="AU96" s="360"/>
      <c r="AV96" s="360"/>
      <c r="AW96" s="360"/>
      <c r="AX96" s="361"/>
    </row>
    <row r="97" spans="1:50" ht="42" customHeight="1" x14ac:dyDescent="0.15">
      <c r="A97" s="505"/>
      <c r="B97" s="506"/>
      <c r="C97" s="424" t="s">
        <v>138</v>
      </c>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161" t="s">
        <v>595</v>
      </c>
      <c r="AE97" s="162"/>
      <c r="AF97" s="162"/>
      <c r="AG97" s="514" t="s">
        <v>632</v>
      </c>
      <c r="AH97" s="515"/>
      <c r="AI97" s="515"/>
      <c r="AJ97" s="515"/>
      <c r="AK97" s="515"/>
      <c r="AL97" s="515"/>
      <c r="AM97" s="515"/>
      <c r="AN97" s="515"/>
      <c r="AO97" s="515"/>
      <c r="AP97" s="515"/>
      <c r="AQ97" s="515"/>
      <c r="AR97" s="515"/>
      <c r="AS97" s="515"/>
      <c r="AT97" s="515"/>
      <c r="AU97" s="515"/>
      <c r="AV97" s="515"/>
      <c r="AW97" s="515"/>
      <c r="AX97" s="516"/>
    </row>
    <row r="98" spans="1:50" ht="26.25" customHeight="1" x14ac:dyDescent="0.15">
      <c r="A98" s="505"/>
      <c r="B98" s="506"/>
      <c r="C98" s="424" t="s">
        <v>37</v>
      </c>
      <c r="D98" s="425"/>
      <c r="E98" s="425"/>
      <c r="F98" s="425"/>
      <c r="G98" s="425"/>
      <c r="H98" s="425"/>
      <c r="I98" s="425"/>
      <c r="J98" s="425"/>
      <c r="K98" s="425"/>
      <c r="L98" s="425"/>
      <c r="M98" s="425"/>
      <c r="N98" s="425"/>
      <c r="O98" s="425"/>
      <c r="P98" s="425"/>
      <c r="Q98" s="425"/>
      <c r="R98" s="425"/>
      <c r="S98" s="425"/>
      <c r="T98" s="425"/>
      <c r="U98" s="425"/>
      <c r="V98" s="425"/>
      <c r="W98" s="425"/>
      <c r="X98" s="425"/>
      <c r="Y98" s="425"/>
      <c r="Z98" s="425"/>
      <c r="AA98" s="425"/>
      <c r="AB98" s="425"/>
      <c r="AC98" s="425"/>
      <c r="AD98" s="161" t="s">
        <v>604</v>
      </c>
      <c r="AE98" s="162"/>
      <c r="AF98" s="162"/>
      <c r="AG98" s="514" t="s">
        <v>293</v>
      </c>
      <c r="AH98" s="515"/>
      <c r="AI98" s="515"/>
      <c r="AJ98" s="515"/>
      <c r="AK98" s="515"/>
      <c r="AL98" s="515"/>
      <c r="AM98" s="515"/>
      <c r="AN98" s="515"/>
      <c r="AO98" s="515"/>
      <c r="AP98" s="515"/>
      <c r="AQ98" s="515"/>
      <c r="AR98" s="515"/>
      <c r="AS98" s="515"/>
      <c r="AT98" s="515"/>
      <c r="AU98" s="515"/>
      <c r="AV98" s="515"/>
      <c r="AW98" s="515"/>
      <c r="AX98" s="516"/>
    </row>
    <row r="99" spans="1:50" ht="41.45" customHeight="1" x14ac:dyDescent="0.15">
      <c r="A99" s="505"/>
      <c r="B99" s="506"/>
      <c r="C99" s="424" t="s">
        <v>42</v>
      </c>
      <c r="D99" s="425"/>
      <c r="E99" s="425"/>
      <c r="F99" s="425"/>
      <c r="G99" s="425"/>
      <c r="H99" s="425"/>
      <c r="I99" s="425"/>
      <c r="J99" s="425"/>
      <c r="K99" s="425"/>
      <c r="L99" s="425"/>
      <c r="M99" s="425"/>
      <c r="N99" s="425"/>
      <c r="O99" s="425"/>
      <c r="P99" s="425"/>
      <c r="Q99" s="425"/>
      <c r="R99" s="425"/>
      <c r="S99" s="425"/>
      <c r="T99" s="425"/>
      <c r="U99" s="425"/>
      <c r="V99" s="425"/>
      <c r="W99" s="425"/>
      <c r="X99" s="425"/>
      <c r="Y99" s="425"/>
      <c r="Z99" s="425"/>
      <c r="AA99" s="425"/>
      <c r="AB99" s="425"/>
      <c r="AC99" s="426"/>
      <c r="AD99" s="161" t="s">
        <v>595</v>
      </c>
      <c r="AE99" s="162"/>
      <c r="AF99" s="162"/>
      <c r="AG99" s="430" t="s">
        <v>605</v>
      </c>
      <c r="AH99" s="431"/>
      <c r="AI99" s="431"/>
      <c r="AJ99" s="431"/>
      <c r="AK99" s="431"/>
      <c r="AL99" s="431"/>
      <c r="AM99" s="431"/>
      <c r="AN99" s="431"/>
      <c r="AO99" s="431"/>
      <c r="AP99" s="431"/>
      <c r="AQ99" s="431"/>
      <c r="AR99" s="431"/>
      <c r="AS99" s="431"/>
      <c r="AT99" s="431"/>
      <c r="AU99" s="431"/>
      <c r="AV99" s="431"/>
      <c r="AW99" s="431"/>
      <c r="AX99" s="432"/>
    </row>
    <row r="100" spans="1:50" ht="26.25" customHeight="1" x14ac:dyDescent="0.15">
      <c r="A100" s="505"/>
      <c r="B100" s="506"/>
      <c r="C100" s="424" t="s">
        <v>248</v>
      </c>
      <c r="D100" s="425"/>
      <c r="E100" s="425"/>
      <c r="F100" s="425"/>
      <c r="G100" s="425"/>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6"/>
      <c r="AD100" s="420" t="s">
        <v>604</v>
      </c>
      <c r="AE100" s="421"/>
      <c r="AF100" s="421"/>
      <c r="AG100" s="430" t="s">
        <v>597</v>
      </c>
      <c r="AH100" s="431"/>
      <c r="AI100" s="431"/>
      <c r="AJ100" s="431"/>
      <c r="AK100" s="431"/>
      <c r="AL100" s="431"/>
      <c r="AM100" s="431"/>
      <c r="AN100" s="431"/>
      <c r="AO100" s="431"/>
      <c r="AP100" s="431"/>
      <c r="AQ100" s="431"/>
      <c r="AR100" s="431"/>
      <c r="AS100" s="431"/>
      <c r="AT100" s="431"/>
      <c r="AU100" s="431"/>
      <c r="AV100" s="431"/>
      <c r="AW100" s="431"/>
      <c r="AX100" s="432"/>
    </row>
    <row r="101" spans="1:50" ht="54.6" customHeight="1" x14ac:dyDescent="0.15">
      <c r="A101" s="505"/>
      <c r="B101" s="506"/>
      <c r="C101" s="158" t="s">
        <v>249</v>
      </c>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60"/>
      <c r="AD101" s="161" t="s">
        <v>595</v>
      </c>
      <c r="AE101" s="162"/>
      <c r="AF101" s="163"/>
      <c r="AG101" s="514" t="s">
        <v>633</v>
      </c>
      <c r="AH101" s="515"/>
      <c r="AI101" s="515"/>
      <c r="AJ101" s="515"/>
      <c r="AK101" s="515"/>
      <c r="AL101" s="515"/>
      <c r="AM101" s="515"/>
      <c r="AN101" s="515"/>
      <c r="AO101" s="515"/>
      <c r="AP101" s="515"/>
      <c r="AQ101" s="515"/>
      <c r="AR101" s="515"/>
      <c r="AS101" s="515"/>
      <c r="AT101" s="515"/>
      <c r="AU101" s="515"/>
      <c r="AV101" s="515"/>
      <c r="AW101" s="515"/>
      <c r="AX101" s="516"/>
    </row>
    <row r="102" spans="1:50" ht="40.15" customHeight="1" x14ac:dyDescent="0.15">
      <c r="A102" s="507"/>
      <c r="B102" s="508"/>
      <c r="C102" s="610" t="s">
        <v>235</v>
      </c>
      <c r="D102" s="611"/>
      <c r="E102" s="611"/>
      <c r="F102" s="611"/>
      <c r="G102" s="611"/>
      <c r="H102" s="611"/>
      <c r="I102" s="611"/>
      <c r="J102" s="611"/>
      <c r="K102" s="611"/>
      <c r="L102" s="611"/>
      <c r="M102" s="611"/>
      <c r="N102" s="611"/>
      <c r="O102" s="611"/>
      <c r="P102" s="611"/>
      <c r="Q102" s="611"/>
      <c r="R102" s="611"/>
      <c r="S102" s="611"/>
      <c r="T102" s="611"/>
      <c r="U102" s="611"/>
      <c r="V102" s="611"/>
      <c r="W102" s="611"/>
      <c r="X102" s="611"/>
      <c r="Y102" s="611"/>
      <c r="Z102" s="611"/>
      <c r="AA102" s="611"/>
      <c r="AB102" s="611"/>
      <c r="AC102" s="612"/>
      <c r="AD102" s="427" t="s">
        <v>604</v>
      </c>
      <c r="AE102" s="428"/>
      <c r="AF102" s="429"/>
      <c r="AG102" s="540" t="s">
        <v>597</v>
      </c>
      <c r="AH102" s="541"/>
      <c r="AI102" s="541"/>
      <c r="AJ102" s="541"/>
      <c r="AK102" s="541"/>
      <c r="AL102" s="541"/>
      <c r="AM102" s="541"/>
      <c r="AN102" s="541"/>
      <c r="AO102" s="541"/>
      <c r="AP102" s="541"/>
      <c r="AQ102" s="541"/>
      <c r="AR102" s="541"/>
      <c r="AS102" s="541"/>
      <c r="AT102" s="541"/>
      <c r="AU102" s="541"/>
      <c r="AV102" s="541"/>
      <c r="AW102" s="541"/>
      <c r="AX102" s="542"/>
    </row>
    <row r="103" spans="1:50" ht="27.6" customHeight="1" x14ac:dyDescent="0.15">
      <c r="A103" s="457" t="s">
        <v>39</v>
      </c>
      <c r="B103" s="504"/>
      <c r="C103" s="509" t="s">
        <v>236</v>
      </c>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1"/>
      <c r="AD103" s="517" t="s">
        <v>595</v>
      </c>
      <c r="AE103" s="518"/>
      <c r="AF103" s="616"/>
      <c r="AG103" s="359" t="s">
        <v>634</v>
      </c>
      <c r="AH103" s="360"/>
      <c r="AI103" s="360"/>
      <c r="AJ103" s="360"/>
      <c r="AK103" s="360"/>
      <c r="AL103" s="360"/>
      <c r="AM103" s="360"/>
      <c r="AN103" s="360"/>
      <c r="AO103" s="360"/>
      <c r="AP103" s="360"/>
      <c r="AQ103" s="360"/>
      <c r="AR103" s="360"/>
      <c r="AS103" s="360"/>
      <c r="AT103" s="360"/>
      <c r="AU103" s="360"/>
      <c r="AV103" s="360"/>
      <c r="AW103" s="360"/>
      <c r="AX103" s="361"/>
    </row>
    <row r="104" spans="1:50" ht="35.25" customHeight="1" x14ac:dyDescent="0.15">
      <c r="A104" s="505"/>
      <c r="B104" s="506"/>
      <c r="C104" s="622" t="s">
        <v>44</v>
      </c>
      <c r="D104" s="623"/>
      <c r="E104" s="623"/>
      <c r="F104" s="623"/>
      <c r="G104" s="623"/>
      <c r="H104" s="623"/>
      <c r="I104" s="623"/>
      <c r="J104" s="623"/>
      <c r="K104" s="623"/>
      <c r="L104" s="623"/>
      <c r="M104" s="623"/>
      <c r="N104" s="623"/>
      <c r="O104" s="623"/>
      <c r="P104" s="623"/>
      <c r="Q104" s="623"/>
      <c r="R104" s="623"/>
      <c r="S104" s="623"/>
      <c r="T104" s="623"/>
      <c r="U104" s="623"/>
      <c r="V104" s="623"/>
      <c r="W104" s="623"/>
      <c r="X104" s="623"/>
      <c r="Y104" s="623"/>
      <c r="Z104" s="623"/>
      <c r="AA104" s="623"/>
      <c r="AB104" s="623"/>
      <c r="AC104" s="624"/>
      <c r="AD104" s="598" t="s">
        <v>604</v>
      </c>
      <c r="AE104" s="599"/>
      <c r="AF104" s="599"/>
      <c r="AG104" s="514" t="s">
        <v>597</v>
      </c>
      <c r="AH104" s="515"/>
      <c r="AI104" s="515"/>
      <c r="AJ104" s="515"/>
      <c r="AK104" s="515"/>
      <c r="AL104" s="515"/>
      <c r="AM104" s="515"/>
      <c r="AN104" s="515"/>
      <c r="AO104" s="515"/>
      <c r="AP104" s="515"/>
      <c r="AQ104" s="515"/>
      <c r="AR104" s="515"/>
      <c r="AS104" s="515"/>
      <c r="AT104" s="515"/>
      <c r="AU104" s="515"/>
      <c r="AV104" s="515"/>
      <c r="AW104" s="515"/>
      <c r="AX104" s="516"/>
    </row>
    <row r="105" spans="1:50" ht="27" customHeight="1" x14ac:dyDescent="0.15">
      <c r="A105" s="505"/>
      <c r="B105" s="506"/>
      <c r="C105" s="424" t="s">
        <v>195</v>
      </c>
      <c r="D105" s="425"/>
      <c r="E105" s="425"/>
      <c r="F105" s="425"/>
      <c r="G105" s="425"/>
      <c r="H105" s="425"/>
      <c r="I105" s="425"/>
      <c r="J105" s="425"/>
      <c r="K105" s="425"/>
      <c r="L105" s="425"/>
      <c r="M105" s="425"/>
      <c r="N105" s="425"/>
      <c r="O105" s="425"/>
      <c r="P105" s="425"/>
      <c r="Q105" s="425"/>
      <c r="R105" s="425"/>
      <c r="S105" s="425"/>
      <c r="T105" s="425"/>
      <c r="U105" s="425"/>
      <c r="V105" s="425"/>
      <c r="W105" s="425"/>
      <c r="X105" s="425"/>
      <c r="Y105" s="425"/>
      <c r="Z105" s="425"/>
      <c r="AA105" s="425"/>
      <c r="AB105" s="425"/>
      <c r="AC105" s="425"/>
      <c r="AD105" s="161" t="s">
        <v>595</v>
      </c>
      <c r="AE105" s="162"/>
      <c r="AF105" s="162"/>
      <c r="AG105" s="514" t="s">
        <v>635</v>
      </c>
      <c r="AH105" s="515"/>
      <c r="AI105" s="515"/>
      <c r="AJ105" s="515"/>
      <c r="AK105" s="515"/>
      <c r="AL105" s="515"/>
      <c r="AM105" s="515"/>
      <c r="AN105" s="515"/>
      <c r="AO105" s="515"/>
      <c r="AP105" s="515"/>
      <c r="AQ105" s="515"/>
      <c r="AR105" s="515"/>
      <c r="AS105" s="515"/>
      <c r="AT105" s="515"/>
      <c r="AU105" s="515"/>
      <c r="AV105" s="515"/>
      <c r="AW105" s="515"/>
      <c r="AX105" s="516"/>
    </row>
    <row r="106" spans="1:50" ht="40.9" customHeight="1" x14ac:dyDescent="0.15">
      <c r="A106" s="507"/>
      <c r="B106" s="508"/>
      <c r="C106" s="424" t="s">
        <v>43</v>
      </c>
      <c r="D106" s="425"/>
      <c r="E106" s="425"/>
      <c r="F106" s="425"/>
      <c r="G106" s="425"/>
      <c r="H106" s="425"/>
      <c r="I106" s="425"/>
      <c r="J106" s="425"/>
      <c r="K106" s="425"/>
      <c r="L106" s="425"/>
      <c r="M106" s="425"/>
      <c r="N106" s="425"/>
      <c r="O106" s="425"/>
      <c r="P106" s="425"/>
      <c r="Q106" s="425"/>
      <c r="R106" s="425"/>
      <c r="S106" s="425"/>
      <c r="T106" s="425"/>
      <c r="U106" s="425"/>
      <c r="V106" s="425"/>
      <c r="W106" s="425"/>
      <c r="X106" s="425"/>
      <c r="Y106" s="425"/>
      <c r="Z106" s="425"/>
      <c r="AA106" s="425"/>
      <c r="AB106" s="425"/>
      <c r="AC106" s="425"/>
      <c r="AD106" s="161" t="s">
        <v>595</v>
      </c>
      <c r="AE106" s="162"/>
      <c r="AF106" s="162"/>
      <c r="AG106" s="617" t="s">
        <v>606</v>
      </c>
      <c r="AH106" s="186"/>
      <c r="AI106" s="186"/>
      <c r="AJ106" s="186"/>
      <c r="AK106" s="186"/>
      <c r="AL106" s="186"/>
      <c r="AM106" s="186"/>
      <c r="AN106" s="186"/>
      <c r="AO106" s="186"/>
      <c r="AP106" s="186"/>
      <c r="AQ106" s="186"/>
      <c r="AR106" s="186"/>
      <c r="AS106" s="186"/>
      <c r="AT106" s="186"/>
      <c r="AU106" s="186"/>
      <c r="AV106" s="186"/>
      <c r="AW106" s="186"/>
      <c r="AX106" s="618"/>
    </row>
    <row r="107" spans="1:50" ht="41.25" customHeight="1" x14ac:dyDescent="0.15">
      <c r="A107" s="487" t="s">
        <v>57</v>
      </c>
      <c r="B107" s="488"/>
      <c r="C107" s="625" t="s">
        <v>139</v>
      </c>
      <c r="D107" s="626"/>
      <c r="E107" s="626"/>
      <c r="F107" s="626"/>
      <c r="G107" s="626"/>
      <c r="H107" s="626"/>
      <c r="I107" s="626"/>
      <c r="J107" s="626"/>
      <c r="K107" s="626"/>
      <c r="L107" s="626"/>
      <c r="M107" s="626"/>
      <c r="N107" s="626"/>
      <c r="O107" s="626"/>
      <c r="P107" s="626"/>
      <c r="Q107" s="626"/>
      <c r="R107" s="626"/>
      <c r="S107" s="626"/>
      <c r="T107" s="626"/>
      <c r="U107" s="626"/>
      <c r="V107" s="626"/>
      <c r="W107" s="626"/>
      <c r="X107" s="626"/>
      <c r="Y107" s="626"/>
      <c r="Z107" s="626"/>
      <c r="AA107" s="626"/>
      <c r="AB107" s="626"/>
      <c r="AC107" s="442"/>
      <c r="AD107" s="517" t="s">
        <v>604</v>
      </c>
      <c r="AE107" s="518"/>
      <c r="AF107" s="518"/>
      <c r="AG107" s="296" t="s">
        <v>600</v>
      </c>
      <c r="AH107" s="183"/>
      <c r="AI107" s="183"/>
      <c r="AJ107" s="183"/>
      <c r="AK107" s="183"/>
      <c r="AL107" s="183"/>
      <c r="AM107" s="183"/>
      <c r="AN107" s="183"/>
      <c r="AO107" s="183"/>
      <c r="AP107" s="183"/>
      <c r="AQ107" s="183"/>
      <c r="AR107" s="183"/>
      <c r="AS107" s="183"/>
      <c r="AT107" s="183"/>
      <c r="AU107" s="183"/>
      <c r="AV107" s="183"/>
      <c r="AW107" s="183"/>
      <c r="AX107" s="297"/>
    </row>
    <row r="108" spans="1:50" ht="19.7" customHeight="1" x14ac:dyDescent="0.15">
      <c r="A108" s="489"/>
      <c r="B108" s="490"/>
      <c r="C108" s="716" t="s">
        <v>244</v>
      </c>
      <c r="D108" s="714"/>
      <c r="E108" s="714"/>
      <c r="F108" s="717"/>
      <c r="G108" s="713" t="s">
        <v>245</v>
      </c>
      <c r="H108" s="714"/>
      <c r="I108" s="714"/>
      <c r="J108" s="714"/>
      <c r="K108" s="714"/>
      <c r="L108" s="714"/>
      <c r="M108" s="714"/>
      <c r="N108" s="713" t="s">
        <v>246</v>
      </c>
      <c r="O108" s="714"/>
      <c r="P108" s="714"/>
      <c r="Q108" s="714"/>
      <c r="R108" s="714"/>
      <c r="S108" s="714"/>
      <c r="T108" s="714"/>
      <c r="U108" s="714"/>
      <c r="V108" s="714"/>
      <c r="W108" s="714"/>
      <c r="X108" s="714"/>
      <c r="Y108" s="714"/>
      <c r="Z108" s="714"/>
      <c r="AA108" s="714"/>
      <c r="AB108" s="714"/>
      <c r="AC108" s="714"/>
      <c r="AD108" s="714"/>
      <c r="AE108" s="714"/>
      <c r="AF108" s="715"/>
      <c r="AG108" s="298"/>
      <c r="AH108" s="299"/>
      <c r="AI108" s="299"/>
      <c r="AJ108" s="299"/>
      <c r="AK108" s="299"/>
      <c r="AL108" s="299"/>
      <c r="AM108" s="299"/>
      <c r="AN108" s="299"/>
      <c r="AO108" s="299"/>
      <c r="AP108" s="299"/>
      <c r="AQ108" s="299"/>
      <c r="AR108" s="299"/>
      <c r="AS108" s="299"/>
      <c r="AT108" s="299"/>
      <c r="AU108" s="299"/>
      <c r="AV108" s="299"/>
      <c r="AW108" s="299"/>
      <c r="AX108" s="300"/>
    </row>
    <row r="109" spans="1:50" ht="24.75" customHeight="1" x14ac:dyDescent="0.15">
      <c r="A109" s="489"/>
      <c r="B109" s="490"/>
      <c r="C109" s="701"/>
      <c r="D109" s="702"/>
      <c r="E109" s="702"/>
      <c r="F109" s="703"/>
      <c r="G109" s="718"/>
      <c r="H109" s="719"/>
      <c r="I109" s="57" t="str">
        <f>IF(OR(G109="　", G109=""), "", "-")</f>
        <v/>
      </c>
      <c r="J109" s="700"/>
      <c r="K109" s="700"/>
      <c r="L109" s="57" t="str">
        <f>IF(M109="","","-")</f>
        <v/>
      </c>
      <c r="M109" s="58"/>
      <c r="N109" s="697"/>
      <c r="O109" s="698"/>
      <c r="P109" s="698"/>
      <c r="Q109" s="698"/>
      <c r="R109" s="698"/>
      <c r="S109" s="698"/>
      <c r="T109" s="698"/>
      <c r="U109" s="698"/>
      <c r="V109" s="698"/>
      <c r="W109" s="698"/>
      <c r="X109" s="698"/>
      <c r="Y109" s="698"/>
      <c r="Z109" s="698"/>
      <c r="AA109" s="698"/>
      <c r="AB109" s="698"/>
      <c r="AC109" s="698"/>
      <c r="AD109" s="698"/>
      <c r="AE109" s="698"/>
      <c r="AF109" s="699"/>
      <c r="AG109" s="298"/>
      <c r="AH109" s="299"/>
      <c r="AI109" s="299"/>
      <c r="AJ109" s="299"/>
      <c r="AK109" s="299"/>
      <c r="AL109" s="299"/>
      <c r="AM109" s="299"/>
      <c r="AN109" s="299"/>
      <c r="AO109" s="299"/>
      <c r="AP109" s="299"/>
      <c r="AQ109" s="299"/>
      <c r="AR109" s="299"/>
      <c r="AS109" s="299"/>
      <c r="AT109" s="299"/>
      <c r="AU109" s="299"/>
      <c r="AV109" s="299"/>
      <c r="AW109" s="299"/>
      <c r="AX109" s="300"/>
    </row>
    <row r="110" spans="1:50" ht="24.75" customHeight="1" x14ac:dyDescent="0.15">
      <c r="A110" s="489"/>
      <c r="B110" s="490"/>
      <c r="C110" s="701"/>
      <c r="D110" s="702"/>
      <c r="E110" s="702"/>
      <c r="F110" s="703"/>
      <c r="G110" s="718"/>
      <c r="H110" s="719"/>
      <c r="I110" s="57" t="str">
        <f t="shared" ref="I110:I113" si="11">IF(OR(G110="　", G110=""), "", "-")</f>
        <v/>
      </c>
      <c r="J110" s="700"/>
      <c r="K110" s="700"/>
      <c r="L110" s="57" t="str">
        <f t="shared" ref="L110:L113" si="12">IF(M110="","","-")</f>
        <v/>
      </c>
      <c r="M110" s="58"/>
      <c r="N110" s="697"/>
      <c r="O110" s="698"/>
      <c r="P110" s="698"/>
      <c r="Q110" s="698"/>
      <c r="R110" s="698"/>
      <c r="S110" s="698"/>
      <c r="T110" s="698"/>
      <c r="U110" s="698"/>
      <c r="V110" s="698"/>
      <c r="W110" s="698"/>
      <c r="X110" s="698"/>
      <c r="Y110" s="698"/>
      <c r="Z110" s="698"/>
      <c r="AA110" s="698"/>
      <c r="AB110" s="698"/>
      <c r="AC110" s="698"/>
      <c r="AD110" s="698"/>
      <c r="AE110" s="698"/>
      <c r="AF110" s="699"/>
      <c r="AG110" s="298"/>
      <c r="AH110" s="299"/>
      <c r="AI110" s="299"/>
      <c r="AJ110" s="299"/>
      <c r="AK110" s="299"/>
      <c r="AL110" s="299"/>
      <c r="AM110" s="299"/>
      <c r="AN110" s="299"/>
      <c r="AO110" s="299"/>
      <c r="AP110" s="299"/>
      <c r="AQ110" s="299"/>
      <c r="AR110" s="299"/>
      <c r="AS110" s="299"/>
      <c r="AT110" s="299"/>
      <c r="AU110" s="299"/>
      <c r="AV110" s="299"/>
      <c r="AW110" s="299"/>
      <c r="AX110" s="300"/>
    </row>
    <row r="111" spans="1:50" ht="24.75" customHeight="1" x14ac:dyDescent="0.15">
      <c r="A111" s="489"/>
      <c r="B111" s="490"/>
      <c r="C111" s="701"/>
      <c r="D111" s="702"/>
      <c r="E111" s="702"/>
      <c r="F111" s="703"/>
      <c r="G111" s="718"/>
      <c r="H111" s="719"/>
      <c r="I111" s="57" t="str">
        <f t="shared" si="11"/>
        <v/>
      </c>
      <c r="J111" s="700"/>
      <c r="K111" s="700"/>
      <c r="L111" s="57" t="str">
        <f t="shared" si="12"/>
        <v/>
      </c>
      <c r="M111" s="58"/>
      <c r="N111" s="697"/>
      <c r="O111" s="698"/>
      <c r="P111" s="698"/>
      <c r="Q111" s="698"/>
      <c r="R111" s="698"/>
      <c r="S111" s="698"/>
      <c r="T111" s="698"/>
      <c r="U111" s="698"/>
      <c r="V111" s="698"/>
      <c r="W111" s="698"/>
      <c r="X111" s="698"/>
      <c r="Y111" s="698"/>
      <c r="Z111" s="698"/>
      <c r="AA111" s="698"/>
      <c r="AB111" s="698"/>
      <c r="AC111" s="698"/>
      <c r="AD111" s="698"/>
      <c r="AE111" s="698"/>
      <c r="AF111" s="699"/>
      <c r="AG111" s="298"/>
      <c r="AH111" s="299"/>
      <c r="AI111" s="299"/>
      <c r="AJ111" s="299"/>
      <c r="AK111" s="299"/>
      <c r="AL111" s="299"/>
      <c r="AM111" s="299"/>
      <c r="AN111" s="299"/>
      <c r="AO111" s="299"/>
      <c r="AP111" s="299"/>
      <c r="AQ111" s="299"/>
      <c r="AR111" s="299"/>
      <c r="AS111" s="299"/>
      <c r="AT111" s="299"/>
      <c r="AU111" s="299"/>
      <c r="AV111" s="299"/>
      <c r="AW111" s="299"/>
      <c r="AX111" s="300"/>
    </row>
    <row r="112" spans="1:50" ht="24.75" customHeight="1" x14ac:dyDescent="0.15">
      <c r="A112" s="489"/>
      <c r="B112" s="490"/>
      <c r="C112" s="701"/>
      <c r="D112" s="702"/>
      <c r="E112" s="702"/>
      <c r="F112" s="703"/>
      <c r="G112" s="718"/>
      <c r="H112" s="719"/>
      <c r="I112" s="57" t="str">
        <f t="shared" si="11"/>
        <v/>
      </c>
      <c r="J112" s="700"/>
      <c r="K112" s="700"/>
      <c r="L112" s="57" t="str">
        <f t="shared" si="12"/>
        <v/>
      </c>
      <c r="M112" s="58"/>
      <c r="N112" s="697"/>
      <c r="O112" s="698"/>
      <c r="P112" s="698"/>
      <c r="Q112" s="698"/>
      <c r="R112" s="698"/>
      <c r="S112" s="698"/>
      <c r="T112" s="698"/>
      <c r="U112" s="698"/>
      <c r="V112" s="698"/>
      <c r="W112" s="698"/>
      <c r="X112" s="698"/>
      <c r="Y112" s="698"/>
      <c r="Z112" s="698"/>
      <c r="AA112" s="698"/>
      <c r="AB112" s="698"/>
      <c r="AC112" s="698"/>
      <c r="AD112" s="698"/>
      <c r="AE112" s="698"/>
      <c r="AF112" s="699"/>
      <c r="AG112" s="298"/>
      <c r="AH112" s="299"/>
      <c r="AI112" s="299"/>
      <c r="AJ112" s="299"/>
      <c r="AK112" s="299"/>
      <c r="AL112" s="299"/>
      <c r="AM112" s="299"/>
      <c r="AN112" s="299"/>
      <c r="AO112" s="299"/>
      <c r="AP112" s="299"/>
      <c r="AQ112" s="299"/>
      <c r="AR112" s="299"/>
      <c r="AS112" s="299"/>
      <c r="AT112" s="299"/>
      <c r="AU112" s="299"/>
      <c r="AV112" s="299"/>
      <c r="AW112" s="299"/>
      <c r="AX112" s="300"/>
    </row>
    <row r="113" spans="1:52" ht="24.75" customHeight="1" x14ac:dyDescent="0.15">
      <c r="A113" s="491"/>
      <c r="B113" s="492"/>
      <c r="C113" s="701"/>
      <c r="D113" s="702"/>
      <c r="E113" s="702"/>
      <c r="F113" s="703"/>
      <c r="G113" s="727"/>
      <c r="H113" s="728"/>
      <c r="I113" s="59" t="str">
        <f t="shared" si="11"/>
        <v/>
      </c>
      <c r="J113" s="729"/>
      <c r="K113" s="729"/>
      <c r="L113" s="59" t="str">
        <f t="shared" si="12"/>
        <v/>
      </c>
      <c r="M113" s="60"/>
      <c r="N113" s="720"/>
      <c r="O113" s="721"/>
      <c r="P113" s="721"/>
      <c r="Q113" s="721"/>
      <c r="R113" s="721"/>
      <c r="S113" s="721"/>
      <c r="T113" s="721"/>
      <c r="U113" s="721"/>
      <c r="V113" s="721"/>
      <c r="W113" s="721"/>
      <c r="X113" s="721"/>
      <c r="Y113" s="721"/>
      <c r="Z113" s="721"/>
      <c r="AA113" s="721"/>
      <c r="AB113" s="721"/>
      <c r="AC113" s="721"/>
      <c r="AD113" s="721"/>
      <c r="AE113" s="721"/>
      <c r="AF113" s="722"/>
      <c r="AG113" s="617"/>
      <c r="AH113" s="186"/>
      <c r="AI113" s="186"/>
      <c r="AJ113" s="186"/>
      <c r="AK113" s="186"/>
      <c r="AL113" s="186"/>
      <c r="AM113" s="186"/>
      <c r="AN113" s="186"/>
      <c r="AO113" s="186"/>
      <c r="AP113" s="186"/>
      <c r="AQ113" s="186"/>
      <c r="AR113" s="186"/>
      <c r="AS113" s="186"/>
      <c r="AT113" s="186"/>
      <c r="AU113" s="186"/>
      <c r="AV113" s="186"/>
      <c r="AW113" s="186"/>
      <c r="AX113" s="618"/>
    </row>
    <row r="114" spans="1:52" ht="67.5" customHeight="1" x14ac:dyDescent="0.15">
      <c r="A114" s="457" t="s">
        <v>47</v>
      </c>
      <c r="B114" s="458"/>
      <c r="C114" s="324" t="s">
        <v>52</v>
      </c>
      <c r="D114" s="416"/>
      <c r="E114" s="416"/>
      <c r="F114" s="417"/>
      <c r="G114" s="633" t="s">
        <v>735</v>
      </c>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c r="AG114" s="633"/>
      <c r="AH114" s="633"/>
      <c r="AI114" s="633"/>
      <c r="AJ114" s="633"/>
      <c r="AK114" s="633"/>
      <c r="AL114" s="633"/>
      <c r="AM114" s="633"/>
      <c r="AN114" s="633"/>
      <c r="AO114" s="633"/>
      <c r="AP114" s="633"/>
      <c r="AQ114" s="633"/>
      <c r="AR114" s="633"/>
      <c r="AS114" s="633"/>
      <c r="AT114" s="633"/>
      <c r="AU114" s="633"/>
      <c r="AV114" s="633"/>
      <c r="AW114" s="633"/>
      <c r="AX114" s="634"/>
    </row>
    <row r="115" spans="1:52" ht="67.5" customHeight="1" thickBot="1" x14ac:dyDescent="0.2">
      <c r="A115" s="459"/>
      <c r="B115" s="460"/>
      <c r="C115" s="546" t="s">
        <v>56</v>
      </c>
      <c r="D115" s="547"/>
      <c r="E115" s="547"/>
      <c r="F115" s="548"/>
      <c r="G115" s="631" t="s">
        <v>636</v>
      </c>
      <c r="H115" s="631"/>
      <c r="I115" s="631"/>
      <c r="J115" s="631"/>
      <c r="K115" s="631"/>
      <c r="L115" s="631"/>
      <c r="M115" s="631"/>
      <c r="N115" s="631"/>
      <c r="O115" s="631"/>
      <c r="P115" s="631"/>
      <c r="Q115" s="631"/>
      <c r="R115" s="631"/>
      <c r="S115" s="631"/>
      <c r="T115" s="631"/>
      <c r="U115" s="631"/>
      <c r="V115" s="631"/>
      <c r="W115" s="631"/>
      <c r="X115" s="631"/>
      <c r="Y115" s="631"/>
      <c r="Z115" s="631"/>
      <c r="AA115" s="631"/>
      <c r="AB115" s="631"/>
      <c r="AC115" s="631"/>
      <c r="AD115" s="631"/>
      <c r="AE115" s="631"/>
      <c r="AF115" s="631"/>
      <c r="AG115" s="631"/>
      <c r="AH115" s="631"/>
      <c r="AI115" s="631"/>
      <c r="AJ115" s="631"/>
      <c r="AK115" s="631"/>
      <c r="AL115" s="631"/>
      <c r="AM115" s="631"/>
      <c r="AN115" s="631"/>
      <c r="AO115" s="631"/>
      <c r="AP115" s="631"/>
      <c r="AQ115" s="631"/>
      <c r="AR115" s="631"/>
      <c r="AS115" s="631"/>
      <c r="AT115" s="631"/>
      <c r="AU115" s="631"/>
      <c r="AV115" s="631"/>
      <c r="AW115" s="631"/>
      <c r="AX115" s="632"/>
    </row>
    <row r="116" spans="1:52" ht="24" customHeight="1" x14ac:dyDescent="0.15">
      <c r="A116" s="543" t="s">
        <v>32</v>
      </c>
      <c r="B116" s="544"/>
      <c r="C116" s="544"/>
      <c r="D116" s="544"/>
      <c r="E116" s="544"/>
      <c r="F116" s="544"/>
      <c r="G116" s="544"/>
      <c r="H116" s="544"/>
      <c r="I116" s="544"/>
      <c r="J116" s="544"/>
      <c r="K116" s="544"/>
      <c r="L116" s="544"/>
      <c r="M116" s="544"/>
      <c r="N116" s="544"/>
      <c r="O116" s="544"/>
      <c r="P116" s="544"/>
      <c r="Q116" s="544"/>
      <c r="R116" s="544"/>
      <c r="S116" s="544"/>
      <c r="T116" s="544"/>
      <c r="U116" s="544"/>
      <c r="V116" s="544"/>
      <c r="W116" s="544"/>
      <c r="X116" s="544"/>
      <c r="Y116" s="544"/>
      <c r="Z116" s="544"/>
      <c r="AA116" s="544"/>
      <c r="AB116" s="544"/>
      <c r="AC116" s="544"/>
      <c r="AD116" s="544"/>
      <c r="AE116" s="544"/>
      <c r="AF116" s="544"/>
      <c r="AG116" s="544"/>
      <c r="AH116" s="544"/>
      <c r="AI116" s="544"/>
      <c r="AJ116" s="544"/>
      <c r="AK116" s="544"/>
      <c r="AL116" s="544"/>
      <c r="AM116" s="544"/>
      <c r="AN116" s="544"/>
      <c r="AO116" s="544"/>
      <c r="AP116" s="544"/>
      <c r="AQ116" s="544"/>
      <c r="AR116" s="544"/>
      <c r="AS116" s="544"/>
      <c r="AT116" s="544"/>
      <c r="AU116" s="544"/>
      <c r="AV116" s="544"/>
      <c r="AW116" s="544"/>
      <c r="AX116" s="545"/>
    </row>
    <row r="117" spans="1:52" ht="67.5" customHeight="1" thickBot="1" x14ac:dyDescent="0.2">
      <c r="A117" s="606" t="s">
        <v>743</v>
      </c>
      <c r="B117" s="532"/>
      <c r="C117" s="532"/>
      <c r="D117" s="532"/>
      <c r="E117" s="532"/>
      <c r="F117" s="532"/>
      <c r="G117" s="532"/>
      <c r="H117" s="532"/>
      <c r="I117" s="532"/>
      <c r="J117" s="532"/>
      <c r="K117" s="532"/>
      <c r="L117" s="532"/>
      <c r="M117" s="532"/>
      <c r="N117" s="532"/>
      <c r="O117" s="532"/>
      <c r="P117" s="532"/>
      <c r="Q117" s="532"/>
      <c r="R117" s="532"/>
      <c r="S117" s="532"/>
      <c r="T117" s="532"/>
      <c r="U117" s="532"/>
      <c r="V117" s="532"/>
      <c r="W117" s="532"/>
      <c r="X117" s="532"/>
      <c r="Y117" s="532"/>
      <c r="Z117" s="532"/>
      <c r="AA117" s="532"/>
      <c r="AB117" s="532"/>
      <c r="AC117" s="532"/>
      <c r="AD117" s="532"/>
      <c r="AE117" s="532"/>
      <c r="AF117" s="532"/>
      <c r="AG117" s="532"/>
      <c r="AH117" s="532"/>
      <c r="AI117" s="532"/>
      <c r="AJ117" s="532"/>
      <c r="AK117" s="532"/>
      <c r="AL117" s="532"/>
      <c r="AM117" s="532"/>
      <c r="AN117" s="532"/>
      <c r="AO117" s="532"/>
      <c r="AP117" s="532"/>
      <c r="AQ117" s="532"/>
      <c r="AR117" s="532"/>
      <c r="AS117" s="532"/>
      <c r="AT117" s="532"/>
      <c r="AU117" s="532"/>
      <c r="AV117" s="532"/>
      <c r="AW117" s="532"/>
      <c r="AX117" s="533"/>
    </row>
    <row r="118" spans="1:52" ht="24.75" customHeight="1" x14ac:dyDescent="0.15">
      <c r="A118" s="461" t="s">
        <v>33</v>
      </c>
      <c r="B118" s="462"/>
      <c r="C118" s="462"/>
      <c r="D118" s="462"/>
      <c r="E118" s="462"/>
      <c r="F118" s="462"/>
      <c r="G118" s="462"/>
      <c r="H118" s="462"/>
      <c r="I118" s="462"/>
      <c r="J118" s="462"/>
      <c r="K118" s="462"/>
      <c r="L118" s="462"/>
      <c r="M118" s="462"/>
      <c r="N118" s="462"/>
      <c r="O118" s="462"/>
      <c r="P118" s="462"/>
      <c r="Q118" s="462"/>
      <c r="R118" s="462"/>
      <c r="S118" s="462"/>
      <c r="T118" s="462"/>
      <c r="U118" s="462"/>
      <c r="V118" s="462"/>
      <c r="W118" s="462"/>
      <c r="X118" s="462"/>
      <c r="Y118" s="462"/>
      <c r="Z118" s="462"/>
      <c r="AA118" s="462"/>
      <c r="AB118" s="462"/>
      <c r="AC118" s="462"/>
      <c r="AD118" s="462"/>
      <c r="AE118" s="462"/>
      <c r="AF118" s="462"/>
      <c r="AG118" s="462"/>
      <c r="AH118" s="462"/>
      <c r="AI118" s="462"/>
      <c r="AJ118" s="462"/>
      <c r="AK118" s="462"/>
      <c r="AL118" s="462"/>
      <c r="AM118" s="462"/>
      <c r="AN118" s="462"/>
      <c r="AO118" s="462"/>
      <c r="AP118" s="462"/>
      <c r="AQ118" s="462"/>
      <c r="AR118" s="462"/>
      <c r="AS118" s="462"/>
      <c r="AT118" s="462"/>
      <c r="AU118" s="462"/>
      <c r="AV118" s="462"/>
      <c r="AW118" s="462"/>
      <c r="AX118" s="463"/>
    </row>
    <row r="119" spans="1:52" ht="67.5" customHeight="1" thickBot="1" x14ac:dyDescent="0.2">
      <c r="A119" s="454" t="s">
        <v>132</v>
      </c>
      <c r="B119" s="455"/>
      <c r="C119" s="455"/>
      <c r="D119" s="455"/>
      <c r="E119" s="456"/>
      <c r="F119" s="531" t="s">
        <v>744</v>
      </c>
      <c r="G119" s="532"/>
      <c r="H119" s="532"/>
      <c r="I119" s="532"/>
      <c r="J119" s="532"/>
      <c r="K119" s="532"/>
      <c r="L119" s="532"/>
      <c r="M119" s="532"/>
      <c r="N119" s="532"/>
      <c r="O119" s="532"/>
      <c r="P119" s="532"/>
      <c r="Q119" s="532"/>
      <c r="R119" s="532"/>
      <c r="S119" s="532"/>
      <c r="T119" s="532"/>
      <c r="U119" s="532"/>
      <c r="V119" s="532"/>
      <c r="W119" s="532"/>
      <c r="X119" s="532"/>
      <c r="Y119" s="532"/>
      <c r="Z119" s="532"/>
      <c r="AA119" s="532"/>
      <c r="AB119" s="532"/>
      <c r="AC119" s="532"/>
      <c r="AD119" s="532"/>
      <c r="AE119" s="532"/>
      <c r="AF119" s="532"/>
      <c r="AG119" s="532"/>
      <c r="AH119" s="532"/>
      <c r="AI119" s="532"/>
      <c r="AJ119" s="532"/>
      <c r="AK119" s="532"/>
      <c r="AL119" s="532"/>
      <c r="AM119" s="532"/>
      <c r="AN119" s="532"/>
      <c r="AO119" s="532"/>
      <c r="AP119" s="532"/>
      <c r="AQ119" s="532"/>
      <c r="AR119" s="532"/>
      <c r="AS119" s="532"/>
      <c r="AT119" s="532"/>
      <c r="AU119" s="532"/>
      <c r="AV119" s="532"/>
      <c r="AW119" s="532"/>
      <c r="AX119" s="533"/>
    </row>
    <row r="120" spans="1:52" ht="24.75" customHeight="1" x14ac:dyDescent="0.15">
      <c r="A120" s="461" t="s">
        <v>45</v>
      </c>
      <c r="B120" s="462"/>
      <c r="C120" s="462"/>
      <c r="D120" s="462"/>
      <c r="E120" s="462"/>
      <c r="F120" s="462"/>
      <c r="G120" s="462"/>
      <c r="H120" s="462"/>
      <c r="I120" s="462"/>
      <c r="J120" s="462"/>
      <c r="K120" s="462"/>
      <c r="L120" s="462"/>
      <c r="M120" s="462"/>
      <c r="N120" s="462"/>
      <c r="O120" s="462"/>
      <c r="P120" s="462"/>
      <c r="Q120" s="462"/>
      <c r="R120" s="462"/>
      <c r="S120" s="462"/>
      <c r="T120" s="462"/>
      <c r="U120" s="462"/>
      <c r="V120" s="462"/>
      <c r="W120" s="462"/>
      <c r="X120" s="462"/>
      <c r="Y120" s="462"/>
      <c r="Z120" s="462"/>
      <c r="AA120" s="462"/>
      <c r="AB120" s="462"/>
      <c r="AC120" s="462"/>
      <c r="AD120" s="462"/>
      <c r="AE120" s="462"/>
      <c r="AF120" s="462"/>
      <c r="AG120" s="462"/>
      <c r="AH120" s="462"/>
      <c r="AI120" s="462"/>
      <c r="AJ120" s="462"/>
      <c r="AK120" s="462"/>
      <c r="AL120" s="462"/>
      <c r="AM120" s="462"/>
      <c r="AN120" s="462"/>
      <c r="AO120" s="462"/>
      <c r="AP120" s="462"/>
      <c r="AQ120" s="462"/>
      <c r="AR120" s="462"/>
      <c r="AS120" s="462"/>
      <c r="AT120" s="462"/>
      <c r="AU120" s="462"/>
      <c r="AV120" s="462"/>
      <c r="AW120" s="462"/>
      <c r="AX120" s="463"/>
    </row>
    <row r="121" spans="1:52" ht="66" customHeight="1" thickBot="1" x14ac:dyDescent="0.2">
      <c r="A121" s="454" t="s">
        <v>745</v>
      </c>
      <c r="B121" s="455"/>
      <c r="C121" s="455"/>
      <c r="D121" s="455"/>
      <c r="E121" s="456"/>
      <c r="F121" s="607" t="s">
        <v>746</v>
      </c>
      <c r="G121" s="532"/>
      <c r="H121" s="532"/>
      <c r="I121" s="532"/>
      <c r="J121" s="532"/>
      <c r="K121" s="532"/>
      <c r="L121" s="532"/>
      <c r="M121" s="532"/>
      <c r="N121" s="532"/>
      <c r="O121" s="532"/>
      <c r="P121" s="532"/>
      <c r="Q121" s="532"/>
      <c r="R121" s="532"/>
      <c r="S121" s="532"/>
      <c r="T121" s="532"/>
      <c r="U121" s="532"/>
      <c r="V121" s="532"/>
      <c r="W121" s="532"/>
      <c r="X121" s="532"/>
      <c r="Y121" s="532"/>
      <c r="Z121" s="532"/>
      <c r="AA121" s="532"/>
      <c r="AB121" s="532"/>
      <c r="AC121" s="532"/>
      <c r="AD121" s="532"/>
      <c r="AE121" s="532"/>
      <c r="AF121" s="532"/>
      <c r="AG121" s="532"/>
      <c r="AH121" s="532"/>
      <c r="AI121" s="532"/>
      <c r="AJ121" s="532"/>
      <c r="AK121" s="532"/>
      <c r="AL121" s="532"/>
      <c r="AM121" s="532"/>
      <c r="AN121" s="532"/>
      <c r="AO121" s="532"/>
      <c r="AP121" s="532"/>
      <c r="AQ121" s="532"/>
      <c r="AR121" s="532"/>
      <c r="AS121" s="532"/>
      <c r="AT121" s="532"/>
      <c r="AU121" s="532"/>
      <c r="AV121" s="532"/>
      <c r="AW121" s="532"/>
      <c r="AX121" s="533"/>
    </row>
    <row r="122" spans="1:52" ht="24.75" customHeight="1" x14ac:dyDescent="0.15">
      <c r="A122" s="519" t="s">
        <v>34</v>
      </c>
      <c r="B122" s="520"/>
      <c r="C122" s="520"/>
      <c r="D122" s="520"/>
      <c r="E122" s="520"/>
      <c r="F122" s="520"/>
      <c r="G122" s="520"/>
      <c r="H122" s="520"/>
      <c r="I122" s="520"/>
      <c r="J122" s="520"/>
      <c r="K122" s="520"/>
      <c r="L122" s="520"/>
      <c r="M122" s="520"/>
      <c r="N122" s="520"/>
      <c r="O122" s="520"/>
      <c r="P122" s="520"/>
      <c r="Q122" s="520"/>
      <c r="R122" s="520"/>
      <c r="S122" s="520"/>
      <c r="T122" s="520"/>
      <c r="U122" s="520"/>
      <c r="V122" s="520"/>
      <c r="W122" s="520"/>
      <c r="X122" s="520"/>
      <c r="Y122" s="520"/>
      <c r="Z122" s="520"/>
      <c r="AA122" s="520"/>
      <c r="AB122" s="520"/>
      <c r="AC122" s="520"/>
      <c r="AD122" s="520"/>
      <c r="AE122" s="520"/>
      <c r="AF122" s="520"/>
      <c r="AG122" s="520"/>
      <c r="AH122" s="520"/>
      <c r="AI122" s="520"/>
      <c r="AJ122" s="520"/>
      <c r="AK122" s="520"/>
      <c r="AL122" s="520"/>
      <c r="AM122" s="520"/>
      <c r="AN122" s="520"/>
      <c r="AO122" s="520"/>
      <c r="AP122" s="520"/>
      <c r="AQ122" s="520"/>
      <c r="AR122" s="520"/>
      <c r="AS122" s="520"/>
      <c r="AT122" s="520"/>
      <c r="AU122" s="520"/>
      <c r="AV122" s="520"/>
      <c r="AW122" s="520"/>
      <c r="AX122" s="521"/>
    </row>
    <row r="123" spans="1:52" ht="67.5" customHeight="1" thickBot="1" x14ac:dyDescent="0.2">
      <c r="A123" s="447" t="s">
        <v>637</v>
      </c>
      <c r="B123" s="448"/>
      <c r="C123" s="448"/>
      <c r="D123" s="448"/>
      <c r="E123" s="448"/>
      <c r="F123" s="448"/>
      <c r="G123" s="448"/>
      <c r="H123" s="448"/>
      <c r="I123" s="448"/>
      <c r="J123" s="448"/>
      <c r="K123" s="448"/>
      <c r="L123" s="448"/>
      <c r="M123" s="448"/>
      <c r="N123" s="448"/>
      <c r="O123" s="448"/>
      <c r="P123" s="448"/>
      <c r="Q123" s="448"/>
      <c r="R123" s="448"/>
      <c r="S123" s="448"/>
      <c r="T123" s="448"/>
      <c r="U123" s="448"/>
      <c r="V123" s="448"/>
      <c r="W123" s="448"/>
      <c r="X123" s="448"/>
      <c r="Y123" s="448"/>
      <c r="Z123" s="448"/>
      <c r="AA123" s="448"/>
      <c r="AB123" s="448"/>
      <c r="AC123" s="448"/>
      <c r="AD123" s="448"/>
      <c r="AE123" s="448"/>
      <c r="AF123" s="448"/>
      <c r="AG123" s="448"/>
      <c r="AH123" s="448"/>
      <c r="AI123" s="448"/>
      <c r="AJ123" s="448"/>
      <c r="AK123" s="448"/>
      <c r="AL123" s="448"/>
      <c r="AM123" s="448"/>
      <c r="AN123" s="448"/>
      <c r="AO123" s="448"/>
      <c r="AP123" s="448"/>
      <c r="AQ123" s="448"/>
      <c r="AR123" s="448"/>
      <c r="AS123" s="448"/>
      <c r="AT123" s="448"/>
      <c r="AU123" s="448"/>
      <c r="AV123" s="448"/>
      <c r="AW123" s="448"/>
      <c r="AX123" s="449"/>
    </row>
    <row r="124" spans="1:52" ht="24.75" customHeight="1" x14ac:dyDescent="0.15">
      <c r="A124" s="613" t="s">
        <v>252</v>
      </c>
      <c r="B124" s="614"/>
      <c r="C124" s="614"/>
      <c r="D124" s="614"/>
      <c r="E124" s="614"/>
      <c r="F124" s="614"/>
      <c r="G124" s="614"/>
      <c r="H124" s="614"/>
      <c r="I124" s="614"/>
      <c r="J124" s="614"/>
      <c r="K124" s="614"/>
      <c r="L124" s="614"/>
      <c r="M124" s="614"/>
      <c r="N124" s="614"/>
      <c r="O124" s="614"/>
      <c r="P124" s="614"/>
      <c r="Q124" s="614"/>
      <c r="R124" s="614"/>
      <c r="S124" s="614"/>
      <c r="T124" s="614"/>
      <c r="U124" s="614"/>
      <c r="V124" s="614"/>
      <c r="W124" s="614"/>
      <c r="X124" s="614"/>
      <c r="Y124" s="614"/>
      <c r="Z124" s="614"/>
      <c r="AA124" s="614"/>
      <c r="AB124" s="614"/>
      <c r="AC124" s="614"/>
      <c r="AD124" s="614"/>
      <c r="AE124" s="614"/>
      <c r="AF124" s="614"/>
      <c r="AG124" s="614"/>
      <c r="AH124" s="614"/>
      <c r="AI124" s="614"/>
      <c r="AJ124" s="614"/>
      <c r="AK124" s="614"/>
      <c r="AL124" s="614"/>
      <c r="AM124" s="614"/>
      <c r="AN124" s="614"/>
      <c r="AO124" s="614"/>
      <c r="AP124" s="614"/>
      <c r="AQ124" s="614"/>
      <c r="AR124" s="614"/>
      <c r="AS124" s="614"/>
      <c r="AT124" s="614"/>
      <c r="AU124" s="614"/>
      <c r="AV124" s="614"/>
      <c r="AW124" s="614"/>
      <c r="AX124" s="615"/>
      <c r="AZ124" s="8"/>
    </row>
    <row r="125" spans="1:52" ht="24.75" customHeight="1" x14ac:dyDescent="0.15">
      <c r="A125" s="149" t="s">
        <v>554</v>
      </c>
      <c r="B125" s="150"/>
      <c r="C125" s="150"/>
      <c r="D125" s="151"/>
      <c r="E125" s="97" t="s">
        <v>638</v>
      </c>
      <c r="F125" s="98"/>
      <c r="G125" s="98"/>
      <c r="H125" s="98"/>
      <c r="I125" s="98"/>
      <c r="J125" s="98"/>
      <c r="K125" s="98"/>
      <c r="L125" s="98"/>
      <c r="M125" s="98"/>
      <c r="N125" s="98"/>
      <c r="O125" s="98"/>
      <c r="P125" s="99"/>
      <c r="Q125" s="97"/>
      <c r="R125" s="98"/>
      <c r="S125" s="98"/>
      <c r="T125" s="98"/>
      <c r="U125" s="98"/>
      <c r="V125" s="98"/>
      <c r="W125" s="98"/>
      <c r="X125" s="98"/>
      <c r="Y125" s="98"/>
      <c r="Z125" s="98"/>
      <c r="AA125" s="98"/>
      <c r="AB125" s="99"/>
      <c r="AC125" s="97"/>
      <c r="AD125" s="98"/>
      <c r="AE125" s="98"/>
      <c r="AF125" s="98"/>
      <c r="AG125" s="98"/>
      <c r="AH125" s="98"/>
      <c r="AI125" s="98"/>
      <c r="AJ125" s="98"/>
      <c r="AK125" s="98"/>
      <c r="AL125" s="98"/>
      <c r="AM125" s="98"/>
      <c r="AN125" s="99"/>
      <c r="AO125" s="97"/>
      <c r="AP125" s="98"/>
      <c r="AQ125" s="98"/>
      <c r="AR125" s="98"/>
      <c r="AS125" s="98"/>
      <c r="AT125" s="98"/>
      <c r="AU125" s="98"/>
      <c r="AV125" s="98"/>
      <c r="AW125" s="98"/>
      <c r="AX125" s="100"/>
      <c r="AY125" s="75"/>
    </row>
    <row r="126" spans="1:52" ht="24.75" customHeight="1" x14ac:dyDescent="0.15">
      <c r="A126" s="101" t="s">
        <v>287</v>
      </c>
      <c r="B126" s="101"/>
      <c r="C126" s="101"/>
      <c r="D126" s="101"/>
      <c r="E126" s="97" t="s">
        <v>638</v>
      </c>
      <c r="F126" s="98"/>
      <c r="G126" s="98"/>
      <c r="H126" s="98"/>
      <c r="I126" s="98"/>
      <c r="J126" s="98"/>
      <c r="K126" s="98"/>
      <c r="L126" s="98"/>
      <c r="M126" s="98"/>
      <c r="N126" s="98"/>
      <c r="O126" s="98"/>
      <c r="P126" s="99"/>
      <c r="Q126" s="97"/>
      <c r="R126" s="98"/>
      <c r="S126" s="98"/>
      <c r="T126" s="98"/>
      <c r="U126" s="98"/>
      <c r="V126" s="98"/>
      <c r="W126" s="98"/>
      <c r="X126" s="98"/>
      <c r="Y126" s="98"/>
      <c r="Z126" s="98"/>
      <c r="AA126" s="98"/>
      <c r="AB126" s="99"/>
      <c r="AC126" s="97"/>
      <c r="AD126" s="98"/>
      <c r="AE126" s="98"/>
      <c r="AF126" s="98"/>
      <c r="AG126" s="98"/>
      <c r="AH126" s="98"/>
      <c r="AI126" s="98"/>
      <c r="AJ126" s="98"/>
      <c r="AK126" s="98"/>
      <c r="AL126" s="98"/>
      <c r="AM126" s="98"/>
      <c r="AN126" s="99"/>
      <c r="AO126" s="97"/>
      <c r="AP126" s="98"/>
      <c r="AQ126" s="98"/>
      <c r="AR126" s="98"/>
      <c r="AS126" s="98"/>
      <c r="AT126" s="98"/>
      <c r="AU126" s="98"/>
      <c r="AV126" s="98"/>
      <c r="AW126" s="98"/>
      <c r="AX126" s="100"/>
    </row>
    <row r="127" spans="1:52" ht="24.75" customHeight="1" x14ac:dyDescent="0.15">
      <c r="A127" s="101" t="s">
        <v>286</v>
      </c>
      <c r="B127" s="101"/>
      <c r="C127" s="101"/>
      <c r="D127" s="101"/>
      <c r="E127" s="97" t="s">
        <v>638</v>
      </c>
      <c r="F127" s="98"/>
      <c r="G127" s="98"/>
      <c r="H127" s="98"/>
      <c r="I127" s="98"/>
      <c r="J127" s="98"/>
      <c r="K127" s="98"/>
      <c r="L127" s="98"/>
      <c r="M127" s="98"/>
      <c r="N127" s="98"/>
      <c r="O127" s="98"/>
      <c r="P127" s="99"/>
      <c r="Q127" s="97"/>
      <c r="R127" s="98"/>
      <c r="S127" s="98"/>
      <c r="T127" s="98"/>
      <c r="U127" s="98"/>
      <c r="V127" s="98"/>
      <c r="W127" s="98"/>
      <c r="X127" s="98"/>
      <c r="Y127" s="98"/>
      <c r="Z127" s="98"/>
      <c r="AA127" s="98"/>
      <c r="AB127" s="99"/>
      <c r="AC127" s="97"/>
      <c r="AD127" s="98"/>
      <c r="AE127" s="98"/>
      <c r="AF127" s="98"/>
      <c r="AG127" s="98"/>
      <c r="AH127" s="98"/>
      <c r="AI127" s="98"/>
      <c r="AJ127" s="98"/>
      <c r="AK127" s="98"/>
      <c r="AL127" s="98"/>
      <c r="AM127" s="98"/>
      <c r="AN127" s="99"/>
      <c r="AO127" s="97"/>
      <c r="AP127" s="98"/>
      <c r="AQ127" s="98"/>
      <c r="AR127" s="98"/>
      <c r="AS127" s="98"/>
      <c r="AT127" s="98"/>
      <c r="AU127" s="98"/>
      <c r="AV127" s="98"/>
      <c r="AW127" s="98"/>
      <c r="AX127" s="100"/>
    </row>
    <row r="128" spans="1:52" ht="24.75" customHeight="1" x14ac:dyDescent="0.15">
      <c r="A128" s="101" t="s">
        <v>285</v>
      </c>
      <c r="B128" s="101"/>
      <c r="C128" s="101"/>
      <c r="D128" s="101"/>
      <c r="E128" s="97" t="s">
        <v>638</v>
      </c>
      <c r="F128" s="98"/>
      <c r="G128" s="98"/>
      <c r="H128" s="98"/>
      <c r="I128" s="98"/>
      <c r="J128" s="98"/>
      <c r="K128" s="98"/>
      <c r="L128" s="98"/>
      <c r="M128" s="98"/>
      <c r="N128" s="98"/>
      <c r="O128" s="98"/>
      <c r="P128" s="99"/>
      <c r="Q128" s="97"/>
      <c r="R128" s="98"/>
      <c r="S128" s="98"/>
      <c r="T128" s="98"/>
      <c r="U128" s="98"/>
      <c r="V128" s="98"/>
      <c r="W128" s="98"/>
      <c r="X128" s="98"/>
      <c r="Y128" s="98"/>
      <c r="Z128" s="98"/>
      <c r="AA128" s="98"/>
      <c r="AB128" s="99"/>
      <c r="AC128" s="97"/>
      <c r="AD128" s="98"/>
      <c r="AE128" s="98"/>
      <c r="AF128" s="98"/>
      <c r="AG128" s="98"/>
      <c r="AH128" s="98"/>
      <c r="AI128" s="98"/>
      <c r="AJ128" s="98"/>
      <c r="AK128" s="98"/>
      <c r="AL128" s="98"/>
      <c r="AM128" s="98"/>
      <c r="AN128" s="99"/>
      <c r="AO128" s="97"/>
      <c r="AP128" s="98"/>
      <c r="AQ128" s="98"/>
      <c r="AR128" s="98"/>
      <c r="AS128" s="98"/>
      <c r="AT128" s="98"/>
      <c r="AU128" s="98"/>
      <c r="AV128" s="98"/>
      <c r="AW128" s="98"/>
      <c r="AX128" s="100"/>
    </row>
    <row r="129" spans="1:50" ht="24.75" customHeight="1" x14ac:dyDescent="0.15">
      <c r="A129" s="101" t="s">
        <v>284</v>
      </c>
      <c r="B129" s="101"/>
      <c r="C129" s="101"/>
      <c r="D129" s="101"/>
      <c r="E129" s="97" t="s">
        <v>639</v>
      </c>
      <c r="F129" s="98"/>
      <c r="G129" s="98"/>
      <c r="H129" s="98"/>
      <c r="I129" s="98"/>
      <c r="J129" s="98"/>
      <c r="K129" s="98"/>
      <c r="L129" s="98"/>
      <c r="M129" s="98"/>
      <c r="N129" s="98"/>
      <c r="O129" s="98"/>
      <c r="P129" s="99"/>
      <c r="Q129" s="97"/>
      <c r="R129" s="98"/>
      <c r="S129" s="98"/>
      <c r="T129" s="98"/>
      <c r="U129" s="98"/>
      <c r="V129" s="98"/>
      <c r="W129" s="98"/>
      <c r="X129" s="98"/>
      <c r="Y129" s="98"/>
      <c r="Z129" s="98"/>
      <c r="AA129" s="98"/>
      <c r="AB129" s="99"/>
      <c r="AC129" s="97"/>
      <c r="AD129" s="98"/>
      <c r="AE129" s="98"/>
      <c r="AF129" s="98"/>
      <c r="AG129" s="98"/>
      <c r="AH129" s="98"/>
      <c r="AI129" s="98"/>
      <c r="AJ129" s="98"/>
      <c r="AK129" s="98"/>
      <c r="AL129" s="98"/>
      <c r="AM129" s="98"/>
      <c r="AN129" s="99"/>
      <c r="AO129" s="97"/>
      <c r="AP129" s="98"/>
      <c r="AQ129" s="98"/>
      <c r="AR129" s="98"/>
      <c r="AS129" s="98"/>
      <c r="AT129" s="98"/>
      <c r="AU129" s="98"/>
      <c r="AV129" s="98"/>
      <c r="AW129" s="98"/>
      <c r="AX129" s="100"/>
    </row>
    <row r="130" spans="1:50" ht="24.75" customHeight="1" x14ac:dyDescent="0.15">
      <c r="A130" s="101" t="s">
        <v>283</v>
      </c>
      <c r="B130" s="101"/>
      <c r="C130" s="101"/>
      <c r="D130" s="101"/>
      <c r="E130" s="97" t="s">
        <v>639</v>
      </c>
      <c r="F130" s="98"/>
      <c r="G130" s="98"/>
      <c r="H130" s="98"/>
      <c r="I130" s="98"/>
      <c r="J130" s="98"/>
      <c r="K130" s="98"/>
      <c r="L130" s="98"/>
      <c r="M130" s="98"/>
      <c r="N130" s="98"/>
      <c r="O130" s="98"/>
      <c r="P130" s="99"/>
      <c r="Q130" s="97"/>
      <c r="R130" s="98"/>
      <c r="S130" s="98"/>
      <c r="T130" s="98"/>
      <c r="U130" s="98"/>
      <c r="V130" s="98"/>
      <c r="W130" s="98"/>
      <c r="X130" s="98"/>
      <c r="Y130" s="98"/>
      <c r="Z130" s="98"/>
      <c r="AA130" s="98"/>
      <c r="AB130" s="99"/>
      <c r="AC130" s="97"/>
      <c r="AD130" s="98"/>
      <c r="AE130" s="98"/>
      <c r="AF130" s="98"/>
      <c r="AG130" s="98"/>
      <c r="AH130" s="98"/>
      <c r="AI130" s="98"/>
      <c r="AJ130" s="98"/>
      <c r="AK130" s="98"/>
      <c r="AL130" s="98"/>
      <c r="AM130" s="98"/>
      <c r="AN130" s="99"/>
      <c r="AO130" s="97"/>
      <c r="AP130" s="98"/>
      <c r="AQ130" s="98"/>
      <c r="AR130" s="98"/>
      <c r="AS130" s="98"/>
      <c r="AT130" s="98"/>
      <c r="AU130" s="98"/>
      <c r="AV130" s="98"/>
      <c r="AW130" s="98"/>
      <c r="AX130" s="100"/>
    </row>
    <row r="131" spans="1:50" ht="24.75" customHeight="1" x14ac:dyDescent="0.15">
      <c r="A131" s="101" t="s">
        <v>282</v>
      </c>
      <c r="B131" s="101"/>
      <c r="C131" s="101"/>
      <c r="D131" s="101"/>
      <c r="E131" s="97" t="s">
        <v>640</v>
      </c>
      <c r="F131" s="98"/>
      <c r="G131" s="98"/>
      <c r="H131" s="98"/>
      <c r="I131" s="98"/>
      <c r="J131" s="98"/>
      <c r="K131" s="98"/>
      <c r="L131" s="98"/>
      <c r="M131" s="98"/>
      <c r="N131" s="98"/>
      <c r="O131" s="98"/>
      <c r="P131" s="99"/>
      <c r="Q131" s="97"/>
      <c r="R131" s="98"/>
      <c r="S131" s="98"/>
      <c r="T131" s="98"/>
      <c r="U131" s="98"/>
      <c r="V131" s="98"/>
      <c r="W131" s="98"/>
      <c r="X131" s="98"/>
      <c r="Y131" s="98"/>
      <c r="Z131" s="98"/>
      <c r="AA131" s="98"/>
      <c r="AB131" s="99"/>
      <c r="AC131" s="97"/>
      <c r="AD131" s="98"/>
      <c r="AE131" s="98"/>
      <c r="AF131" s="98"/>
      <c r="AG131" s="98"/>
      <c r="AH131" s="98"/>
      <c r="AI131" s="98"/>
      <c r="AJ131" s="98"/>
      <c r="AK131" s="98"/>
      <c r="AL131" s="98"/>
      <c r="AM131" s="98"/>
      <c r="AN131" s="99"/>
      <c r="AO131" s="97"/>
      <c r="AP131" s="98"/>
      <c r="AQ131" s="98"/>
      <c r="AR131" s="98"/>
      <c r="AS131" s="98"/>
      <c r="AT131" s="98"/>
      <c r="AU131" s="98"/>
      <c r="AV131" s="98"/>
      <c r="AW131" s="98"/>
      <c r="AX131" s="100"/>
    </row>
    <row r="132" spans="1:50" ht="24.75" customHeight="1" x14ac:dyDescent="0.15">
      <c r="A132" s="101" t="s">
        <v>281</v>
      </c>
      <c r="B132" s="101"/>
      <c r="C132" s="101"/>
      <c r="D132" s="101"/>
      <c r="E132" s="97" t="s">
        <v>641</v>
      </c>
      <c r="F132" s="98"/>
      <c r="G132" s="98"/>
      <c r="H132" s="98"/>
      <c r="I132" s="98"/>
      <c r="J132" s="98"/>
      <c r="K132" s="98"/>
      <c r="L132" s="98"/>
      <c r="M132" s="98"/>
      <c r="N132" s="98"/>
      <c r="O132" s="98"/>
      <c r="P132" s="99"/>
      <c r="Q132" s="97"/>
      <c r="R132" s="98"/>
      <c r="S132" s="98"/>
      <c r="T132" s="98"/>
      <c r="U132" s="98"/>
      <c r="V132" s="98"/>
      <c r="W132" s="98"/>
      <c r="X132" s="98"/>
      <c r="Y132" s="98"/>
      <c r="Z132" s="98"/>
      <c r="AA132" s="98"/>
      <c r="AB132" s="99"/>
      <c r="AC132" s="97"/>
      <c r="AD132" s="98"/>
      <c r="AE132" s="98"/>
      <c r="AF132" s="98"/>
      <c r="AG132" s="98"/>
      <c r="AH132" s="98"/>
      <c r="AI132" s="98"/>
      <c r="AJ132" s="98"/>
      <c r="AK132" s="98"/>
      <c r="AL132" s="98"/>
      <c r="AM132" s="98"/>
      <c r="AN132" s="99"/>
      <c r="AO132" s="97"/>
      <c r="AP132" s="98"/>
      <c r="AQ132" s="98"/>
      <c r="AR132" s="98"/>
      <c r="AS132" s="98"/>
      <c r="AT132" s="98"/>
      <c r="AU132" s="98"/>
      <c r="AV132" s="98"/>
      <c r="AW132" s="98"/>
      <c r="AX132" s="100"/>
    </row>
    <row r="133" spans="1:50" ht="24.75" customHeight="1" x14ac:dyDescent="0.15">
      <c r="A133" s="101" t="s">
        <v>280</v>
      </c>
      <c r="B133" s="101"/>
      <c r="C133" s="101"/>
      <c r="D133" s="101"/>
      <c r="E133" s="106" t="s">
        <v>641</v>
      </c>
      <c r="F133" s="107"/>
      <c r="G133" s="107"/>
      <c r="H133" s="107"/>
      <c r="I133" s="107"/>
      <c r="J133" s="107"/>
      <c r="K133" s="107"/>
      <c r="L133" s="107"/>
      <c r="M133" s="107"/>
      <c r="N133" s="107"/>
      <c r="O133" s="107"/>
      <c r="P133" s="108"/>
      <c r="Q133" s="106"/>
      <c r="R133" s="107"/>
      <c r="S133" s="107"/>
      <c r="T133" s="107"/>
      <c r="U133" s="107"/>
      <c r="V133" s="107"/>
      <c r="W133" s="107"/>
      <c r="X133" s="107"/>
      <c r="Y133" s="107"/>
      <c r="Z133" s="107"/>
      <c r="AA133" s="107"/>
      <c r="AB133" s="108"/>
      <c r="AC133" s="106"/>
      <c r="AD133" s="107"/>
      <c r="AE133" s="107"/>
      <c r="AF133" s="107"/>
      <c r="AG133" s="107"/>
      <c r="AH133" s="107"/>
      <c r="AI133" s="107"/>
      <c r="AJ133" s="107"/>
      <c r="AK133" s="107"/>
      <c r="AL133" s="107"/>
      <c r="AM133" s="107"/>
      <c r="AN133" s="108"/>
      <c r="AO133" s="97"/>
      <c r="AP133" s="98"/>
      <c r="AQ133" s="98"/>
      <c r="AR133" s="98"/>
      <c r="AS133" s="98"/>
      <c r="AT133" s="98"/>
      <c r="AU133" s="98"/>
      <c r="AV133" s="98"/>
      <c r="AW133" s="98"/>
      <c r="AX133" s="100"/>
    </row>
    <row r="134" spans="1:50" ht="24.75" customHeight="1" x14ac:dyDescent="0.15">
      <c r="A134" s="101" t="s">
        <v>428</v>
      </c>
      <c r="B134" s="101"/>
      <c r="C134" s="101"/>
      <c r="D134" s="101"/>
      <c r="E134" s="104" t="s">
        <v>592</v>
      </c>
      <c r="F134" s="105"/>
      <c r="G134" s="105"/>
      <c r="H134" s="78" t="str">
        <f>IF(E134="","","-")</f>
        <v>-</v>
      </c>
      <c r="I134" s="105"/>
      <c r="J134" s="105"/>
      <c r="K134" s="78" t="str">
        <f>IF(I134="","","-")</f>
        <v/>
      </c>
      <c r="L134" s="96">
        <v>6</v>
      </c>
      <c r="M134" s="96"/>
      <c r="N134" s="78" t="str">
        <f>IF(O134="","","-")</f>
        <v/>
      </c>
      <c r="O134" s="102"/>
      <c r="P134" s="103"/>
      <c r="Q134" s="104"/>
      <c r="R134" s="105"/>
      <c r="S134" s="105"/>
      <c r="T134" s="78" t="str">
        <f>IF(Q134="","","-")</f>
        <v/>
      </c>
      <c r="U134" s="105"/>
      <c r="V134" s="105"/>
      <c r="W134" s="78" t="str">
        <f>IF(U134="","","-")</f>
        <v/>
      </c>
      <c r="X134" s="96"/>
      <c r="Y134" s="96"/>
      <c r="Z134" s="78" t="str">
        <f>IF(AA134="","","-")</f>
        <v/>
      </c>
      <c r="AA134" s="102"/>
      <c r="AB134" s="103"/>
      <c r="AC134" s="104"/>
      <c r="AD134" s="105"/>
      <c r="AE134" s="105"/>
      <c r="AF134" s="78" t="str">
        <f>IF(AC134="","","-")</f>
        <v/>
      </c>
      <c r="AG134" s="105"/>
      <c r="AH134" s="105"/>
      <c r="AI134" s="78" t="str">
        <f>IF(AG134="","","-")</f>
        <v/>
      </c>
      <c r="AJ134" s="96"/>
      <c r="AK134" s="96"/>
      <c r="AL134" s="78" t="str">
        <f>IF(AM134="","","-")</f>
        <v/>
      </c>
      <c r="AM134" s="102"/>
      <c r="AN134" s="103"/>
      <c r="AO134" s="104"/>
      <c r="AP134" s="105"/>
      <c r="AQ134" s="78" t="str">
        <f>IF(AO134="","","-")</f>
        <v/>
      </c>
      <c r="AR134" s="105"/>
      <c r="AS134" s="105"/>
      <c r="AT134" s="78" t="str">
        <f>IF(AR134="","","-")</f>
        <v/>
      </c>
      <c r="AU134" s="96"/>
      <c r="AV134" s="96"/>
      <c r="AW134" s="78" t="str">
        <f>IF(AX134="","","-")</f>
        <v/>
      </c>
      <c r="AX134" s="81"/>
    </row>
    <row r="135" spans="1:50" ht="24.75" customHeight="1" x14ac:dyDescent="0.15">
      <c r="A135" s="101" t="s">
        <v>394</v>
      </c>
      <c r="B135" s="101"/>
      <c r="C135" s="101"/>
      <c r="D135" s="101"/>
      <c r="E135" s="104" t="s">
        <v>592</v>
      </c>
      <c r="F135" s="105"/>
      <c r="G135" s="105"/>
      <c r="H135" s="78" t="str">
        <f>IF(E135="","","-")</f>
        <v>-</v>
      </c>
      <c r="I135" s="105"/>
      <c r="J135" s="105"/>
      <c r="K135" s="78" t="str">
        <f>IF(I135="","","-")</f>
        <v/>
      </c>
      <c r="L135" s="96">
        <v>6</v>
      </c>
      <c r="M135" s="96"/>
      <c r="N135" s="78" t="str">
        <f>IF(O135="","","-")</f>
        <v/>
      </c>
      <c r="O135" s="102"/>
      <c r="P135" s="103"/>
      <c r="Q135" s="104"/>
      <c r="R135" s="105"/>
      <c r="S135" s="105"/>
      <c r="T135" s="78" t="str">
        <f>IF(Q135="","","-")</f>
        <v/>
      </c>
      <c r="U135" s="105"/>
      <c r="V135" s="105"/>
      <c r="W135" s="78" t="str">
        <f>IF(U135="","","-")</f>
        <v/>
      </c>
      <c r="X135" s="96"/>
      <c r="Y135" s="96"/>
      <c r="Z135" s="78" t="str">
        <f>IF(AA135="","","-")</f>
        <v/>
      </c>
      <c r="AA135" s="102"/>
      <c r="AB135" s="103"/>
      <c r="AC135" s="104"/>
      <c r="AD135" s="105"/>
      <c r="AE135" s="105"/>
      <c r="AF135" s="78" t="str">
        <f>IF(AC135="","","-")</f>
        <v/>
      </c>
      <c r="AG135" s="105"/>
      <c r="AH135" s="105"/>
      <c r="AI135" s="78" t="str">
        <f>IF(AG135="","","-")</f>
        <v/>
      </c>
      <c r="AJ135" s="96"/>
      <c r="AK135" s="96"/>
      <c r="AL135" s="78" t="str">
        <f>IF(AM135="","","-")</f>
        <v/>
      </c>
      <c r="AM135" s="102"/>
      <c r="AN135" s="103"/>
      <c r="AO135" s="104"/>
      <c r="AP135" s="105"/>
      <c r="AQ135" s="78" t="str">
        <f>IF(AO135="","","-")</f>
        <v/>
      </c>
      <c r="AR135" s="105"/>
      <c r="AS135" s="105"/>
      <c r="AT135" s="78" t="str">
        <f>IF(AR135="","","-")</f>
        <v/>
      </c>
      <c r="AU135" s="96"/>
      <c r="AV135" s="96"/>
      <c r="AW135" s="78" t="str">
        <f>IF(AX135="","","-")</f>
        <v/>
      </c>
      <c r="AX135" s="81"/>
    </row>
    <row r="136" spans="1:50" ht="28.35" customHeight="1" x14ac:dyDescent="0.15">
      <c r="A136" s="112" t="s">
        <v>275</v>
      </c>
      <c r="B136" s="113"/>
      <c r="C136" s="113"/>
      <c r="D136" s="113"/>
      <c r="E136" s="113"/>
      <c r="F136" s="114"/>
      <c r="G136" s="63" t="s">
        <v>589</v>
      </c>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8"/>
    </row>
    <row r="137" spans="1:50" ht="28.35" customHeight="1" x14ac:dyDescent="0.15">
      <c r="A137" s="112"/>
      <c r="B137" s="113"/>
      <c r="C137" s="113"/>
      <c r="D137" s="113"/>
      <c r="E137" s="113"/>
      <c r="F137" s="114"/>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8"/>
    </row>
    <row r="138" spans="1:50" ht="28.35" customHeight="1" x14ac:dyDescent="0.15">
      <c r="A138" s="112"/>
      <c r="B138" s="113"/>
      <c r="C138" s="113"/>
      <c r="D138" s="113"/>
      <c r="E138" s="113"/>
      <c r="F138" s="114"/>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8"/>
    </row>
    <row r="139" spans="1:50" ht="28.35" customHeight="1" x14ac:dyDescent="0.15">
      <c r="A139" s="112"/>
      <c r="B139" s="113"/>
      <c r="C139" s="113"/>
      <c r="D139" s="113"/>
      <c r="E139" s="113"/>
      <c r="F139" s="114"/>
      <c r="G139" s="36"/>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8"/>
    </row>
    <row r="140" spans="1:50" ht="27.75" customHeight="1" x14ac:dyDescent="0.15">
      <c r="A140" s="112"/>
      <c r="B140" s="113"/>
      <c r="C140" s="113"/>
      <c r="D140" s="113"/>
      <c r="E140" s="113"/>
      <c r="F140" s="114"/>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8"/>
    </row>
    <row r="141" spans="1:50" ht="28.35" customHeight="1" x14ac:dyDescent="0.15">
      <c r="A141" s="112"/>
      <c r="B141" s="113"/>
      <c r="C141" s="113"/>
      <c r="D141" s="113"/>
      <c r="E141" s="113"/>
      <c r="F141" s="114"/>
      <c r="G141" s="36"/>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8"/>
    </row>
    <row r="142" spans="1:50" ht="28.35" customHeight="1" x14ac:dyDescent="0.15">
      <c r="A142" s="112"/>
      <c r="B142" s="113"/>
      <c r="C142" s="113"/>
      <c r="D142" s="113"/>
      <c r="E142" s="113"/>
      <c r="F142" s="114"/>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8"/>
    </row>
    <row r="143" spans="1:50" ht="27.75" customHeight="1" x14ac:dyDescent="0.15">
      <c r="A143" s="112"/>
      <c r="B143" s="113"/>
      <c r="C143" s="113"/>
      <c r="D143" s="113"/>
      <c r="E143" s="113"/>
      <c r="F143" s="114"/>
      <c r="G143" s="36"/>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8"/>
    </row>
    <row r="144" spans="1:50" ht="28.35" customHeight="1" x14ac:dyDescent="0.15">
      <c r="A144" s="112"/>
      <c r="B144" s="113"/>
      <c r="C144" s="113"/>
      <c r="D144" s="113"/>
      <c r="E144" s="113"/>
      <c r="F144" s="114"/>
      <c r="G144" s="36"/>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8"/>
    </row>
    <row r="145" spans="1:50" ht="28.35" customHeight="1" x14ac:dyDescent="0.15">
      <c r="A145" s="112"/>
      <c r="B145" s="113"/>
      <c r="C145" s="113"/>
      <c r="D145" s="113"/>
      <c r="E145" s="113"/>
      <c r="F145" s="114"/>
      <c r="G145" s="36"/>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8"/>
    </row>
    <row r="146" spans="1:50" ht="28.35" customHeight="1" x14ac:dyDescent="0.15">
      <c r="A146" s="112"/>
      <c r="B146" s="113"/>
      <c r="C146" s="113"/>
      <c r="D146" s="113"/>
      <c r="E146" s="113"/>
      <c r="F146" s="114"/>
      <c r="G146" s="3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8"/>
    </row>
    <row r="147" spans="1:50" ht="28.35" customHeight="1" x14ac:dyDescent="0.15">
      <c r="A147" s="112"/>
      <c r="B147" s="113"/>
      <c r="C147" s="113"/>
      <c r="D147" s="113"/>
      <c r="E147" s="113"/>
      <c r="F147" s="114"/>
      <c r="G147" s="3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8"/>
    </row>
    <row r="148" spans="1:50" ht="28.35" customHeight="1" x14ac:dyDescent="0.15">
      <c r="A148" s="112"/>
      <c r="B148" s="113"/>
      <c r="C148" s="113"/>
      <c r="D148" s="113"/>
      <c r="E148" s="113"/>
      <c r="F148" s="114"/>
      <c r="G148" s="36"/>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8"/>
    </row>
    <row r="149" spans="1:50" ht="27.75" customHeight="1" x14ac:dyDescent="0.15">
      <c r="A149" s="112"/>
      <c r="B149" s="113"/>
      <c r="C149" s="113"/>
      <c r="D149" s="113"/>
      <c r="E149" s="113"/>
      <c r="F149" s="114"/>
      <c r="G149" s="36"/>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8"/>
    </row>
    <row r="150" spans="1:50" ht="28.35" customHeight="1" x14ac:dyDescent="0.15">
      <c r="A150" s="112"/>
      <c r="B150" s="113"/>
      <c r="C150" s="113"/>
      <c r="D150" s="113"/>
      <c r="E150" s="113"/>
      <c r="F150" s="114"/>
      <c r="G150" s="36"/>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8"/>
    </row>
    <row r="151" spans="1:50" ht="28.35" customHeight="1" x14ac:dyDescent="0.15">
      <c r="A151" s="112"/>
      <c r="B151" s="113"/>
      <c r="C151" s="113"/>
      <c r="D151" s="113"/>
      <c r="E151" s="113"/>
      <c r="F151" s="114"/>
      <c r="G151" s="36"/>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8"/>
    </row>
    <row r="152" spans="1:50" ht="28.35" customHeight="1" x14ac:dyDescent="0.15">
      <c r="A152" s="112"/>
      <c r="B152" s="113"/>
      <c r="C152" s="113"/>
      <c r="D152" s="113"/>
      <c r="E152" s="113"/>
      <c r="F152" s="114"/>
      <c r="G152" s="36"/>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8"/>
    </row>
    <row r="153" spans="1:50" ht="52.5" customHeight="1" x14ac:dyDescent="0.15">
      <c r="A153" s="112"/>
      <c r="B153" s="113"/>
      <c r="C153" s="113"/>
      <c r="D153" s="113"/>
      <c r="E153" s="113"/>
      <c r="F153" s="114"/>
      <c r="G153" s="36"/>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8"/>
    </row>
    <row r="154" spans="1:50" ht="52.5" customHeight="1" x14ac:dyDescent="0.15">
      <c r="A154" s="112"/>
      <c r="B154" s="113"/>
      <c r="C154" s="113"/>
      <c r="D154" s="113"/>
      <c r="E154" s="113"/>
      <c r="F154" s="114"/>
      <c r="G154" s="36"/>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8"/>
    </row>
    <row r="155" spans="1:50" ht="52.5" customHeight="1" x14ac:dyDescent="0.15">
      <c r="A155" s="112"/>
      <c r="B155" s="113"/>
      <c r="C155" s="113"/>
      <c r="D155" s="113"/>
      <c r="E155" s="113"/>
      <c r="F155" s="114"/>
      <c r="G155" s="36"/>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8"/>
    </row>
    <row r="156" spans="1:50" ht="29.25" customHeight="1" x14ac:dyDescent="0.15">
      <c r="A156" s="112"/>
      <c r="B156" s="113"/>
      <c r="C156" s="113"/>
      <c r="D156" s="113"/>
      <c r="E156" s="113"/>
      <c r="F156" s="114"/>
      <c r="G156" s="36"/>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8"/>
    </row>
    <row r="157" spans="1:50" ht="18.399999999999999" customHeight="1" x14ac:dyDescent="0.15">
      <c r="A157" s="112"/>
      <c r="B157" s="113"/>
      <c r="C157" s="113"/>
      <c r="D157" s="113"/>
      <c r="E157" s="113"/>
      <c r="F157" s="114"/>
      <c r="G157" s="36"/>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8"/>
    </row>
    <row r="158" spans="1:50" ht="35.25" customHeight="1" x14ac:dyDescent="0.15">
      <c r="A158" s="112"/>
      <c r="B158" s="113"/>
      <c r="C158" s="113"/>
      <c r="D158" s="113"/>
      <c r="E158" s="113"/>
      <c r="F158" s="114"/>
      <c r="G158" s="36"/>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8"/>
    </row>
    <row r="159" spans="1:50" ht="30" customHeight="1" x14ac:dyDescent="0.15">
      <c r="A159" s="112"/>
      <c r="B159" s="113"/>
      <c r="C159" s="113"/>
      <c r="D159" s="113"/>
      <c r="E159" s="113"/>
      <c r="F159" s="114"/>
      <c r="G159" s="36"/>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8"/>
    </row>
    <row r="160" spans="1:50" ht="24.75" customHeight="1" x14ac:dyDescent="0.15">
      <c r="A160" s="112"/>
      <c r="B160" s="113"/>
      <c r="C160" s="113"/>
      <c r="D160" s="113"/>
      <c r="E160" s="113"/>
      <c r="F160" s="114"/>
      <c r="G160" s="36"/>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8"/>
    </row>
    <row r="161" spans="1:50" ht="24.75" customHeight="1" x14ac:dyDescent="0.15">
      <c r="A161" s="112"/>
      <c r="B161" s="113"/>
      <c r="C161" s="113"/>
      <c r="D161" s="113"/>
      <c r="E161" s="113"/>
      <c r="F161" s="114"/>
      <c r="G161" s="36"/>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8"/>
    </row>
    <row r="162" spans="1:50" ht="24.75" customHeight="1" x14ac:dyDescent="0.15">
      <c r="A162" s="112"/>
      <c r="B162" s="113"/>
      <c r="C162" s="113"/>
      <c r="D162" s="113"/>
      <c r="E162" s="113"/>
      <c r="F162" s="114"/>
      <c r="G162" s="36"/>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8"/>
    </row>
    <row r="163" spans="1:50" ht="24.75" customHeight="1" x14ac:dyDescent="0.15">
      <c r="A163" s="112"/>
      <c r="B163" s="113"/>
      <c r="C163" s="113"/>
      <c r="D163" s="113"/>
      <c r="E163" s="113"/>
      <c r="F163" s="114"/>
      <c r="G163" s="36"/>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8"/>
    </row>
    <row r="164" spans="1:50" ht="24.75" customHeight="1" x14ac:dyDescent="0.15">
      <c r="A164" s="112"/>
      <c r="B164" s="113"/>
      <c r="C164" s="113"/>
      <c r="D164" s="113"/>
      <c r="E164" s="113"/>
      <c r="F164" s="114"/>
      <c r="G164" s="36"/>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8"/>
    </row>
    <row r="165" spans="1:50" ht="24.75" customHeight="1" x14ac:dyDescent="0.15">
      <c r="A165" s="112"/>
      <c r="B165" s="113"/>
      <c r="C165" s="113"/>
      <c r="D165" s="113"/>
      <c r="E165" s="113"/>
      <c r="F165" s="114"/>
      <c r="G165" s="36"/>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8"/>
    </row>
    <row r="166" spans="1:50" ht="24.75" customHeight="1" x14ac:dyDescent="0.15">
      <c r="A166" s="112"/>
      <c r="B166" s="113"/>
      <c r="C166" s="113"/>
      <c r="D166" s="113"/>
      <c r="E166" s="113"/>
      <c r="F166" s="114"/>
      <c r="G166" s="36"/>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8"/>
    </row>
    <row r="167" spans="1:50" ht="24.75" customHeight="1" x14ac:dyDescent="0.15">
      <c r="A167" s="112"/>
      <c r="B167" s="113"/>
      <c r="C167" s="113"/>
      <c r="D167" s="113"/>
      <c r="E167" s="113"/>
      <c r="F167" s="114"/>
      <c r="G167" s="36"/>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8"/>
    </row>
    <row r="168" spans="1:50" ht="24.75" customHeight="1" x14ac:dyDescent="0.15">
      <c r="A168" s="112"/>
      <c r="B168" s="113"/>
      <c r="C168" s="113"/>
      <c r="D168" s="113"/>
      <c r="E168" s="113"/>
      <c r="F168" s="114"/>
      <c r="G168" s="36"/>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8"/>
    </row>
    <row r="169" spans="1:50" ht="24.75" customHeight="1" x14ac:dyDescent="0.15">
      <c r="A169" s="112"/>
      <c r="B169" s="113"/>
      <c r="C169" s="113"/>
      <c r="D169" s="113"/>
      <c r="E169" s="113"/>
      <c r="F169" s="114"/>
      <c r="G169" s="36"/>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8"/>
    </row>
    <row r="170" spans="1:50" ht="24.75" customHeight="1" x14ac:dyDescent="0.15">
      <c r="A170" s="112"/>
      <c r="B170" s="113"/>
      <c r="C170" s="113"/>
      <c r="D170" s="113"/>
      <c r="E170" s="113"/>
      <c r="F170" s="114"/>
      <c r="G170" s="36"/>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8"/>
    </row>
    <row r="171" spans="1:50" ht="24.75" customHeight="1" x14ac:dyDescent="0.15">
      <c r="A171" s="112"/>
      <c r="B171" s="113"/>
      <c r="C171" s="113"/>
      <c r="D171" s="113"/>
      <c r="E171" s="113"/>
      <c r="F171" s="114"/>
      <c r="G171" s="36"/>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8"/>
    </row>
    <row r="172" spans="1:50" ht="24.75" customHeight="1" thickBot="1" x14ac:dyDescent="0.2">
      <c r="A172" s="619"/>
      <c r="B172" s="620"/>
      <c r="C172" s="620"/>
      <c r="D172" s="620"/>
      <c r="E172" s="620"/>
      <c r="F172" s="621"/>
      <c r="G172" s="39"/>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1"/>
    </row>
    <row r="173" spans="1:50" ht="24.75" customHeight="1" x14ac:dyDescent="0.15">
      <c r="A173" s="600" t="s">
        <v>750</v>
      </c>
      <c r="B173" s="601"/>
      <c r="C173" s="601"/>
      <c r="D173" s="601"/>
      <c r="E173" s="601"/>
      <c r="F173" s="602"/>
      <c r="G173" s="320" t="s">
        <v>642</v>
      </c>
      <c r="H173" s="321"/>
      <c r="I173" s="321"/>
      <c r="J173" s="321"/>
      <c r="K173" s="321"/>
      <c r="L173" s="321"/>
      <c r="M173" s="321"/>
      <c r="N173" s="321"/>
      <c r="O173" s="321"/>
      <c r="P173" s="321"/>
      <c r="Q173" s="321"/>
      <c r="R173" s="321"/>
      <c r="S173" s="321"/>
      <c r="T173" s="321"/>
      <c r="U173" s="321"/>
      <c r="V173" s="321"/>
      <c r="W173" s="321"/>
      <c r="X173" s="321"/>
      <c r="Y173" s="321"/>
      <c r="Z173" s="321"/>
      <c r="AA173" s="321"/>
      <c r="AB173" s="322"/>
      <c r="AC173" s="320" t="s">
        <v>643</v>
      </c>
      <c r="AD173" s="321"/>
      <c r="AE173" s="321"/>
      <c r="AF173" s="321"/>
      <c r="AG173" s="321"/>
      <c r="AH173" s="321"/>
      <c r="AI173" s="321"/>
      <c r="AJ173" s="321"/>
      <c r="AK173" s="321"/>
      <c r="AL173" s="321"/>
      <c r="AM173" s="321"/>
      <c r="AN173" s="321"/>
      <c r="AO173" s="321"/>
      <c r="AP173" s="321"/>
      <c r="AQ173" s="321"/>
      <c r="AR173" s="321"/>
      <c r="AS173" s="321"/>
      <c r="AT173" s="321"/>
      <c r="AU173" s="321"/>
      <c r="AV173" s="321"/>
      <c r="AW173" s="321"/>
      <c r="AX173" s="323"/>
    </row>
    <row r="174" spans="1:50" ht="24.75" customHeight="1" x14ac:dyDescent="0.15">
      <c r="A174" s="603"/>
      <c r="B174" s="604"/>
      <c r="C174" s="604"/>
      <c r="D174" s="604"/>
      <c r="E174" s="604"/>
      <c r="F174" s="605"/>
      <c r="G174" s="324" t="s">
        <v>17</v>
      </c>
      <c r="H174" s="325"/>
      <c r="I174" s="325"/>
      <c r="J174" s="325"/>
      <c r="K174" s="325"/>
      <c r="L174" s="326" t="s">
        <v>18</v>
      </c>
      <c r="M174" s="325"/>
      <c r="N174" s="325"/>
      <c r="O174" s="325"/>
      <c r="P174" s="325"/>
      <c r="Q174" s="325"/>
      <c r="R174" s="325"/>
      <c r="S174" s="325"/>
      <c r="T174" s="325"/>
      <c r="U174" s="325"/>
      <c r="V174" s="325"/>
      <c r="W174" s="325"/>
      <c r="X174" s="327"/>
      <c r="Y174" s="316" t="s">
        <v>19</v>
      </c>
      <c r="Z174" s="317"/>
      <c r="AA174" s="317"/>
      <c r="AB174" s="328"/>
      <c r="AC174" s="324" t="s">
        <v>17</v>
      </c>
      <c r="AD174" s="325"/>
      <c r="AE174" s="325"/>
      <c r="AF174" s="325"/>
      <c r="AG174" s="325"/>
      <c r="AH174" s="326" t="s">
        <v>18</v>
      </c>
      <c r="AI174" s="325"/>
      <c r="AJ174" s="325"/>
      <c r="AK174" s="325"/>
      <c r="AL174" s="325"/>
      <c r="AM174" s="325"/>
      <c r="AN174" s="325"/>
      <c r="AO174" s="325"/>
      <c r="AP174" s="325"/>
      <c r="AQ174" s="325"/>
      <c r="AR174" s="325"/>
      <c r="AS174" s="325"/>
      <c r="AT174" s="327"/>
      <c r="AU174" s="316" t="s">
        <v>19</v>
      </c>
      <c r="AV174" s="317"/>
      <c r="AW174" s="317"/>
      <c r="AX174" s="318"/>
    </row>
    <row r="175" spans="1:50" ht="24.75" customHeight="1" x14ac:dyDescent="0.15">
      <c r="A175" s="603"/>
      <c r="B175" s="604"/>
      <c r="C175" s="604"/>
      <c r="D175" s="604"/>
      <c r="E175" s="604"/>
      <c r="F175" s="605"/>
      <c r="G175" s="329" t="s">
        <v>691</v>
      </c>
      <c r="H175" s="330"/>
      <c r="I175" s="330"/>
      <c r="J175" s="330"/>
      <c r="K175" s="331"/>
      <c r="L175" s="332" t="s">
        <v>694</v>
      </c>
      <c r="M175" s="333"/>
      <c r="N175" s="333"/>
      <c r="O175" s="333"/>
      <c r="P175" s="333"/>
      <c r="Q175" s="333"/>
      <c r="R175" s="333"/>
      <c r="S175" s="333"/>
      <c r="T175" s="333"/>
      <c r="U175" s="333"/>
      <c r="V175" s="333"/>
      <c r="W175" s="333"/>
      <c r="X175" s="334"/>
      <c r="Y175" s="335">
        <v>40</v>
      </c>
      <c r="Z175" s="336"/>
      <c r="AA175" s="336"/>
      <c r="AB175" s="390"/>
      <c r="AC175" s="329" t="s">
        <v>692</v>
      </c>
      <c r="AD175" s="330"/>
      <c r="AE175" s="330"/>
      <c r="AF175" s="330"/>
      <c r="AG175" s="331"/>
      <c r="AH175" s="332" t="s">
        <v>722</v>
      </c>
      <c r="AI175" s="333"/>
      <c r="AJ175" s="333"/>
      <c r="AK175" s="333"/>
      <c r="AL175" s="333"/>
      <c r="AM175" s="333"/>
      <c r="AN175" s="333"/>
      <c r="AO175" s="333"/>
      <c r="AP175" s="333"/>
      <c r="AQ175" s="333"/>
      <c r="AR175" s="333"/>
      <c r="AS175" s="333"/>
      <c r="AT175" s="334"/>
      <c r="AU175" s="335">
        <v>151</v>
      </c>
      <c r="AV175" s="336"/>
      <c r="AW175" s="336"/>
      <c r="AX175" s="337"/>
    </row>
    <row r="176" spans="1:50" ht="24.75" customHeight="1" x14ac:dyDescent="0.15">
      <c r="A176" s="603"/>
      <c r="B176" s="604"/>
      <c r="C176" s="604"/>
      <c r="D176" s="604"/>
      <c r="E176" s="604"/>
      <c r="F176" s="605"/>
      <c r="G176" s="307" t="s">
        <v>707</v>
      </c>
      <c r="H176" s="308"/>
      <c r="I176" s="308"/>
      <c r="J176" s="308"/>
      <c r="K176" s="309"/>
      <c r="L176" s="310" t="s">
        <v>719</v>
      </c>
      <c r="M176" s="311"/>
      <c r="N176" s="311"/>
      <c r="O176" s="311"/>
      <c r="P176" s="311"/>
      <c r="Q176" s="311"/>
      <c r="R176" s="311"/>
      <c r="S176" s="311"/>
      <c r="T176" s="311"/>
      <c r="U176" s="311"/>
      <c r="V176" s="311"/>
      <c r="W176" s="311"/>
      <c r="X176" s="312"/>
      <c r="Y176" s="313">
        <v>8</v>
      </c>
      <c r="Z176" s="314"/>
      <c r="AA176" s="314"/>
      <c r="AB176" s="315"/>
      <c r="AC176" s="307" t="s">
        <v>76</v>
      </c>
      <c r="AD176" s="308"/>
      <c r="AE176" s="308"/>
      <c r="AF176" s="308"/>
      <c r="AG176" s="309"/>
      <c r="AH176" s="310" t="s">
        <v>696</v>
      </c>
      <c r="AI176" s="311"/>
      <c r="AJ176" s="311"/>
      <c r="AK176" s="311"/>
      <c r="AL176" s="311"/>
      <c r="AM176" s="311"/>
      <c r="AN176" s="311"/>
      <c r="AO176" s="311"/>
      <c r="AP176" s="311"/>
      <c r="AQ176" s="311"/>
      <c r="AR176" s="311"/>
      <c r="AS176" s="311"/>
      <c r="AT176" s="312"/>
      <c r="AU176" s="313">
        <v>9</v>
      </c>
      <c r="AV176" s="314"/>
      <c r="AW176" s="314"/>
      <c r="AX176" s="319"/>
    </row>
    <row r="177" spans="1:51" ht="24.75" customHeight="1" x14ac:dyDescent="0.15">
      <c r="A177" s="603"/>
      <c r="B177" s="604"/>
      <c r="C177" s="604"/>
      <c r="D177" s="604"/>
      <c r="E177" s="604"/>
      <c r="F177" s="605"/>
      <c r="G177" s="307" t="s">
        <v>692</v>
      </c>
      <c r="H177" s="308"/>
      <c r="I177" s="308"/>
      <c r="J177" s="308"/>
      <c r="K177" s="309"/>
      <c r="L177" s="310" t="s">
        <v>702</v>
      </c>
      <c r="M177" s="311"/>
      <c r="N177" s="311"/>
      <c r="O177" s="311"/>
      <c r="P177" s="311"/>
      <c r="Q177" s="311"/>
      <c r="R177" s="311"/>
      <c r="S177" s="311"/>
      <c r="T177" s="311"/>
      <c r="U177" s="311"/>
      <c r="V177" s="311"/>
      <c r="W177" s="311"/>
      <c r="X177" s="312"/>
      <c r="Y177" s="313">
        <v>52</v>
      </c>
      <c r="Z177" s="314"/>
      <c r="AA177" s="314"/>
      <c r="AB177" s="315"/>
      <c r="AC177" s="307" t="s">
        <v>721</v>
      </c>
      <c r="AD177" s="308"/>
      <c r="AE177" s="308"/>
      <c r="AF177" s="308"/>
      <c r="AG177" s="309"/>
      <c r="AH177" s="310" t="s">
        <v>701</v>
      </c>
      <c r="AI177" s="311"/>
      <c r="AJ177" s="311"/>
      <c r="AK177" s="311"/>
      <c r="AL177" s="311"/>
      <c r="AM177" s="311"/>
      <c r="AN177" s="311"/>
      <c r="AO177" s="311"/>
      <c r="AP177" s="311"/>
      <c r="AQ177" s="311"/>
      <c r="AR177" s="311"/>
      <c r="AS177" s="311"/>
      <c r="AT177" s="312"/>
      <c r="AU177" s="313">
        <v>18</v>
      </c>
      <c r="AV177" s="314"/>
      <c r="AW177" s="314"/>
      <c r="AX177" s="319"/>
    </row>
    <row r="178" spans="1:51" ht="24.75" customHeight="1" x14ac:dyDescent="0.15">
      <c r="A178" s="603"/>
      <c r="B178" s="604"/>
      <c r="C178" s="604"/>
      <c r="D178" s="604"/>
      <c r="E178" s="604"/>
      <c r="F178" s="605"/>
      <c r="G178" s="307" t="s">
        <v>76</v>
      </c>
      <c r="H178" s="308"/>
      <c r="I178" s="308"/>
      <c r="J178" s="308"/>
      <c r="K178" s="309"/>
      <c r="L178" s="310" t="s">
        <v>695</v>
      </c>
      <c r="M178" s="311"/>
      <c r="N178" s="311"/>
      <c r="O178" s="311"/>
      <c r="P178" s="311"/>
      <c r="Q178" s="311"/>
      <c r="R178" s="311"/>
      <c r="S178" s="311"/>
      <c r="T178" s="311"/>
      <c r="U178" s="311"/>
      <c r="V178" s="311"/>
      <c r="W178" s="311"/>
      <c r="X178" s="312"/>
      <c r="Y178" s="313">
        <v>43</v>
      </c>
      <c r="Z178" s="314"/>
      <c r="AA178" s="314"/>
      <c r="AB178" s="315"/>
      <c r="AC178" s="307"/>
      <c r="AD178" s="308"/>
      <c r="AE178" s="308"/>
      <c r="AF178" s="308"/>
      <c r="AG178" s="309"/>
      <c r="AH178" s="310"/>
      <c r="AI178" s="311"/>
      <c r="AJ178" s="311"/>
      <c r="AK178" s="311"/>
      <c r="AL178" s="311"/>
      <c r="AM178" s="311"/>
      <c r="AN178" s="311"/>
      <c r="AO178" s="311"/>
      <c r="AP178" s="311"/>
      <c r="AQ178" s="311"/>
      <c r="AR178" s="311"/>
      <c r="AS178" s="311"/>
      <c r="AT178" s="312"/>
      <c r="AU178" s="313"/>
      <c r="AV178" s="314"/>
      <c r="AW178" s="314"/>
      <c r="AX178" s="319"/>
    </row>
    <row r="179" spans="1:51" ht="24.75" customHeight="1" x14ac:dyDescent="0.15">
      <c r="A179" s="603"/>
      <c r="B179" s="604"/>
      <c r="C179" s="604"/>
      <c r="D179" s="604"/>
      <c r="E179" s="604"/>
      <c r="F179" s="605"/>
      <c r="G179" s="307" t="s">
        <v>718</v>
      </c>
      <c r="H179" s="308"/>
      <c r="I179" s="308"/>
      <c r="J179" s="308"/>
      <c r="K179" s="309"/>
      <c r="L179" s="310" t="s">
        <v>720</v>
      </c>
      <c r="M179" s="311"/>
      <c r="N179" s="311"/>
      <c r="O179" s="311"/>
      <c r="P179" s="311"/>
      <c r="Q179" s="311"/>
      <c r="R179" s="311"/>
      <c r="S179" s="311"/>
      <c r="T179" s="311"/>
      <c r="U179" s="311"/>
      <c r="V179" s="311"/>
      <c r="W179" s="311"/>
      <c r="X179" s="312"/>
      <c r="Y179" s="313">
        <v>6</v>
      </c>
      <c r="Z179" s="314"/>
      <c r="AA179" s="314"/>
      <c r="AB179" s="315"/>
      <c r="AC179" s="307"/>
      <c r="AD179" s="308"/>
      <c r="AE179" s="308"/>
      <c r="AF179" s="308"/>
      <c r="AG179" s="309"/>
      <c r="AH179" s="310"/>
      <c r="AI179" s="311"/>
      <c r="AJ179" s="311"/>
      <c r="AK179" s="311"/>
      <c r="AL179" s="311"/>
      <c r="AM179" s="311"/>
      <c r="AN179" s="311"/>
      <c r="AO179" s="311"/>
      <c r="AP179" s="311"/>
      <c r="AQ179" s="311"/>
      <c r="AR179" s="311"/>
      <c r="AS179" s="311"/>
      <c r="AT179" s="312"/>
      <c r="AU179" s="313"/>
      <c r="AV179" s="314"/>
      <c r="AW179" s="314"/>
      <c r="AX179" s="319"/>
    </row>
    <row r="180" spans="1:51" ht="24.75" customHeight="1" thickBot="1" x14ac:dyDescent="0.2">
      <c r="A180" s="603"/>
      <c r="B180" s="604"/>
      <c r="C180" s="604"/>
      <c r="D180" s="604"/>
      <c r="E180" s="604"/>
      <c r="F180" s="605"/>
      <c r="G180" s="268" t="s">
        <v>20</v>
      </c>
      <c r="H180" s="269"/>
      <c r="I180" s="269"/>
      <c r="J180" s="269"/>
      <c r="K180" s="269"/>
      <c r="L180" s="270"/>
      <c r="M180" s="271"/>
      <c r="N180" s="271"/>
      <c r="O180" s="271"/>
      <c r="P180" s="271"/>
      <c r="Q180" s="271"/>
      <c r="R180" s="271"/>
      <c r="S180" s="271"/>
      <c r="T180" s="271"/>
      <c r="U180" s="271"/>
      <c r="V180" s="271"/>
      <c r="W180" s="271"/>
      <c r="X180" s="272"/>
      <c r="Y180" s="273">
        <f>SUM(Y175:AB179)</f>
        <v>149</v>
      </c>
      <c r="Z180" s="274"/>
      <c r="AA180" s="274"/>
      <c r="AB180" s="275"/>
      <c r="AC180" s="268" t="s">
        <v>20</v>
      </c>
      <c r="AD180" s="269"/>
      <c r="AE180" s="269"/>
      <c r="AF180" s="269"/>
      <c r="AG180" s="269"/>
      <c r="AH180" s="270"/>
      <c r="AI180" s="271"/>
      <c r="AJ180" s="271"/>
      <c r="AK180" s="271"/>
      <c r="AL180" s="271"/>
      <c r="AM180" s="271"/>
      <c r="AN180" s="271"/>
      <c r="AO180" s="271"/>
      <c r="AP180" s="271"/>
      <c r="AQ180" s="271"/>
      <c r="AR180" s="271"/>
      <c r="AS180" s="271"/>
      <c r="AT180" s="272"/>
      <c r="AU180" s="273">
        <f>SUM(AU175:AX179)</f>
        <v>178</v>
      </c>
      <c r="AV180" s="274"/>
      <c r="AW180" s="274"/>
      <c r="AX180" s="276"/>
    </row>
    <row r="181" spans="1:51" ht="24.75" customHeight="1" x14ac:dyDescent="0.15">
      <c r="A181" s="603"/>
      <c r="B181" s="604"/>
      <c r="C181" s="604"/>
      <c r="D181" s="604"/>
      <c r="E181" s="604"/>
      <c r="F181" s="605"/>
      <c r="G181" s="320" t="s">
        <v>644</v>
      </c>
      <c r="H181" s="321"/>
      <c r="I181" s="321"/>
      <c r="J181" s="321"/>
      <c r="K181" s="321"/>
      <c r="L181" s="321"/>
      <c r="M181" s="321"/>
      <c r="N181" s="321"/>
      <c r="O181" s="321"/>
      <c r="P181" s="321"/>
      <c r="Q181" s="321"/>
      <c r="R181" s="321"/>
      <c r="S181" s="321"/>
      <c r="T181" s="321"/>
      <c r="U181" s="321"/>
      <c r="V181" s="321"/>
      <c r="W181" s="321"/>
      <c r="X181" s="321"/>
      <c r="Y181" s="321"/>
      <c r="Z181" s="321"/>
      <c r="AA181" s="321"/>
      <c r="AB181" s="322"/>
      <c r="AC181" s="320" t="s">
        <v>645</v>
      </c>
      <c r="AD181" s="321"/>
      <c r="AE181" s="321"/>
      <c r="AF181" s="321"/>
      <c r="AG181" s="321"/>
      <c r="AH181" s="321"/>
      <c r="AI181" s="321"/>
      <c r="AJ181" s="321"/>
      <c r="AK181" s="321"/>
      <c r="AL181" s="321"/>
      <c r="AM181" s="321"/>
      <c r="AN181" s="321"/>
      <c r="AO181" s="321"/>
      <c r="AP181" s="321"/>
      <c r="AQ181" s="321"/>
      <c r="AR181" s="321"/>
      <c r="AS181" s="321"/>
      <c r="AT181" s="321"/>
      <c r="AU181" s="321"/>
      <c r="AV181" s="321"/>
      <c r="AW181" s="321"/>
      <c r="AX181" s="323"/>
      <c r="AY181">
        <f>COUNTA($G$183,$AC$183)</f>
        <v>2</v>
      </c>
    </row>
    <row r="182" spans="1:51" ht="24.75" customHeight="1" x14ac:dyDescent="0.15">
      <c r="A182" s="603"/>
      <c r="B182" s="604"/>
      <c r="C182" s="604"/>
      <c r="D182" s="604"/>
      <c r="E182" s="604"/>
      <c r="F182" s="605"/>
      <c r="G182" s="324" t="s">
        <v>17</v>
      </c>
      <c r="H182" s="325"/>
      <c r="I182" s="325"/>
      <c r="J182" s="325"/>
      <c r="K182" s="325"/>
      <c r="L182" s="326" t="s">
        <v>18</v>
      </c>
      <c r="M182" s="325"/>
      <c r="N182" s="325"/>
      <c r="O182" s="325"/>
      <c r="P182" s="325"/>
      <c r="Q182" s="325"/>
      <c r="R182" s="325"/>
      <c r="S182" s="325"/>
      <c r="T182" s="325"/>
      <c r="U182" s="325"/>
      <c r="V182" s="325"/>
      <c r="W182" s="325"/>
      <c r="X182" s="327"/>
      <c r="Y182" s="316" t="s">
        <v>19</v>
      </c>
      <c r="Z182" s="317"/>
      <c r="AA182" s="317"/>
      <c r="AB182" s="328"/>
      <c r="AC182" s="324" t="s">
        <v>17</v>
      </c>
      <c r="AD182" s="325"/>
      <c r="AE182" s="325"/>
      <c r="AF182" s="325"/>
      <c r="AG182" s="325"/>
      <c r="AH182" s="326" t="s">
        <v>18</v>
      </c>
      <c r="AI182" s="325"/>
      <c r="AJ182" s="325"/>
      <c r="AK182" s="325"/>
      <c r="AL182" s="325"/>
      <c r="AM182" s="325"/>
      <c r="AN182" s="325"/>
      <c r="AO182" s="325"/>
      <c r="AP182" s="325"/>
      <c r="AQ182" s="325"/>
      <c r="AR182" s="325"/>
      <c r="AS182" s="325"/>
      <c r="AT182" s="327"/>
      <c r="AU182" s="316" t="s">
        <v>19</v>
      </c>
      <c r="AV182" s="317"/>
      <c r="AW182" s="317"/>
      <c r="AX182" s="318"/>
      <c r="AY182">
        <f>$AY$181</f>
        <v>2</v>
      </c>
    </row>
    <row r="183" spans="1:51" ht="24.75" customHeight="1" x14ac:dyDescent="0.15">
      <c r="A183" s="603"/>
      <c r="B183" s="604"/>
      <c r="C183" s="604"/>
      <c r="D183" s="604"/>
      <c r="E183" s="604"/>
      <c r="F183" s="605"/>
      <c r="G183" s="329" t="s">
        <v>691</v>
      </c>
      <c r="H183" s="330"/>
      <c r="I183" s="330"/>
      <c r="J183" s="330"/>
      <c r="K183" s="331"/>
      <c r="L183" s="332" t="s">
        <v>699</v>
      </c>
      <c r="M183" s="333"/>
      <c r="N183" s="333"/>
      <c r="O183" s="333"/>
      <c r="P183" s="333"/>
      <c r="Q183" s="333"/>
      <c r="R183" s="333"/>
      <c r="S183" s="333"/>
      <c r="T183" s="333"/>
      <c r="U183" s="333"/>
      <c r="V183" s="333"/>
      <c r="W183" s="333"/>
      <c r="X183" s="334"/>
      <c r="Y183" s="335">
        <v>44</v>
      </c>
      <c r="Z183" s="336"/>
      <c r="AA183" s="336"/>
      <c r="AB183" s="390"/>
      <c r="AC183" s="329" t="s">
        <v>691</v>
      </c>
      <c r="AD183" s="330"/>
      <c r="AE183" s="330"/>
      <c r="AF183" s="330"/>
      <c r="AG183" s="331"/>
      <c r="AH183" s="332" t="s">
        <v>700</v>
      </c>
      <c r="AI183" s="333"/>
      <c r="AJ183" s="333"/>
      <c r="AK183" s="333"/>
      <c r="AL183" s="333"/>
      <c r="AM183" s="333"/>
      <c r="AN183" s="333"/>
      <c r="AO183" s="333"/>
      <c r="AP183" s="333"/>
      <c r="AQ183" s="333"/>
      <c r="AR183" s="333"/>
      <c r="AS183" s="333"/>
      <c r="AT183" s="334"/>
      <c r="AU183" s="335">
        <v>139</v>
      </c>
      <c r="AV183" s="336"/>
      <c r="AW183" s="336"/>
      <c r="AX183" s="337"/>
      <c r="AY183">
        <f t="shared" ref="AY183:AY187" si="13">$AY$181</f>
        <v>2</v>
      </c>
    </row>
    <row r="184" spans="1:51" ht="24.75" customHeight="1" x14ac:dyDescent="0.15">
      <c r="A184" s="603"/>
      <c r="B184" s="604"/>
      <c r="C184" s="604"/>
      <c r="D184" s="604"/>
      <c r="E184" s="604"/>
      <c r="F184" s="605"/>
      <c r="G184" s="307" t="s">
        <v>692</v>
      </c>
      <c r="H184" s="308"/>
      <c r="I184" s="308"/>
      <c r="J184" s="308"/>
      <c r="K184" s="309"/>
      <c r="L184" s="310" t="s">
        <v>697</v>
      </c>
      <c r="M184" s="311"/>
      <c r="N184" s="311"/>
      <c r="O184" s="311"/>
      <c r="P184" s="311"/>
      <c r="Q184" s="311"/>
      <c r="R184" s="311"/>
      <c r="S184" s="311"/>
      <c r="T184" s="311"/>
      <c r="U184" s="311"/>
      <c r="V184" s="311"/>
      <c r="W184" s="311"/>
      <c r="X184" s="312"/>
      <c r="Y184" s="313">
        <v>108</v>
      </c>
      <c r="Z184" s="314"/>
      <c r="AA184" s="314"/>
      <c r="AB184" s="315"/>
      <c r="AC184" s="307" t="s">
        <v>692</v>
      </c>
      <c r="AD184" s="308"/>
      <c r="AE184" s="308"/>
      <c r="AF184" s="308"/>
      <c r="AG184" s="309"/>
      <c r="AH184" s="310" t="s">
        <v>703</v>
      </c>
      <c r="AI184" s="311"/>
      <c r="AJ184" s="311"/>
      <c r="AK184" s="311"/>
      <c r="AL184" s="311"/>
      <c r="AM184" s="311"/>
      <c r="AN184" s="311"/>
      <c r="AO184" s="311"/>
      <c r="AP184" s="311"/>
      <c r="AQ184" s="311"/>
      <c r="AR184" s="311"/>
      <c r="AS184" s="311"/>
      <c r="AT184" s="312"/>
      <c r="AU184" s="313">
        <v>50</v>
      </c>
      <c r="AV184" s="314"/>
      <c r="AW184" s="314"/>
      <c r="AX184" s="319"/>
      <c r="AY184">
        <f t="shared" si="13"/>
        <v>2</v>
      </c>
    </row>
    <row r="185" spans="1:51" ht="24.75" customHeight="1" x14ac:dyDescent="0.15">
      <c r="A185" s="603"/>
      <c r="B185" s="604"/>
      <c r="C185" s="604"/>
      <c r="D185" s="604"/>
      <c r="E185" s="604"/>
      <c r="F185" s="605"/>
      <c r="G185" s="307" t="s">
        <v>718</v>
      </c>
      <c r="H185" s="308"/>
      <c r="I185" s="308"/>
      <c r="J185" s="308"/>
      <c r="K185" s="309"/>
      <c r="L185" s="310" t="s">
        <v>698</v>
      </c>
      <c r="M185" s="311"/>
      <c r="N185" s="311"/>
      <c r="O185" s="311"/>
      <c r="P185" s="311"/>
      <c r="Q185" s="311"/>
      <c r="R185" s="311"/>
      <c r="S185" s="311"/>
      <c r="T185" s="311"/>
      <c r="U185" s="311"/>
      <c r="V185" s="311"/>
      <c r="W185" s="311"/>
      <c r="X185" s="312"/>
      <c r="Y185" s="313">
        <v>9</v>
      </c>
      <c r="Z185" s="314"/>
      <c r="AA185" s="314"/>
      <c r="AB185" s="315"/>
      <c r="AC185" s="307" t="s">
        <v>721</v>
      </c>
      <c r="AD185" s="308"/>
      <c r="AE185" s="308"/>
      <c r="AF185" s="308"/>
      <c r="AG185" s="309"/>
      <c r="AH185" s="310" t="s">
        <v>701</v>
      </c>
      <c r="AI185" s="311"/>
      <c r="AJ185" s="311"/>
      <c r="AK185" s="311"/>
      <c r="AL185" s="311"/>
      <c r="AM185" s="311"/>
      <c r="AN185" s="311"/>
      <c r="AO185" s="311"/>
      <c r="AP185" s="311"/>
      <c r="AQ185" s="311"/>
      <c r="AR185" s="311"/>
      <c r="AS185" s="311"/>
      <c r="AT185" s="312"/>
      <c r="AU185" s="313">
        <v>15</v>
      </c>
      <c r="AV185" s="314"/>
      <c r="AW185" s="314"/>
      <c r="AX185" s="319"/>
      <c r="AY185">
        <f t="shared" si="13"/>
        <v>2</v>
      </c>
    </row>
    <row r="186" spans="1:51" ht="24.75" customHeight="1" x14ac:dyDescent="0.15">
      <c r="A186" s="603"/>
      <c r="B186" s="604"/>
      <c r="C186" s="604"/>
      <c r="D186" s="604"/>
      <c r="E186" s="604"/>
      <c r="F186" s="605"/>
      <c r="G186" s="307" t="s">
        <v>76</v>
      </c>
      <c r="H186" s="308"/>
      <c r="I186" s="308"/>
      <c r="J186" s="308"/>
      <c r="K186" s="309"/>
      <c r="L186" s="310" t="s">
        <v>723</v>
      </c>
      <c r="M186" s="311"/>
      <c r="N186" s="311"/>
      <c r="O186" s="311"/>
      <c r="P186" s="311"/>
      <c r="Q186" s="311"/>
      <c r="R186" s="311"/>
      <c r="S186" s="311"/>
      <c r="T186" s="311"/>
      <c r="U186" s="311"/>
      <c r="V186" s="311"/>
      <c r="W186" s="311"/>
      <c r="X186" s="312"/>
      <c r="Y186" s="313">
        <v>39</v>
      </c>
      <c r="Z186" s="314"/>
      <c r="AA186" s="314"/>
      <c r="AB186" s="315"/>
      <c r="AC186" s="307" t="s">
        <v>76</v>
      </c>
      <c r="AD186" s="308"/>
      <c r="AE186" s="308"/>
      <c r="AF186" s="308"/>
      <c r="AG186" s="309"/>
      <c r="AH186" s="310" t="s">
        <v>724</v>
      </c>
      <c r="AI186" s="311"/>
      <c r="AJ186" s="311"/>
      <c r="AK186" s="311"/>
      <c r="AL186" s="311"/>
      <c r="AM186" s="311"/>
      <c r="AN186" s="311"/>
      <c r="AO186" s="311"/>
      <c r="AP186" s="311"/>
      <c r="AQ186" s="311"/>
      <c r="AR186" s="311"/>
      <c r="AS186" s="311"/>
      <c r="AT186" s="312"/>
      <c r="AU186" s="313">
        <v>36</v>
      </c>
      <c r="AV186" s="314"/>
      <c r="AW186" s="314"/>
      <c r="AX186" s="319"/>
      <c r="AY186">
        <f t="shared" si="13"/>
        <v>2</v>
      </c>
    </row>
    <row r="187" spans="1:51" ht="24.75" customHeight="1" thickBot="1" x14ac:dyDescent="0.2">
      <c r="A187" s="603"/>
      <c r="B187" s="604"/>
      <c r="C187" s="604"/>
      <c r="D187" s="604"/>
      <c r="E187" s="604"/>
      <c r="F187" s="605"/>
      <c r="G187" s="268" t="s">
        <v>20</v>
      </c>
      <c r="H187" s="269"/>
      <c r="I187" s="269"/>
      <c r="J187" s="269"/>
      <c r="K187" s="269"/>
      <c r="L187" s="270"/>
      <c r="M187" s="271"/>
      <c r="N187" s="271"/>
      <c r="O187" s="271"/>
      <c r="P187" s="271"/>
      <c r="Q187" s="271"/>
      <c r="R187" s="271"/>
      <c r="S187" s="271"/>
      <c r="T187" s="271"/>
      <c r="U187" s="271"/>
      <c r="V187" s="271"/>
      <c r="W187" s="271"/>
      <c r="X187" s="272"/>
      <c r="Y187" s="273">
        <f>SUM(Y183:AB186)</f>
        <v>200</v>
      </c>
      <c r="Z187" s="274"/>
      <c r="AA187" s="274"/>
      <c r="AB187" s="275"/>
      <c r="AC187" s="268" t="s">
        <v>20</v>
      </c>
      <c r="AD187" s="269"/>
      <c r="AE187" s="269"/>
      <c r="AF187" s="269"/>
      <c r="AG187" s="269"/>
      <c r="AH187" s="270"/>
      <c r="AI187" s="271"/>
      <c r="AJ187" s="271"/>
      <c r="AK187" s="271"/>
      <c r="AL187" s="271"/>
      <c r="AM187" s="271"/>
      <c r="AN187" s="271"/>
      <c r="AO187" s="271"/>
      <c r="AP187" s="271"/>
      <c r="AQ187" s="271"/>
      <c r="AR187" s="271"/>
      <c r="AS187" s="271"/>
      <c r="AT187" s="272"/>
      <c r="AU187" s="273">
        <f>SUM(AU183:AX186)</f>
        <v>240</v>
      </c>
      <c r="AV187" s="274"/>
      <c r="AW187" s="274"/>
      <c r="AX187" s="276"/>
      <c r="AY187">
        <f t="shared" si="13"/>
        <v>2</v>
      </c>
    </row>
    <row r="188" spans="1:51" ht="24.75" customHeight="1" x14ac:dyDescent="0.15">
      <c r="A188" s="603"/>
      <c r="B188" s="604"/>
      <c r="C188" s="604"/>
      <c r="D188" s="604"/>
      <c r="E188" s="604"/>
      <c r="F188" s="605"/>
      <c r="G188" s="320" t="s">
        <v>646</v>
      </c>
      <c r="H188" s="321"/>
      <c r="I188" s="321"/>
      <c r="J188" s="321"/>
      <c r="K188" s="321"/>
      <c r="L188" s="321"/>
      <c r="M188" s="321"/>
      <c r="N188" s="321"/>
      <c r="O188" s="321"/>
      <c r="P188" s="321"/>
      <c r="Q188" s="321"/>
      <c r="R188" s="321"/>
      <c r="S188" s="321"/>
      <c r="T188" s="321"/>
      <c r="U188" s="321"/>
      <c r="V188" s="321"/>
      <c r="W188" s="321"/>
      <c r="X188" s="321"/>
      <c r="Y188" s="321"/>
      <c r="Z188" s="321"/>
      <c r="AA188" s="321"/>
      <c r="AB188" s="322"/>
      <c r="AC188" s="320" t="s">
        <v>648</v>
      </c>
      <c r="AD188" s="321"/>
      <c r="AE188" s="321"/>
      <c r="AF188" s="321"/>
      <c r="AG188" s="321"/>
      <c r="AH188" s="321"/>
      <c r="AI188" s="321"/>
      <c r="AJ188" s="321"/>
      <c r="AK188" s="321"/>
      <c r="AL188" s="321"/>
      <c r="AM188" s="321"/>
      <c r="AN188" s="321"/>
      <c r="AO188" s="321"/>
      <c r="AP188" s="321"/>
      <c r="AQ188" s="321"/>
      <c r="AR188" s="321"/>
      <c r="AS188" s="321"/>
      <c r="AT188" s="321"/>
      <c r="AU188" s="321"/>
      <c r="AV188" s="321"/>
      <c r="AW188" s="321"/>
      <c r="AX188" s="323"/>
      <c r="AY188">
        <f>COUNTA($G$190,$AC$190)</f>
        <v>2</v>
      </c>
    </row>
    <row r="189" spans="1:51" ht="24.75" customHeight="1" x14ac:dyDescent="0.15">
      <c r="A189" s="603"/>
      <c r="B189" s="604"/>
      <c r="C189" s="604"/>
      <c r="D189" s="604"/>
      <c r="E189" s="604"/>
      <c r="F189" s="605"/>
      <c r="G189" s="324" t="s">
        <v>17</v>
      </c>
      <c r="H189" s="325"/>
      <c r="I189" s="325"/>
      <c r="J189" s="325"/>
      <c r="K189" s="325"/>
      <c r="L189" s="326" t="s">
        <v>18</v>
      </c>
      <c r="M189" s="325"/>
      <c r="N189" s="325"/>
      <c r="O189" s="325"/>
      <c r="P189" s="325"/>
      <c r="Q189" s="325"/>
      <c r="R189" s="325"/>
      <c r="S189" s="325"/>
      <c r="T189" s="325"/>
      <c r="U189" s="325"/>
      <c r="V189" s="325"/>
      <c r="W189" s="325"/>
      <c r="X189" s="327"/>
      <c r="Y189" s="316" t="s">
        <v>19</v>
      </c>
      <c r="Z189" s="317"/>
      <c r="AA189" s="317"/>
      <c r="AB189" s="328"/>
      <c r="AC189" s="324" t="s">
        <v>17</v>
      </c>
      <c r="AD189" s="325"/>
      <c r="AE189" s="325"/>
      <c r="AF189" s="325"/>
      <c r="AG189" s="325"/>
      <c r="AH189" s="326" t="s">
        <v>18</v>
      </c>
      <c r="AI189" s="325"/>
      <c r="AJ189" s="325"/>
      <c r="AK189" s="325"/>
      <c r="AL189" s="325"/>
      <c r="AM189" s="325"/>
      <c r="AN189" s="325"/>
      <c r="AO189" s="325"/>
      <c r="AP189" s="325"/>
      <c r="AQ189" s="325"/>
      <c r="AR189" s="325"/>
      <c r="AS189" s="325"/>
      <c r="AT189" s="327"/>
      <c r="AU189" s="316" t="s">
        <v>19</v>
      </c>
      <c r="AV189" s="317"/>
      <c r="AW189" s="317"/>
      <c r="AX189" s="318"/>
      <c r="AY189">
        <f>$AY$188</f>
        <v>2</v>
      </c>
    </row>
    <row r="190" spans="1:51" s="14" customFormat="1" ht="24.75" customHeight="1" x14ac:dyDescent="0.15">
      <c r="A190" s="603"/>
      <c r="B190" s="604"/>
      <c r="C190" s="604"/>
      <c r="D190" s="604"/>
      <c r="E190" s="604"/>
      <c r="F190" s="605"/>
      <c r="G190" s="329" t="s">
        <v>693</v>
      </c>
      <c r="H190" s="330"/>
      <c r="I190" s="330"/>
      <c r="J190" s="330"/>
      <c r="K190" s="331"/>
      <c r="L190" s="332" t="s">
        <v>704</v>
      </c>
      <c r="M190" s="333"/>
      <c r="N190" s="333"/>
      <c r="O190" s="333"/>
      <c r="P190" s="333"/>
      <c r="Q190" s="333"/>
      <c r="R190" s="333"/>
      <c r="S190" s="333"/>
      <c r="T190" s="333"/>
      <c r="U190" s="333"/>
      <c r="V190" s="333"/>
      <c r="W190" s="333"/>
      <c r="X190" s="334"/>
      <c r="Y190" s="335">
        <v>1</v>
      </c>
      <c r="Z190" s="336"/>
      <c r="AA190" s="336"/>
      <c r="AB190" s="390"/>
      <c r="AC190" s="329" t="s">
        <v>718</v>
      </c>
      <c r="AD190" s="330"/>
      <c r="AE190" s="330"/>
      <c r="AF190" s="330"/>
      <c r="AG190" s="331"/>
      <c r="AH190" s="332" t="s">
        <v>731</v>
      </c>
      <c r="AI190" s="333"/>
      <c r="AJ190" s="333"/>
      <c r="AK190" s="333"/>
      <c r="AL190" s="333"/>
      <c r="AM190" s="333"/>
      <c r="AN190" s="333"/>
      <c r="AO190" s="333"/>
      <c r="AP190" s="333"/>
      <c r="AQ190" s="333"/>
      <c r="AR190" s="333"/>
      <c r="AS190" s="333"/>
      <c r="AT190" s="334"/>
      <c r="AU190" s="335">
        <v>217</v>
      </c>
      <c r="AV190" s="336"/>
      <c r="AW190" s="336"/>
      <c r="AX190" s="337"/>
      <c r="AY190">
        <f t="shared" ref="AY190:AY192" si="14">$AY$188</f>
        <v>2</v>
      </c>
    </row>
    <row r="191" spans="1:51" ht="24.75" customHeight="1" x14ac:dyDescent="0.15">
      <c r="A191" s="603"/>
      <c r="B191" s="604"/>
      <c r="C191" s="604"/>
      <c r="D191" s="604"/>
      <c r="E191" s="604"/>
      <c r="F191" s="605"/>
      <c r="G191" s="307"/>
      <c r="H191" s="308"/>
      <c r="I191" s="308"/>
      <c r="J191" s="308"/>
      <c r="K191" s="309"/>
      <c r="L191" s="310"/>
      <c r="M191" s="311"/>
      <c r="N191" s="311"/>
      <c r="O191" s="311"/>
      <c r="P191" s="311"/>
      <c r="Q191" s="311"/>
      <c r="R191" s="311"/>
      <c r="S191" s="311"/>
      <c r="T191" s="311"/>
      <c r="U191" s="311"/>
      <c r="V191" s="311"/>
      <c r="W191" s="311"/>
      <c r="X191" s="312"/>
      <c r="Y191" s="313"/>
      <c r="Z191" s="314"/>
      <c r="AA191" s="314"/>
      <c r="AB191" s="315"/>
      <c r="AC191" s="307" t="s">
        <v>727</v>
      </c>
      <c r="AD191" s="308"/>
      <c r="AE191" s="308"/>
      <c r="AF191" s="308"/>
      <c r="AG191" s="309"/>
      <c r="AH191" s="310" t="s">
        <v>732</v>
      </c>
      <c r="AI191" s="311"/>
      <c r="AJ191" s="311"/>
      <c r="AK191" s="311"/>
      <c r="AL191" s="311"/>
      <c r="AM191" s="311"/>
      <c r="AN191" s="311"/>
      <c r="AO191" s="311"/>
      <c r="AP191" s="311"/>
      <c r="AQ191" s="311"/>
      <c r="AR191" s="311"/>
      <c r="AS191" s="311"/>
      <c r="AT191" s="312"/>
      <c r="AU191" s="313">
        <v>107</v>
      </c>
      <c r="AV191" s="314"/>
      <c r="AW191" s="314"/>
      <c r="AX191" s="319"/>
      <c r="AY191">
        <f t="shared" si="14"/>
        <v>2</v>
      </c>
    </row>
    <row r="192" spans="1:51" ht="24.75" customHeight="1" x14ac:dyDescent="0.15">
      <c r="A192" s="603"/>
      <c r="B192" s="604"/>
      <c r="C192" s="604"/>
      <c r="D192" s="604"/>
      <c r="E192" s="604"/>
      <c r="F192" s="605"/>
      <c r="G192" s="268" t="s">
        <v>20</v>
      </c>
      <c r="H192" s="269"/>
      <c r="I192" s="269"/>
      <c r="J192" s="269"/>
      <c r="K192" s="269"/>
      <c r="L192" s="270"/>
      <c r="M192" s="271"/>
      <c r="N192" s="271"/>
      <c r="O192" s="271"/>
      <c r="P192" s="271"/>
      <c r="Q192" s="271"/>
      <c r="R192" s="271"/>
      <c r="S192" s="271"/>
      <c r="T192" s="271"/>
      <c r="U192" s="271"/>
      <c r="V192" s="271"/>
      <c r="W192" s="271"/>
      <c r="X192" s="272"/>
      <c r="Y192" s="273">
        <f>SUM(Y190:AB191)</f>
        <v>1</v>
      </c>
      <c r="Z192" s="274"/>
      <c r="AA192" s="274"/>
      <c r="AB192" s="275"/>
      <c r="AC192" s="268" t="s">
        <v>20</v>
      </c>
      <c r="AD192" s="269"/>
      <c r="AE192" s="269"/>
      <c r="AF192" s="269"/>
      <c r="AG192" s="269"/>
      <c r="AH192" s="270"/>
      <c r="AI192" s="271"/>
      <c r="AJ192" s="271"/>
      <c r="AK192" s="271"/>
      <c r="AL192" s="271"/>
      <c r="AM192" s="271"/>
      <c r="AN192" s="271"/>
      <c r="AO192" s="271"/>
      <c r="AP192" s="271"/>
      <c r="AQ192" s="271"/>
      <c r="AR192" s="271"/>
      <c r="AS192" s="271"/>
      <c r="AT192" s="272"/>
      <c r="AU192" s="273">
        <f>SUM(AU190:AX191)</f>
        <v>324</v>
      </c>
      <c r="AV192" s="274"/>
      <c r="AW192" s="274"/>
      <c r="AX192" s="276"/>
      <c r="AY192">
        <f t="shared" si="14"/>
        <v>2</v>
      </c>
    </row>
    <row r="193" spans="1:51" ht="24.75" customHeight="1" thickBot="1" x14ac:dyDescent="0.2">
      <c r="A193" s="304" t="s">
        <v>141</v>
      </c>
      <c r="B193" s="305"/>
      <c r="C193" s="305"/>
      <c r="D193" s="305"/>
      <c r="E193" s="305"/>
      <c r="F193" s="305"/>
      <c r="G193" s="305"/>
      <c r="H193" s="305"/>
      <c r="I193" s="305"/>
      <c r="J193" s="305"/>
      <c r="K193" s="305"/>
      <c r="L193" s="305"/>
      <c r="M193" s="305"/>
      <c r="N193" s="305"/>
      <c r="O193" s="305"/>
      <c r="P193" s="305"/>
      <c r="Q193" s="305"/>
      <c r="R193" s="305"/>
      <c r="S193" s="305"/>
      <c r="T193" s="305"/>
      <c r="U193" s="305"/>
      <c r="V193" s="305"/>
      <c r="W193" s="305"/>
      <c r="X193" s="305"/>
      <c r="Y193" s="305"/>
      <c r="Z193" s="305"/>
      <c r="AA193" s="305"/>
      <c r="AB193" s="305"/>
      <c r="AC193" s="305"/>
      <c r="AD193" s="305"/>
      <c r="AE193" s="305"/>
      <c r="AF193" s="305"/>
      <c r="AG193" s="305"/>
      <c r="AH193" s="305"/>
      <c r="AI193" s="305"/>
      <c r="AJ193" s="305"/>
      <c r="AK193" s="306"/>
      <c r="AL193" s="723" t="s">
        <v>247</v>
      </c>
      <c r="AM193" s="724"/>
      <c r="AN193" s="724"/>
      <c r="AO193" s="80" t="s">
        <v>647</v>
      </c>
      <c r="AP193" s="83"/>
      <c r="AQ193" s="83"/>
      <c r="AR193" s="83"/>
      <c r="AS193" s="83"/>
      <c r="AT193" s="83"/>
      <c r="AU193" s="83"/>
      <c r="AV193" s="83"/>
      <c r="AW193" s="83"/>
      <c r="AX193" s="87"/>
      <c r="AY193">
        <f>COUNTIF($AO$193,"☑")</f>
        <v>1</v>
      </c>
    </row>
    <row r="194" spans="1:51" ht="24.75" customHeight="1" x14ac:dyDescent="0.15">
      <c r="A194" s="4"/>
      <c r="B194" s="4"/>
      <c r="C194" s="4"/>
      <c r="D194" s="4"/>
      <c r="E194" s="4"/>
      <c r="F194" s="4"/>
      <c r="G194" s="82"/>
      <c r="H194" s="82"/>
      <c r="I194" s="82"/>
      <c r="J194" s="82"/>
      <c r="K194" s="82"/>
      <c r="L194" s="3"/>
      <c r="M194" s="82"/>
      <c r="N194" s="82"/>
      <c r="O194" s="82"/>
      <c r="P194" s="82"/>
      <c r="Q194" s="82"/>
      <c r="R194" s="82"/>
      <c r="S194" s="82"/>
      <c r="T194" s="82"/>
      <c r="U194" s="82"/>
      <c r="V194" s="82"/>
      <c r="W194" s="82"/>
      <c r="X194" s="82"/>
      <c r="Y194" s="88"/>
      <c r="Z194" s="88"/>
      <c r="AA194" s="88"/>
      <c r="AB194" s="88"/>
      <c r="AC194" s="82"/>
      <c r="AD194" s="82"/>
      <c r="AE194" s="82"/>
      <c r="AF194" s="82"/>
      <c r="AG194" s="82"/>
      <c r="AH194" s="3"/>
      <c r="AI194" s="82"/>
      <c r="AJ194" s="82"/>
      <c r="AK194" s="82"/>
      <c r="AL194" s="82"/>
      <c r="AM194" s="82"/>
      <c r="AN194" s="82"/>
      <c r="AO194" s="82"/>
      <c r="AP194" s="82"/>
      <c r="AQ194" s="82"/>
      <c r="AR194" s="82"/>
      <c r="AS194" s="82"/>
      <c r="AT194" s="82"/>
      <c r="AU194" s="88"/>
      <c r="AV194" s="88"/>
      <c r="AW194" s="88"/>
      <c r="AX194" s="88"/>
    </row>
    <row r="195" spans="1:51" ht="24.75" customHeight="1" x14ac:dyDescent="0.15">
      <c r="B195" s="1" t="s">
        <v>28</v>
      </c>
    </row>
    <row r="196" spans="1:51" ht="24.75" customHeight="1" x14ac:dyDescent="0.15">
      <c r="B196" s="42" t="s">
        <v>257</v>
      </c>
    </row>
    <row r="197" spans="1:51" ht="59.25" customHeight="1" x14ac:dyDescent="0.15">
      <c r="A197" s="230"/>
      <c r="B197" s="230"/>
      <c r="C197" s="230" t="s">
        <v>26</v>
      </c>
      <c r="D197" s="230"/>
      <c r="E197" s="230"/>
      <c r="F197" s="230"/>
      <c r="G197" s="230"/>
      <c r="H197" s="230"/>
      <c r="I197" s="230"/>
      <c r="J197" s="291" t="s">
        <v>214</v>
      </c>
      <c r="K197" s="101"/>
      <c r="L197" s="101"/>
      <c r="M197" s="101"/>
      <c r="N197" s="101"/>
      <c r="O197" s="101"/>
      <c r="P197" s="230" t="s">
        <v>196</v>
      </c>
      <c r="Q197" s="230"/>
      <c r="R197" s="230"/>
      <c r="S197" s="230"/>
      <c r="T197" s="230"/>
      <c r="U197" s="230"/>
      <c r="V197" s="230"/>
      <c r="W197" s="230"/>
      <c r="X197" s="230"/>
      <c r="Y197" s="229" t="s">
        <v>212</v>
      </c>
      <c r="Z197" s="229"/>
      <c r="AA197" s="229"/>
      <c r="AB197" s="229"/>
      <c r="AC197" s="291" t="s">
        <v>243</v>
      </c>
      <c r="AD197" s="291"/>
      <c r="AE197" s="291"/>
      <c r="AF197" s="291"/>
      <c r="AG197" s="291"/>
      <c r="AH197" s="229" t="s">
        <v>262</v>
      </c>
      <c r="AI197" s="230"/>
      <c r="AJ197" s="230"/>
      <c r="AK197" s="230"/>
      <c r="AL197" s="230" t="s">
        <v>21</v>
      </c>
      <c r="AM197" s="230"/>
      <c r="AN197" s="230"/>
      <c r="AO197" s="292"/>
      <c r="AP197" s="291" t="s">
        <v>215</v>
      </c>
      <c r="AQ197" s="291"/>
      <c r="AR197" s="291"/>
      <c r="AS197" s="291"/>
      <c r="AT197" s="291"/>
      <c r="AU197" s="291"/>
      <c r="AV197" s="291"/>
      <c r="AW197" s="291"/>
      <c r="AX197" s="291"/>
    </row>
    <row r="198" spans="1:51" ht="30" customHeight="1" x14ac:dyDescent="0.15">
      <c r="A198" s="277">
        <v>1</v>
      </c>
      <c r="B198" s="277">
        <v>1</v>
      </c>
      <c r="C198" s="278" t="s">
        <v>659</v>
      </c>
      <c r="D198" s="278"/>
      <c r="E198" s="278"/>
      <c r="F198" s="278"/>
      <c r="G198" s="278"/>
      <c r="H198" s="278"/>
      <c r="I198" s="278"/>
      <c r="J198" s="279">
        <v>5010401143788</v>
      </c>
      <c r="K198" s="279"/>
      <c r="L198" s="279"/>
      <c r="M198" s="279"/>
      <c r="N198" s="279"/>
      <c r="O198" s="279"/>
      <c r="P198" s="280" t="s">
        <v>660</v>
      </c>
      <c r="Q198" s="280"/>
      <c r="R198" s="280"/>
      <c r="S198" s="280"/>
      <c r="T198" s="280"/>
      <c r="U198" s="280"/>
      <c r="V198" s="280"/>
      <c r="W198" s="280"/>
      <c r="X198" s="280"/>
      <c r="Y198" s="281">
        <v>149</v>
      </c>
      <c r="Z198" s="282"/>
      <c r="AA198" s="282"/>
      <c r="AB198" s="283"/>
      <c r="AC198" s="284" t="s">
        <v>268</v>
      </c>
      <c r="AD198" s="285"/>
      <c r="AE198" s="285"/>
      <c r="AF198" s="285"/>
      <c r="AG198" s="285"/>
      <c r="AH198" s="286">
        <v>2</v>
      </c>
      <c r="AI198" s="286"/>
      <c r="AJ198" s="286"/>
      <c r="AK198" s="286"/>
      <c r="AL198" s="287" t="s">
        <v>661</v>
      </c>
      <c r="AM198" s="288"/>
      <c r="AN198" s="288"/>
      <c r="AO198" s="289"/>
      <c r="AP198" s="290" t="s">
        <v>661</v>
      </c>
      <c r="AQ198" s="290"/>
      <c r="AR198" s="290"/>
      <c r="AS198" s="290"/>
      <c r="AT198" s="290"/>
      <c r="AU198" s="290"/>
      <c r="AV198" s="290"/>
      <c r="AW198" s="290"/>
      <c r="AX198" s="290"/>
    </row>
    <row r="199" spans="1:51" ht="24.75" customHeight="1" x14ac:dyDescent="0.15">
      <c r="A199" s="89"/>
      <c r="B199" s="89"/>
      <c r="C199" s="89"/>
      <c r="D199" s="89"/>
      <c r="E199" s="89"/>
      <c r="F199" s="89"/>
      <c r="G199" s="89"/>
      <c r="H199" s="89"/>
      <c r="I199" s="89"/>
      <c r="J199" s="90"/>
      <c r="K199" s="90"/>
      <c r="L199" s="90"/>
      <c r="M199" s="90"/>
      <c r="N199" s="90"/>
      <c r="O199" s="90"/>
      <c r="P199" s="91"/>
      <c r="Q199" s="91"/>
      <c r="R199" s="91"/>
      <c r="S199" s="91"/>
      <c r="T199" s="91"/>
      <c r="U199" s="91"/>
      <c r="V199" s="91"/>
      <c r="W199" s="91"/>
      <c r="X199" s="91"/>
      <c r="Y199" s="92"/>
      <c r="Z199" s="92"/>
      <c r="AA199" s="92"/>
      <c r="AB199" s="92"/>
      <c r="AC199" s="92"/>
      <c r="AD199" s="92"/>
      <c r="AE199" s="92"/>
      <c r="AF199" s="92"/>
      <c r="AG199" s="92"/>
      <c r="AH199" s="92"/>
      <c r="AI199" s="92"/>
      <c r="AJ199" s="92"/>
      <c r="AK199" s="92"/>
      <c r="AL199" s="92"/>
      <c r="AM199" s="92"/>
      <c r="AN199" s="92"/>
      <c r="AO199" s="92"/>
      <c r="AP199" s="91"/>
      <c r="AQ199" s="91"/>
      <c r="AR199" s="91"/>
      <c r="AS199" s="91"/>
      <c r="AT199" s="91"/>
      <c r="AU199" s="91"/>
      <c r="AV199" s="91"/>
      <c r="AW199" s="91"/>
      <c r="AX199" s="91"/>
      <c r="AY199">
        <f>COUNTA($C$202)</f>
        <v>1</v>
      </c>
    </row>
    <row r="200" spans="1:51" ht="24.75" customHeight="1" x14ac:dyDescent="0.15">
      <c r="A200" s="89"/>
      <c r="B200" s="47" t="s">
        <v>171</v>
      </c>
      <c r="C200" s="89"/>
      <c r="D200" s="89"/>
      <c r="E200" s="89"/>
      <c r="F200" s="89"/>
      <c r="G200" s="89"/>
      <c r="H200" s="89"/>
      <c r="I200" s="89"/>
      <c r="J200" s="89"/>
      <c r="K200" s="89"/>
      <c r="L200" s="89"/>
      <c r="M200" s="89"/>
      <c r="N200" s="89"/>
      <c r="O200" s="89"/>
      <c r="P200" s="93"/>
      <c r="Q200" s="93"/>
      <c r="R200" s="93"/>
      <c r="S200" s="93"/>
      <c r="T200" s="93"/>
      <c r="U200" s="93"/>
      <c r="V200" s="93"/>
      <c r="W200" s="93"/>
      <c r="X200" s="93"/>
      <c r="Y200" s="94"/>
      <c r="Z200" s="94"/>
      <c r="AA200" s="94"/>
      <c r="AB200" s="94"/>
      <c r="AC200" s="94"/>
      <c r="AD200" s="94"/>
      <c r="AE200" s="94"/>
      <c r="AF200" s="94"/>
      <c r="AG200" s="94"/>
      <c r="AH200" s="94"/>
      <c r="AI200" s="94"/>
      <c r="AJ200" s="94"/>
      <c r="AK200" s="94"/>
      <c r="AL200" s="94"/>
      <c r="AM200" s="94"/>
      <c r="AN200" s="94"/>
      <c r="AO200" s="94"/>
      <c r="AP200" s="93"/>
      <c r="AQ200" s="93"/>
      <c r="AR200" s="93"/>
      <c r="AS200" s="93"/>
      <c r="AT200" s="93"/>
      <c r="AU200" s="93"/>
      <c r="AV200" s="93"/>
      <c r="AW200" s="93"/>
      <c r="AX200" s="93"/>
      <c r="AY200">
        <f>$AY$199</f>
        <v>1</v>
      </c>
    </row>
    <row r="201" spans="1:51" ht="59.25" customHeight="1" x14ac:dyDescent="0.15">
      <c r="A201" s="230"/>
      <c r="B201" s="230"/>
      <c r="C201" s="230" t="s">
        <v>26</v>
      </c>
      <c r="D201" s="230"/>
      <c r="E201" s="230"/>
      <c r="F201" s="230"/>
      <c r="G201" s="230"/>
      <c r="H201" s="230"/>
      <c r="I201" s="230"/>
      <c r="J201" s="291" t="s">
        <v>214</v>
      </c>
      <c r="K201" s="101"/>
      <c r="L201" s="101"/>
      <c r="M201" s="101"/>
      <c r="N201" s="101"/>
      <c r="O201" s="101"/>
      <c r="P201" s="230" t="s">
        <v>196</v>
      </c>
      <c r="Q201" s="230"/>
      <c r="R201" s="230"/>
      <c r="S201" s="230"/>
      <c r="T201" s="230"/>
      <c r="U201" s="230"/>
      <c r="V201" s="230"/>
      <c r="W201" s="230"/>
      <c r="X201" s="230"/>
      <c r="Y201" s="229" t="s">
        <v>212</v>
      </c>
      <c r="Z201" s="229"/>
      <c r="AA201" s="229"/>
      <c r="AB201" s="229"/>
      <c r="AC201" s="291" t="s">
        <v>243</v>
      </c>
      <c r="AD201" s="291"/>
      <c r="AE201" s="291"/>
      <c r="AF201" s="291"/>
      <c r="AG201" s="291"/>
      <c r="AH201" s="229" t="s">
        <v>262</v>
      </c>
      <c r="AI201" s="230"/>
      <c r="AJ201" s="230"/>
      <c r="AK201" s="230"/>
      <c r="AL201" s="230" t="s">
        <v>21</v>
      </c>
      <c r="AM201" s="230"/>
      <c r="AN201" s="230"/>
      <c r="AO201" s="292"/>
      <c r="AP201" s="291" t="s">
        <v>215</v>
      </c>
      <c r="AQ201" s="291"/>
      <c r="AR201" s="291"/>
      <c r="AS201" s="291"/>
      <c r="AT201" s="291"/>
      <c r="AU201" s="291"/>
      <c r="AV201" s="291"/>
      <c r="AW201" s="291"/>
      <c r="AX201" s="291"/>
      <c r="AY201">
        <f t="shared" ref="AY201:AY202" si="15">$AY$199</f>
        <v>1</v>
      </c>
    </row>
    <row r="202" spans="1:51" ht="30" customHeight="1" x14ac:dyDescent="0.15">
      <c r="A202" s="277">
        <v>1</v>
      </c>
      <c r="B202" s="277">
        <v>1</v>
      </c>
      <c r="C202" s="278" t="s">
        <v>662</v>
      </c>
      <c r="D202" s="278"/>
      <c r="E202" s="278"/>
      <c r="F202" s="278"/>
      <c r="G202" s="278"/>
      <c r="H202" s="278"/>
      <c r="I202" s="278"/>
      <c r="J202" s="279">
        <v>1010001139760</v>
      </c>
      <c r="K202" s="279"/>
      <c r="L202" s="279"/>
      <c r="M202" s="279"/>
      <c r="N202" s="279"/>
      <c r="O202" s="279"/>
      <c r="P202" s="280" t="s">
        <v>663</v>
      </c>
      <c r="Q202" s="280"/>
      <c r="R202" s="280"/>
      <c r="S202" s="280"/>
      <c r="T202" s="280"/>
      <c r="U202" s="280"/>
      <c r="V202" s="280"/>
      <c r="W202" s="280"/>
      <c r="X202" s="280"/>
      <c r="Y202" s="281">
        <v>178</v>
      </c>
      <c r="Z202" s="282"/>
      <c r="AA202" s="282"/>
      <c r="AB202" s="283"/>
      <c r="AC202" s="284" t="s">
        <v>268</v>
      </c>
      <c r="AD202" s="285"/>
      <c r="AE202" s="285"/>
      <c r="AF202" s="285"/>
      <c r="AG202" s="285"/>
      <c r="AH202" s="286">
        <v>4</v>
      </c>
      <c r="AI202" s="286"/>
      <c r="AJ202" s="286"/>
      <c r="AK202" s="286"/>
      <c r="AL202" s="287" t="s">
        <v>661</v>
      </c>
      <c r="AM202" s="288"/>
      <c r="AN202" s="288"/>
      <c r="AO202" s="289"/>
      <c r="AP202" s="290" t="s">
        <v>661</v>
      </c>
      <c r="AQ202" s="290"/>
      <c r="AR202" s="290"/>
      <c r="AS202" s="290"/>
      <c r="AT202" s="290"/>
      <c r="AU202" s="290"/>
      <c r="AV202" s="290"/>
      <c r="AW202" s="290"/>
      <c r="AX202" s="290"/>
      <c r="AY202">
        <f t="shared" si="15"/>
        <v>1</v>
      </c>
    </row>
    <row r="203" spans="1:51" ht="24.75" customHeight="1" x14ac:dyDescent="0.15">
      <c r="A203" s="89"/>
      <c r="B203" s="89"/>
      <c r="C203" s="89"/>
      <c r="D203" s="89"/>
      <c r="E203" s="89"/>
      <c r="F203" s="89"/>
      <c r="G203" s="89"/>
      <c r="H203" s="89"/>
      <c r="I203" s="89"/>
      <c r="J203" s="89"/>
      <c r="K203" s="89"/>
      <c r="L203" s="89"/>
      <c r="M203" s="89"/>
      <c r="N203" s="89"/>
      <c r="O203" s="89"/>
      <c r="P203" s="93"/>
      <c r="Q203" s="93"/>
      <c r="R203" s="93"/>
      <c r="S203" s="93"/>
      <c r="T203" s="93"/>
      <c r="U203" s="93"/>
      <c r="V203" s="93"/>
      <c r="W203" s="93"/>
      <c r="X203" s="93"/>
      <c r="Y203" s="94"/>
      <c r="Z203" s="94"/>
      <c r="AA203" s="94"/>
      <c r="AB203" s="94"/>
      <c r="AC203" s="94"/>
      <c r="AD203" s="94"/>
      <c r="AE203" s="94"/>
      <c r="AF203" s="94"/>
      <c r="AG203" s="94"/>
      <c r="AH203" s="94"/>
      <c r="AI203" s="94"/>
      <c r="AJ203" s="94"/>
      <c r="AK203" s="94"/>
      <c r="AL203" s="94"/>
      <c r="AM203" s="94"/>
      <c r="AN203" s="94"/>
      <c r="AO203" s="94"/>
      <c r="AP203" s="93"/>
      <c r="AQ203" s="93"/>
      <c r="AR203" s="93"/>
      <c r="AS203" s="93"/>
      <c r="AT203" s="93"/>
      <c r="AU203" s="93"/>
      <c r="AV203" s="93"/>
      <c r="AW203" s="93"/>
      <c r="AX203" s="93"/>
      <c r="AY203">
        <f>COUNTA($C$206)</f>
        <v>1</v>
      </c>
    </row>
    <row r="204" spans="1:51" ht="24.75" customHeight="1" x14ac:dyDescent="0.15">
      <c r="A204" s="89"/>
      <c r="B204" s="47" t="s">
        <v>232</v>
      </c>
      <c r="C204" s="89"/>
      <c r="D204" s="89"/>
      <c r="E204" s="89"/>
      <c r="F204" s="89"/>
      <c r="G204" s="89"/>
      <c r="H204" s="89"/>
      <c r="I204" s="89"/>
      <c r="J204" s="89"/>
      <c r="K204" s="89"/>
      <c r="L204" s="89"/>
      <c r="M204" s="89"/>
      <c r="N204" s="89"/>
      <c r="O204" s="89"/>
      <c r="P204" s="93"/>
      <c r="Q204" s="93"/>
      <c r="R204" s="93"/>
      <c r="S204" s="93"/>
      <c r="T204" s="93"/>
      <c r="U204" s="93"/>
      <c r="V204" s="93"/>
      <c r="W204" s="93"/>
      <c r="X204" s="93"/>
      <c r="Y204" s="94"/>
      <c r="Z204" s="94"/>
      <c r="AA204" s="94"/>
      <c r="AB204" s="94"/>
      <c r="AC204" s="94"/>
      <c r="AD204" s="94"/>
      <c r="AE204" s="94"/>
      <c r="AF204" s="94"/>
      <c r="AG204" s="94"/>
      <c r="AH204" s="94"/>
      <c r="AI204" s="94"/>
      <c r="AJ204" s="94"/>
      <c r="AK204" s="94"/>
      <c r="AL204" s="94"/>
      <c r="AM204" s="94"/>
      <c r="AN204" s="94"/>
      <c r="AO204" s="94"/>
      <c r="AP204" s="93"/>
      <c r="AQ204" s="93"/>
      <c r="AR204" s="93"/>
      <c r="AS204" s="93"/>
      <c r="AT204" s="93"/>
      <c r="AU204" s="93"/>
      <c r="AV204" s="93"/>
      <c r="AW204" s="93"/>
      <c r="AX204" s="93"/>
      <c r="AY204">
        <f>$AY$203</f>
        <v>1</v>
      </c>
    </row>
    <row r="205" spans="1:51" ht="59.25" customHeight="1" x14ac:dyDescent="0.15">
      <c r="A205" s="230"/>
      <c r="B205" s="230"/>
      <c r="C205" s="230" t="s">
        <v>26</v>
      </c>
      <c r="D205" s="230"/>
      <c r="E205" s="230"/>
      <c r="F205" s="230"/>
      <c r="G205" s="230"/>
      <c r="H205" s="230"/>
      <c r="I205" s="230"/>
      <c r="J205" s="291" t="s">
        <v>214</v>
      </c>
      <c r="K205" s="101"/>
      <c r="L205" s="101"/>
      <c r="M205" s="101"/>
      <c r="N205" s="101"/>
      <c r="O205" s="101"/>
      <c r="P205" s="230" t="s">
        <v>196</v>
      </c>
      <c r="Q205" s="230"/>
      <c r="R205" s="230"/>
      <c r="S205" s="230"/>
      <c r="T205" s="230"/>
      <c r="U205" s="230"/>
      <c r="V205" s="230"/>
      <c r="W205" s="230"/>
      <c r="X205" s="230"/>
      <c r="Y205" s="229" t="s">
        <v>212</v>
      </c>
      <c r="Z205" s="229"/>
      <c r="AA205" s="229"/>
      <c r="AB205" s="229"/>
      <c r="AC205" s="291" t="s">
        <v>243</v>
      </c>
      <c r="AD205" s="291"/>
      <c r="AE205" s="291"/>
      <c r="AF205" s="291"/>
      <c r="AG205" s="291"/>
      <c r="AH205" s="229" t="s">
        <v>262</v>
      </c>
      <c r="AI205" s="230"/>
      <c r="AJ205" s="230"/>
      <c r="AK205" s="230"/>
      <c r="AL205" s="230" t="s">
        <v>21</v>
      </c>
      <c r="AM205" s="230"/>
      <c r="AN205" s="230"/>
      <c r="AO205" s="292"/>
      <c r="AP205" s="291" t="s">
        <v>215</v>
      </c>
      <c r="AQ205" s="291"/>
      <c r="AR205" s="291"/>
      <c r="AS205" s="291"/>
      <c r="AT205" s="291"/>
      <c r="AU205" s="291"/>
      <c r="AV205" s="291"/>
      <c r="AW205" s="291"/>
      <c r="AX205" s="291"/>
      <c r="AY205">
        <f t="shared" ref="AY205:AY206" si="16">$AY$203</f>
        <v>1</v>
      </c>
    </row>
    <row r="206" spans="1:51" ht="30" customHeight="1" x14ac:dyDescent="0.15">
      <c r="A206" s="277">
        <v>1</v>
      </c>
      <c r="B206" s="277">
        <v>1</v>
      </c>
      <c r="C206" s="278" t="s">
        <v>664</v>
      </c>
      <c r="D206" s="278"/>
      <c r="E206" s="278"/>
      <c r="F206" s="278"/>
      <c r="G206" s="278"/>
      <c r="H206" s="278"/>
      <c r="I206" s="278"/>
      <c r="J206" s="279">
        <v>3010401076255</v>
      </c>
      <c r="K206" s="279"/>
      <c r="L206" s="279"/>
      <c r="M206" s="279"/>
      <c r="N206" s="279"/>
      <c r="O206" s="279"/>
      <c r="P206" s="280" t="s">
        <v>665</v>
      </c>
      <c r="Q206" s="280"/>
      <c r="R206" s="280"/>
      <c r="S206" s="280"/>
      <c r="T206" s="280"/>
      <c r="U206" s="280"/>
      <c r="V206" s="280"/>
      <c r="W206" s="280"/>
      <c r="X206" s="280"/>
      <c r="Y206" s="281">
        <v>200</v>
      </c>
      <c r="Z206" s="282"/>
      <c r="AA206" s="282"/>
      <c r="AB206" s="283"/>
      <c r="AC206" s="284" t="s">
        <v>268</v>
      </c>
      <c r="AD206" s="285"/>
      <c r="AE206" s="285"/>
      <c r="AF206" s="285"/>
      <c r="AG206" s="285"/>
      <c r="AH206" s="286">
        <v>4</v>
      </c>
      <c r="AI206" s="286"/>
      <c r="AJ206" s="286"/>
      <c r="AK206" s="286"/>
      <c r="AL206" s="287" t="s">
        <v>661</v>
      </c>
      <c r="AM206" s="288"/>
      <c r="AN206" s="288"/>
      <c r="AO206" s="289"/>
      <c r="AP206" s="290" t="s">
        <v>661</v>
      </c>
      <c r="AQ206" s="290"/>
      <c r="AR206" s="290"/>
      <c r="AS206" s="290"/>
      <c r="AT206" s="290"/>
      <c r="AU206" s="290"/>
      <c r="AV206" s="290"/>
      <c r="AW206" s="290"/>
      <c r="AX206" s="290"/>
      <c r="AY206">
        <f t="shared" si="16"/>
        <v>1</v>
      </c>
    </row>
    <row r="207" spans="1:51" ht="24.75" customHeight="1" x14ac:dyDescent="0.15">
      <c r="A207" s="89"/>
      <c r="B207" s="89"/>
      <c r="C207" s="89"/>
      <c r="D207" s="89"/>
      <c r="E207" s="89"/>
      <c r="F207" s="89"/>
      <c r="G207" s="89"/>
      <c r="H207" s="89"/>
      <c r="I207" s="89"/>
      <c r="J207" s="89"/>
      <c r="K207" s="89"/>
      <c r="L207" s="89"/>
      <c r="M207" s="89"/>
      <c r="N207" s="89"/>
      <c r="O207" s="89"/>
      <c r="P207" s="93"/>
      <c r="Q207" s="93"/>
      <c r="R207" s="93"/>
      <c r="S207" s="93"/>
      <c r="T207" s="93"/>
      <c r="U207" s="93"/>
      <c r="V207" s="93"/>
      <c r="W207" s="93"/>
      <c r="X207" s="93"/>
      <c r="Y207" s="94"/>
      <c r="Z207" s="94"/>
      <c r="AA207" s="94"/>
      <c r="AB207" s="94"/>
      <c r="AC207" s="94"/>
      <c r="AD207" s="94"/>
      <c r="AE207" s="94"/>
      <c r="AF207" s="94"/>
      <c r="AG207" s="94"/>
      <c r="AH207" s="94"/>
      <c r="AI207" s="94"/>
      <c r="AJ207" s="94"/>
      <c r="AK207" s="94"/>
      <c r="AL207" s="94"/>
      <c r="AM207" s="94"/>
      <c r="AN207" s="94"/>
      <c r="AO207" s="94"/>
      <c r="AP207" s="93"/>
      <c r="AQ207" s="93"/>
      <c r="AR207" s="93"/>
      <c r="AS207" s="93"/>
      <c r="AT207" s="93"/>
      <c r="AU207" s="93"/>
      <c r="AV207" s="93"/>
      <c r="AW207" s="93"/>
      <c r="AX207" s="93"/>
      <c r="AY207">
        <f>COUNTA($C$210)</f>
        <v>1</v>
      </c>
    </row>
    <row r="208" spans="1:51" ht="24.75" customHeight="1" x14ac:dyDescent="0.15">
      <c r="A208" s="89"/>
      <c r="B208" s="47" t="s">
        <v>172</v>
      </c>
      <c r="C208" s="89"/>
      <c r="D208" s="89"/>
      <c r="E208" s="89"/>
      <c r="F208" s="89"/>
      <c r="G208" s="89"/>
      <c r="H208" s="89"/>
      <c r="I208" s="89"/>
      <c r="J208" s="89"/>
      <c r="K208" s="89"/>
      <c r="L208" s="89"/>
      <c r="M208" s="89"/>
      <c r="N208" s="89"/>
      <c r="O208" s="89"/>
      <c r="P208" s="93"/>
      <c r="Q208" s="93"/>
      <c r="R208" s="93"/>
      <c r="S208" s="93"/>
      <c r="T208" s="93"/>
      <c r="U208" s="93"/>
      <c r="V208" s="93"/>
      <c r="W208" s="93"/>
      <c r="X208" s="93"/>
      <c r="Y208" s="94"/>
      <c r="Z208" s="94"/>
      <c r="AA208" s="94"/>
      <c r="AB208" s="94"/>
      <c r="AC208" s="94"/>
      <c r="AD208" s="94"/>
      <c r="AE208" s="94"/>
      <c r="AF208" s="94"/>
      <c r="AG208" s="94"/>
      <c r="AH208" s="94"/>
      <c r="AI208" s="94"/>
      <c r="AJ208" s="94"/>
      <c r="AK208" s="94"/>
      <c r="AL208" s="94"/>
      <c r="AM208" s="94"/>
      <c r="AN208" s="94"/>
      <c r="AO208" s="94"/>
      <c r="AP208" s="93"/>
      <c r="AQ208" s="93"/>
      <c r="AR208" s="93"/>
      <c r="AS208" s="93"/>
      <c r="AT208" s="93"/>
      <c r="AU208" s="93"/>
      <c r="AV208" s="93"/>
      <c r="AW208" s="93"/>
      <c r="AX208" s="93"/>
      <c r="AY208">
        <f>$AY$207</f>
        <v>1</v>
      </c>
    </row>
    <row r="209" spans="1:51" ht="59.25" customHeight="1" x14ac:dyDescent="0.15">
      <c r="A209" s="230"/>
      <c r="B209" s="230"/>
      <c r="C209" s="230" t="s">
        <v>26</v>
      </c>
      <c r="D209" s="230"/>
      <c r="E209" s="230"/>
      <c r="F209" s="230"/>
      <c r="G209" s="230"/>
      <c r="H209" s="230"/>
      <c r="I209" s="230"/>
      <c r="J209" s="291" t="s">
        <v>214</v>
      </c>
      <c r="K209" s="101"/>
      <c r="L209" s="101"/>
      <c r="M209" s="101"/>
      <c r="N209" s="101"/>
      <c r="O209" s="101"/>
      <c r="P209" s="230" t="s">
        <v>196</v>
      </c>
      <c r="Q209" s="230"/>
      <c r="R209" s="230"/>
      <c r="S209" s="230"/>
      <c r="T209" s="230"/>
      <c r="U209" s="230"/>
      <c r="V209" s="230"/>
      <c r="W209" s="230"/>
      <c r="X209" s="230"/>
      <c r="Y209" s="229" t="s">
        <v>212</v>
      </c>
      <c r="Z209" s="229"/>
      <c r="AA209" s="229"/>
      <c r="AB209" s="229"/>
      <c r="AC209" s="291" t="s">
        <v>243</v>
      </c>
      <c r="AD209" s="291"/>
      <c r="AE209" s="291"/>
      <c r="AF209" s="291"/>
      <c r="AG209" s="291"/>
      <c r="AH209" s="229" t="s">
        <v>262</v>
      </c>
      <c r="AI209" s="230"/>
      <c r="AJ209" s="230"/>
      <c r="AK209" s="230"/>
      <c r="AL209" s="230" t="s">
        <v>21</v>
      </c>
      <c r="AM209" s="230"/>
      <c r="AN209" s="230"/>
      <c r="AO209" s="292"/>
      <c r="AP209" s="291" t="s">
        <v>215</v>
      </c>
      <c r="AQ209" s="291"/>
      <c r="AR209" s="291"/>
      <c r="AS209" s="291"/>
      <c r="AT209" s="291"/>
      <c r="AU209" s="291"/>
      <c r="AV209" s="291"/>
      <c r="AW209" s="291"/>
      <c r="AX209" s="291"/>
      <c r="AY209">
        <f t="shared" ref="AY209:AY210" si="17">$AY$207</f>
        <v>1</v>
      </c>
    </row>
    <row r="210" spans="1:51" ht="45.6" customHeight="1" x14ac:dyDescent="0.15">
      <c r="A210" s="277">
        <v>1</v>
      </c>
      <c r="B210" s="277">
        <v>1</v>
      </c>
      <c r="C210" s="278" t="s">
        <v>664</v>
      </c>
      <c r="D210" s="278"/>
      <c r="E210" s="278"/>
      <c r="F210" s="278"/>
      <c r="G210" s="278"/>
      <c r="H210" s="278"/>
      <c r="I210" s="278"/>
      <c r="J210" s="279">
        <v>3010401076255</v>
      </c>
      <c r="K210" s="279"/>
      <c r="L210" s="279"/>
      <c r="M210" s="279"/>
      <c r="N210" s="279"/>
      <c r="O210" s="279"/>
      <c r="P210" s="280" t="s">
        <v>666</v>
      </c>
      <c r="Q210" s="280"/>
      <c r="R210" s="280"/>
      <c r="S210" s="280"/>
      <c r="T210" s="280"/>
      <c r="U210" s="280"/>
      <c r="V210" s="280"/>
      <c r="W210" s="280"/>
      <c r="X210" s="280"/>
      <c r="Y210" s="281">
        <v>240</v>
      </c>
      <c r="Z210" s="282"/>
      <c r="AA210" s="282"/>
      <c r="AB210" s="283"/>
      <c r="AC210" s="284" t="s">
        <v>268</v>
      </c>
      <c r="AD210" s="285"/>
      <c r="AE210" s="285"/>
      <c r="AF210" s="285"/>
      <c r="AG210" s="285"/>
      <c r="AH210" s="286" t="s">
        <v>661</v>
      </c>
      <c r="AI210" s="286"/>
      <c r="AJ210" s="286"/>
      <c r="AK210" s="286"/>
      <c r="AL210" s="287" t="s">
        <v>661</v>
      </c>
      <c r="AM210" s="288"/>
      <c r="AN210" s="288"/>
      <c r="AO210" s="289"/>
      <c r="AP210" s="290" t="s">
        <v>661</v>
      </c>
      <c r="AQ210" s="290"/>
      <c r="AR210" s="290"/>
      <c r="AS210" s="290"/>
      <c r="AT210" s="290"/>
      <c r="AU210" s="290"/>
      <c r="AV210" s="290"/>
      <c r="AW210" s="290"/>
      <c r="AX210" s="290"/>
      <c r="AY210">
        <f t="shared" si="17"/>
        <v>1</v>
      </c>
    </row>
    <row r="211" spans="1:51" ht="24.75" customHeight="1" x14ac:dyDescent="0.15">
      <c r="A211" s="89"/>
      <c r="B211" s="89"/>
      <c r="C211" s="89"/>
      <c r="D211" s="89"/>
      <c r="E211" s="89"/>
      <c r="F211" s="89"/>
      <c r="G211" s="89"/>
      <c r="H211" s="89"/>
      <c r="I211" s="89"/>
      <c r="J211" s="89"/>
      <c r="K211" s="89"/>
      <c r="L211" s="89"/>
      <c r="M211" s="89"/>
      <c r="N211" s="89"/>
      <c r="O211" s="89"/>
      <c r="P211" s="93"/>
      <c r="Q211" s="93"/>
      <c r="R211" s="93"/>
      <c r="S211" s="93"/>
      <c r="T211" s="93"/>
      <c r="U211" s="93"/>
      <c r="V211" s="93"/>
      <c r="W211" s="93"/>
      <c r="X211" s="93"/>
      <c r="Y211" s="94"/>
      <c r="Z211" s="94"/>
      <c r="AA211" s="94"/>
      <c r="AB211" s="94"/>
      <c r="AC211" s="94"/>
      <c r="AD211" s="94"/>
      <c r="AE211" s="94"/>
      <c r="AF211" s="94"/>
      <c r="AG211" s="94"/>
      <c r="AH211" s="94"/>
      <c r="AI211" s="94"/>
      <c r="AJ211" s="94"/>
      <c r="AK211" s="94"/>
      <c r="AL211" s="94"/>
      <c r="AM211" s="94"/>
      <c r="AN211" s="94"/>
      <c r="AO211" s="94"/>
      <c r="AP211" s="93"/>
      <c r="AQ211" s="93"/>
      <c r="AR211" s="93"/>
      <c r="AS211" s="93"/>
      <c r="AT211" s="93"/>
      <c r="AU211" s="93"/>
      <c r="AV211" s="93"/>
      <c r="AW211" s="93"/>
      <c r="AX211" s="93"/>
      <c r="AY211">
        <f>COUNTA($C$214)</f>
        <v>1</v>
      </c>
    </row>
    <row r="212" spans="1:51" ht="24.75" customHeight="1" x14ac:dyDescent="0.15">
      <c r="A212" s="89"/>
      <c r="B212" s="47" t="s">
        <v>173</v>
      </c>
      <c r="C212" s="89"/>
      <c r="D212" s="89"/>
      <c r="E212" s="89"/>
      <c r="F212" s="89"/>
      <c r="G212" s="89"/>
      <c r="H212" s="89"/>
      <c r="I212" s="89"/>
      <c r="J212" s="89"/>
      <c r="K212" s="89"/>
      <c r="L212" s="89"/>
      <c r="M212" s="89"/>
      <c r="N212" s="89"/>
      <c r="O212" s="89"/>
      <c r="P212" s="93"/>
      <c r="Q212" s="93"/>
      <c r="R212" s="93"/>
      <c r="S212" s="93"/>
      <c r="T212" s="93"/>
      <c r="U212" s="93"/>
      <c r="V212" s="93"/>
      <c r="W212" s="93"/>
      <c r="X212" s="93"/>
      <c r="Y212" s="94"/>
      <c r="Z212" s="94"/>
      <c r="AA212" s="94"/>
      <c r="AB212" s="94"/>
      <c r="AC212" s="94"/>
      <c r="AD212" s="94"/>
      <c r="AE212" s="94"/>
      <c r="AF212" s="94"/>
      <c r="AG212" s="94"/>
      <c r="AH212" s="94"/>
      <c r="AI212" s="94"/>
      <c r="AJ212" s="94"/>
      <c r="AK212" s="94"/>
      <c r="AL212" s="94"/>
      <c r="AM212" s="94"/>
      <c r="AN212" s="94"/>
      <c r="AO212" s="94"/>
      <c r="AP212" s="93"/>
      <c r="AQ212" s="93"/>
      <c r="AR212" s="93"/>
      <c r="AS212" s="93"/>
      <c r="AT212" s="93"/>
      <c r="AU212" s="93"/>
      <c r="AV212" s="93"/>
      <c r="AW212" s="93"/>
      <c r="AX212" s="93"/>
      <c r="AY212">
        <f>$AY$211</f>
        <v>1</v>
      </c>
    </row>
    <row r="213" spans="1:51" ht="59.25" customHeight="1" x14ac:dyDescent="0.15">
      <c r="A213" s="230"/>
      <c r="B213" s="230"/>
      <c r="C213" s="230" t="s">
        <v>26</v>
      </c>
      <c r="D213" s="230"/>
      <c r="E213" s="230"/>
      <c r="F213" s="230"/>
      <c r="G213" s="230"/>
      <c r="H213" s="230"/>
      <c r="I213" s="230"/>
      <c r="J213" s="291" t="s">
        <v>214</v>
      </c>
      <c r="K213" s="101"/>
      <c r="L213" s="101"/>
      <c r="M213" s="101"/>
      <c r="N213" s="101"/>
      <c r="O213" s="101"/>
      <c r="P213" s="230" t="s">
        <v>196</v>
      </c>
      <c r="Q213" s="230"/>
      <c r="R213" s="230"/>
      <c r="S213" s="230"/>
      <c r="T213" s="230"/>
      <c r="U213" s="230"/>
      <c r="V213" s="230"/>
      <c r="W213" s="230"/>
      <c r="X213" s="230"/>
      <c r="Y213" s="229" t="s">
        <v>212</v>
      </c>
      <c r="Z213" s="229"/>
      <c r="AA213" s="229"/>
      <c r="AB213" s="229"/>
      <c r="AC213" s="291" t="s">
        <v>243</v>
      </c>
      <c r="AD213" s="291"/>
      <c r="AE213" s="291"/>
      <c r="AF213" s="291"/>
      <c r="AG213" s="291"/>
      <c r="AH213" s="229" t="s">
        <v>262</v>
      </c>
      <c r="AI213" s="230"/>
      <c r="AJ213" s="230"/>
      <c r="AK213" s="230"/>
      <c r="AL213" s="230" t="s">
        <v>21</v>
      </c>
      <c r="AM213" s="230"/>
      <c r="AN213" s="230"/>
      <c r="AO213" s="292"/>
      <c r="AP213" s="291" t="s">
        <v>215</v>
      </c>
      <c r="AQ213" s="291"/>
      <c r="AR213" s="291"/>
      <c r="AS213" s="291"/>
      <c r="AT213" s="291"/>
      <c r="AU213" s="291"/>
      <c r="AV213" s="291"/>
      <c r="AW213" s="291"/>
      <c r="AX213" s="291"/>
      <c r="AY213">
        <f t="shared" ref="AY213:AY214" si="18">$AY$211</f>
        <v>1</v>
      </c>
    </row>
    <row r="214" spans="1:51" ht="43.9" customHeight="1" x14ac:dyDescent="0.15">
      <c r="A214" s="277">
        <v>1</v>
      </c>
      <c r="B214" s="277">
        <v>1</v>
      </c>
      <c r="C214" s="278" t="s">
        <v>667</v>
      </c>
      <c r="D214" s="278"/>
      <c r="E214" s="278"/>
      <c r="F214" s="278"/>
      <c r="G214" s="278"/>
      <c r="H214" s="278"/>
      <c r="I214" s="278"/>
      <c r="J214" s="279">
        <v>2010001026479</v>
      </c>
      <c r="K214" s="279"/>
      <c r="L214" s="279"/>
      <c r="M214" s="279"/>
      <c r="N214" s="279"/>
      <c r="O214" s="279"/>
      <c r="P214" s="280" t="s">
        <v>668</v>
      </c>
      <c r="Q214" s="280"/>
      <c r="R214" s="280"/>
      <c r="S214" s="280"/>
      <c r="T214" s="280"/>
      <c r="U214" s="280"/>
      <c r="V214" s="280"/>
      <c r="W214" s="280"/>
      <c r="X214" s="280"/>
      <c r="Y214" s="281">
        <v>0.2</v>
      </c>
      <c r="Z214" s="282"/>
      <c r="AA214" s="282"/>
      <c r="AB214" s="283"/>
      <c r="AC214" s="284" t="s">
        <v>270</v>
      </c>
      <c r="AD214" s="285"/>
      <c r="AE214" s="285"/>
      <c r="AF214" s="285"/>
      <c r="AG214" s="285"/>
      <c r="AH214" s="286" t="s">
        <v>661</v>
      </c>
      <c r="AI214" s="286"/>
      <c r="AJ214" s="286"/>
      <c r="AK214" s="286"/>
      <c r="AL214" s="287" t="s">
        <v>661</v>
      </c>
      <c r="AM214" s="288"/>
      <c r="AN214" s="288"/>
      <c r="AO214" s="289"/>
      <c r="AP214" s="290" t="s">
        <v>661</v>
      </c>
      <c r="AQ214" s="290"/>
      <c r="AR214" s="290"/>
      <c r="AS214" s="290"/>
      <c r="AT214" s="290"/>
      <c r="AU214" s="290"/>
      <c r="AV214" s="290"/>
      <c r="AW214" s="290"/>
      <c r="AX214" s="290"/>
      <c r="AY214">
        <f t="shared" si="18"/>
        <v>1</v>
      </c>
    </row>
    <row r="215" spans="1:51" ht="24.75" customHeight="1" x14ac:dyDescent="0.15">
      <c r="A215" s="89"/>
      <c r="B215" s="89"/>
      <c r="C215" s="89"/>
      <c r="D215" s="89"/>
      <c r="E215" s="89"/>
      <c r="F215" s="89"/>
      <c r="G215" s="89"/>
      <c r="H215" s="89"/>
      <c r="I215" s="89"/>
      <c r="J215" s="89"/>
      <c r="K215" s="89"/>
      <c r="L215" s="89"/>
      <c r="M215" s="89"/>
      <c r="N215" s="89"/>
      <c r="O215" s="89"/>
      <c r="P215" s="93"/>
      <c r="Q215" s="93"/>
      <c r="R215" s="93"/>
      <c r="S215" s="93"/>
      <c r="T215" s="93"/>
      <c r="U215" s="93"/>
      <c r="V215" s="93"/>
      <c r="W215" s="93"/>
      <c r="X215" s="93"/>
      <c r="Y215" s="94"/>
      <c r="Z215" s="94"/>
      <c r="AA215" s="94"/>
      <c r="AB215" s="94"/>
      <c r="AC215" s="94"/>
      <c r="AD215" s="94"/>
      <c r="AE215" s="94"/>
      <c r="AF215" s="94"/>
      <c r="AG215" s="94"/>
      <c r="AH215" s="94"/>
      <c r="AI215" s="94"/>
      <c r="AJ215" s="94"/>
      <c r="AK215" s="94"/>
      <c r="AL215" s="94"/>
      <c r="AM215" s="94"/>
      <c r="AN215" s="94"/>
      <c r="AO215" s="94"/>
      <c r="AP215" s="93"/>
      <c r="AQ215" s="93"/>
      <c r="AR215" s="93"/>
      <c r="AS215" s="93"/>
      <c r="AT215" s="93"/>
      <c r="AU215" s="93"/>
      <c r="AV215" s="93"/>
      <c r="AW215" s="93"/>
      <c r="AX215" s="93"/>
      <c r="AY215">
        <f>COUNTA($C$218)</f>
        <v>1</v>
      </c>
    </row>
    <row r="216" spans="1:51" ht="24.75" customHeight="1" x14ac:dyDescent="0.15">
      <c r="A216" s="89"/>
      <c r="B216" s="47" t="s">
        <v>174</v>
      </c>
      <c r="C216" s="89"/>
      <c r="D216" s="89"/>
      <c r="E216" s="89"/>
      <c r="F216" s="89"/>
      <c r="G216" s="89"/>
      <c r="H216" s="89"/>
      <c r="I216" s="89"/>
      <c r="J216" s="89"/>
      <c r="K216" s="89"/>
      <c r="L216" s="89"/>
      <c r="M216" s="89"/>
      <c r="N216" s="89"/>
      <c r="O216" s="89"/>
      <c r="P216" s="93"/>
      <c r="Q216" s="93"/>
      <c r="R216" s="93"/>
      <c r="S216" s="93"/>
      <c r="T216" s="93"/>
      <c r="U216" s="93"/>
      <c r="V216" s="93"/>
      <c r="W216" s="93"/>
      <c r="X216" s="93"/>
      <c r="Y216" s="94"/>
      <c r="Z216" s="94"/>
      <c r="AA216" s="94"/>
      <c r="AB216" s="94"/>
      <c r="AC216" s="94"/>
      <c r="AD216" s="94"/>
      <c r="AE216" s="94"/>
      <c r="AF216" s="94"/>
      <c r="AG216" s="94"/>
      <c r="AH216" s="94"/>
      <c r="AI216" s="94"/>
      <c r="AJ216" s="94"/>
      <c r="AK216" s="94"/>
      <c r="AL216" s="94"/>
      <c r="AM216" s="94"/>
      <c r="AN216" s="94"/>
      <c r="AO216" s="94"/>
      <c r="AP216" s="93"/>
      <c r="AQ216" s="93"/>
      <c r="AR216" s="93"/>
      <c r="AS216" s="93"/>
      <c r="AT216" s="93"/>
      <c r="AU216" s="93"/>
      <c r="AV216" s="93"/>
      <c r="AW216" s="93"/>
      <c r="AX216" s="93"/>
      <c r="AY216">
        <f>$AY$215</f>
        <v>1</v>
      </c>
    </row>
    <row r="217" spans="1:51" ht="59.25" customHeight="1" x14ac:dyDescent="0.15">
      <c r="A217" s="230"/>
      <c r="B217" s="230"/>
      <c r="C217" s="230" t="s">
        <v>26</v>
      </c>
      <c r="D217" s="230"/>
      <c r="E217" s="230"/>
      <c r="F217" s="230"/>
      <c r="G217" s="230"/>
      <c r="H217" s="230"/>
      <c r="I217" s="230"/>
      <c r="J217" s="291" t="s">
        <v>214</v>
      </c>
      <c r="K217" s="101"/>
      <c r="L217" s="101"/>
      <c r="M217" s="101"/>
      <c r="N217" s="101"/>
      <c r="O217" s="101"/>
      <c r="P217" s="230" t="s">
        <v>196</v>
      </c>
      <c r="Q217" s="230"/>
      <c r="R217" s="230"/>
      <c r="S217" s="230"/>
      <c r="T217" s="230"/>
      <c r="U217" s="230"/>
      <c r="V217" s="230"/>
      <c r="W217" s="230"/>
      <c r="X217" s="230"/>
      <c r="Y217" s="229" t="s">
        <v>212</v>
      </c>
      <c r="Z217" s="229"/>
      <c r="AA217" s="229"/>
      <c r="AB217" s="229"/>
      <c r="AC217" s="291" t="s">
        <v>243</v>
      </c>
      <c r="AD217" s="291"/>
      <c r="AE217" s="291"/>
      <c r="AF217" s="291"/>
      <c r="AG217" s="291"/>
      <c r="AH217" s="229" t="s">
        <v>262</v>
      </c>
      <c r="AI217" s="230"/>
      <c r="AJ217" s="230"/>
      <c r="AK217" s="230"/>
      <c r="AL217" s="230" t="s">
        <v>21</v>
      </c>
      <c r="AM217" s="230"/>
      <c r="AN217" s="230"/>
      <c r="AO217" s="292"/>
      <c r="AP217" s="291" t="s">
        <v>215</v>
      </c>
      <c r="AQ217" s="291"/>
      <c r="AR217" s="291"/>
      <c r="AS217" s="291"/>
      <c r="AT217" s="291"/>
      <c r="AU217" s="291"/>
      <c r="AV217" s="291"/>
      <c r="AW217" s="291"/>
      <c r="AX217" s="291"/>
      <c r="AY217">
        <f t="shared" ref="AY217:AY218" si="19">$AY$215</f>
        <v>1</v>
      </c>
    </row>
    <row r="218" spans="1:51" ht="30" customHeight="1" x14ac:dyDescent="0.15">
      <c r="A218" s="277">
        <v>1</v>
      </c>
      <c r="B218" s="277">
        <v>1</v>
      </c>
      <c r="C218" s="278" t="s">
        <v>669</v>
      </c>
      <c r="D218" s="278"/>
      <c r="E218" s="278"/>
      <c r="F218" s="278"/>
      <c r="G218" s="278"/>
      <c r="H218" s="278"/>
      <c r="I218" s="278"/>
      <c r="J218" s="279">
        <v>8010401024011</v>
      </c>
      <c r="K218" s="279"/>
      <c r="L218" s="279"/>
      <c r="M218" s="279"/>
      <c r="N218" s="279"/>
      <c r="O218" s="279"/>
      <c r="P218" s="280" t="s">
        <v>670</v>
      </c>
      <c r="Q218" s="280"/>
      <c r="R218" s="280"/>
      <c r="S218" s="280"/>
      <c r="T218" s="280"/>
      <c r="U218" s="280"/>
      <c r="V218" s="280"/>
      <c r="W218" s="280"/>
      <c r="X218" s="280"/>
      <c r="Y218" s="281">
        <v>0.6</v>
      </c>
      <c r="Z218" s="282"/>
      <c r="AA218" s="282"/>
      <c r="AB218" s="283"/>
      <c r="AC218" s="284" t="s">
        <v>271</v>
      </c>
      <c r="AD218" s="285"/>
      <c r="AE218" s="285"/>
      <c r="AF218" s="285"/>
      <c r="AG218" s="285"/>
      <c r="AH218" s="286" t="s">
        <v>661</v>
      </c>
      <c r="AI218" s="286"/>
      <c r="AJ218" s="286"/>
      <c r="AK218" s="286"/>
      <c r="AL218" s="287" t="s">
        <v>661</v>
      </c>
      <c r="AM218" s="288"/>
      <c r="AN218" s="288"/>
      <c r="AO218" s="289"/>
      <c r="AP218" s="290" t="s">
        <v>661</v>
      </c>
      <c r="AQ218" s="290"/>
      <c r="AR218" s="290"/>
      <c r="AS218" s="290"/>
      <c r="AT218" s="290"/>
      <c r="AU218" s="290"/>
      <c r="AV218" s="290"/>
      <c r="AW218" s="290"/>
      <c r="AX218" s="290"/>
      <c r="AY218">
        <f t="shared" si="19"/>
        <v>1</v>
      </c>
    </row>
    <row r="219" spans="1:51" ht="24.75" customHeight="1" x14ac:dyDescent="0.15">
      <c r="A219" s="89"/>
      <c r="B219" s="89"/>
      <c r="C219" s="89"/>
      <c r="D219" s="89"/>
      <c r="E219" s="89"/>
      <c r="F219" s="89"/>
      <c r="G219" s="89"/>
      <c r="H219" s="89"/>
      <c r="I219" s="89"/>
      <c r="J219" s="89"/>
      <c r="K219" s="89"/>
      <c r="L219" s="89"/>
      <c r="M219" s="89"/>
      <c r="N219" s="89"/>
      <c r="O219" s="89"/>
      <c r="P219" s="93"/>
      <c r="Q219" s="93"/>
      <c r="R219" s="93"/>
      <c r="S219" s="93"/>
      <c r="T219" s="93"/>
      <c r="U219" s="93"/>
      <c r="V219" s="93"/>
      <c r="W219" s="93"/>
      <c r="X219" s="93"/>
      <c r="Y219" s="94"/>
      <c r="Z219" s="94"/>
      <c r="AA219" s="94"/>
      <c r="AB219" s="94"/>
      <c r="AC219" s="94"/>
      <c r="AD219" s="94"/>
      <c r="AE219" s="94"/>
      <c r="AF219" s="94"/>
      <c r="AG219" s="94"/>
      <c r="AH219" s="94"/>
      <c r="AI219" s="94"/>
      <c r="AJ219" s="94"/>
      <c r="AK219" s="94"/>
      <c r="AL219" s="94"/>
      <c r="AM219" s="94"/>
      <c r="AN219" s="94"/>
      <c r="AO219" s="94"/>
      <c r="AP219" s="93"/>
      <c r="AQ219" s="93"/>
      <c r="AR219" s="93"/>
      <c r="AS219" s="93"/>
      <c r="AT219" s="93"/>
      <c r="AU219" s="93"/>
      <c r="AV219" s="93"/>
      <c r="AW219" s="93"/>
      <c r="AX219" s="93"/>
      <c r="AY219">
        <f>COUNTA($C$222)</f>
        <v>1</v>
      </c>
    </row>
    <row r="220" spans="1:51" ht="24.75" customHeight="1" x14ac:dyDescent="0.15">
      <c r="A220" s="89"/>
      <c r="B220" s="47" t="s">
        <v>175</v>
      </c>
      <c r="C220" s="89"/>
      <c r="D220" s="89"/>
      <c r="E220" s="89"/>
      <c r="F220" s="89"/>
      <c r="G220" s="89"/>
      <c r="H220" s="89"/>
      <c r="I220" s="89"/>
      <c r="J220" s="89"/>
      <c r="K220" s="89"/>
      <c r="L220" s="89"/>
      <c r="M220" s="89"/>
      <c r="N220" s="89"/>
      <c r="O220" s="89"/>
      <c r="P220" s="93"/>
      <c r="Q220" s="93"/>
      <c r="R220" s="93"/>
      <c r="S220" s="93"/>
      <c r="T220" s="93"/>
      <c r="U220" s="93"/>
      <c r="V220" s="93"/>
      <c r="W220" s="93"/>
      <c r="X220" s="93"/>
      <c r="Y220" s="94"/>
      <c r="Z220" s="94"/>
      <c r="AA220" s="94"/>
      <c r="AB220" s="94"/>
      <c r="AC220" s="94"/>
      <c r="AD220" s="94"/>
      <c r="AE220" s="94"/>
      <c r="AF220" s="94"/>
      <c r="AG220" s="94"/>
      <c r="AH220" s="94"/>
      <c r="AI220" s="94"/>
      <c r="AJ220" s="94"/>
      <c r="AK220" s="94"/>
      <c r="AL220" s="94"/>
      <c r="AM220" s="94"/>
      <c r="AN220" s="94"/>
      <c r="AO220" s="94"/>
      <c r="AP220" s="93"/>
      <c r="AQ220" s="93"/>
      <c r="AR220" s="93"/>
      <c r="AS220" s="93"/>
      <c r="AT220" s="93"/>
      <c r="AU220" s="93"/>
      <c r="AV220" s="93"/>
      <c r="AW220" s="93"/>
      <c r="AX220" s="93"/>
      <c r="AY220">
        <f>$AY$219</f>
        <v>1</v>
      </c>
    </row>
    <row r="221" spans="1:51" ht="59.25" customHeight="1" x14ac:dyDescent="0.15">
      <c r="A221" s="230"/>
      <c r="B221" s="230"/>
      <c r="C221" s="230" t="s">
        <v>26</v>
      </c>
      <c r="D221" s="230"/>
      <c r="E221" s="230"/>
      <c r="F221" s="230"/>
      <c r="G221" s="230"/>
      <c r="H221" s="230"/>
      <c r="I221" s="230"/>
      <c r="J221" s="291" t="s">
        <v>214</v>
      </c>
      <c r="K221" s="101"/>
      <c r="L221" s="101"/>
      <c r="M221" s="101"/>
      <c r="N221" s="101"/>
      <c r="O221" s="101"/>
      <c r="P221" s="230" t="s">
        <v>196</v>
      </c>
      <c r="Q221" s="230"/>
      <c r="R221" s="230"/>
      <c r="S221" s="230"/>
      <c r="T221" s="230"/>
      <c r="U221" s="230"/>
      <c r="V221" s="230"/>
      <c r="W221" s="230"/>
      <c r="X221" s="230"/>
      <c r="Y221" s="229" t="s">
        <v>212</v>
      </c>
      <c r="Z221" s="229"/>
      <c r="AA221" s="229"/>
      <c r="AB221" s="229"/>
      <c r="AC221" s="291" t="s">
        <v>243</v>
      </c>
      <c r="AD221" s="291"/>
      <c r="AE221" s="291"/>
      <c r="AF221" s="291"/>
      <c r="AG221" s="291"/>
      <c r="AH221" s="229" t="s">
        <v>262</v>
      </c>
      <c r="AI221" s="230"/>
      <c r="AJ221" s="230"/>
      <c r="AK221" s="230"/>
      <c r="AL221" s="230" t="s">
        <v>21</v>
      </c>
      <c r="AM221" s="230"/>
      <c r="AN221" s="230"/>
      <c r="AO221" s="292"/>
      <c r="AP221" s="291" t="s">
        <v>215</v>
      </c>
      <c r="AQ221" s="291"/>
      <c r="AR221" s="291"/>
      <c r="AS221" s="291"/>
      <c r="AT221" s="291"/>
      <c r="AU221" s="291"/>
      <c r="AV221" s="291"/>
      <c r="AW221" s="291"/>
      <c r="AX221" s="291"/>
      <c r="AY221">
        <f t="shared" ref="AY221:AY222" si="20">$AY$219</f>
        <v>1</v>
      </c>
    </row>
    <row r="222" spans="1:51" ht="30" customHeight="1" x14ac:dyDescent="0.15">
      <c r="A222" s="277">
        <v>1</v>
      </c>
      <c r="B222" s="277">
        <v>1</v>
      </c>
      <c r="C222" s="278" t="s">
        <v>664</v>
      </c>
      <c r="D222" s="278"/>
      <c r="E222" s="278"/>
      <c r="F222" s="278"/>
      <c r="G222" s="278"/>
      <c r="H222" s="278"/>
      <c r="I222" s="278"/>
      <c r="J222" s="279">
        <v>3010401076255</v>
      </c>
      <c r="K222" s="279"/>
      <c r="L222" s="279"/>
      <c r="M222" s="279"/>
      <c r="N222" s="279"/>
      <c r="O222" s="279"/>
      <c r="P222" s="280" t="s">
        <v>671</v>
      </c>
      <c r="Q222" s="280"/>
      <c r="R222" s="280"/>
      <c r="S222" s="280"/>
      <c r="T222" s="280"/>
      <c r="U222" s="280"/>
      <c r="V222" s="280"/>
      <c r="W222" s="280"/>
      <c r="X222" s="280"/>
      <c r="Y222" s="281">
        <v>1</v>
      </c>
      <c r="Z222" s="282"/>
      <c r="AA222" s="282"/>
      <c r="AB222" s="283"/>
      <c r="AC222" s="284" t="s">
        <v>271</v>
      </c>
      <c r="AD222" s="285"/>
      <c r="AE222" s="285"/>
      <c r="AF222" s="285"/>
      <c r="AG222" s="285"/>
      <c r="AH222" s="286" t="s">
        <v>661</v>
      </c>
      <c r="AI222" s="286"/>
      <c r="AJ222" s="286"/>
      <c r="AK222" s="286"/>
      <c r="AL222" s="287" t="s">
        <v>661</v>
      </c>
      <c r="AM222" s="288"/>
      <c r="AN222" s="288"/>
      <c r="AO222" s="289"/>
      <c r="AP222" s="290" t="s">
        <v>661</v>
      </c>
      <c r="AQ222" s="290"/>
      <c r="AR222" s="290"/>
      <c r="AS222" s="290"/>
      <c r="AT222" s="290"/>
      <c r="AU222" s="290"/>
      <c r="AV222" s="290"/>
      <c r="AW222" s="290"/>
      <c r="AX222" s="290"/>
      <c r="AY222">
        <f t="shared" si="20"/>
        <v>1</v>
      </c>
    </row>
    <row r="223" spans="1:51" ht="24.75" customHeight="1" x14ac:dyDescent="0.15">
      <c r="A223" s="89"/>
      <c r="B223" s="89"/>
      <c r="C223" s="89"/>
      <c r="D223" s="89"/>
      <c r="E223" s="89"/>
      <c r="F223" s="89"/>
      <c r="G223" s="89"/>
      <c r="H223" s="89"/>
      <c r="I223" s="89"/>
      <c r="J223" s="89"/>
      <c r="K223" s="89"/>
      <c r="L223" s="89"/>
      <c r="M223" s="89"/>
      <c r="N223" s="89"/>
      <c r="O223" s="89"/>
      <c r="P223" s="93"/>
      <c r="Q223" s="93"/>
      <c r="R223" s="93"/>
      <c r="S223" s="93"/>
      <c r="T223" s="93"/>
      <c r="U223" s="93"/>
      <c r="V223" s="93"/>
      <c r="W223" s="93"/>
      <c r="X223" s="93"/>
      <c r="Y223" s="94"/>
      <c r="Z223" s="94"/>
      <c r="AA223" s="94"/>
      <c r="AB223" s="94"/>
      <c r="AC223" s="94"/>
      <c r="AD223" s="94"/>
      <c r="AE223" s="94"/>
      <c r="AF223" s="94"/>
      <c r="AG223" s="94"/>
      <c r="AH223" s="94"/>
      <c r="AI223" s="94"/>
      <c r="AJ223" s="94"/>
      <c r="AK223" s="94"/>
      <c r="AL223" s="94"/>
      <c r="AM223" s="94"/>
      <c r="AN223" s="94"/>
      <c r="AO223" s="94"/>
      <c r="AP223" s="93"/>
      <c r="AQ223" s="93"/>
      <c r="AR223" s="93"/>
      <c r="AS223" s="93"/>
      <c r="AT223" s="93"/>
      <c r="AU223" s="93"/>
      <c r="AV223" s="93"/>
      <c r="AW223" s="93"/>
      <c r="AX223" s="93"/>
      <c r="AY223">
        <f>COUNTA($C$226)</f>
        <v>1</v>
      </c>
    </row>
    <row r="224" spans="1:51" ht="24.75" customHeight="1" x14ac:dyDescent="0.15">
      <c r="A224" s="89"/>
      <c r="B224" s="47" t="s">
        <v>176</v>
      </c>
      <c r="C224" s="89"/>
      <c r="D224" s="89"/>
      <c r="E224" s="89"/>
      <c r="F224" s="89"/>
      <c r="G224" s="89"/>
      <c r="H224" s="89"/>
      <c r="I224" s="89"/>
      <c r="J224" s="89"/>
      <c r="K224" s="89"/>
      <c r="L224" s="89"/>
      <c r="M224" s="89"/>
      <c r="N224" s="89"/>
      <c r="O224" s="89"/>
      <c r="P224" s="93"/>
      <c r="Q224" s="93"/>
      <c r="R224" s="93"/>
      <c r="S224" s="93"/>
      <c r="T224" s="93"/>
      <c r="U224" s="93"/>
      <c r="V224" s="93"/>
      <c r="W224" s="93"/>
      <c r="X224" s="93"/>
      <c r="Y224" s="94"/>
      <c r="Z224" s="94"/>
      <c r="AA224" s="94"/>
      <c r="AB224" s="94"/>
      <c r="AC224" s="94"/>
      <c r="AD224" s="94"/>
      <c r="AE224" s="94"/>
      <c r="AF224" s="94"/>
      <c r="AG224" s="94"/>
      <c r="AH224" s="94"/>
      <c r="AI224" s="94"/>
      <c r="AJ224" s="94"/>
      <c r="AK224" s="94"/>
      <c r="AL224" s="94"/>
      <c r="AM224" s="94"/>
      <c r="AN224" s="94"/>
      <c r="AO224" s="94"/>
      <c r="AP224" s="93"/>
      <c r="AQ224" s="93"/>
      <c r="AR224" s="93"/>
      <c r="AS224" s="93"/>
      <c r="AT224" s="93"/>
      <c r="AU224" s="93"/>
      <c r="AV224" s="93"/>
      <c r="AW224" s="93"/>
      <c r="AX224" s="93"/>
      <c r="AY224">
        <f>$AY$223</f>
        <v>1</v>
      </c>
    </row>
    <row r="225" spans="1:51" ht="59.25" customHeight="1" x14ac:dyDescent="0.15">
      <c r="A225" s="230"/>
      <c r="B225" s="230"/>
      <c r="C225" s="230" t="s">
        <v>26</v>
      </c>
      <c r="D225" s="230"/>
      <c r="E225" s="230"/>
      <c r="F225" s="230"/>
      <c r="G225" s="230"/>
      <c r="H225" s="230"/>
      <c r="I225" s="230"/>
      <c r="J225" s="291" t="s">
        <v>214</v>
      </c>
      <c r="K225" s="101"/>
      <c r="L225" s="101"/>
      <c r="M225" s="101"/>
      <c r="N225" s="101"/>
      <c r="O225" s="101"/>
      <c r="P225" s="230" t="s">
        <v>196</v>
      </c>
      <c r="Q225" s="230"/>
      <c r="R225" s="230"/>
      <c r="S225" s="230"/>
      <c r="T225" s="230"/>
      <c r="U225" s="230"/>
      <c r="V225" s="230"/>
      <c r="W225" s="230"/>
      <c r="X225" s="230"/>
      <c r="Y225" s="229" t="s">
        <v>212</v>
      </c>
      <c r="Z225" s="229"/>
      <c r="AA225" s="229"/>
      <c r="AB225" s="229"/>
      <c r="AC225" s="291" t="s">
        <v>243</v>
      </c>
      <c r="AD225" s="291"/>
      <c r="AE225" s="291"/>
      <c r="AF225" s="291"/>
      <c r="AG225" s="291"/>
      <c r="AH225" s="229" t="s">
        <v>262</v>
      </c>
      <c r="AI225" s="230"/>
      <c r="AJ225" s="230"/>
      <c r="AK225" s="230"/>
      <c r="AL225" s="230" t="s">
        <v>21</v>
      </c>
      <c r="AM225" s="230"/>
      <c r="AN225" s="230"/>
      <c r="AO225" s="292"/>
      <c r="AP225" s="291" t="s">
        <v>215</v>
      </c>
      <c r="AQ225" s="291"/>
      <c r="AR225" s="291"/>
      <c r="AS225" s="291"/>
      <c r="AT225" s="291"/>
      <c r="AU225" s="291"/>
      <c r="AV225" s="291"/>
      <c r="AW225" s="291"/>
      <c r="AX225" s="291"/>
      <c r="AY225">
        <f t="shared" ref="AY225:AY226" si="21">$AY$223</f>
        <v>1</v>
      </c>
    </row>
    <row r="226" spans="1:51" ht="45.6" customHeight="1" x14ac:dyDescent="0.15">
      <c r="A226" s="277">
        <v>1</v>
      </c>
      <c r="B226" s="277">
        <v>1</v>
      </c>
      <c r="C226" s="278" t="s">
        <v>664</v>
      </c>
      <c r="D226" s="278"/>
      <c r="E226" s="278"/>
      <c r="F226" s="278"/>
      <c r="G226" s="278"/>
      <c r="H226" s="278"/>
      <c r="I226" s="278"/>
      <c r="J226" s="279">
        <v>3010401076255</v>
      </c>
      <c r="K226" s="279"/>
      <c r="L226" s="279"/>
      <c r="M226" s="279"/>
      <c r="N226" s="279"/>
      <c r="O226" s="279"/>
      <c r="P226" s="280" t="s">
        <v>672</v>
      </c>
      <c r="Q226" s="280"/>
      <c r="R226" s="280"/>
      <c r="S226" s="280"/>
      <c r="T226" s="280"/>
      <c r="U226" s="280"/>
      <c r="V226" s="280"/>
      <c r="W226" s="280"/>
      <c r="X226" s="280"/>
      <c r="Y226" s="281">
        <v>0.2</v>
      </c>
      <c r="Z226" s="282"/>
      <c r="AA226" s="282"/>
      <c r="AB226" s="283"/>
      <c r="AC226" s="284" t="s">
        <v>271</v>
      </c>
      <c r="AD226" s="285"/>
      <c r="AE226" s="285"/>
      <c r="AF226" s="285"/>
      <c r="AG226" s="285"/>
      <c r="AH226" s="286" t="s">
        <v>661</v>
      </c>
      <c r="AI226" s="286"/>
      <c r="AJ226" s="286"/>
      <c r="AK226" s="286"/>
      <c r="AL226" s="287" t="s">
        <v>661</v>
      </c>
      <c r="AM226" s="288"/>
      <c r="AN226" s="288"/>
      <c r="AO226" s="289"/>
      <c r="AP226" s="290" t="s">
        <v>661</v>
      </c>
      <c r="AQ226" s="290"/>
      <c r="AR226" s="290"/>
      <c r="AS226" s="290"/>
      <c r="AT226" s="290"/>
      <c r="AU226" s="290"/>
      <c r="AV226" s="290"/>
      <c r="AW226" s="290"/>
      <c r="AX226" s="290"/>
      <c r="AY226">
        <f t="shared" si="21"/>
        <v>1</v>
      </c>
    </row>
    <row r="227" spans="1:51" ht="24.75" customHeight="1" x14ac:dyDescent="0.15">
      <c r="A227" s="684" t="s">
        <v>238</v>
      </c>
      <c r="B227" s="685"/>
      <c r="C227" s="685"/>
      <c r="D227" s="685"/>
      <c r="E227" s="685"/>
      <c r="F227" s="685"/>
      <c r="G227" s="685"/>
      <c r="H227" s="685"/>
      <c r="I227" s="685"/>
      <c r="J227" s="685"/>
      <c r="K227" s="685"/>
      <c r="L227" s="685"/>
      <c r="M227" s="685"/>
      <c r="N227" s="685"/>
      <c r="O227" s="685"/>
      <c r="P227" s="685"/>
      <c r="Q227" s="685"/>
      <c r="R227" s="685"/>
      <c r="S227" s="685"/>
      <c r="T227" s="685"/>
      <c r="U227" s="685"/>
      <c r="V227" s="685"/>
      <c r="W227" s="685"/>
      <c r="X227" s="685"/>
      <c r="Y227" s="685"/>
      <c r="Z227" s="685"/>
      <c r="AA227" s="685"/>
      <c r="AB227" s="685"/>
      <c r="AC227" s="685"/>
      <c r="AD227" s="685"/>
      <c r="AE227" s="685"/>
      <c r="AF227" s="685"/>
      <c r="AG227" s="685"/>
      <c r="AH227" s="685"/>
      <c r="AI227" s="685"/>
      <c r="AJ227" s="685"/>
      <c r="AK227" s="686"/>
      <c r="AL227" s="725" t="s">
        <v>247</v>
      </c>
      <c r="AM227" s="726"/>
      <c r="AN227" s="726"/>
      <c r="AO227" s="56" t="s">
        <v>647</v>
      </c>
      <c r="AP227" s="84"/>
      <c r="AQ227" s="84"/>
      <c r="AR227" s="84"/>
      <c r="AS227" s="84"/>
      <c r="AT227" s="84"/>
      <c r="AU227" s="84"/>
      <c r="AV227" s="84"/>
      <c r="AW227" s="84"/>
      <c r="AX227" s="95"/>
      <c r="AY227">
        <f>COUNTIF($AO$227,"☑")</f>
        <v>1</v>
      </c>
    </row>
  </sheetData>
  <sheetProtection formatRows="0"/>
  <dataConsolidate/>
  <mergeCells count="889">
    <mergeCell ref="A41:F42"/>
    <mergeCell ref="G41:AX42"/>
    <mergeCell ref="A48:F49"/>
    <mergeCell ref="G48:AX49"/>
    <mergeCell ref="A55:F56"/>
    <mergeCell ref="G55:AX56"/>
    <mergeCell ref="A62:F63"/>
    <mergeCell ref="G62:AX63"/>
    <mergeCell ref="C71:D87"/>
    <mergeCell ref="A71:B87"/>
    <mergeCell ref="N112:AF112"/>
    <mergeCell ref="N113:AF113"/>
    <mergeCell ref="AO64:AQ64"/>
    <mergeCell ref="AL193:AN193"/>
    <mergeCell ref="AL227:AN227"/>
    <mergeCell ref="G110:H110"/>
    <mergeCell ref="G111:H111"/>
    <mergeCell ref="G112:H112"/>
    <mergeCell ref="G113:H113"/>
    <mergeCell ref="J110:K110"/>
    <mergeCell ref="J111:K111"/>
    <mergeCell ref="J112:K112"/>
    <mergeCell ref="J113:K113"/>
    <mergeCell ref="AG101:AX101"/>
    <mergeCell ref="C226:I226"/>
    <mergeCell ref="J226:O226"/>
    <mergeCell ref="P226:X226"/>
    <mergeCell ref="Y226:AB226"/>
    <mergeCell ref="AC226:AG226"/>
    <mergeCell ref="AH226:AK226"/>
    <mergeCell ref="AL226:AO226"/>
    <mergeCell ref="AP226:AX226"/>
    <mergeCell ref="AG91:AX91"/>
    <mergeCell ref="N109:AF109"/>
    <mergeCell ref="J109:K109"/>
    <mergeCell ref="C110:F110"/>
    <mergeCell ref="C111:F111"/>
    <mergeCell ref="C112:F112"/>
    <mergeCell ref="C113:F113"/>
    <mergeCell ref="AD99:AF99"/>
    <mergeCell ref="AG98:AX98"/>
    <mergeCell ref="C109:F109"/>
    <mergeCell ref="G108:M108"/>
    <mergeCell ref="N108:AF108"/>
    <mergeCell ref="C108:F108"/>
    <mergeCell ref="G109:H109"/>
    <mergeCell ref="N110:AF110"/>
    <mergeCell ref="N111:AF111"/>
    <mergeCell ref="C221:I221"/>
    <mergeCell ref="J221:O221"/>
    <mergeCell ref="P221:X221"/>
    <mergeCell ref="Y221:AB221"/>
    <mergeCell ref="AC221:AG221"/>
    <mergeCell ref="AH221:AK221"/>
    <mergeCell ref="AL221:AO221"/>
    <mergeCell ref="AP221:AX221"/>
    <mergeCell ref="C225:I225"/>
    <mergeCell ref="J225:O225"/>
    <mergeCell ref="P225:X225"/>
    <mergeCell ref="Y225:AB225"/>
    <mergeCell ref="AC225:AG225"/>
    <mergeCell ref="AH225:AK225"/>
    <mergeCell ref="AL225:AO225"/>
    <mergeCell ref="AP225:AX225"/>
    <mergeCell ref="AU175:AX175"/>
    <mergeCell ref="AM76:AP76"/>
    <mergeCell ref="AQ76:AT76"/>
    <mergeCell ref="A227:AK227"/>
    <mergeCell ref="C198:I198"/>
    <mergeCell ref="C205:I205"/>
    <mergeCell ref="J205:O205"/>
    <mergeCell ref="P205:X205"/>
    <mergeCell ref="Y205:AB205"/>
    <mergeCell ref="AC205:AG205"/>
    <mergeCell ref="AH205:AK205"/>
    <mergeCell ref="AL205:AO205"/>
    <mergeCell ref="AP205:AX205"/>
    <mergeCell ref="C210:I210"/>
    <mergeCell ref="J210:O210"/>
    <mergeCell ref="P210:X210"/>
    <mergeCell ref="Y210:AB210"/>
    <mergeCell ref="AC210:AG210"/>
    <mergeCell ref="AH210:AK210"/>
    <mergeCell ref="AL210:AO210"/>
    <mergeCell ref="AP210:AX210"/>
    <mergeCell ref="C213:I213"/>
    <mergeCell ref="J213:O213"/>
    <mergeCell ref="P213:X213"/>
    <mergeCell ref="AB70:AD70"/>
    <mergeCell ref="AB65:AD65"/>
    <mergeCell ref="C105:AC105"/>
    <mergeCell ref="AE76:AH76"/>
    <mergeCell ref="AI76:AL76"/>
    <mergeCell ref="G6:AX6"/>
    <mergeCell ref="A50:F54"/>
    <mergeCell ref="AB57:AD58"/>
    <mergeCell ref="G43:O44"/>
    <mergeCell ref="AQ60:AT60"/>
    <mergeCell ref="A68:F70"/>
    <mergeCell ref="G68:X68"/>
    <mergeCell ref="Y67:AA67"/>
    <mergeCell ref="AD89:AF89"/>
    <mergeCell ref="C89:AC89"/>
    <mergeCell ref="AG90:AX90"/>
    <mergeCell ref="AU76:AX76"/>
    <mergeCell ref="AU81:AX81"/>
    <mergeCell ref="AQ82:AR82"/>
    <mergeCell ref="AS82:AT82"/>
    <mergeCell ref="AU82:AV82"/>
    <mergeCell ref="AD90:AF90"/>
    <mergeCell ref="AK21:AQ21"/>
    <mergeCell ref="AR21:AX21"/>
    <mergeCell ref="A7:F7"/>
    <mergeCell ref="G7:X7"/>
    <mergeCell ref="A8:F8"/>
    <mergeCell ref="A65:F67"/>
    <mergeCell ref="G65:X65"/>
    <mergeCell ref="AI61:AL61"/>
    <mergeCell ref="AB50:AD51"/>
    <mergeCell ref="AB52:AD52"/>
    <mergeCell ref="AB60:AD60"/>
    <mergeCell ref="P52:X54"/>
    <mergeCell ref="Y52:AA52"/>
    <mergeCell ref="Y53:AA53"/>
    <mergeCell ref="AB53:AD53"/>
    <mergeCell ref="Y61:AA61"/>
    <mergeCell ref="G50:O51"/>
    <mergeCell ref="P57:X58"/>
    <mergeCell ref="Y57:AA58"/>
    <mergeCell ref="AB66:AD66"/>
    <mergeCell ref="A34:F35"/>
    <mergeCell ref="G34:AX35"/>
    <mergeCell ref="G21:O21"/>
    <mergeCell ref="P21:V21"/>
    <mergeCell ref="W21:AC21"/>
    <mergeCell ref="AD21:AJ21"/>
    <mergeCell ref="P59:X61"/>
    <mergeCell ref="Y59:AA59"/>
    <mergeCell ref="AM61:AP61"/>
    <mergeCell ref="AI60:AL60"/>
    <mergeCell ref="AM60:AP60"/>
    <mergeCell ref="AB47:AD47"/>
    <mergeCell ref="G66:X67"/>
    <mergeCell ref="G45:O47"/>
    <mergeCell ref="Y81:AA82"/>
    <mergeCell ref="AB81:AD82"/>
    <mergeCell ref="AE81:AH82"/>
    <mergeCell ref="A64:AN64"/>
    <mergeCell ref="AM69:AP69"/>
    <mergeCell ref="Y66:AA66"/>
    <mergeCell ref="AM68:AP68"/>
    <mergeCell ref="AB69:AD69"/>
    <mergeCell ref="AE66:AH66"/>
    <mergeCell ref="AI66:AL66"/>
    <mergeCell ref="AM66:AP66"/>
    <mergeCell ref="AE65:AH65"/>
    <mergeCell ref="AI65:AL65"/>
    <mergeCell ref="AM65:AP65"/>
    <mergeCell ref="AE61:AH61"/>
    <mergeCell ref="Y70:AA70"/>
    <mergeCell ref="G52:O54"/>
    <mergeCell ref="AD107:AF107"/>
    <mergeCell ref="AC178:AG178"/>
    <mergeCell ref="AH178:AT178"/>
    <mergeCell ref="AG106:AX106"/>
    <mergeCell ref="C100:AC100"/>
    <mergeCell ref="A136:F172"/>
    <mergeCell ref="AG107:AX113"/>
    <mergeCell ref="C104:AC104"/>
    <mergeCell ref="AG104:AX104"/>
    <mergeCell ref="C107:AC107"/>
    <mergeCell ref="AD105:AF105"/>
    <mergeCell ref="G177:K177"/>
    <mergeCell ref="AI81:AL82"/>
    <mergeCell ref="AD97:AF97"/>
    <mergeCell ref="AB67:AD67"/>
    <mergeCell ref="AI70:AL70"/>
    <mergeCell ref="AQ70:AX70"/>
    <mergeCell ref="AQ68:AX68"/>
    <mergeCell ref="AE69:AH69"/>
    <mergeCell ref="AI69:AL69"/>
    <mergeCell ref="G115:AX115"/>
    <mergeCell ref="G114:AX114"/>
    <mergeCell ref="G59:O61"/>
    <mergeCell ref="P12:V12"/>
    <mergeCell ref="AB33:AD33"/>
    <mergeCell ref="AD104:AF104"/>
    <mergeCell ref="A173:F192"/>
    <mergeCell ref="AH177:AT177"/>
    <mergeCell ref="G179:K179"/>
    <mergeCell ref="L179:X179"/>
    <mergeCell ref="Y179:AB179"/>
    <mergeCell ref="AC179:AG179"/>
    <mergeCell ref="AH179:AT179"/>
    <mergeCell ref="AB45:AD45"/>
    <mergeCell ref="A117:AX117"/>
    <mergeCell ref="F121:AX121"/>
    <mergeCell ref="A93:B102"/>
    <mergeCell ref="C102:AC102"/>
    <mergeCell ref="A124:AX124"/>
    <mergeCell ref="AD106:AF106"/>
    <mergeCell ref="AU178:AX178"/>
    <mergeCell ref="AG93:AX95"/>
    <mergeCell ref="AU183:AX183"/>
    <mergeCell ref="C98:AC98"/>
    <mergeCell ref="AU174:AX174"/>
    <mergeCell ref="AD103:AF103"/>
    <mergeCell ref="G173:AB173"/>
    <mergeCell ref="A10:F10"/>
    <mergeCell ref="AB46:AD46"/>
    <mergeCell ref="AR12:AX12"/>
    <mergeCell ref="G13:H18"/>
    <mergeCell ref="W13:AC13"/>
    <mergeCell ref="G31:O33"/>
    <mergeCell ref="A11:F11"/>
    <mergeCell ref="AD94:AF94"/>
    <mergeCell ref="G176:K176"/>
    <mergeCell ref="L176:X176"/>
    <mergeCell ref="AH175:AT175"/>
    <mergeCell ref="Y176:AB176"/>
    <mergeCell ref="AC176:AG176"/>
    <mergeCell ref="AH174:AT174"/>
    <mergeCell ref="G175:K175"/>
    <mergeCell ref="A121:E121"/>
    <mergeCell ref="AU60:AX60"/>
    <mergeCell ref="AQ61:AT61"/>
    <mergeCell ref="AU61:AX61"/>
    <mergeCell ref="G36:O37"/>
    <mergeCell ref="P50:X51"/>
    <mergeCell ref="Y50:AA51"/>
    <mergeCell ref="AM75:AP75"/>
    <mergeCell ref="AQ75:AT75"/>
    <mergeCell ref="A118:AX118"/>
    <mergeCell ref="AG103:AX103"/>
    <mergeCell ref="AD91:AF91"/>
    <mergeCell ref="AG99:AX99"/>
    <mergeCell ref="A116:AX116"/>
    <mergeCell ref="C115:F115"/>
    <mergeCell ref="G4:X4"/>
    <mergeCell ref="Y4:AD4"/>
    <mergeCell ref="AE4:AP4"/>
    <mergeCell ref="AQ4:AX4"/>
    <mergeCell ref="A5:F5"/>
    <mergeCell ref="C97:AC97"/>
    <mergeCell ref="G11:AX11"/>
    <mergeCell ref="Y5:AD5"/>
    <mergeCell ref="AE5:AP5"/>
    <mergeCell ref="AQ5:AX5"/>
    <mergeCell ref="A4:F4"/>
    <mergeCell ref="A6:F6"/>
    <mergeCell ref="AK12:AQ12"/>
    <mergeCell ref="W14:AC14"/>
    <mergeCell ref="AG92:AX92"/>
    <mergeCell ref="AG97:AX97"/>
    <mergeCell ref="C90:AC90"/>
    <mergeCell ref="I16:O16"/>
    <mergeCell ref="A122:AX122"/>
    <mergeCell ref="AD98:AF98"/>
    <mergeCell ref="C106:AC106"/>
    <mergeCell ref="G10:AX10"/>
    <mergeCell ref="AD14:AJ14"/>
    <mergeCell ref="AK14:AQ14"/>
    <mergeCell ref="P13:V13"/>
    <mergeCell ref="P17:V17"/>
    <mergeCell ref="W17:AC17"/>
    <mergeCell ref="AD16:AJ16"/>
    <mergeCell ref="AR16:AX16"/>
    <mergeCell ref="Y54:AA54"/>
    <mergeCell ref="AB54:AD54"/>
    <mergeCell ref="AK16:AQ16"/>
    <mergeCell ref="P31:X33"/>
    <mergeCell ref="Y46:AA46"/>
    <mergeCell ref="P43:X44"/>
    <mergeCell ref="AI43:AL44"/>
    <mergeCell ref="G12:O12"/>
    <mergeCell ref="P14:V14"/>
    <mergeCell ref="P45:X47"/>
    <mergeCell ref="Y45:AA45"/>
    <mergeCell ref="AB39:AD39"/>
    <mergeCell ref="F119:AX119"/>
    <mergeCell ref="C103:AC103"/>
    <mergeCell ref="AM43:AP44"/>
    <mergeCell ref="AQ43:AT43"/>
    <mergeCell ref="AM47:AP47"/>
    <mergeCell ref="AR14:AX14"/>
    <mergeCell ref="AI47:AL47"/>
    <mergeCell ref="AB43:AD44"/>
    <mergeCell ref="AK15:AQ15"/>
    <mergeCell ref="AG105:AX105"/>
    <mergeCell ref="AD96:AF96"/>
    <mergeCell ref="AR20:AX20"/>
    <mergeCell ref="AM81:AP82"/>
    <mergeCell ref="AQ81:AT81"/>
    <mergeCell ref="AI73:AL74"/>
    <mergeCell ref="AM73:AP74"/>
    <mergeCell ref="E94:AC94"/>
    <mergeCell ref="E95:AC95"/>
    <mergeCell ref="AG102:AX102"/>
    <mergeCell ref="P16:V16"/>
    <mergeCell ref="AD93:AF93"/>
    <mergeCell ref="I18:O18"/>
    <mergeCell ref="W16:AC16"/>
    <mergeCell ref="Y76:AA76"/>
    <mergeCell ref="AB76:AD76"/>
    <mergeCell ref="AH176:AT176"/>
    <mergeCell ref="A120:AX120"/>
    <mergeCell ref="AR15:AX15"/>
    <mergeCell ref="I14:O14"/>
    <mergeCell ref="P36:X37"/>
    <mergeCell ref="Y36:AA37"/>
    <mergeCell ref="AB36:AD37"/>
    <mergeCell ref="I17:O17"/>
    <mergeCell ref="I13:O13"/>
    <mergeCell ref="AQ29:AT29"/>
    <mergeCell ref="A36:F40"/>
    <mergeCell ref="A43:F47"/>
    <mergeCell ref="G29:O30"/>
    <mergeCell ref="AU44:AV44"/>
    <mergeCell ref="AD13:AJ13"/>
    <mergeCell ref="A107:B113"/>
    <mergeCell ref="AD100:AF100"/>
    <mergeCell ref="AB59:AD59"/>
    <mergeCell ref="Y60:AA60"/>
    <mergeCell ref="Y68:AA68"/>
    <mergeCell ref="AB68:AD68"/>
    <mergeCell ref="G69:X70"/>
    <mergeCell ref="Y69:AA69"/>
    <mergeCell ref="A103:B106"/>
    <mergeCell ref="AG100:AX100"/>
    <mergeCell ref="C96:AC96"/>
    <mergeCell ref="G174:K174"/>
    <mergeCell ref="L174:X174"/>
    <mergeCell ref="Y178:AB178"/>
    <mergeCell ref="C91:AC91"/>
    <mergeCell ref="C92:AC92"/>
    <mergeCell ref="C93:AC93"/>
    <mergeCell ref="AQ84:AT84"/>
    <mergeCell ref="AG89:AX89"/>
    <mergeCell ref="L177:X177"/>
    <mergeCell ref="Y177:AB177"/>
    <mergeCell ref="AC177:AG177"/>
    <mergeCell ref="AU177:AX177"/>
    <mergeCell ref="AU176:AX176"/>
    <mergeCell ref="A123:AX123"/>
    <mergeCell ref="G178:K178"/>
    <mergeCell ref="L178:X178"/>
    <mergeCell ref="AC173:AX173"/>
    <mergeCell ref="C94:D95"/>
    <mergeCell ref="Y174:AB174"/>
    <mergeCell ref="A119:E119"/>
    <mergeCell ref="A114:B115"/>
    <mergeCell ref="Y175:AB175"/>
    <mergeCell ref="Y182:AB182"/>
    <mergeCell ref="AC182:AG182"/>
    <mergeCell ref="AH182:AT182"/>
    <mergeCell ref="AU182:AX182"/>
    <mergeCell ref="AU84:AX84"/>
    <mergeCell ref="AD95:AF95"/>
    <mergeCell ref="AD92:AF92"/>
    <mergeCell ref="AC175:AG175"/>
    <mergeCell ref="L175:X175"/>
    <mergeCell ref="AC174:AG174"/>
    <mergeCell ref="G83:X84"/>
    <mergeCell ref="G180:K180"/>
    <mergeCell ref="L180:X180"/>
    <mergeCell ref="Y180:AB180"/>
    <mergeCell ref="AC180:AG180"/>
    <mergeCell ref="AH180:AT180"/>
    <mergeCell ref="AU180:AX180"/>
    <mergeCell ref="AB83:AD83"/>
    <mergeCell ref="Y83:AA83"/>
    <mergeCell ref="AB84:AD84"/>
    <mergeCell ref="AE84:AH84"/>
    <mergeCell ref="AU179:AX179"/>
    <mergeCell ref="C99:AC99"/>
    <mergeCell ref="AD102:AF102"/>
    <mergeCell ref="AU185:AX185"/>
    <mergeCell ref="G186:K186"/>
    <mergeCell ref="L186:X186"/>
    <mergeCell ref="Y186:AB186"/>
    <mergeCell ref="AC186:AG186"/>
    <mergeCell ref="AH186:AT186"/>
    <mergeCell ref="AU186:AX186"/>
    <mergeCell ref="G183:K183"/>
    <mergeCell ref="L183:X183"/>
    <mergeCell ref="Y183:AB183"/>
    <mergeCell ref="AC183:AG183"/>
    <mergeCell ref="AH183:AT183"/>
    <mergeCell ref="G5:L5"/>
    <mergeCell ref="M5:R5"/>
    <mergeCell ref="S5:X5"/>
    <mergeCell ref="A57:F61"/>
    <mergeCell ref="G57:O58"/>
    <mergeCell ref="Y8:AD8"/>
    <mergeCell ref="Y47:AA47"/>
    <mergeCell ref="A9:F9"/>
    <mergeCell ref="G9:AX9"/>
    <mergeCell ref="I15:O15"/>
    <mergeCell ref="P15:V15"/>
    <mergeCell ref="W15:AC15"/>
    <mergeCell ref="Y29:AA30"/>
    <mergeCell ref="Y31:AA31"/>
    <mergeCell ref="Y32:AA32"/>
    <mergeCell ref="P29:X30"/>
    <mergeCell ref="AB29:AD30"/>
    <mergeCell ref="AB31:AD31"/>
    <mergeCell ref="AD15:AJ15"/>
    <mergeCell ref="AE43:AH44"/>
    <mergeCell ref="P19:V19"/>
    <mergeCell ref="W12:AC12"/>
    <mergeCell ref="AD12:AJ12"/>
    <mergeCell ref="AE8:AX8"/>
    <mergeCell ref="AK18:AQ18"/>
    <mergeCell ref="AR18:AX18"/>
    <mergeCell ref="AR19:AX19"/>
    <mergeCell ref="W19:AC19"/>
    <mergeCell ref="AD19:AJ19"/>
    <mergeCell ref="G20:O20"/>
    <mergeCell ref="P20:V20"/>
    <mergeCell ref="W20:AC20"/>
    <mergeCell ref="AD20:AJ20"/>
    <mergeCell ref="A198:B198"/>
    <mergeCell ref="A197:B197"/>
    <mergeCell ref="Y65:AA65"/>
    <mergeCell ref="AK20:AQ20"/>
    <mergeCell ref="AB61:AD61"/>
    <mergeCell ref="AE67:AH67"/>
    <mergeCell ref="AI67:AL67"/>
    <mergeCell ref="AM67:AP67"/>
    <mergeCell ref="A29:F33"/>
    <mergeCell ref="AB32:AD32"/>
    <mergeCell ref="AG96:AX96"/>
    <mergeCell ref="A90:B92"/>
    <mergeCell ref="G38:O40"/>
    <mergeCell ref="P38:X40"/>
    <mergeCell ref="Y38:AA38"/>
    <mergeCell ref="AB38:AD38"/>
    <mergeCell ref="Y39:AA39"/>
    <mergeCell ref="L190:X190"/>
    <mergeCell ref="Y190:AB190"/>
    <mergeCell ref="AC189:AG189"/>
    <mergeCell ref="AH189:AT189"/>
    <mergeCell ref="G190:K190"/>
    <mergeCell ref="G187:K187"/>
    <mergeCell ref="L187:X187"/>
    <mergeCell ref="Y198:AB198"/>
    <mergeCell ref="AH197:AK197"/>
    <mergeCell ref="AL197:AO197"/>
    <mergeCell ref="AC190:AG190"/>
    <mergeCell ref="AH190:AT190"/>
    <mergeCell ref="AU190:AX190"/>
    <mergeCell ref="AE70:AH70"/>
    <mergeCell ref="AI68:AL68"/>
    <mergeCell ref="AM70:AP70"/>
    <mergeCell ref="AM80:AP80"/>
    <mergeCell ref="AQ80:AT80"/>
    <mergeCell ref="Y187:AB187"/>
    <mergeCell ref="AC187:AG187"/>
    <mergeCell ref="AH187:AT187"/>
    <mergeCell ref="AU187:AX187"/>
    <mergeCell ref="G181:AB181"/>
    <mergeCell ref="AC181:AX181"/>
    <mergeCell ref="G182:K182"/>
    <mergeCell ref="L182:X182"/>
    <mergeCell ref="G184:K184"/>
    <mergeCell ref="L184:X184"/>
    <mergeCell ref="Y184:AB184"/>
    <mergeCell ref="AC184:AG184"/>
    <mergeCell ref="AH184:AT184"/>
    <mergeCell ref="AP198:AX198"/>
    <mergeCell ref="G73:X74"/>
    <mergeCell ref="P198:X198"/>
    <mergeCell ref="AI75:AL75"/>
    <mergeCell ref="A88:AX88"/>
    <mergeCell ref="AC197:AG197"/>
    <mergeCell ref="AC198:AG198"/>
    <mergeCell ref="A193:AK193"/>
    <mergeCell ref="G191:K191"/>
    <mergeCell ref="L191:X191"/>
    <mergeCell ref="Y191:AB191"/>
    <mergeCell ref="AC191:AG191"/>
    <mergeCell ref="AH191:AT191"/>
    <mergeCell ref="AU189:AX189"/>
    <mergeCell ref="AU191:AX191"/>
    <mergeCell ref="G188:AB188"/>
    <mergeCell ref="AC188:AX188"/>
    <mergeCell ref="G189:K189"/>
    <mergeCell ref="L189:X189"/>
    <mergeCell ref="Y189:AB189"/>
    <mergeCell ref="AH198:AK198"/>
    <mergeCell ref="AL198:AO198"/>
    <mergeCell ref="J197:O197"/>
    <mergeCell ref="J198:O198"/>
    <mergeCell ref="AP201:AX201"/>
    <mergeCell ref="C202:I202"/>
    <mergeCell ref="J202:O202"/>
    <mergeCell ref="P202:X202"/>
    <mergeCell ref="Y202:AB202"/>
    <mergeCell ref="AC202:AG202"/>
    <mergeCell ref="AH202:AK202"/>
    <mergeCell ref="AP202:AX202"/>
    <mergeCell ref="AL202:AO202"/>
    <mergeCell ref="A201:B201"/>
    <mergeCell ref="A202:B202"/>
    <mergeCell ref="C201:I201"/>
    <mergeCell ref="J201:O201"/>
    <mergeCell ref="P201:X201"/>
    <mergeCell ref="Y201:AB201"/>
    <mergeCell ref="AC201:AG201"/>
    <mergeCell ref="AH201:AK201"/>
    <mergeCell ref="AL201:AO201"/>
    <mergeCell ref="AP209:AX209"/>
    <mergeCell ref="A205:B205"/>
    <mergeCell ref="A206:B206"/>
    <mergeCell ref="C206:I206"/>
    <mergeCell ref="J206:O206"/>
    <mergeCell ref="P206:X206"/>
    <mergeCell ref="Y206:AB206"/>
    <mergeCell ref="AC206:AG206"/>
    <mergeCell ref="AH206:AK206"/>
    <mergeCell ref="AL206:AO206"/>
    <mergeCell ref="AP206:AX206"/>
    <mergeCell ref="A209:B209"/>
    <mergeCell ref="A210:B210"/>
    <mergeCell ref="C209:I209"/>
    <mergeCell ref="J209:O209"/>
    <mergeCell ref="P209:X209"/>
    <mergeCell ref="Y209:AB209"/>
    <mergeCell ref="AC209:AG209"/>
    <mergeCell ref="AH209:AK209"/>
    <mergeCell ref="AL209:AO209"/>
    <mergeCell ref="J218:O218"/>
    <mergeCell ref="P218:X218"/>
    <mergeCell ref="Y218:AB218"/>
    <mergeCell ref="AC218:AG218"/>
    <mergeCell ref="AH218:AK218"/>
    <mergeCell ref="AL218:AO218"/>
    <mergeCell ref="AP218:AX218"/>
    <mergeCell ref="A214:B214"/>
    <mergeCell ref="A213:B213"/>
    <mergeCell ref="Y213:AB213"/>
    <mergeCell ref="AC213:AG213"/>
    <mergeCell ref="AH213:AK213"/>
    <mergeCell ref="AL213:AO213"/>
    <mergeCell ref="AP213:AX213"/>
    <mergeCell ref="C214:I214"/>
    <mergeCell ref="J214:O214"/>
    <mergeCell ref="P214:X214"/>
    <mergeCell ref="Y214:AB214"/>
    <mergeCell ref="AC214:AG214"/>
    <mergeCell ref="AH214:AK214"/>
    <mergeCell ref="AL214:AO214"/>
    <mergeCell ref="AP214:AX214"/>
    <mergeCell ref="AU192:AX192"/>
    <mergeCell ref="A225:B225"/>
    <mergeCell ref="A226:B226"/>
    <mergeCell ref="A222:B222"/>
    <mergeCell ref="C222:I222"/>
    <mergeCell ref="J222:O222"/>
    <mergeCell ref="P222:X222"/>
    <mergeCell ref="Y222:AB222"/>
    <mergeCell ref="AC222:AG222"/>
    <mergeCell ref="AH222:AK222"/>
    <mergeCell ref="AL222:AO222"/>
    <mergeCell ref="AP222:AX222"/>
    <mergeCell ref="A221:B221"/>
    <mergeCell ref="A217:B217"/>
    <mergeCell ref="A218:B218"/>
    <mergeCell ref="C217:I217"/>
    <mergeCell ref="J217:O217"/>
    <mergeCell ref="P217:X217"/>
    <mergeCell ref="Y217:AB217"/>
    <mergeCell ref="AC217:AG217"/>
    <mergeCell ref="AH217:AK217"/>
    <mergeCell ref="AL217:AO217"/>
    <mergeCell ref="AP217:AX217"/>
    <mergeCell ref="C218:I218"/>
    <mergeCell ref="AW2:AX2"/>
    <mergeCell ref="AE59:AH59"/>
    <mergeCell ref="AI59:AL59"/>
    <mergeCell ref="AM59:AP59"/>
    <mergeCell ref="AQ59:AT59"/>
    <mergeCell ref="AU59:AX59"/>
    <mergeCell ref="AE60:AH60"/>
    <mergeCell ref="AU31:AX31"/>
    <mergeCell ref="AU32:AX32"/>
    <mergeCell ref="AU33:AX33"/>
    <mergeCell ref="AE40:AH40"/>
    <mergeCell ref="AI40:AL40"/>
    <mergeCell ref="AM40:AP40"/>
    <mergeCell ref="AQ40:AT40"/>
    <mergeCell ref="AU40:AX40"/>
    <mergeCell ref="AM39:AP39"/>
    <mergeCell ref="AU39:AX39"/>
    <mergeCell ref="AU43:AX43"/>
    <mergeCell ref="AE46:AH46"/>
    <mergeCell ref="AI46:AL46"/>
    <mergeCell ref="AM46:AP46"/>
    <mergeCell ref="AQ46:AT46"/>
    <mergeCell ref="AU46:AX46"/>
    <mergeCell ref="A3:AH3"/>
    <mergeCell ref="Y33:AA33"/>
    <mergeCell ref="AE31:AH31"/>
    <mergeCell ref="AQ30:AR30"/>
    <mergeCell ref="AE32:AH32"/>
    <mergeCell ref="AS30:AT30"/>
    <mergeCell ref="AW44:AX44"/>
    <mergeCell ref="AU51:AV51"/>
    <mergeCell ref="AW51:AX51"/>
    <mergeCell ref="AU58:AV58"/>
    <mergeCell ref="AW58:AX58"/>
    <mergeCell ref="Y40:AA40"/>
    <mergeCell ref="AB40:AD40"/>
    <mergeCell ref="Y43:AA44"/>
    <mergeCell ref="AM45:AP45"/>
    <mergeCell ref="AQ45:AT45"/>
    <mergeCell ref="AU45:AX45"/>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AE54:AH54"/>
    <mergeCell ref="AI54:AL54"/>
    <mergeCell ref="AM54:AP54"/>
    <mergeCell ref="AQ54:AT54"/>
    <mergeCell ref="AU54:AX54"/>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Q39:AT39"/>
    <mergeCell ref="AQ44:AR44"/>
    <mergeCell ref="AS44:AT44"/>
    <mergeCell ref="AE45:AH45"/>
    <mergeCell ref="AI45:AL45"/>
    <mergeCell ref="AU30:AV30"/>
    <mergeCell ref="AU37:AV37"/>
    <mergeCell ref="AW37:AX37"/>
    <mergeCell ref="AU47:AX47"/>
    <mergeCell ref="AQ50:AT50"/>
    <mergeCell ref="AU50:AX50"/>
    <mergeCell ref="AQ51:AR51"/>
    <mergeCell ref="AS51:AT51"/>
    <mergeCell ref="AQ53:AT53"/>
    <mergeCell ref="AU53:AX53"/>
    <mergeCell ref="AQ69:AX69"/>
    <mergeCell ref="AQ73:AT73"/>
    <mergeCell ref="AU73:AX73"/>
    <mergeCell ref="AE68:AH68"/>
    <mergeCell ref="AE73:AH74"/>
    <mergeCell ref="AQ57:AT57"/>
    <mergeCell ref="AU57:AX57"/>
    <mergeCell ref="AQ58:AR58"/>
    <mergeCell ref="AS58:AT58"/>
    <mergeCell ref="AE57:AH58"/>
    <mergeCell ref="AI57:AL58"/>
    <mergeCell ref="AM57:AP58"/>
    <mergeCell ref="AQ74:AR74"/>
    <mergeCell ref="AU74:AV74"/>
    <mergeCell ref="AQ65:AT65"/>
    <mergeCell ref="AU65:AX65"/>
    <mergeCell ref="AQ66:AT66"/>
    <mergeCell ref="AQ67:AT67"/>
    <mergeCell ref="AU66:AX66"/>
    <mergeCell ref="AU67:AX67"/>
    <mergeCell ref="Y197:AB197"/>
    <mergeCell ref="C197:I197"/>
    <mergeCell ref="P197:X197"/>
    <mergeCell ref="Y75:AA75"/>
    <mergeCell ref="AB75:AD75"/>
    <mergeCell ref="AE75:AH75"/>
    <mergeCell ref="Y73:AA74"/>
    <mergeCell ref="AB73:AD74"/>
    <mergeCell ref="AE83:AH83"/>
    <mergeCell ref="G192:K192"/>
    <mergeCell ref="L192:X192"/>
    <mergeCell ref="Y192:AB192"/>
    <mergeCell ref="AC192:AG192"/>
    <mergeCell ref="AH192:AT192"/>
    <mergeCell ref="E85:AX85"/>
    <mergeCell ref="E86:AX87"/>
    <mergeCell ref="AP197:AX197"/>
    <mergeCell ref="C114:F114"/>
    <mergeCell ref="AU184:AX184"/>
    <mergeCell ref="G185:K185"/>
    <mergeCell ref="L185:X185"/>
    <mergeCell ref="Y185:AB185"/>
    <mergeCell ref="AC185:AG185"/>
    <mergeCell ref="AH185:AT185"/>
    <mergeCell ref="E72:F72"/>
    <mergeCell ref="G72:AX72"/>
    <mergeCell ref="E71:F71"/>
    <mergeCell ref="G71:AX71"/>
    <mergeCell ref="G77:X78"/>
    <mergeCell ref="Y77:AA78"/>
    <mergeCell ref="AB77:AD78"/>
    <mergeCell ref="AE77:AH78"/>
    <mergeCell ref="AI77:AL78"/>
    <mergeCell ref="AM77:AP78"/>
    <mergeCell ref="E73:F84"/>
    <mergeCell ref="AU77:AX77"/>
    <mergeCell ref="AQ78:AR78"/>
    <mergeCell ref="AS78:AT78"/>
    <mergeCell ref="AU78:AV78"/>
    <mergeCell ref="AW78:AX78"/>
    <mergeCell ref="AQ77:AT77"/>
    <mergeCell ref="AW74:AX74"/>
    <mergeCell ref="AS74:AT74"/>
    <mergeCell ref="AE79:AH79"/>
    <mergeCell ref="AI79:AL79"/>
    <mergeCell ref="AM79:AP79"/>
    <mergeCell ref="AQ79:AT79"/>
    <mergeCell ref="AU79:AX79"/>
    <mergeCell ref="AM83:AP83"/>
    <mergeCell ref="AU83:AX83"/>
    <mergeCell ref="Y84:AA84"/>
    <mergeCell ref="G75:X76"/>
    <mergeCell ref="AI84:AL84"/>
    <mergeCell ref="AM84:AP84"/>
    <mergeCell ref="G79:X80"/>
    <mergeCell ref="Y79:AA79"/>
    <mergeCell ref="AB79:AD79"/>
    <mergeCell ref="Y80:AA80"/>
    <mergeCell ref="AB80:AD80"/>
    <mergeCell ref="AE80:AH80"/>
    <mergeCell ref="AI80:AL80"/>
    <mergeCell ref="G81:X82"/>
    <mergeCell ref="AW82:AX82"/>
    <mergeCell ref="AU80:AX80"/>
    <mergeCell ref="AU75:AX75"/>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J3:AW3"/>
    <mergeCell ref="G19:O19"/>
    <mergeCell ref="AK19:AQ19"/>
    <mergeCell ref="P18:V18"/>
    <mergeCell ref="W18:AC18"/>
    <mergeCell ref="AD18:AJ18"/>
    <mergeCell ref="A127:D127"/>
    <mergeCell ref="E127:P127"/>
    <mergeCell ref="Q127:AB127"/>
    <mergeCell ref="AC127:AN127"/>
    <mergeCell ref="AO127:AX127"/>
    <mergeCell ref="W23:AC23"/>
    <mergeCell ref="W24:AC24"/>
    <mergeCell ref="AG135:AH135"/>
    <mergeCell ref="AJ135:AK135"/>
    <mergeCell ref="A130:D130"/>
    <mergeCell ref="A129:D129"/>
    <mergeCell ref="A135:D135"/>
    <mergeCell ref="E135:G135"/>
    <mergeCell ref="I135:J135"/>
    <mergeCell ref="L135:M135"/>
    <mergeCell ref="Q135:S135"/>
    <mergeCell ref="U135:V135"/>
    <mergeCell ref="X135:Y135"/>
    <mergeCell ref="AC135:AE135"/>
    <mergeCell ref="C101:AC101"/>
    <mergeCell ref="AD101:AF101"/>
    <mergeCell ref="W27:AC27"/>
    <mergeCell ref="AQ83:AT83"/>
    <mergeCell ref="AI83:AL83"/>
    <mergeCell ref="A125:D125"/>
    <mergeCell ref="E125:P125"/>
    <mergeCell ref="Q125:AB125"/>
    <mergeCell ref="AC125:AN125"/>
    <mergeCell ref="AO125:AX125"/>
    <mergeCell ref="A126:D126"/>
    <mergeCell ref="E126:P126"/>
    <mergeCell ref="Q126:AB126"/>
    <mergeCell ref="AC126:AN126"/>
    <mergeCell ref="AO126:AX126"/>
    <mergeCell ref="A128:D128"/>
    <mergeCell ref="E128:P128"/>
    <mergeCell ref="Q128:AB128"/>
    <mergeCell ref="AC128:AN128"/>
    <mergeCell ref="AO128:AX128"/>
    <mergeCell ref="E129:P129"/>
    <mergeCell ref="Q129:AB129"/>
    <mergeCell ref="AC129:AN129"/>
    <mergeCell ref="AO129:AX129"/>
    <mergeCell ref="A12:F21"/>
    <mergeCell ref="AS64:AX64"/>
    <mergeCell ref="G22:O22"/>
    <mergeCell ref="G23:O23"/>
    <mergeCell ref="G24:O24"/>
    <mergeCell ref="G25:O25"/>
    <mergeCell ref="A22:F28"/>
    <mergeCell ref="AD22:AX22"/>
    <mergeCell ref="AD23:AX28"/>
    <mergeCell ref="W22:AC22"/>
    <mergeCell ref="AQ52:AT52"/>
    <mergeCell ref="AU52:AX52"/>
    <mergeCell ref="AE53:AH53"/>
    <mergeCell ref="AI53:AL53"/>
    <mergeCell ref="AE50:AH51"/>
    <mergeCell ref="AI50:AL51"/>
    <mergeCell ref="AM50:AP51"/>
    <mergeCell ref="AE52:AH52"/>
    <mergeCell ref="AI52:AL52"/>
    <mergeCell ref="AM52:AP52"/>
    <mergeCell ref="AM53:AP53"/>
    <mergeCell ref="AQ47:AT47"/>
    <mergeCell ref="AE47:AH47"/>
    <mergeCell ref="AW30:AX30"/>
    <mergeCell ref="A131:D131"/>
    <mergeCell ref="O135:P135"/>
    <mergeCell ref="AA135:AB135"/>
    <mergeCell ref="AM135:AN135"/>
    <mergeCell ref="AO135:AP135"/>
    <mergeCell ref="AR135:AS135"/>
    <mergeCell ref="AU135:AV135"/>
    <mergeCell ref="A132:D132"/>
    <mergeCell ref="E132:P132"/>
    <mergeCell ref="Q132:AB132"/>
    <mergeCell ref="AC132:AN132"/>
    <mergeCell ref="AO132:AX132"/>
    <mergeCell ref="A133:D133"/>
    <mergeCell ref="E133:P133"/>
    <mergeCell ref="Q133:AB133"/>
    <mergeCell ref="AC133:AN133"/>
    <mergeCell ref="AO133:AX133"/>
    <mergeCell ref="A134:D134"/>
    <mergeCell ref="E134:G134"/>
    <mergeCell ref="I134:J134"/>
    <mergeCell ref="L134:M134"/>
    <mergeCell ref="O134:P134"/>
    <mergeCell ref="Q134:S134"/>
    <mergeCell ref="U134:V134"/>
    <mergeCell ref="AU134:AV134"/>
    <mergeCell ref="E130:P130"/>
    <mergeCell ref="Q130:AB130"/>
    <mergeCell ref="AC130:AN130"/>
    <mergeCell ref="AO130:AX130"/>
    <mergeCell ref="E131:P131"/>
    <mergeCell ref="Q131:AB131"/>
    <mergeCell ref="AC131:AN131"/>
    <mergeCell ref="AO131:AX131"/>
    <mergeCell ref="X134:Y134"/>
    <mergeCell ref="AA134:AB134"/>
    <mergeCell ref="AC134:AE134"/>
    <mergeCell ref="AG134:AH134"/>
    <mergeCell ref="AJ134:AK134"/>
    <mergeCell ref="AM134:AN134"/>
    <mergeCell ref="AO134:AP134"/>
    <mergeCell ref="AR134:AS134"/>
  </mergeCells>
  <phoneticPr fontId="8"/>
  <conditionalFormatting sqref="P14:AJ14">
    <cfRule type="expression" dxfId="439" priority="14207">
      <formula>IF(RIGHT(TEXT(P14,"0.#"),1)=".",FALSE,TRUE)</formula>
    </cfRule>
    <cfRule type="expression" dxfId="438" priority="14208">
      <formula>IF(RIGHT(TEXT(P14,"0.#"),1)=".",TRUE,FALSE)</formula>
    </cfRule>
  </conditionalFormatting>
  <conditionalFormatting sqref="AE31">
    <cfRule type="expression" dxfId="437" priority="14197">
      <formula>IF(RIGHT(TEXT(AE31,"0.#"),1)=".",FALSE,TRUE)</formula>
    </cfRule>
    <cfRule type="expression" dxfId="436" priority="14198">
      <formula>IF(RIGHT(TEXT(AE31,"0.#"),1)=".",TRUE,FALSE)</formula>
    </cfRule>
  </conditionalFormatting>
  <conditionalFormatting sqref="P18:AX18">
    <cfRule type="expression" dxfId="435" priority="14083">
      <formula>IF(RIGHT(TEXT(P18,"0.#"),1)=".",FALSE,TRUE)</formula>
    </cfRule>
    <cfRule type="expression" dxfId="434" priority="14084">
      <formula>IF(RIGHT(TEXT(P18,"0.#"),1)=".",TRUE,FALSE)</formula>
    </cfRule>
  </conditionalFormatting>
  <conditionalFormatting sqref="Y176">
    <cfRule type="expression" dxfId="433" priority="14079">
      <formula>IF(RIGHT(TEXT(Y176,"0.#"),1)=".",FALSE,TRUE)</formula>
    </cfRule>
    <cfRule type="expression" dxfId="432" priority="14080">
      <formula>IF(RIGHT(TEXT(Y176,"0.#"),1)=".",TRUE,FALSE)</formula>
    </cfRule>
  </conditionalFormatting>
  <conditionalFormatting sqref="Y180">
    <cfRule type="expression" dxfId="431" priority="14075">
      <formula>IF(RIGHT(TEXT(Y180,"0.#"),1)=".",FALSE,TRUE)</formula>
    </cfRule>
    <cfRule type="expression" dxfId="430" priority="14076">
      <formula>IF(RIGHT(TEXT(Y180,"0.#"),1)=".",TRUE,FALSE)</formula>
    </cfRule>
  </conditionalFormatting>
  <conditionalFormatting sqref="Y190 Y185:Y186 Y183">
    <cfRule type="expression" dxfId="429" priority="13857">
      <formula>IF(RIGHT(TEXT(Y183,"0.#"),1)=".",FALSE,TRUE)</formula>
    </cfRule>
    <cfRule type="expression" dxfId="428" priority="13858">
      <formula>IF(RIGHT(TEXT(Y183,"0.#"),1)=".",TRUE,FALSE)</formula>
    </cfRule>
  </conditionalFormatting>
  <conditionalFormatting sqref="P16:AQ17 P15:AX15 P13:AX13">
    <cfRule type="expression" dxfId="427" priority="13905">
      <formula>IF(RIGHT(TEXT(P13,"0.#"),1)=".",FALSE,TRUE)</formula>
    </cfRule>
    <cfRule type="expression" dxfId="426" priority="13906">
      <formula>IF(RIGHT(TEXT(P13,"0.#"),1)=".",TRUE,FALSE)</formula>
    </cfRule>
  </conditionalFormatting>
  <conditionalFormatting sqref="P19:AJ19">
    <cfRule type="expression" dxfId="425" priority="13903">
      <formula>IF(RIGHT(TEXT(P19,"0.#"),1)=".",FALSE,TRUE)</formula>
    </cfRule>
    <cfRule type="expression" dxfId="424" priority="13904">
      <formula>IF(RIGHT(TEXT(P19,"0.#"),1)=".",TRUE,FALSE)</formula>
    </cfRule>
  </conditionalFormatting>
  <conditionalFormatting sqref="AE66 AQ66">
    <cfRule type="expression" dxfId="423" priority="13895">
      <formula>IF(RIGHT(TEXT(AE66,"0.#"),1)=".",FALSE,TRUE)</formula>
    </cfRule>
    <cfRule type="expression" dxfId="422" priority="13896">
      <formula>IF(RIGHT(TEXT(AE66,"0.#"),1)=".",TRUE,FALSE)</formula>
    </cfRule>
  </conditionalFormatting>
  <conditionalFormatting sqref="Y177:Y179 Y175">
    <cfRule type="expression" dxfId="421" priority="13881">
      <formula>IF(RIGHT(TEXT(Y175,"0.#"),1)=".",FALSE,TRUE)</formula>
    </cfRule>
    <cfRule type="expression" dxfId="420" priority="13882">
      <formula>IF(RIGHT(TEXT(Y175,"0.#"),1)=".",TRUE,FALSE)</formula>
    </cfRule>
  </conditionalFormatting>
  <conditionalFormatting sqref="AU176">
    <cfRule type="expression" dxfId="419" priority="13879">
      <formula>IF(RIGHT(TEXT(AU176,"0.#"),1)=".",FALSE,TRUE)</formula>
    </cfRule>
    <cfRule type="expression" dxfId="418" priority="13880">
      <formula>IF(RIGHT(TEXT(AU176,"0.#"),1)=".",TRUE,FALSE)</formula>
    </cfRule>
  </conditionalFormatting>
  <conditionalFormatting sqref="AU180">
    <cfRule type="expression" dxfId="417" priority="13877">
      <formula>IF(RIGHT(TEXT(AU180,"0.#"),1)=".",FALSE,TRUE)</formula>
    </cfRule>
    <cfRule type="expression" dxfId="416" priority="13878">
      <formula>IF(RIGHT(TEXT(AU180,"0.#"),1)=".",TRUE,FALSE)</formula>
    </cfRule>
  </conditionalFormatting>
  <conditionalFormatting sqref="AU177:AU179 AU175">
    <cfRule type="expression" dxfId="415" priority="13875">
      <formula>IF(RIGHT(TEXT(AU175,"0.#"),1)=".",FALSE,TRUE)</formula>
    </cfRule>
    <cfRule type="expression" dxfId="414" priority="13876">
      <formula>IF(RIGHT(TEXT(AU175,"0.#"),1)=".",TRUE,FALSE)</formula>
    </cfRule>
  </conditionalFormatting>
  <conditionalFormatting sqref="Y191 Y184">
    <cfRule type="expression" dxfId="413" priority="13861">
      <formula>IF(RIGHT(TEXT(Y184,"0.#"),1)=".",FALSE,TRUE)</formula>
    </cfRule>
    <cfRule type="expression" dxfId="412" priority="13862">
      <formula>IF(RIGHT(TEXT(Y184,"0.#"),1)=".",TRUE,FALSE)</formula>
    </cfRule>
  </conditionalFormatting>
  <conditionalFormatting sqref="Y192 Y187">
    <cfRule type="expression" dxfId="411" priority="13859">
      <formula>IF(RIGHT(TEXT(Y187,"0.#"),1)=".",FALSE,TRUE)</formula>
    </cfRule>
    <cfRule type="expression" dxfId="410" priority="13860">
      <formula>IF(RIGHT(TEXT(Y187,"0.#"),1)=".",TRUE,FALSE)</formula>
    </cfRule>
  </conditionalFormatting>
  <conditionalFormatting sqref="AU184">
    <cfRule type="expression" dxfId="409" priority="13855">
      <formula>IF(RIGHT(TEXT(AU184,"0.#"),1)=".",FALSE,TRUE)</formula>
    </cfRule>
    <cfRule type="expression" dxfId="408" priority="13856">
      <formula>IF(RIGHT(TEXT(AU184,"0.#"),1)=".",TRUE,FALSE)</formula>
    </cfRule>
  </conditionalFormatting>
  <conditionalFormatting sqref="AU192 AU187">
    <cfRule type="expression" dxfId="407" priority="13853">
      <formula>IF(RIGHT(TEXT(AU187,"0.#"),1)=".",FALSE,TRUE)</formula>
    </cfRule>
    <cfRule type="expression" dxfId="406" priority="13854">
      <formula>IF(RIGHT(TEXT(AU187,"0.#"),1)=".",TRUE,FALSE)</formula>
    </cfRule>
  </conditionalFormatting>
  <conditionalFormatting sqref="AU185:AU186 AU183">
    <cfRule type="expression" dxfId="405" priority="13851">
      <formula>IF(RIGHT(TEXT(AU183,"0.#"),1)=".",FALSE,TRUE)</formula>
    </cfRule>
    <cfRule type="expression" dxfId="404" priority="13852">
      <formula>IF(RIGHT(TEXT(AU183,"0.#"),1)=".",TRUE,FALSE)</formula>
    </cfRule>
  </conditionalFormatting>
  <conditionalFormatting sqref="AE54">
    <cfRule type="expression" dxfId="403" priority="13573">
      <formula>IF(RIGHT(TEXT(AE54,"0.#"),1)=".",FALSE,TRUE)</formula>
    </cfRule>
    <cfRule type="expression" dxfId="402" priority="13574">
      <formula>IF(RIGHT(TEXT(AE54,"0.#"),1)=".",TRUE,FALSE)</formula>
    </cfRule>
  </conditionalFormatting>
  <conditionalFormatting sqref="AI54">
    <cfRule type="expression" dxfId="401" priority="13571">
      <formula>IF(RIGHT(TEXT(AI54,"0.#"),1)=".",FALSE,TRUE)</formula>
    </cfRule>
    <cfRule type="expression" dxfId="400" priority="13572">
      <formula>IF(RIGHT(TEXT(AI54,"0.#"),1)=".",TRUE,FALSE)</formula>
    </cfRule>
  </conditionalFormatting>
  <conditionalFormatting sqref="AM33">
    <cfRule type="expression" dxfId="399" priority="13651">
      <formula>IF(RIGHT(TEXT(AM33,"0.#"),1)=".",FALSE,TRUE)</formula>
    </cfRule>
    <cfRule type="expression" dxfId="398" priority="13652">
      <formula>IF(RIGHT(TEXT(AM33,"0.#"),1)=".",TRUE,FALSE)</formula>
    </cfRule>
  </conditionalFormatting>
  <conditionalFormatting sqref="AE32">
    <cfRule type="expression" dxfId="397" priority="13665">
      <formula>IF(RIGHT(TEXT(AE32,"0.#"),1)=".",FALSE,TRUE)</formula>
    </cfRule>
    <cfRule type="expression" dxfId="396" priority="13666">
      <formula>IF(RIGHT(TEXT(AE32,"0.#"),1)=".",TRUE,FALSE)</formula>
    </cfRule>
  </conditionalFormatting>
  <conditionalFormatting sqref="AE33">
    <cfRule type="expression" dxfId="395" priority="13663">
      <formula>IF(RIGHT(TEXT(AE33,"0.#"),1)=".",FALSE,TRUE)</formula>
    </cfRule>
    <cfRule type="expression" dxfId="394" priority="13664">
      <formula>IF(RIGHT(TEXT(AE33,"0.#"),1)=".",TRUE,FALSE)</formula>
    </cfRule>
  </conditionalFormatting>
  <conditionalFormatting sqref="AI33">
    <cfRule type="expression" dxfId="393" priority="13661">
      <formula>IF(RIGHT(TEXT(AI33,"0.#"),1)=".",FALSE,TRUE)</formula>
    </cfRule>
    <cfRule type="expression" dxfId="392" priority="13662">
      <formula>IF(RIGHT(TEXT(AI33,"0.#"),1)=".",TRUE,FALSE)</formula>
    </cfRule>
  </conditionalFormatting>
  <conditionalFormatting sqref="AI32">
    <cfRule type="expression" dxfId="391" priority="13659">
      <formula>IF(RIGHT(TEXT(AI32,"0.#"),1)=".",FALSE,TRUE)</formula>
    </cfRule>
    <cfRule type="expression" dxfId="390" priority="13660">
      <formula>IF(RIGHT(TEXT(AI32,"0.#"),1)=".",TRUE,FALSE)</formula>
    </cfRule>
  </conditionalFormatting>
  <conditionalFormatting sqref="AI31">
    <cfRule type="expression" dxfId="389" priority="13657">
      <formula>IF(RIGHT(TEXT(AI31,"0.#"),1)=".",FALSE,TRUE)</formula>
    </cfRule>
    <cfRule type="expression" dxfId="388" priority="13658">
      <formula>IF(RIGHT(TEXT(AI31,"0.#"),1)=".",TRUE,FALSE)</formula>
    </cfRule>
  </conditionalFormatting>
  <conditionalFormatting sqref="AM31">
    <cfRule type="expression" dxfId="387" priority="13655">
      <formula>IF(RIGHT(TEXT(AM31,"0.#"),1)=".",FALSE,TRUE)</formula>
    </cfRule>
    <cfRule type="expression" dxfId="386" priority="13656">
      <formula>IF(RIGHT(TEXT(AM31,"0.#"),1)=".",TRUE,FALSE)</formula>
    </cfRule>
  </conditionalFormatting>
  <conditionalFormatting sqref="AM32">
    <cfRule type="expression" dxfId="385" priority="13653">
      <formula>IF(RIGHT(TEXT(AM32,"0.#"),1)=".",FALSE,TRUE)</formula>
    </cfRule>
    <cfRule type="expression" dxfId="384" priority="13654">
      <formula>IF(RIGHT(TEXT(AM32,"0.#"),1)=".",TRUE,FALSE)</formula>
    </cfRule>
  </conditionalFormatting>
  <conditionalFormatting sqref="AE52">
    <cfRule type="expression" dxfId="383" priority="13577">
      <formula>IF(RIGHT(TEXT(AE52,"0.#"),1)=".",FALSE,TRUE)</formula>
    </cfRule>
    <cfRule type="expression" dxfId="382" priority="13578">
      <formula>IF(RIGHT(TEXT(AE52,"0.#"),1)=".",TRUE,FALSE)</formula>
    </cfRule>
  </conditionalFormatting>
  <conditionalFormatting sqref="AE53">
    <cfRule type="expression" dxfId="381" priority="13575">
      <formula>IF(RIGHT(TEXT(AE53,"0.#"),1)=".",FALSE,TRUE)</formula>
    </cfRule>
    <cfRule type="expression" dxfId="380" priority="13576">
      <formula>IF(RIGHT(TEXT(AE53,"0.#"),1)=".",TRUE,FALSE)</formula>
    </cfRule>
  </conditionalFormatting>
  <conditionalFormatting sqref="AI53">
    <cfRule type="expression" dxfId="379" priority="13569">
      <formula>IF(RIGHT(TEXT(AI53,"0.#"),1)=".",FALSE,TRUE)</formula>
    </cfRule>
    <cfRule type="expression" dxfId="378" priority="13570">
      <formula>IF(RIGHT(TEXT(AI53,"0.#"),1)=".",TRUE,FALSE)</formula>
    </cfRule>
  </conditionalFormatting>
  <conditionalFormatting sqref="AI52">
    <cfRule type="expression" dxfId="377" priority="13567">
      <formula>IF(RIGHT(TEXT(AI52,"0.#"),1)=".",FALSE,TRUE)</formula>
    </cfRule>
    <cfRule type="expression" dxfId="376" priority="13568">
      <formula>IF(RIGHT(TEXT(AI52,"0.#"),1)=".",TRUE,FALSE)</formula>
    </cfRule>
  </conditionalFormatting>
  <conditionalFormatting sqref="AE59">
    <cfRule type="expression" dxfId="375" priority="13547">
      <formula>IF(RIGHT(TEXT(AE59,"0.#"),1)=".",FALSE,TRUE)</formula>
    </cfRule>
    <cfRule type="expression" dxfId="374" priority="13548">
      <formula>IF(RIGHT(TEXT(AE59,"0.#"),1)=".",TRUE,FALSE)</formula>
    </cfRule>
  </conditionalFormatting>
  <conditionalFormatting sqref="AE60">
    <cfRule type="expression" dxfId="373" priority="13545">
      <formula>IF(RIGHT(TEXT(AE60,"0.#"),1)=".",FALSE,TRUE)</formula>
    </cfRule>
    <cfRule type="expression" dxfId="372" priority="13546">
      <formula>IF(RIGHT(TEXT(AE60,"0.#"),1)=".",TRUE,FALSE)</formula>
    </cfRule>
  </conditionalFormatting>
  <conditionalFormatting sqref="AE61">
    <cfRule type="expression" dxfId="371" priority="13543">
      <formula>IF(RIGHT(TEXT(AE61,"0.#"),1)=".",FALSE,TRUE)</formula>
    </cfRule>
    <cfRule type="expression" dxfId="370" priority="13544">
      <formula>IF(RIGHT(TEXT(AE61,"0.#"),1)=".",TRUE,FALSE)</formula>
    </cfRule>
  </conditionalFormatting>
  <conditionalFormatting sqref="AI61">
    <cfRule type="expression" dxfId="369" priority="13541">
      <formula>IF(RIGHT(TEXT(AI61,"0.#"),1)=".",FALSE,TRUE)</formula>
    </cfRule>
    <cfRule type="expression" dxfId="368" priority="13542">
      <formula>IF(RIGHT(TEXT(AI61,"0.#"),1)=".",TRUE,FALSE)</formula>
    </cfRule>
  </conditionalFormatting>
  <conditionalFormatting sqref="AI60">
    <cfRule type="expression" dxfId="367" priority="13539">
      <formula>IF(RIGHT(TEXT(AI60,"0.#"),1)=".",FALSE,TRUE)</formula>
    </cfRule>
    <cfRule type="expression" dxfId="366" priority="13540">
      <formula>IF(RIGHT(TEXT(AI60,"0.#"),1)=".",TRUE,FALSE)</formula>
    </cfRule>
  </conditionalFormatting>
  <conditionalFormatting sqref="AI59">
    <cfRule type="expression" dxfId="365" priority="13537">
      <formula>IF(RIGHT(TEXT(AI59,"0.#"),1)=".",FALSE,TRUE)</formula>
    </cfRule>
    <cfRule type="expression" dxfId="364" priority="13538">
      <formula>IF(RIGHT(TEXT(AI59,"0.#"),1)=".",TRUE,FALSE)</formula>
    </cfRule>
  </conditionalFormatting>
  <conditionalFormatting sqref="AM61">
    <cfRule type="expression" dxfId="363" priority="13531">
      <formula>IF(RIGHT(TEXT(AM61,"0.#"),1)=".",FALSE,TRUE)</formula>
    </cfRule>
    <cfRule type="expression" dxfId="362" priority="13532">
      <formula>IF(RIGHT(TEXT(AM61,"0.#"),1)=".",TRUE,FALSE)</formula>
    </cfRule>
  </conditionalFormatting>
  <conditionalFormatting sqref="AI66">
    <cfRule type="expression" dxfId="361" priority="13427">
      <formula>IF(RIGHT(TEXT(AI66,"0.#"),1)=".",FALSE,TRUE)</formula>
    </cfRule>
    <cfRule type="expression" dxfId="360" priority="13428">
      <formula>IF(RIGHT(TEXT(AI66,"0.#"),1)=".",TRUE,FALSE)</formula>
    </cfRule>
  </conditionalFormatting>
  <conditionalFormatting sqref="AM66">
    <cfRule type="expression" dxfId="359" priority="13425">
      <formula>IF(RIGHT(TEXT(AM66,"0.#"),1)=".",FALSE,TRUE)</formula>
    </cfRule>
    <cfRule type="expression" dxfId="358" priority="13426">
      <formula>IF(RIGHT(TEXT(AM66,"0.#"),1)=".",TRUE,FALSE)</formula>
    </cfRule>
  </conditionalFormatting>
  <conditionalFormatting sqref="AE67">
    <cfRule type="expression" dxfId="357" priority="13423">
      <formula>IF(RIGHT(TEXT(AE67,"0.#"),1)=".",FALSE,TRUE)</formula>
    </cfRule>
    <cfRule type="expression" dxfId="356" priority="13424">
      <formula>IF(RIGHT(TEXT(AE67,"0.#"),1)=".",TRUE,FALSE)</formula>
    </cfRule>
  </conditionalFormatting>
  <conditionalFormatting sqref="AI67">
    <cfRule type="expression" dxfId="355" priority="13421">
      <formula>IF(RIGHT(TEXT(AI67,"0.#"),1)=".",FALSE,TRUE)</formula>
    </cfRule>
    <cfRule type="expression" dxfId="354" priority="13422">
      <formula>IF(RIGHT(TEXT(AI67,"0.#"),1)=".",TRUE,FALSE)</formula>
    </cfRule>
  </conditionalFormatting>
  <conditionalFormatting sqref="AM67">
    <cfRule type="expression" dxfId="353" priority="13419">
      <formula>IF(RIGHT(TEXT(AM67,"0.#"),1)=".",FALSE,TRUE)</formula>
    </cfRule>
    <cfRule type="expression" dxfId="352" priority="13420">
      <formula>IF(RIGHT(TEXT(AM67,"0.#"),1)=".",TRUE,FALSE)</formula>
    </cfRule>
  </conditionalFormatting>
  <conditionalFormatting sqref="AQ67">
    <cfRule type="expression" dxfId="351" priority="13417">
      <formula>IF(RIGHT(TEXT(AQ67,"0.#"),1)=".",FALSE,TRUE)</formula>
    </cfRule>
    <cfRule type="expression" dxfId="350" priority="13418">
      <formula>IF(RIGHT(TEXT(AQ67,"0.#"),1)=".",TRUE,FALSE)</formula>
    </cfRule>
  </conditionalFormatting>
  <conditionalFormatting sqref="AE75:AE76 AI75:AI76">
    <cfRule type="expression" dxfId="349" priority="13259">
      <formula>IF(RIGHT(TEXT(AE75,"0.#"),1)=".",FALSE,TRUE)</formula>
    </cfRule>
    <cfRule type="expression" dxfId="348" priority="13260">
      <formula>IF(RIGHT(TEXT(AE75,"0.#"),1)=".",TRUE,FALSE)</formula>
    </cfRule>
  </conditionalFormatting>
  <conditionalFormatting sqref="AL198:AO198">
    <cfRule type="expression" dxfId="347" priority="3015">
      <formula>IF(AND(AL198&gt;=0, RIGHT(TEXT(AL198,"0.#"),1)&lt;&gt;"."),TRUE,FALSE)</formula>
    </cfRule>
    <cfRule type="expression" dxfId="346" priority="3016">
      <formula>IF(AND(AL198&gt;=0, RIGHT(TEXT(AL198,"0.#"),1)="."),TRUE,FALSE)</formula>
    </cfRule>
    <cfRule type="expression" dxfId="345" priority="3017">
      <formula>IF(AND(AL198&lt;0, RIGHT(TEXT(AL198,"0.#"),1)&lt;&gt;"."),TRUE,FALSE)</formula>
    </cfRule>
    <cfRule type="expression" dxfId="344" priority="3018">
      <formula>IF(AND(AL198&lt;0, RIGHT(TEXT(AL198,"0.#"),1)="."),TRUE,FALSE)</formula>
    </cfRule>
  </conditionalFormatting>
  <conditionalFormatting sqref="Y198">
    <cfRule type="expression" dxfId="343" priority="3013">
      <formula>IF(RIGHT(TEXT(Y198,"0.#"),1)=".",FALSE,TRUE)</formula>
    </cfRule>
    <cfRule type="expression" dxfId="342" priority="3014">
      <formula>IF(RIGHT(TEXT(Y198,"0.#"),1)=".",TRUE,FALSE)</formula>
    </cfRule>
  </conditionalFormatting>
  <conditionalFormatting sqref="AI45">
    <cfRule type="expression" dxfId="341" priority="2161">
      <formula>IF(RIGHT(TEXT(AI45,"0.#"),1)=".",FALSE,TRUE)</formula>
    </cfRule>
    <cfRule type="expression" dxfId="340" priority="2162">
      <formula>IF(RIGHT(TEXT(AI45,"0.#"),1)=".",TRUE,FALSE)</formula>
    </cfRule>
  </conditionalFormatting>
  <conditionalFormatting sqref="AE79:AE80 AI79:AI80 AM79:AM80">
    <cfRule type="expression" dxfId="339" priority="2149">
      <formula>IF(RIGHT(TEXT(AE79,"0.#"),1)=".",FALSE,TRUE)</formula>
    </cfRule>
    <cfRule type="expression" dxfId="338" priority="2150">
      <formula>IF(RIGHT(TEXT(AE79,"0.#"),1)=".",TRUE,FALSE)</formula>
    </cfRule>
  </conditionalFormatting>
  <conditionalFormatting sqref="AE83:AE84 AI83:AI84">
    <cfRule type="expression" dxfId="337" priority="2147">
      <formula>IF(RIGHT(TEXT(AE83,"0.#"),1)=".",FALSE,TRUE)</formula>
    </cfRule>
    <cfRule type="expression" dxfId="336" priority="2148">
      <formula>IF(RIGHT(TEXT(AE83,"0.#"),1)=".",TRUE,FALSE)</formula>
    </cfRule>
  </conditionalFormatting>
  <conditionalFormatting sqref="Y202">
    <cfRule type="expression" dxfId="335" priority="2267">
      <formula>IF(RIGHT(TEXT(Y202,"0.#"),1)=".",FALSE,TRUE)</formula>
    </cfRule>
    <cfRule type="expression" dxfId="334" priority="2268">
      <formula>IF(RIGHT(TEXT(Y202,"0.#"),1)=".",TRUE,FALSE)</formula>
    </cfRule>
  </conditionalFormatting>
  <conditionalFormatting sqref="Y206">
    <cfRule type="expression" dxfId="333" priority="2255">
      <formula>IF(RIGHT(TEXT(Y206,"0.#"),1)=".",FALSE,TRUE)</formula>
    </cfRule>
    <cfRule type="expression" dxfId="332" priority="2256">
      <formula>IF(RIGHT(TEXT(Y206,"0.#"),1)=".",TRUE,FALSE)</formula>
    </cfRule>
  </conditionalFormatting>
  <conditionalFormatting sqref="Y210">
    <cfRule type="expression" dxfId="331" priority="2243">
      <formula>IF(RIGHT(TEXT(Y210,"0.#"),1)=".",FALSE,TRUE)</formula>
    </cfRule>
    <cfRule type="expression" dxfId="330" priority="2244">
      <formula>IF(RIGHT(TEXT(Y210,"0.#"),1)=".",TRUE,FALSE)</formula>
    </cfRule>
  </conditionalFormatting>
  <conditionalFormatting sqref="Y214">
    <cfRule type="expression" dxfId="329" priority="2231">
      <formula>IF(RIGHT(TEXT(Y214,"0.#"),1)=".",FALSE,TRUE)</formula>
    </cfRule>
    <cfRule type="expression" dxfId="328" priority="2232">
      <formula>IF(RIGHT(TEXT(Y214,"0.#"),1)=".",TRUE,FALSE)</formula>
    </cfRule>
  </conditionalFormatting>
  <conditionalFormatting sqref="AL206:AO206">
    <cfRule type="expression" dxfId="327" priority="2257">
      <formula>IF(AND(AL206&gt;=0, RIGHT(TEXT(AL206,"0.#"),1)&lt;&gt;"."),TRUE,FALSE)</formula>
    </cfRule>
    <cfRule type="expression" dxfId="326" priority="2258">
      <formula>IF(AND(AL206&gt;=0, RIGHT(TEXT(AL206,"0.#"),1)="."),TRUE,FALSE)</formula>
    </cfRule>
    <cfRule type="expression" dxfId="325" priority="2259">
      <formula>IF(AND(AL206&lt;0, RIGHT(TEXT(AL206,"0.#"),1)&lt;&gt;"."),TRUE,FALSE)</formula>
    </cfRule>
    <cfRule type="expression" dxfId="324" priority="2260">
      <formula>IF(AND(AL206&lt;0, RIGHT(TEXT(AL206,"0.#"),1)="."),TRUE,FALSE)</formula>
    </cfRule>
  </conditionalFormatting>
  <conditionalFormatting sqref="AL210:AO210">
    <cfRule type="expression" dxfId="323" priority="2245">
      <formula>IF(AND(AL210&gt;=0, RIGHT(TEXT(AL210,"0.#"),1)&lt;&gt;"."),TRUE,FALSE)</formula>
    </cfRule>
    <cfRule type="expression" dxfId="322" priority="2246">
      <formula>IF(AND(AL210&gt;=0, RIGHT(TEXT(AL210,"0.#"),1)="."),TRUE,FALSE)</formula>
    </cfRule>
    <cfRule type="expression" dxfId="321" priority="2247">
      <formula>IF(AND(AL210&lt;0, RIGHT(TEXT(AL210,"0.#"),1)&lt;&gt;"."),TRUE,FALSE)</formula>
    </cfRule>
    <cfRule type="expression" dxfId="320" priority="2248">
      <formula>IF(AND(AL210&lt;0, RIGHT(TEXT(AL210,"0.#"),1)="."),TRUE,FALSE)</formula>
    </cfRule>
  </conditionalFormatting>
  <conditionalFormatting sqref="Y218">
    <cfRule type="expression" dxfId="319" priority="2219">
      <formula>IF(RIGHT(TEXT(Y218,"0.#"),1)=".",FALSE,TRUE)</formula>
    </cfRule>
    <cfRule type="expression" dxfId="318" priority="2220">
      <formula>IF(RIGHT(TEXT(Y218,"0.#"),1)=".",TRUE,FALSE)</formula>
    </cfRule>
  </conditionalFormatting>
  <conditionalFormatting sqref="Y222">
    <cfRule type="expression" dxfId="317" priority="2207">
      <formula>IF(RIGHT(TEXT(Y222,"0.#"),1)=".",FALSE,TRUE)</formula>
    </cfRule>
    <cfRule type="expression" dxfId="316" priority="2208">
      <formula>IF(RIGHT(TEXT(Y222,"0.#"),1)=".",TRUE,FALSE)</formula>
    </cfRule>
  </conditionalFormatting>
  <conditionalFormatting sqref="Y226">
    <cfRule type="expression" dxfId="315" priority="2195">
      <formula>IF(RIGHT(TEXT(Y226,"0.#"),1)=".",FALSE,TRUE)</formula>
    </cfRule>
    <cfRule type="expression" dxfId="314" priority="2196">
      <formula>IF(RIGHT(TEXT(Y226,"0.#"),1)=".",TRUE,FALSE)</formula>
    </cfRule>
  </conditionalFormatting>
  <conditionalFormatting sqref="AE38">
    <cfRule type="expression" dxfId="313" priority="2193">
      <formula>IF(RIGHT(TEXT(AE38,"0.#"),1)=".",FALSE,TRUE)</formula>
    </cfRule>
    <cfRule type="expression" dxfId="312" priority="2194">
      <formula>IF(RIGHT(TEXT(AE38,"0.#"),1)=".",TRUE,FALSE)</formula>
    </cfRule>
  </conditionalFormatting>
  <conditionalFormatting sqref="AM40">
    <cfRule type="expression" dxfId="311" priority="2177">
      <formula>IF(RIGHT(TEXT(AM40,"0.#"),1)=".",FALSE,TRUE)</formula>
    </cfRule>
    <cfRule type="expression" dxfId="310" priority="2178">
      <formula>IF(RIGHT(TEXT(AM40,"0.#"),1)=".",TRUE,FALSE)</formula>
    </cfRule>
  </conditionalFormatting>
  <conditionalFormatting sqref="AE39">
    <cfRule type="expression" dxfId="309" priority="2191">
      <formula>IF(RIGHT(TEXT(AE39,"0.#"),1)=".",FALSE,TRUE)</formula>
    </cfRule>
    <cfRule type="expression" dxfId="308" priority="2192">
      <formula>IF(RIGHT(TEXT(AE39,"0.#"),1)=".",TRUE,FALSE)</formula>
    </cfRule>
  </conditionalFormatting>
  <conditionalFormatting sqref="AE40">
    <cfRule type="expression" dxfId="307" priority="2189">
      <formula>IF(RIGHT(TEXT(AE40,"0.#"),1)=".",FALSE,TRUE)</formula>
    </cfRule>
    <cfRule type="expression" dxfId="306" priority="2190">
      <formula>IF(RIGHT(TEXT(AE40,"0.#"),1)=".",TRUE,FALSE)</formula>
    </cfRule>
  </conditionalFormatting>
  <conditionalFormatting sqref="AI40">
    <cfRule type="expression" dxfId="305" priority="2187">
      <formula>IF(RIGHT(TEXT(AI40,"0.#"),1)=".",FALSE,TRUE)</formula>
    </cfRule>
    <cfRule type="expression" dxfId="304" priority="2188">
      <formula>IF(RIGHT(TEXT(AI40,"0.#"),1)=".",TRUE,FALSE)</formula>
    </cfRule>
  </conditionalFormatting>
  <conditionalFormatting sqref="AI39">
    <cfRule type="expression" dxfId="303" priority="2185">
      <formula>IF(RIGHT(TEXT(AI39,"0.#"),1)=".",FALSE,TRUE)</formula>
    </cfRule>
    <cfRule type="expression" dxfId="302" priority="2186">
      <formula>IF(RIGHT(TEXT(AI39,"0.#"),1)=".",TRUE,FALSE)</formula>
    </cfRule>
  </conditionalFormatting>
  <conditionalFormatting sqref="AI38">
    <cfRule type="expression" dxfId="301" priority="2183">
      <formula>IF(RIGHT(TEXT(AI38,"0.#"),1)=".",FALSE,TRUE)</formula>
    </cfRule>
    <cfRule type="expression" dxfId="300" priority="2184">
      <formula>IF(RIGHT(TEXT(AI38,"0.#"),1)=".",TRUE,FALSE)</formula>
    </cfRule>
  </conditionalFormatting>
  <conditionalFormatting sqref="AM38">
    <cfRule type="expression" dxfId="299" priority="2181">
      <formula>IF(RIGHT(TEXT(AM38,"0.#"),1)=".",FALSE,TRUE)</formula>
    </cfRule>
    <cfRule type="expression" dxfId="298" priority="2182">
      <formula>IF(RIGHT(TEXT(AM38,"0.#"),1)=".",TRUE,FALSE)</formula>
    </cfRule>
  </conditionalFormatting>
  <conditionalFormatting sqref="AM39">
    <cfRule type="expression" dxfId="297" priority="2179">
      <formula>IF(RIGHT(TEXT(AM39,"0.#"),1)=".",FALSE,TRUE)</formula>
    </cfRule>
    <cfRule type="expression" dxfId="296" priority="2180">
      <formula>IF(RIGHT(TEXT(AM39,"0.#"),1)=".",TRUE,FALSE)</formula>
    </cfRule>
  </conditionalFormatting>
  <conditionalFormatting sqref="AE45">
    <cfRule type="expression" dxfId="295" priority="2171">
      <formula>IF(RIGHT(TEXT(AE45,"0.#"),1)=".",FALSE,TRUE)</formula>
    </cfRule>
    <cfRule type="expression" dxfId="294" priority="2172">
      <formula>IF(RIGHT(TEXT(AE45,"0.#"),1)=".",TRUE,FALSE)</formula>
    </cfRule>
  </conditionalFormatting>
  <conditionalFormatting sqref="AE46">
    <cfRule type="expression" dxfId="293" priority="2169">
      <formula>IF(RIGHT(TEXT(AE46,"0.#"),1)=".",FALSE,TRUE)</formula>
    </cfRule>
    <cfRule type="expression" dxfId="292" priority="2170">
      <formula>IF(RIGHT(TEXT(AE46,"0.#"),1)=".",TRUE,FALSE)</formula>
    </cfRule>
  </conditionalFormatting>
  <conditionalFormatting sqref="AE47">
    <cfRule type="expression" dxfId="291" priority="2167">
      <formula>IF(RIGHT(TEXT(AE47,"0.#"),1)=".",FALSE,TRUE)</formula>
    </cfRule>
    <cfRule type="expression" dxfId="290" priority="2168">
      <formula>IF(RIGHT(TEXT(AE47,"0.#"),1)=".",TRUE,FALSE)</formula>
    </cfRule>
  </conditionalFormatting>
  <conditionalFormatting sqref="AI47">
    <cfRule type="expression" dxfId="289" priority="2165">
      <formula>IF(RIGHT(TEXT(AI47,"0.#"),1)=".",FALSE,TRUE)</formula>
    </cfRule>
    <cfRule type="expression" dxfId="288" priority="2166">
      <formula>IF(RIGHT(TEXT(AI47,"0.#"),1)=".",TRUE,FALSE)</formula>
    </cfRule>
  </conditionalFormatting>
  <conditionalFormatting sqref="AI46">
    <cfRule type="expression" dxfId="287" priority="2163">
      <formula>IF(RIGHT(TEXT(AI46,"0.#"),1)=".",FALSE,TRUE)</formula>
    </cfRule>
    <cfRule type="expression" dxfId="286" priority="2164">
      <formula>IF(RIGHT(TEXT(AI46,"0.#"),1)=".",TRUE,FALSE)</formula>
    </cfRule>
  </conditionalFormatting>
  <conditionalFormatting sqref="AU67">
    <cfRule type="expression" dxfId="285" priority="659">
      <formula>IF(RIGHT(TEXT(AU67,"0.#"),1)=".",FALSE,TRUE)</formula>
    </cfRule>
    <cfRule type="expression" dxfId="284" priority="660">
      <formula>IF(RIGHT(TEXT(AU67,"0.#"),1)=".",TRUE,FALSE)</formula>
    </cfRule>
  </conditionalFormatting>
  <conditionalFormatting sqref="P28:AC28">
    <cfRule type="expression" dxfId="283" priority="205">
      <formula>IF(RIGHT(TEXT(P28,"0.#"),1)=".",FALSE,TRUE)</formula>
    </cfRule>
    <cfRule type="expression" dxfId="282" priority="206">
      <formula>IF(RIGHT(TEXT(P28,"0.#"),1)=".",TRUE,FALSE)</formula>
    </cfRule>
  </conditionalFormatting>
  <conditionalFormatting sqref="W23">
    <cfRule type="expression" dxfId="281" priority="203">
      <formula>IF(RIGHT(TEXT(W23,"0.#"),1)=".",FALSE,TRUE)</formula>
    </cfRule>
    <cfRule type="expression" dxfId="280" priority="204">
      <formula>IF(RIGHT(TEXT(W23,"0.#"),1)=".",TRUE,FALSE)</formula>
    </cfRule>
  </conditionalFormatting>
  <conditionalFormatting sqref="W24">
    <cfRule type="expression" dxfId="279" priority="201">
      <formula>IF(RIGHT(TEXT(W24,"0.#"),1)=".",FALSE,TRUE)</formula>
    </cfRule>
    <cfRule type="expression" dxfId="278" priority="202">
      <formula>IF(RIGHT(TEXT(W24,"0.#"),1)=".",TRUE,FALSE)</formula>
    </cfRule>
  </conditionalFormatting>
  <conditionalFormatting sqref="P23">
    <cfRule type="expression" dxfId="277" priority="199">
      <formula>IF(RIGHT(TEXT(P23,"0.#"),1)=".",FALSE,TRUE)</formula>
    </cfRule>
    <cfRule type="expression" dxfId="276" priority="200">
      <formula>IF(RIGHT(TEXT(P23,"0.#"),1)=".",TRUE,FALSE)</formula>
    </cfRule>
  </conditionalFormatting>
  <conditionalFormatting sqref="P24">
    <cfRule type="expression" dxfId="275" priority="197">
      <formula>IF(RIGHT(TEXT(P24,"0.#"),1)=".",FALSE,TRUE)</formula>
    </cfRule>
    <cfRule type="expression" dxfId="274" priority="198">
      <formula>IF(RIGHT(TEXT(P24,"0.#"),1)=".",TRUE,FALSE)</formula>
    </cfRule>
  </conditionalFormatting>
  <conditionalFormatting sqref="W25">
    <cfRule type="expression" dxfId="273" priority="195">
      <formula>IF(RIGHT(TEXT(W25,"0.#"),1)=".",FALSE,TRUE)</formula>
    </cfRule>
    <cfRule type="expression" dxfId="272" priority="196">
      <formula>IF(RIGHT(TEXT(W25,"0.#"),1)=".",TRUE,FALSE)</formula>
    </cfRule>
  </conditionalFormatting>
  <conditionalFormatting sqref="P25">
    <cfRule type="expression" dxfId="271" priority="193">
      <formula>IF(RIGHT(TEXT(P25,"0.#"),1)=".",FALSE,TRUE)</formula>
    </cfRule>
    <cfRule type="expression" dxfId="270" priority="194">
      <formula>IF(RIGHT(TEXT(P25,"0.#"),1)=".",TRUE,FALSE)</formula>
    </cfRule>
  </conditionalFormatting>
  <conditionalFormatting sqref="W26">
    <cfRule type="expression" dxfId="269" priority="191">
      <formula>IF(RIGHT(TEXT(W26,"0.#"),1)=".",FALSE,TRUE)</formula>
    </cfRule>
    <cfRule type="expression" dxfId="268" priority="192">
      <formula>IF(RIGHT(TEXT(W26,"0.#"),1)=".",TRUE,FALSE)</formula>
    </cfRule>
  </conditionalFormatting>
  <conditionalFormatting sqref="P26">
    <cfRule type="expression" dxfId="267" priority="189">
      <formula>IF(RIGHT(TEXT(P26,"0.#"),1)=".",FALSE,TRUE)</formula>
    </cfRule>
    <cfRule type="expression" dxfId="266" priority="190">
      <formula>IF(RIGHT(TEXT(P26,"0.#"),1)=".",TRUE,FALSE)</formula>
    </cfRule>
  </conditionalFormatting>
  <conditionalFormatting sqref="W27">
    <cfRule type="expression" dxfId="265" priority="187">
      <formula>IF(RIGHT(TEXT(W27,"0.#"),1)=".",FALSE,TRUE)</formula>
    </cfRule>
    <cfRule type="expression" dxfId="264" priority="188">
      <formula>IF(RIGHT(TEXT(W27,"0.#"),1)=".",TRUE,FALSE)</formula>
    </cfRule>
  </conditionalFormatting>
  <conditionalFormatting sqref="P27">
    <cfRule type="expression" dxfId="263" priority="185">
      <formula>IF(RIGHT(TEXT(P27,"0.#"),1)=".",FALSE,TRUE)</formula>
    </cfRule>
    <cfRule type="expression" dxfId="262" priority="186">
      <formula>IF(RIGHT(TEXT(P27,"0.#"),1)=".",TRUE,FALSE)</formula>
    </cfRule>
  </conditionalFormatting>
  <conditionalFormatting sqref="AU66">
    <cfRule type="expression" dxfId="261" priority="165">
      <formula>IF(RIGHT(TEXT(AU66,"0.#"),1)=".",FALSE,TRUE)</formula>
    </cfRule>
    <cfRule type="expression" dxfId="260" priority="166">
      <formula>IF(RIGHT(TEXT(AU66,"0.#"),1)=".",TRUE,FALSE)</formula>
    </cfRule>
  </conditionalFormatting>
  <conditionalFormatting sqref="AE69">
    <cfRule type="expression" dxfId="259" priority="163">
      <formula>IF(RIGHT(TEXT(AE69,"0.#"),1)=".",FALSE,TRUE)</formula>
    </cfRule>
    <cfRule type="expression" dxfId="258" priority="164">
      <formula>IF(RIGHT(TEXT(AE69,"0.#"),1)=".",TRUE,FALSE)</formula>
    </cfRule>
  </conditionalFormatting>
  <conditionalFormatting sqref="AE70">
    <cfRule type="expression" dxfId="257" priority="161">
      <formula>IF(RIGHT(TEXT(AE70,"0.#"),1)=".",FALSE,TRUE)</formula>
    </cfRule>
    <cfRule type="expression" dxfId="256" priority="162">
      <formula>IF(RIGHT(TEXT(AE70,"0.#"),1)=".",TRUE,FALSE)</formula>
    </cfRule>
  </conditionalFormatting>
  <conditionalFormatting sqref="AI69">
    <cfRule type="expression" dxfId="255" priority="159">
      <formula>IF(RIGHT(TEXT(AI69,"0.#"),1)=".",FALSE,TRUE)</formula>
    </cfRule>
    <cfRule type="expression" dxfId="254" priority="160">
      <formula>IF(RIGHT(TEXT(AI69,"0.#"),1)=".",TRUE,FALSE)</formula>
    </cfRule>
  </conditionalFormatting>
  <conditionalFormatting sqref="AI70">
    <cfRule type="expression" dxfId="253" priority="157">
      <formula>IF(RIGHT(TEXT(AI70,"0.#"),1)=".",FALSE,TRUE)</formula>
    </cfRule>
    <cfRule type="expression" dxfId="252" priority="158">
      <formula>IF(RIGHT(TEXT(AI70,"0.#"),1)=".",TRUE,FALSE)</formula>
    </cfRule>
  </conditionalFormatting>
  <conditionalFormatting sqref="AL202:AO202">
    <cfRule type="expression" dxfId="251" priority="145">
      <formula>IF(AND(AL202&gt;=0, RIGHT(TEXT(AL202,"0.#"),1)&lt;&gt;"."),TRUE,FALSE)</formula>
    </cfRule>
    <cfRule type="expression" dxfId="250" priority="146">
      <formula>IF(AND(AL202&gt;=0, RIGHT(TEXT(AL202,"0.#"),1)="."),TRUE,FALSE)</formula>
    </cfRule>
    <cfRule type="expression" dxfId="249" priority="147">
      <formula>IF(AND(AL202&lt;0, RIGHT(TEXT(AL202,"0.#"),1)&lt;&gt;"."),TRUE,FALSE)</formula>
    </cfRule>
    <cfRule type="expression" dxfId="248" priority="148">
      <formula>IF(AND(AL202&lt;0, RIGHT(TEXT(AL202,"0.#"),1)="."),TRUE,FALSE)</formula>
    </cfRule>
  </conditionalFormatting>
  <conditionalFormatting sqref="AL214:AO214">
    <cfRule type="expression" dxfId="247" priority="141">
      <formula>IF(AND(AL214&gt;=0, RIGHT(TEXT(AL214,"0.#"),1)&lt;&gt;"."),TRUE,FALSE)</formula>
    </cfRule>
    <cfRule type="expression" dxfId="246" priority="142">
      <formula>IF(AND(AL214&gt;=0, RIGHT(TEXT(AL214,"0.#"),1)="."),TRUE,FALSE)</formula>
    </cfRule>
    <cfRule type="expression" dxfId="245" priority="143">
      <formula>IF(AND(AL214&lt;0, RIGHT(TEXT(AL214,"0.#"),1)&lt;&gt;"."),TRUE,FALSE)</formula>
    </cfRule>
    <cfRule type="expression" dxfId="244" priority="144">
      <formula>IF(AND(AL214&lt;0, RIGHT(TEXT(AL214,"0.#"),1)="."),TRUE,FALSE)</formula>
    </cfRule>
  </conditionalFormatting>
  <conditionalFormatting sqref="AL218:AO218">
    <cfRule type="expression" dxfId="243" priority="137">
      <formula>IF(AND(AL218&gt;=0, RIGHT(TEXT(AL218,"0.#"),1)&lt;&gt;"."),TRUE,FALSE)</formula>
    </cfRule>
    <cfRule type="expression" dxfId="242" priority="138">
      <formula>IF(AND(AL218&gt;=0, RIGHT(TEXT(AL218,"0.#"),1)="."),TRUE,FALSE)</formula>
    </cfRule>
    <cfRule type="expression" dxfId="241" priority="139">
      <formula>IF(AND(AL218&lt;0, RIGHT(TEXT(AL218,"0.#"),1)&lt;&gt;"."),TRUE,FALSE)</formula>
    </cfRule>
    <cfRule type="expression" dxfId="240" priority="140">
      <formula>IF(AND(AL218&lt;0, RIGHT(TEXT(AL218,"0.#"),1)="."),TRUE,FALSE)</formula>
    </cfRule>
  </conditionalFormatting>
  <conditionalFormatting sqref="AL222:AO222">
    <cfRule type="expression" dxfId="239" priority="133">
      <formula>IF(AND(AL222&gt;=0, RIGHT(TEXT(AL222,"0.#"),1)&lt;&gt;"."),TRUE,FALSE)</formula>
    </cfRule>
    <cfRule type="expression" dxfId="238" priority="134">
      <formula>IF(AND(AL222&gt;=0, RIGHT(TEXT(AL222,"0.#"),1)="."),TRUE,FALSE)</formula>
    </cfRule>
    <cfRule type="expression" dxfId="237" priority="135">
      <formula>IF(AND(AL222&lt;0, RIGHT(TEXT(AL222,"0.#"),1)&lt;&gt;"."),TRUE,FALSE)</formula>
    </cfRule>
    <cfRule type="expression" dxfId="236" priority="136">
      <formula>IF(AND(AL222&lt;0, RIGHT(TEXT(AL222,"0.#"),1)="."),TRUE,FALSE)</formula>
    </cfRule>
  </conditionalFormatting>
  <conditionalFormatting sqref="AL226:AO226">
    <cfRule type="expression" dxfId="235" priority="129">
      <formula>IF(AND(AL226&gt;=0, RIGHT(TEXT(AL226,"0.#"),1)&lt;&gt;"."),TRUE,FALSE)</formula>
    </cfRule>
    <cfRule type="expression" dxfId="234" priority="130">
      <formula>IF(AND(AL226&gt;=0, RIGHT(TEXT(AL226,"0.#"),1)="."),TRUE,FALSE)</formula>
    </cfRule>
    <cfRule type="expression" dxfId="233" priority="131">
      <formula>IF(AND(AL226&lt;0, RIGHT(TEXT(AL226,"0.#"),1)&lt;&gt;"."),TRUE,FALSE)</formula>
    </cfRule>
    <cfRule type="expression" dxfId="232" priority="132">
      <formula>IF(AND(AL226&lt;0, RIGHT(TEXT(AL226,"0.#"),1)="."),TRUE,FALSE)</formula>
    </cfRule>
  </conditionalFormatting>
  <conditionalFormatting sqref="AM83:AM84">
    <cfRule type="expression" dxfId="231" priority="127">
      <formula>IF(RIGHT(TEXT(AM83,"0.#"),1)=".",FALSE,TRUE)</formula>
    </cfRule>
    <cfRule type="expression" dxfId="230" priority="128">
      <formula>IF(RIGHT(TEXT(AM83,"0.#"),1)=".",TRUE,FALSE)</formula>
    </cfRule>
  </conditionalFormatting>
  <conditionalFormatting sqref="AM75:AM76">
    <cfRule type="expression" dxfId="229" priority="125">
      <formula>IF(RIGHT(TEXT(AM75,"0.#"),1)=".",FALSE,TRUE)</formula>
    </cfRule>
    <cfRule type="expression" dxfId="228" priority="126">
      <formula>IF(RIGHT(TEXT(AM75,"0.#"),1)=".",TRUE,FALSE)</formula>
    </cfRule>
  </conditionalFormatting>
  <conditionalFormatting sqref="AM59:AM60">
    <cfRule type="expression" dxfId="227" priority="123">
      <formula>IF(RIGHT(TEXT(AM59,"0.#"),1)=".",FALSE,TRUE)</formula>
    </cfRule>
    <cfRule type="expression" dxfId="226" priority="124">
      <formula>IF(RIGHT(TEXT(AM59,"0.#"),1)=".",TRUE,FALSE)</formula>
    </cfRule>
  </conditionalFormatting>
  <conditionalFormatting sqref="AM46">
    <cfRule type="expression" dxfId="225" priority="107">
      <formula>IF(RIGHT(TEXT(AM46,"0.#"),1)=".",FALSE,TRUE)</formula>
    </cfRule>
    <cfRule type="expression" dxfId="224" priority="108">
      <formula>IF(RIGHT(TEXT(AM46,"0.#"),1)=".",TRUE,FALSE)</formula>
    </cfRule>
  </conditionalFormatting>
  <conditionalFormatting sqref="AM45">
    <cfRule type="expression" dxfId="223" priority="109">
      <formula>IF(RIGHT(TEXT(AM45,"0.#"),1)=".",FALSE,TRUE)</formula>
    </cfRule>
    <cfRule type="expression" dxfId="222" priority="110">
      <formula>IF(RIGHT(TEXT(AM45,"0.#"),1)=".",TRUE,FALSE)</formula>
    </cfRule>
  </conditionalFormatting>
  <conditionalFormatting sqref="AM47">
    <cfRule type="expression" dxfId="221" priority="105">
      <formula>IF(RIGHT(TEXT(AM47,"0.#"),1)=".",FALSE,TRUE)</formula>
    </cfRule>
    <cfRule type="expression" dxfId="220" priority="106">
      <formula>IF(RIGHT(TEXT(AM47,"0.#"),1)=".",TRUE,FALSE)</formula>
    </cfRule>
  </conditionalFormatting>
  <conditionalFormatting sqref="AM52">
    <cfRule type="expression" dxfId="219" priority="101">
      <formula>IF(RIGHT(TEXT(AM52,"0.#"),1)=".",FALSE,TRUE)</formula>
    </cfRule>
    <cfRule type="expression" dxfId="218" priority="102">
      <formula>IF(RIGHT(TEXT(AM52,"0.#"),1)=".",TRUE,FALSE)</formula>
    </cfRule>
  </conditionalFormatting>
  <conditionalFormatting sqref="AM53">
    <cfRule type="expression" dxfId="217" priority="99">
      <formula>IF(RIGHT(TEXT(AM53,"0.#"),1)=".",FALSE,TRUE)</formula>
    </cfRule>
    <cfRule type="expression" dxfId="216" priority="100">
      <formula>IF(RIGHT(TEXT(AM53,"0.#"),1)=".",TRUE,FALSE)</formula>
    </cfRule>
  </conditionalFormatting>
  <conditionalFormatting sqref="AM54">
    <cfRule type="expression" dxfId="215" priority="97">
      <formula>IF(RIGHT(TEXT(AM54,"0.#"),1)=".",FALSE,TRUE)</formula>
    </cfRule>
    <cfRule type="expression" dxfId="214" priority="98">
      <formula>IF(RIGHT(TEXT(AM54,"0.#"),1)=".",TRUE,FALSE)</formula>
    </cfRule>
  </conditionalFormatting>
  <conditionalFormatting sqref="AU191">
    <cfRule type="expression" dxfId="213" priority="61">
      <formula>IF(RIGHT(TEXT(AU191,"0.#"),1)=".",FALSE,TRUE)</formula>
    </cfRule>
    <cfRule type="expression" dxfId="212" priority="62">
      <formula>IF(RIGHT(TEXT(AU191,"0.#"),1)=".",TRUE,FALSE)</formula>
    </cfRule>
  </conditionalFormatting>
  <conditionalFormatting sqref="AU190">
    <cfRule type="expression" dxfId="211" priority="59">
      <formula>IF(RIGHT(TEXT(AU190,"0.#"),1)=".",FALSE,TRUE)</formula>
    </cfRule>
    <cfRule type="expression" dxfId="210" priority="60">
      <formula>IF(RIGHT(TEXT(AU190,"0.#"),1)=".",TRUE,FALSE)</formula>
    </cfRule>
  </conditionalFormatting>
  <conditionalFormatting sqref="AQ69">
    <cfRule type="expression" dxfId="209" priority="57">
      <formula>IF(RIGHT(TEXT(AQ69,"0.#"),1)=".",FALSE,TRUE)</formula>
    </cfRule>
    <cfRule type="expression" dxfId="208" priority="58">
      <formula>IF(RIGHT(TEXT(AQ69,"0.#"),1)=".",TRUE,FALSE)</formula>
    </cfRule>
  </conditionalFormatting>
  <conditionalFormatting sqref="AM69">
    <cfRule type="expression" dxfId="207" priority="55">
      <formula>IF(RIGHT(TEXT(AM69,"0.#"),1)=".",FALSE,TRUE)</formula>
    </cfRule>
    <cfRule type="expression" dxfId="206" priority="56">
      <formula>IF(RIGHT(TEXT(AM69,"0.#"),1)=".",TRUE,FALSE)</formula>
    </cfRule>
  </conditionalFormatting>
  <conditionalFormatting sqref="AQ70">
    <cfRule type="expression" dxfId="205" priority="53">
      <formula>IF(RIGHT(TEXT(AQ70,"0.#"),1)=".",FALSE,TRUE)</formula>
    </cfRule>
    <cfRule type="expression" dxfId="204" priority="54">
      <formula>IF(RIGHT(TEXT(AQ70,"0.#"),1)=".",TRUE,FALSE)</formula>
    </cfRule>
  </conditionalFormatting>
  <conditionalFormatting sqref="AM70">
    <cfRule type="expression" dxfId="203" priority="51">
      <formula>IF(RIGHT(TEXT(AM70,"0.#"),1)=".",FALSE,TRUE)</formula>
    </cfRule>
    <cfRule type="expression" dxfId="202" priority="52">
      <formula>IF(RIGHT(TEXT(AM70,"0.#"),1)=".",TRUE,FALSE)</formula>
    </cfRule>
  </conditionalFormatting>
  <conditionalFormatting sqref="AK14:AQ14">
    <cfRule type="expression" dxfId="201" priority="49">
      <formula>IF(RIGHT(TEXT(AK14,"0.#"),1)=".",FALSE,TRUE)</formula>
    </cfRule>
    <cfRule type="expression" dxfId="200" priority="50">
      <formula>IF(RIGHT(TEXT(AK14,"0.#"),1)=".",TRUE,FALSE)</formula>
    </cfRule>
  </conditionalFormatting>
  <conditionalFormatting sqref="AQ31:AQ33">
    <cfRule type="expression" dxfId="199" priority="47">
      <formula>IF(RIGHT(TEXT(AQ31,"0.#"),1)=".",FALSE,TRUE)</formula>
    </cfRule>
    <cfRule type="expression" dxfId="198" priority="48">
      <formula>IF(RIGHT(TEXT(AQ31,"0.#"),1)=".",TRUE,FALSE)</formula>
    </cfRule>
  </conditionalFormatting>
  <conditionalFormatting sqref="AU31:AU33">
    <cfRule type="expression" dxfId="197" priority="45">
      <formula>IF(RIGHT(TEXT(AU31,"0.#"),1)=".",FALSE,TRUE)</formula>
    </cfRule>
    <cfRule type="expression" dxfId="196" priority="46">
      <formula>IF(RIGHT(TEXT(AU31,"0.#"),1)=".",TRUE,FALSE)</formula>
    </cfRule>
  </conditionalFormatting>
  <conditionalFormatting sqref="AQ38 AQ40">
    <cfRule type="expression" dxfId="195" priority="43">
      <formula>IF(RIGHT(TEXT(AQ38,"0.#"),1)=".",FALSE,TRUE)</formula>
    </cfRule>
    <cfRule type="expression" dxfId="194" priority="44">
      <formula>IF(RIGHT(TEXT(AQ38,"0.#"),1)=".",TRUE,FALSE)</formula>
    </cfRule>
  </conditionalFormatting>
  <conditionalFormatting sqref="AU38:AU40">
    <cfRule type="expression" dxfId="193" priority="41">
      <formula>IF(RIGHT(TEXT(AU38,"0.#"),1)=".",FALSE,TRUE)</formula>
    </cfRule>
    <cfRule type="expression" dxfId="192" priority="42">
      <formula>IF(RIGHT(TEXT(AU38,"0.#"),1)=".",TRUE,FALSE)</formula>
    </cfRule>
  </conditionalFormatting>
  <conditionalFormatting sqref="AQ39">
    <cfRule type="expression" dxfId="191" priority="39">
      <formula>IF(RIGHT(TEXT(AQ39,"0.#"),1)=".",FALSE,TRUE)</formula>
    </cfRule>
    <cfRule type="expression" dxfId="190" priority="40">
      <formula>IF(RIGHT(TEXT(AQ39,"0.#"),1)=".",TRUE,FALSE)</formula>
    </cfRule>
  </conditionalFormatting>
  <conditionalFormatting sqref="AU45:AU47">
    <cfRule type="expression" dxfId="189" priority="37">
      <formula>IF(RIGHT(TEXT(AU45,"0.#"),1)=".",FALSE,TRUE)</formula>
    </cfRule>
    <cfRule type="expression" dxfId="188" priority="38">
      <formula>IF(RIGHT(TEXT(AU45,"0.#"),1)=".",TRUE,FALSE)</formula>
    </cfRule>
  </conditionalFormatting>
  <conditionalFormatting sqref="AQ46">
    <cfRule type="expression" dxfId="187" priority="35">
      <formula>IF(RIGHT(TEXT(AQ46,"0.#"),1)=".",FALSE,TRUE)</formula>
    </cfRule>
    <cfRule type="expression" dxfId="186" priority="36">
      <formula>IF(RIGHT(TEXT(AQ46,"0.#"),1)=".",TRUE,FALSE)</formula>
    </cfRule>
  </conditionalFormatting>
  <conditionalFormatting sqref="AQ45 AQ47">
    <cfRule type="expression" dxfId="185" priority="33">
      <formula>IF(RIGHT(TEXT(AQ45,"0.#"),1)=".",FALSE,TRUE)</formula>
    </cfRule>
    <cfRule type="expression" dxfId="184" priority="34">
      <formula>IF(RIGHT(TEXT(AQ45,"0.#"),1)=".",TRUE,FALSE)</formula>
    </cfRule>
  </conditionalFormatting>
  <conditionalFormatting sqref="AQ52 AQ54">
    <cfRule type="expression" dxfId="183" priority="31">
      <formula>IF(RIGHT(TEXT(AQ52,"0.#"),1)=".",FALSE,TRUE)</formula>
    </cfRule>
    <cfRule type="expression" dxfId="182" priority="32">
      <formula>IF(RIGHT(TEXT(AQ52,"0.#"),1)=".",TRUE,FALSE)</formula>
    </cfRule>
  </conditionalFormatting>
  <conditionalFormatting sqref="AU54">
    <cfRule type="expression" dxfId="181" priority="29">
      <formula>IF(RIGHT(TEXT(AU54,"0.#"),1)=".",FALSE,TRUE)</formula>
    </cfRule>
    <cfRule type="expression" dxfId="180" priority="30">
      <formula>IF(RIGHT(TEXT(AU54,"0.#"),1)=".",TRUE,FALSE)</formula>
    </cfRule>
  </conditionalFormatting>
  <conditionalFormatting sqref="AU52">
    <cfRule type="expression" dxfId="179" priority="27">
      <formula>IF(RIGHT(TEXT(AU52,"0.#"),1)=".",FALSE,TRUE)</formula>
    </cfRule>
    <cfRule type="expression" dxfId="178" priority="28">
      <formula>IF(RIGHT(TEXT(AU52,"0.#"),1)=".",TRUE,FALSE)</formula>
    </cfRule>
  </conditionalFormatting>
  <conditionalFormatting sqref="AU53">
    <cfRule type="expression" dxfId="177" priority="25">
      <formula>IF(RIGHT(TEXT(AU53,"0.#"),1)=".",FALSE,TRUE)</formula>
    </cfRule>
    <cfRule type="expression" dxfId="176" priority="26">
      <formula>IF(RIGHT(TEXT(AU53,"0.#"),1)=".",TRUE,FALSE)</formula>
    </cfRule>
  </conditionalFormatting>
  <conditionalFormatting sqref="AQ53">
    <cfRule type="expression" dxfId="175" priority="23">
      <formula>IF(RIGHT(TEXT(AQ53,"0.#"),1)=".",FALSE,TRUE)</formula>
    </cfRule>
    <cfRule type="expression" dxfId="174" priority="24">
      <formula>IF(RIGHT(TEXT(AQ53,"0.#"),1)=".",TRUE,FALSE)</formula>
    </cfRule>
  </conditionalFormatting>
  <conditionalFormatting sqref="AQ61">
    <cfRule type="expression" dxfId="173" priority="21">
      <formula>IF(RIGHT(TEXT(AQ61,"0.#"),1)=".",FALSE,TRUE)</formula>
    </cfRule>
    <cfRule type="expression" dxfId="172" priority="22">
      <formula>IF(RIGHT(TEXT(AQ61,"0.#"),1)=".",TRUE,FALSE)</formula>
    </cfRule>
  </conditionalFormatting>
  <conditionalFormatting sqref="AU61">
    <cfRule type="expression" dxfId="171" priority="19">
      <formula>IF(RIGHT(TEXT(AU61,"0.#"),1)=".",FALSE,TRUE)</formula>
    </cfRule>
    <cfRule type="expression" dxfId="170" priority="20">
      <formula>IF(RIGHT(TEXT(AU61,"0.#"),1)=".",TRUE,FALSE)</formula>
    </cfRule>
  </conditionalFormatting>
  <conditionalFormatting sqref="AQ59">
    <cfRule type="expression" dxfId="169" priority="17">
      <formula>IF(RIGHT(TEXT(AQ59,"0.#"),1)=".",FALSE,TRUE)</formula>
    </cfRule>
    <cfRule type="expression" dxfId="168" priority="18">
      <formula>IF(RIGHT(TEXT(AQ59,"0.#"),1)=".",TRUE,FALSE)</formula>
    </cfRule>
  </conditionalFormatting>
  <conditionalFormatting sqref="AU59">
    <cfRule type="expression" dxfId="167" priority="15">
      <formula>IF(RIGHT(TEXT(AU59,"0.#"),1)=".",FALSE,TRUE)</formula>
    </cfRule>
    <cfRule type="expression" dxfId="166" priority="16">
      <formula>IF(RIGHT(TEXT(AU59,"0.#"),1)=".",TRUE,FALSE)</formula>
    </cfRule>
  </conditionalFormatting>
  <conditionalFormatting sqref="AU60">
    <cfRule type="expression" dxfId="165" priority="13">
      <formula>IF(RIGHT(TEXT(AU60,"0.#"),1)=".",FALSE,TRUE)</formula>
    </cfRule>
    <cfRule type="expression" dxfId="164" priority="14">
      <formula>IF(RIGHT(TEXT(AU60,"0.#"),1)=".",TRUE,FALSE)</formula>
    </cfRule>
  </conditionalFormatting>
  <conditionalFormatting sqref="AQ60">
    <cfRule type="expression" dxfId="163" priority="11">
      <formula>IF(RIGHT(TEXT(AQ60,"0.#"),1)=".",FALSE,TRUE)</formula>
    </cfRule>
    <cfRule type="expression" dxfId="162" priority="12">
      <formula>IF(RIGHT(TEXT(AQ60,"0.#"),1)=".",TRUE,FALSE)</formula>
    </cfRule>
  </conditionalFormatting>
  <conditionalFormatting sqref="AU75:AU76">
    <cfRule type="expression" dxfId="161" priority="9">
      <formula>IF(RIGHT(TEXT(AU75,"0.#"),1)=".",FALSE,TRUE)</formula>
    </cfRule>
    <cfRule type="expression" dxfId="160" priority="10">
      <formula>IF(RIGHT(TEXT(AU75,"0.#"),1)=".",TRUE,FALSE)</formula>
    </cfRule>
  </conditionalFormatting>
  <conditionalFormatting sqref="AQ75:AQ76">
    <cfRule type="expression" dxfId="159" priority="7">
      <formula>IF(RIGHT(TEXT(AQ75,"0.#"),1)=".",FALSE,TRUE)</formula>
    </cfRule>
    <cfRule type="expression" dxfId="158" priority="8">
      <formula>IF(RIGHT(TEXT(AQ75,"0.#"),1)=".",TRUE,FALSE)</formula>
    </cfRule>
  </conditionalFormatting>
  <conditionalFormatting sqref="AQ79:AQ80 AU79:AU80">
    <cfRule type="expression" dxfId="157" priority="5">
      <formula>IF(RIGHT(TEXT(AQ79,"0.#"),1)=".",FALSE,TRUE)</formula>
    </cfRule>
    <cfRule type="expression" dxfId="156" priority="6">
      <formula>IF(RIGHT(TEXT(AQ79,"0.#"),1)=".",TRUE,FALSE)</formula>
    </cfRule>
  </conditionalFormatting>
  <conditionalFormatting sqref="AU83:AU84">
    <cfRule type="expression" dxfId="155" priority="3">
      <formula>IF(RIGHT(TEXT(AU83,"0.#"),1)=".",FALSE,TRUE)</formula>
    </cfRule>
    <cfRule type="expression" dxfId="154" priority="4">
      <formula>IF(RIGHT(TEXT(AU83,"0.#"),1)=".",TRUE,FALSE)</formula>
    </cfRule>
  </conditionalFormatting>
  <conditionalFormatting sqref="AQ83:AQ84">
    <cfRule type="expression" dxfId="153" priority="1">
      <formula>IF(RIGHT(TEXT(AQ83,"0.#"),1)=".",FALSE,TRUE)</formula>
    </cfRule>
    <cfRule type="expression" dxfId="152" priority="2">
      <formula>IF(RIGHT(TEXT(AQ83,"0.#"),1)=".",TRUE,FALSE)</formula>
    </cfRule>
  </conditionalFormatting>
  <dataValidations count="18">
    <dataValidation type="custom" imeMode="disabled" allowBlank="1" showInputMessage="1" showErrorMessage="1" sqref="AY23 AY82:AY84 AY74:AY76 AY78:AY80 J109:K113 P13:AX13 AR15:AX15 P14:AQ18 AR18:AX18 P19:AJ19 AQ30:AR30 AU30:AX30 AE31:AX33 AQ37:AR37 AU37:AX37 AE38:AX40 AQ44:AR44 AU44:AX44 AE45:AX47 AQ51:AR51 AU51:AX51 AE52:AX54 AQ58:AR58 AU58:AX58 AE59:AX61 AE66:AX67 AE69:AX69 AQ74:AR74 AU74:AX74 AE75:AX76 AQ78:AR78 AU78:AX78 AE79:AX80 AQ82:AR82 AU82:AX82 AE83:AX84 AY87 Y175:AB179 AU175:AX179 Y183:AB186 AU183:AX186 Y190:AB191 AU190:AX191 Y198:AB198 AL198:AO198 Y202:AB202 AL202:AO202 Y206:AB206 AL206:AO206 Y210:AB210 AL210:AO210 Y214:AB214 AL214:AO214 Y218:AB218 AL218:AO218 Y222:AB222 AL222:AO222 Y226:AB226 AL226:AO226 P23:AC28">
      <formula1>OR(ISNUMBER(J13), J13="-")</formula1>
    </dataValidation>
    <dataValidation type="list" allowBlank="1" showInputMessage="1" showErrorMessage="1" sqref="G109:H113">
      <formula1>T事業番号</formula1>
    </dataValidation>
    <dataValidation type="list" allowBlank="1" showInputMessage="1" showErrorMessage="1" sqref="S5:X5">
      <formula1>T終了年度</formula1>
    </dataValidation>
    <dataValidation type="list" allowBlank="1" showInputMessage="1" showErrorMessage="1" sqref="AR64 AO193 AO227">
      <formula1>"　, ☑"</formula1>
    </dataValidation>
    <dataValidation type="list" allowBlank="1" showInputMessage="1" showErrorMessage="1" error="プルダウンリストから選択してください。" sqref="AD90:AF93 AD96:AD107 AE96:AF100 AE102:AF107">
      <formula1>"○,△,×,‐"</formula1>
    </dataValidation>
    <dataValidation type="list" allowBlank="1" showInputMessage="1" showErrorMessage="1" error="プルダウンリストから選択してください。" sqref="AD94:AF95">
      <formula1>"有,無"</formula1>
    </dataValidation>
    <dataValidation type="list" allowBlank="1" showInputMessage="1" showErrorMessage="1" sqref="A121:E121">
      <formula1>T所見を踏まえた改善点</formula1>
    </dataValidation>
    <dataValidation imeMode="disabled" allowBlank="1" showInputMessage="1" showErrorMessage="1" sqref="L109:L113"/>
    <dataValidation type="whole" imeMode="disabled" allowBlank="1" showInputMessage="1" showErrorMessage="1" sqref="M109:M113 AW2:AX2">
      <formula1>0</formula1>
      <formula2>99</formula2>
    </dataValidation>
    <dataValidation type="custom" imeMode="off" allowBlank="1" showInputMessage="1" showErrorMessage="1" sqref="J198:O198 J202:O202 J206:O206 J210:O210 J214:O214 J218:O218 J222:O222 J226:O226">
      <formula1>OR(ISNUMBER(J198), J198="-")</formula1>
    </dataValidation>
    <dataValidation type="custom" imeMode="disabled" allowBlank="1" showInputMessage="1" showErrorMessage="1" sqref="AH198:AK198 AH202:AK202 AH206:AK206 AH210:AK210 AH214:AK214 AH218:AK218 AH222:AK222 AH226:AK226">
      <formula1>OR(AND(MOD(IF(ISNUMBER(AH198), AH198, 0.5),1)=0, 0&lt;=AH198), AH198="-")</formula1>
    </dataValidation>
    <dataValidation type="list" allowBlank="1" showInputMessage="1" showErrorMessage="1" sqref="A119:E11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9:F113">
      <formula1>T省庁</formula1>
    </dataValidation>
    <dataValidation type="whole" imeMode="disabled" allowBlank="1" showInputMessage="1" showErrorMessage="1" sqref="AS2:AU2">
      <formula1>0</formula1>
      <formula2>9999</formula2>
    </dataValidation>
    <dataValidation type="whole" allowBlank="1" showInputMessage="1" showErrorMessage="1" sqref="L134:M134 L135:M135 X134:Y134 X135:Y135 AJ134:AK134 AJ135:AK135 AU134:AV134 AU135:AV135">
      <formula1>0</formula1>
      <formula2>9999</formula2>
    </dataValidation>
    <dataValidation type="whole" allowBlank="1" showInputMessage="1" showErrorMessage="1" sqref="O134:P134 O135:P135 AA134:AB134 AA135:AB135 AM134:AN134 AM135:AN135 AX134 AX13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2" max="49" man="1"/>
    <brk id="87" max="49" man="1"/>
    <brk id="115" max="49" man="1"/>
    <brk id="135" max="49" man="1"/>
    <brk id="172" max="49" man="1"/>
    <brk id="211" max="49"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AO135 E134:G135 Q134:S135 AC134:AE135 AO134:AP134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AC198:AG198 AC202:AG202 AC206:AG206 AC210:AG210 AC214:AG214 AC218:AG218 AC222:AG222 AC226:AG226</xm:sqref>
        </x14:dataValidation>
        <x14:dataValidation type="list" allowBlank="1" showInputMessage="1" showErrorMessage="1">
          <x14:formula1>
            <xm:f>入力規則等!$U$37:$U$39</xm:f>
          </x14:formula1>
          <xm:sqref>I134:J134 U134:V134 AG134:AH134 AR134:AS134</xm:sqref>
        </x14:dataValidation>
        <x14:dataValidation type="list" allowBlank="1" showInputMessage="1" showErrorMessage="1">
          <x14:formula1>
            <xm:f>入力規則等!$U$7:$U$9</xm:f>
          </x14:formula1>
          <xm:sqref>I135:J135 U135:V135 AG135:AH135 AR135:AS135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79</v>
      </c>
      <c r="B1" s="21" t="s">
        <v>80</v>
      </c>
      <c r="F1" s="22" t="s">
        <v>4</v>
      </c>
      <c r="G1" s="22" t="s">
        <v>69</v>
      </c>
      <c r="K1" s="23" t="s">
        <v>98</v>
      </c>
      <c r="L1" s="21" t="s">
        <v>80</v>
      </c>
      <c r="O1" s="11"/>
      <c r="P1" s="22" t="s">
        <v>5</v>
      </c>
      <c r="Q1" s="22" t="s">
        <v>69</v>
      </c>
      <c r="T1" s="11"/>
      <c r="U1" s="25" t="s">
        <v>163</v>
      </c>
      <c r="W1" s="25" t="s">
        <v>162</v>
      </c>
      <c r="Y1" s="25" t="s">
        <v>77</v>
      </c>
      <c r="Z1" s="25" t="s">
        <v>429</v>
      </c>
      <c r="AA1" s="25" t="s">
        <v>78</v>
      </c>
      <c r="AB1" s="25" t="s">
        <v>430</v>
      </c>
      <c r="AC1" s="25" t="s">
        <v>33</v>
      </c>
      <c r="AD1" s="24"/>
      <c r="AE1" s="25" t="s">
        <v>45</v>
      </c>
      <c r="AF1" s="26"/>
      <c r="AG1" s="43" t="s">
        <v>197</v>
      </c>
      <c r="AI1" s="43" t="s">
        <v>202</v>
      </c>
      <c r="AK1" s="43" t="s">
        <v>207</v>
      </c>
      <c r="AM1" s="62"/>
      <c r="AN1" s="62"/>
      <c r="AP1" s="24" t="s">
        <v>255</v>
      </c>
    </row>
    <row r="2" spans="1:42" ht="13.5" customHeight="1" x14ac:dyDescent="0.15">
      <c r="A2" s="12" t="s">
        <v>81</v>
      </c>
      <c r="B2" s="13"/>
      <c r="C2" s="11" t="str">
        <f>IF(B2="","",A2)</f>
        <v/>
      </c>
      <c r="D2" s="11" t="str">
        <f>IF(C2="","",IF(D1&lt;&gt;"",CONCATENATE(D1,"、",C2),C2))</f>
        <v/>
      </c>
      <c r="F2" s="10" t="s">
        <v>68</v>
      </c>
      <c r="G2" s="15" t="s">
        <v>595</v>
      </c>
      <c r="H2" s="11" t="str">
        <f>IF(G2="","",F2)</f>
        <v>一般会計</v>
      </c>
      <c r="I2" s="11" t="str">
        <f>IF(H2="","",IF(I1&lt;&gt;"",CONCATENATE(I1,"、",H2),H2))</f>
        <v>一般会計</v>
      </c>
      <c r="K2" s="12" t="s">
        <v>99</v>
      </c>
      <c r="L2" s="13"/>
      <c r="M2" s="11" t="str">
        <f>IF(L2="","",K2)</f>
        <v/>
      </c>
      <c r="N2" s="11" t="str">
        <f>IF(M2="","",IF(N1&lt;&gt;"",CONCATENATE(N1,"、",M2),M2))</f>
        <v/>
      </c>
      <c r="O2" s="11"/>
      <c r="P2" s="10" t="s">
        <v>70</v>
      </c>
      <c r="Q2" s="15"/>
      <c r="R2" s="11" t="str">
        <f>IF(Q2="","",P2)</f>
        <v/>
      </c>
      <c r="S2" s="11" t="str">
        <f>IF(R2="","",IF(S1&lt;&gt;"",CONCATENATE(S1,"、",R2),R2))</f>
        <v/>
      </c>
      <c r="T2" s="11"/>
      <c r="U2" s="79">
        <v>20</v>
      </c>
      <c r="W2" s="28" t="s">
        <v>168</v>
      </c>
      <c r="Y2" s="28" t="s">
        <v>64</v>
      </c>
      <c r="Z2" s="28" t="s">
        <v>64</v>
      </c>
      <c r="AA2" s="72" t="s">
        <v>296</v>
      </c>
      <c r="AB2" s="72" t="s">
        <v>524</v>
      </c>
      <c r="AC2" s="73" t="s">
        <v>131</v>
      </c>
      <c r="AD2" s="24"/>
      <c r="AE2" s="35" t="s">
        <v>164</v>
      </c>
      <c r="AF2" s="26"/>
      <c r="AG2" s="44" t="s">
        <v>264</v>
      </c>
      <c r="AI2" s="43" t="s">
        <v>293</v>
      </c>
      <c r="AK2" s="43" t="s">
        <v>208</v>
      </c>
      <c r="AM2" s="62"/>
      <c r="AN2" s="62"/>
      <c r="AP2" s="44" t="s">
        <v>264</v>
      </c>
    </row>
    <row r="3" spans="1:42" ht="13.5" customHeight="1" x14ac:dyDescent="0.15">
      <c r="A3" s="12" t="s">
        <v>82</v>
      </c>
      <c r="B3" s="13"/>
      <c r="C3" s="11" t="str">
        <f t="shared" ref="C3:C11" si="0">IF(B3="","",A3)</f>
        <v/>
      </c>
      <c r="D3" s="11" t="str">
        <f>IF(C3="",D2,IF(D2&lt;&gt;"",CONCATENATE(D2,"、",C3),C3))</f>
        <v/>
      </c>
      <c r="F3" s="16" t="s">
        <v>108</v>
      </c>
      <c r="G3" s="15"/>
      <c r="H3" s="11" t="str">
        <f t="shared" ref="H3:H37" si="1">IF(G3="","",F3)</f>
        <v/>
      </c>
      <c r="I3" s="11" t="str">
        <f>IF(H3="",I2,IF(I2&lt;&gt;"",CONCATENATE(I2,"、",H3),H3))</f>
        <v>一般会計</v>
      </c>
      <c r="K3" s="12" t="s">
        <v>100</v>
      </c>
      <c r="L3" s="13"/>
      <c r="M3" s="11" t="str">
        <f t="shared" ref="M3:M11" si="2">IF(L3="","",K3)</f>
        <v/>
      </c>
      <c r="N3" s="11" t="str">
        <f>IF(M3="",N2,IF(N2&lt;&gt;"",CONCATENATE(N2,"、",M3),M3))</f>
        <v/>
      </c>
      <c r="O3" s="11"/>
      <c r="P3" s="10" t="s">
        <v>71</v>
      </c>
      <c r="Q3" s="15" t="s">
        <v>595</v>
      </c>
      <c r="R3" s="11" t="str">
        <f t="shared" ref="R3:R8" si="3">IF(Q3="","",P3)</f>
        <v>委託・請負</v>
      </c>
      <c r="S3" s="11" t="str">
        <f t="shared" ref="S3:S8" si="4">IF(R3="",S2,IF(S2&lt;&gt;"",CONCATENATE(S2,"、",R3),R3))</f>
        <v>委託・請負</v>
      </c>
      <c r="T3" s="11"/>
      <c r="U3" s="28" t="s">
        <v>555</v>
      </c>
      <c r="W3" s="28" t="s">
        <v>143</v>
      </c>
      <c r="Y3" s="28" t="s">
        <v>65</v>
      </c>
      <c r="Z3" s="28" t="s">
        <v>431</v>
      </c>
      <c r="AA3" s="72" t="s">
        <v>396</v>
      </c>
      <c r="AB3" s="72" t="s">
        <v>525</v>
      </c>
      <c r="AC3" s="73" t="s">
        <v>132</v>
      </c>
      <c r="AD3" s="24"/>
      <c r="AE3" s="35" t="s">
        <v>165</v>
      </c>
      <c r="AF3" s="26"/>
      <c r="AG3" s="44" t="s">
        <v>265</v>
      </c>
      <c r="AI3" s="43" t="s">
        <v>201</v>
      </c>
      <c r="AK3" s="43" t="str">
        <f>CHAR(CODE(AK2)+1)</f>
        <v>B</v>
      </c>
      <c r="AM3" s="62"/>
      <c r="AN3" s="62"/>
      <c r="AP3" s="44" t="s">
        <v>265</v>
      </c>
    </row>
    <row r="4" spans="1:42" ht="13.5" customHeight="1" x14ac:dyDescent="0.15">
      <c r="A4" s="12" t="s">
        <v>83</v>
      </c>
      <c r="B4" s="13"/>
      <c r="C4" s="11" t="str">
        <f t="shared" si="0"/>
        <v/>
      </c>
      <c r="D4" s="11" t="str">
        <f>IF(C4="",D3,IF(D3&lt;&gt;"",CONCATENATE(D3,"、",C4),C4))</f>
        <v/>
      </c>
      <c r="F4" s="16" t="s">
        <v>109</v>
      </c>
      <c r="G4" s="15"/>
      <c r="H4" s="11" t="str">
        <f t="shared" si="1"/>
        <v/>
      </c>
      <c r="I4" s="11" t="str">
        <f t="shared" ref="I4:I37" si="5">IF(H4="",I3,IF(I3&lt;&gt;"",CONCATENATE(I3,"、",H4),H4))</f>
        <v>一般会計</v>
      </c>
      <c r="K4" s="12" t="s">
        <v>101</v>
      </c>
      <c r="L4" s="13"/>
      <c r="M4" s="11" t="str">
        <f t="shared" si="2"/>
        <v/>
      </c>
      <c r="N4" s="11" t="str">
        <f t="shared" ref="N4:N11" si="6">IF(M4="",N3,IF(N3&lt;&gt;"",CONCATENATE(N3,"、",M4),M4))</f>
        <v/>
      </c>
      <c r="O4" s="11"/>
      <c r="P4" s="10" t="s">
        <v>72</v>
      </c>
      <c r="Q4" s="15"/>
      <c r="R4" s="11" t="str">
        <f t="shared" si="3"/>
        <v/>
      </c>
      <c r="S4" s="11" t="str">
        <f t="shared" si="4"/>
        <v>委託・請負</v>
      </c>
      <c r="T4" s="11"/>
      <c r="U4" s="28" t="s">
        <v>556</v>
      </c>
      <c r="W4" s="28" t="s">
        <v>144</v>
      </c>
      <c r="Y4" s="28" t="s">
        <v>303</v>
      </c>
      <c r="Z4" s="28" t="s">
        <v>432</v>
      </c>
      <c r="AA4" s="72" t="s">
        <v>397</v>
      </c>
      <c r="AB4" s="72" t="s">
        <v>526</v>
      </c>
      <c r="AC4" s="72" t="s">
        <v>133</v>
      </c>
      <c r="AD4" s="24"/>
      <c r="AE4" s="35" t="s">
        <v>166</v>
      </c>
      <c r="AF4" s="26"/>
      <c r="AG4" s="44" t="s">
        <v>266</v>
      </c>
      <c r="AI4" s="43" t="s">
        <v>203</v>
      </c>
      <c r="AK4" s="43" t="str">
        <f t="shared" ref="AK4:AK49" si="7">CHAR(CODE(AK3)+1)</f>
        <v>C</v>
      </c>
      <c r="AM4" s="62"/>
      <c r="AN4" s="62"/>
      <c r="AP4" s="44" t="s">
        <v>266</v>
      </c>
    </row>
    <row r="5" spans="1:42" ht="13.5" customHeight="1" x14ac:dyDescent="0.15">
      <c r="A5" s="12" t="s">
        <v>84</v>
      </c>
      <c r="B5" s="13"/>
      <c r="C5" s="11" t="str">
        <f t="shared" si="0"/>
        <v/>
      </c>
      <c r="D5" s="11" t="str">
        <f>IF(C5="",D4,IF(D4&lt;&gt;"",CONCATENATE(D4,"、",C5),C5))</f>
        <v/>
      </c>
      <c r="F5" s="16" t="s">
        <v>110</v>
      </c>
      <c r="G5" s="15"/>
      <c r="H5" s="11" t="str">
        <f t="shared" si="1"/>
        <v/>
      </c>
      <c r="I5" s="11" t="str">
        <f t="shared" si="5"/>
        <v>一般会計</v>
      </c>
      <c r="K5" s="12" t="s">
        <v>102</v>
      </c>
      <c r="L5" s="13"/>
      <c r="M5" s="11" t="str">
        <f t="shared" si="2"/>
        <v/>
      </c>
      <c r="N5" s="11" t="str">
        <f t="shared" si="6"/>
        <v/>
      </c>
      <c r="O5" s="11"/>
      <c r="P5" s="10" t="s">
        <v>73</v>
      </c>
      <c r="Q5" s="15"/>
      <c r="R5" s="11" t="str">
        <f t="shared" si="3"/>
        <v/>
      </c>
      <c r="S5" s="11" t="str">
        <f t="shared" si="4"/>
        <v>委託・請負</v>
      </c>
      <c r="T5" s="11"/>
      <c r="W5" s="28" t="s">
        <v>580</v>
      </c>
      <c r="Y5" s="28" t="s">
        <v>304</v>
      </c>
      <c r="Z5" s="28" t="s">
        <v>433</v>
      </c>
      <c r="AA5" s="72" t="s">
        <v>398</v>
      </c>
      <c r="AB5" s="72" t="s">
        <v>527</v>
      </c>
      <c r="AC5" s="72" t="s">
        <v>167</v>
      </c>
      <c r="AD5" s="27"/>
      <c r="AE5" s="35" t="s">
        <v>276</v>
      </c>
      <c r="AF5" s="26"/>
      <c r="AG5" s="44" t="s">
        <v>267</v>
      </c>
      <c r="AI5" s="43" t="s">
        <v>300</v>
      </c>
      <c r="AK5" s="43" t="str">
        <f t="shared" si="7"/>
        <v>D</v>
      </c>
      <c r="AP5" s="44" t="s">
        <v>267</v>
      </c>
    </row>
    <row r="6" spans="1:42" ht="13.5" customHeight="1" x14ac:dyDescent="0.15">
      <c r="A6" s="12" t="s">
        <v>85</v>
      </c>
      <c r="B6" s="13"/>
      <c r="C6" s="11" t="str">
        <f t="shared" si="0"/>
        <v/>
      </c>
      <c r="D6" s="11" t="str">
        <f t="shared" ref="D6:D21" si="8">IF(C6="",D5,IF(D5&lt;&gt;"",CONCATENATE(D5,"、",C6),C6))</f>
        <v/>
      </c>
      <c r="F6" s="16" t="s">
        <v>111</v>
      </c>
      <c r="G6" s="15"/>
      <c r="H6" s="11" t="str">
        <f t="shared" si="1"/>
        <v/>
      </c>
      <c r="I6" s="11" t="str">
        <f t="shared" si="5"/>
        <v>一般会計</v>
      </c>
      <c r="K6" s="12" t="s">
        <v>103</v>
      </c>
      <c r="L6" s="13"/>
      <c r="M6" s="11" t="str">
        <f t="shared" si="2"/>
        <v/>
      </c>
      <c r="N6" s="11" t="str">
        <f t="shared" si="6"/>
        <v/>
      </c>
      <c r="O6" s="11"/>
      <c r="P6" s="10" t="s">
        <v>74</v>
      </c>
      <c r="Q6" s="15"/>
      <c r="R6" s="11" t="str">
        <f t="shared" si="3"/>
        <v/>
      </c>
      <c r="S6" s="11" t="str">
        <f t="shared" si="4"/>
        <v>委託・請負</v>
      </c>
      <c r="T6" s="11"/>
      <c r="U6" s="28" t="s">
        <v>277</v>
      </c>
      <c r="W6" s="28" t="s">
        <v>145</v>
      </c>
      <c r="Y6" s="28" t="s">
        <v>305</v>
      </c>
      <c r="Z6" s="28" t="s">
        <v>434</v>
      </c>
      <c r="AA6" s="72" t="s">
        <v>399</v>
      </c>
      <c r="AB6" s="72" t="s">
        <v>528</v>
      </c>
      <c r="AC6" s="72" t="s">
        <v>134</v>
      </c>
      <c r="AD6" s="27"/>
      <c r="AE6" s="35" t="s">
        <v>274</v>
      </c>
      <c r="AF6" s="26"/>
      <c r="AG6" s="44" t="s">
        <v>268</v>
      </c>
      <c r="AI6" s="43" t="s">
        <v>301</v>
      </c>
      <c r="AK6" s="43" t="str">
        <f>CHAR(CODE(AK5)+1)</f>
        <v>E</v>
      </c>
      <c r="AP6" s="44" t="s">
        <v>268</v>
      </c>
    </row>
    <row r="7" spans="1:42" ht="13.5" customHeight="1" x14ac:dyDescent="0.15">
      <c r="A7" s="12" t="s">
        <v>86</v>
      </c>
      <c r="B7" s="13"/>
      <c r="C7" s="11" t="str">
        <f t="shared" si="0"/>
        <v/>
      </c>
      <c r="D7" s="11" t="str">
        <f t="shared" si="8"/>
        <v/>
      </c>
      <c r="F7" s="16" t="s">
        <v>216</v>
      </c>
      <c r="G7" s="15"/>
      <c r="H7" s="11" t="str">
        <f t="shared" si="1"/>
        <v/>
      </c>
      <c r="I7" s="11" t="str">
        <f t="shared" si="5"/>
        <v>一般会計</v>
      </c>
      <c r="K7" s="12" t="s">
        <v>104</v>
      </c>
      <c r="L7" s="13"/>
      <c r="M7" s="11" t="str">
        <f t="shared" si="2"/>
        <v/>
      </c>
      <c r="N7" s="11" t="str">
        <f t="shared" si="6"/>
        <v/>
      </c>
      <c r="O7" s="11"/>
      <c r="P7" s="10" t="s">
        <v>75</v>
      </c>
      <c r="Q7" s="15"/>
      <c r="R7" s="11" t="str">
        <f t="shared" si="3"/>
        <v/>
      </c>
      <c r="S7" s="11" t="str">
        <f t="shared" si="4"/>
        <v>委託・請負</v>
      </c>
      <c r="T7" s="11"/>
      <c r="U7" s="28"/>
      <c r="W7" s="28" t="s">
        <v>146</v>
      </c>
      <c r="Y7" s="28" t="s">
        <v>306</v>
      </c>
      <c r="Z7" s="28" t="s">
        <v>435</v>
      </c>
      <c r="AA7" s="72" t="s">
        <v>400</v>
      </c>
      <c r="AB7" s="72" t="s">
        <v>529</v>
      </c>
      <c r="AC7" s="27"/>
      <c r="AD7" s="27"/>
      <c r="AE7" s="28" t="s">
        <v>134</v>
      </c>
      <c r="AF7" s="26"/>
      <c r="AG7" s="44" t="s">
        <v>269</v>
      </c>
      <c r="AH7" s="65"/>
      <c r="AI7" s="44" t="s">
        <v>289</v>
      </c>
      <c r="AK7" s="43" t="str">
        <f>CHAR(CODE(AK6)+1)</f>
        <v>F</v>
      </c>
      <c r="AP7" s="44" t="s">
        <v>269</v>
      </c>
    </row>
    <row r="8" spans="1:42" ht="13.5" customHeight="1" x14ac:dyDescent="0.15">
      <c r="A8" s="12" t="s">
        <v>87</v>
      </c>
      <c r="B8" s="13"/>
      <c r="C8" s="11" t="str">
        <f t="shared" si="0"/>
        <v/>
      </c>
      <c r="D8" s="11" t="str">
        <f t="shared" si="8"/>
        <v/>
      </c>
      <c r="F8" s="16" t="s">
        <v>112</v>
      </c>
      <c r="G8" s="15"/>
      <c r="H8" s="11" t="str">
        <f t="shared" si="1"/>
        <v/>
      </c>
      <c r="I8" s="11" t="str">
        <f t="shared" si="5"/>
        <v>一般会計</v>
      </c>
      <c r="K8" s="12" t="s">
        <v>105</v>
      </c>
      <c r="L8" s="13"/>
      <c r="M8" s="11" t="str">
        <f t="shared" si="2"/>
        <v/>
      </c>
      <c r="N8" s="11" t="str">
        <f t="shared" si="6"/>
        <v/>
      </c>
      <c r="O8" s="11"/>
      <c r="P8" s="10" t="s">
        <v>76</v>
      </c>
      <c r="Q8" s="15"/>
      <c r="R8" s="11" t="str">
        <f t="shared" si="3"/>
        <v/>
      </c>
      <c r="S8" s="11" t="str">
        <f t="shared" si="4"/>
        <v>委託・請負</v>
      </c>
      <c r="T8" s="11"/>
      <c r="U8" s="28" t="s">
        <v>298</v>
      </c>
      <c r="W8" s="28" t="s">
        <v>147</v>
      </c>
      <c r="Y8" s="28" t="s">
        <v>307</v>
      </c>
      <c r="Z8" s="28" t="s">
        <v>436</v>
      </c>
      <c r="AA8" s="72" t="s">
        <v>401</v>
      </c>
      <c r="AB8" s="72" t="s">
        <v>530</v>
      </c>
      <c r="AC8" s="27"/>
      <c r="AD8" s="27"/>
      <c r="AE8" s="27"/>
      <c r="AF8" s="26"/>
      <c r="AG8" s="44" t="s">
        <v>270</v>
      </c>
      <c r="AI8" s="43" t="s">
        <v>290</v>
      </c>
      <c r="AK8" s="43" t="str">
        <f t="shared" si="7"/>
        <v>G</v>
      </c>
      <c r="AP8" s="44" t="s">
        <v>270</v>
      </c>
    </row>
    <row r="9" spans="1:42" ht="13.5" customHeight="1" x14ac:dyDescent="0.15">
      <c r="A9" s="12" t="s">
        <v>88</v>
      </c>
      <c r="B9" s="13"/>
      <c r="C9" s="11" t="str">
        <f t="shared" si="0"/>
        <v/>
      </c>
      <c r="D9" s="11" t="str">
        <f t="shared" si="8"/>
        <v/>
      </c>
      <c r="F9" s="16" t="s">
        <v>217</v>
      </c>
      <c r="G9" s="15"/>
      <c r="H9" s="11" t="str">
        <f t="shared" si="1"/>
        <v/>
      </c>
      <c r="I9" s="11" t="str">
        <f t="shared" si="5"/>
        <v>一般会計</v>
      </c>
      <c r="K9" s="12" t="s">
        <v>106</v>
      </c>
      <c r="L9" s="13"/>
      <c r="M9" s="11" t="str">
        <f t="shared" si="2"/>
        <v/>
      </c>
      <c r="N9" s="11" t="str">
        <f t="shared" si="6"/>
        <v/>
      </c>
      <c r="O9" s="11"/>
      <c r="P9" s="11"/>
      <c r="Q9" s="17"/>
      <c r="T9" s="11"/>
      <c r="U9" s="28" t="s">
        <v>299</v>
      </c>
      <c r="W9" s="28" t="s">
        <v>148</v>
      </c>
      <c r="Y9" s="28" t="s">
        <v>308</v>
      </c>
      <c r="Z9" s="28" t="s">
        <v>437</v>
      </c>
      <c r="AA9" s="72" t="s">
        <v>402</v>
      </c>
      <c r="AB9" s="72" t="s">
        <v>531</v>
      </c>
      <c r="AC9" s="27"/>
      <c r="AD9" s="27"/>
      <c r="AE9" s="27"/>
      <c r="AF9" s="26"/>
      <c r="AG9" s="44" t="s">
        <v>271</v>
      </c>
      <c r="AI9" s="61"/>
      <c r="AK9" s="43" t="str">
        <f t="shared" si="7"/>
        <v>H</v>
      </c>
      <c r="AP9" s="44" t="s">
        <v>271</v>
      </c>
    </row>
    <row r="10" spans="1:42" ht="13.5" customHeight="1" x14ac:dyDescent="0.15">
      <c r="A10" s="12" t="s">
        <v>237</v>
      </c>
      <c r="B10" s="13"/>
      <c r="C10" s="11" t="str">
        <f t="shared" si="0"/>
        <v/>
      </c>
      <c r="D10" s="11" t="str">
        <f t="shared" si="8"/>
        <v/>
      </c>
      <c r="F10" s="16" t="s">
        <v>113</v>
      </c>
      <c r="G10" s="15"/>
      <c r="H10" s="11" t="str">
        <f t="shared" si="1"/>
        <v/>
      </c>
      <c r="I10" s="11" t="str">
        <f t="shared" si="5"/>
        <v>一般会計</v>
      </c>
      <c r="K10" s="12" t="s">
        <v>239</v>
      </c>
      <c r="L10" s="13"/>
      <c r="M10" s="11" t="str">
        <f t="shared" si="2"/>
        <v/>
      </c>
      <c r="N10" s="11" t="str">
        <f t="shared" si="6"/>
        <v/>
      </c>
      <c r="O10" s="11"/>
      <c r="P10" s="11" t="str">
        <f>S8</f>
        <v>委託・請負</v>
      </c>
      <c r="Q10" s="17"/>
      <c r="T10" s="11"/>
      <c r="W10" s="28" t="s">
        <v>149</v>
      </c>
      <c r="Y10" s="28" t="s">
        <v>309</v>
      </c>
      <c r="Z10" s="28" t="s">
        <v>438</v>
      </c>
      <c r="AA10" s="72" t="s">
        <v>403</v>
      </c>
      <c r="AB10" s="72" t="s">
        <v>532</v>
      </c>
      <c r="AC10" s="27"/>
      <c r="AD10" s="27"/>
      <c r="AE10" s="27"/>
      <c r="AF10" s="26"/>
      <c r="AG10" s="44" t="s">
        <v>258</v>
      </c>
      <c r="AK10" s="43" t="str">
        <f t="shared" si="7"/>
        <v>I</v>
      </c>
      <c r="AP10" s="43" t="s">
        <v>256</v>
      </c>
    </row>
    <row r="11" spans="1:42" ht="13.5" customHeight="1" x14ac:dyDescent="0.15">
      <c r="A11" s="12" t="s">
        <v>89</v>
      </c>
      <c r="B11" s="13"/>
      <c r="C11" s="11" t="str">
        <f t="shared" si="0"/>
        <v/>
      </c>
      <c r="D11" s="11" t="str">
        <f t="shared" si="8"/>
        <v/>
      </c>
      <c r="F11" s="16" t="s">
        <v>114</v>
      </c>
      <c r="G11" s="15"/>
      <c r="H11" s="11" t="str">
        <f t="shared" si="1"/>
        <v/>
      </c>
      <c r="I11" s="11" t="str">
        <f t="shared" si="5"/>
        <v>一般会計</v>
      </c>
      <c r="K11" s="12" t="s">
        <v>107</v>
      </c>
      <c r="L11" s="13" t="s">
        <v>595</v>
      </c>
      <c r="M11" s="11" t="str">
        <f t="shared" si="2"/>
        <v>その他の事項経費</v>
      </c>
      <c r="N11" s="11" t="str">
        <f t="shared" si="6"/>
        <v>その他の事項経費</v>
      </c>
      <c r="O11" s="11"/>
      <c r="P11" s="11"/>
      <c r="Q11" s="17"/>
      <c r="T11" s="11"/>
      <c r="W11" s="28" t="s">
        <v>150</v>
      </c>
      <c r="Y11" s="28" t="s">
        <v>310</v>
      </c>
      <c r="Z11" s="28" t="s">
        <v>439</v>
      </c>
      <c r="AA11" s="72" t="s">
        <v>404</v>
      </c>
      <c r="AB11" s="72" t="s">
        <v>533</v>
      </c>
      <c r="AC11" s="27"/>
      <c r="AD11" s="27"/>
      <c r="AE11" s="27"/>
      <c r="AF11" s="26"/>
      <c r="AG11" s="43" t="s">
        <v>261</v>
      </c>
      <c r="AK11" s="43" t="str">
        <f t="shared" si="7"/>
        <v>J</v>
      </c>
    </row>
    <row r="12" spans="1:42" ht="13.5" customHeight="1" x14ac:dyDescent="0.15">
      <c r="A12" s="12" t="s">
        <v>90</v>
      </c>
      <c r="B12" s="13"/>
      <c r="C12" s="11" t="str">
        <f t="shared" ref="C12:C24" si="9">IF(B12="","",A12)</f>
        <v/>
      </c>
      <c r="D12" s="11" t="str">
        <f t="shared" si="8"/>
        <v/>
      </c>
      <c r="F12" s="16" t="s">
        <v>115</v>
      </c>
      <c r="G12" s="15"/>
      <c r="H12" s="11" t="str">
        <f t="shared" si="1"/>
        <v/>
      </c>
      <c r="I12" s="11" t="str">
        <f t="shared" si="5"/>
        <v>一般会計</v>
      </c>
      <c r="K12" s="11"/>
      <c r="L12" s="11"/>
      <c r="O12" s="11"/>
      <c r="P12" s="11"/>
      <c r="Q12" s="17"/>
      <c r="T12" s="11"/>
      <c r="U12" s="25" t="s">
        <v>557</v>
      </c>
      <c r="W12" s="28" t="s">
        <v>151</v>
      </c>
      <c r="Y12" s="28" t="s">
        <v>311</v>
      </c>
      <c r="Z12" s="28" t="s">
        <v>440</v>
      </c>
      <c r="AA12" s="72" t="s">
        <v>405</v>
      </c>
      <c r="AB12" s="72" t="s">
        <v>534</v>
      </c>
      <c r="AC12" s="27"/>
      <c r="AD12" s="27"/>
      <c r="AE12" s="27"/>
      <c r="AF12" s="26"/>
      <c r="AG12" s="43" t="s">
        <v>259</v>
      </c>
      <c r="AK12" s="43" t="str">
        <f t="shared" si="7"/>
        <v>K</v>
      </c>
    </row>
    <row r="13" spans="1:42" ht="13.5" customHeight="1" x14ac:dyDescent="0.15">
      <c r="A13" s="12" t="s">
        <v>91</v>
      </c>
      <c r="B13" s="13"/>
      <c r="C13" s="11" t="str">
        <f t="shared" si="9"/>
        <v/>
      </c>
      <c r="D13" s="11" t="str">
        <f t="shared" si="8"/>
        <v/>
      </c>
      <c r="F13" s="16" t="s">
        <v>116</v>
      </c>
      <c r="G13" s="15"/>
      <c r="H13" s="11" t="str">
        <f t="shared" si="1"/>
        <v/>
      </c>
      <c r="I13" s="11" t="str">
        <f t="shared" si="5"/>
        <v>一般会計</v>
      </c>
      <c r="K13" s="11" t="str">
        <f>N11</f>
        <v>その他の事項経費</v>
      </c>
      <c r="L13" s="11"/>
      <c r="O13" s="11"/>
      <c r="P13" s="11"/>
      <c r="Q13" s="17"/>
      <c r="T13" s="11"/>
      <c r="U13" s="28" t="s">
        <v>168</v>
      </c>
      <c r="W13" s="28" t="s">
        <v>152</v>
      </c>
      <c r="Y13" s="28" t="s">
        <v>312</v>
      </c>
      <c r="Z13" s="28" t="s">
        <v>441</v>
      </c>
      <c r="AA13" s="72" t="s">
        <v>406</v>
      </c>
      <c r="AB13" s="72" t="s">
        <v>535</v>
      </c>
      <c r="AC13" s="27"/>
      <c r="AD13" s="27"/>
      <c r="AE13" s="27"/>
      <c r="AF13" s="26"/>
      <c r="AG13" s="43" t="s">
        <v>260</v>
      </c>
      <c r="AK13" s="43" t="str">
        <f t="shared" si="7"/>
        <v>L</v>
      </c>
    </row>
    <row r="14" spans="1:42" ht="13.5" customHeight="1" x14ac:dyDescent="0.15">
      <c r="A14" s="12" t="s">
        <v>92</v>
      </c>
      <c r="B14" s="13"/>
      <c r="C14" s="11" t="str">
        <f t="shared" si="9"/>
        <v/>
      </c>
      <c r="D14" s="11" t="str">
        <f t="shared" si="8"/>
        <v/>
      </c>
      <c r="F14" s="16" t="s">
        <v>117</v>
      </c>
      <c r="G14" s="15"/>
      <c r="H14" s="11" t="str">
        <f t="shared" si="1"/>
        <v/>
      </c>
      <c r="I14" s="11" t="str">
        <f t="shared" si="5"/>
        <v>一般会計</v>
      </c>
      <c r="K14" s="11"/>
      <c r="L14" s="11"/>
      <c r="O14" s="11"/>
      <c r="P14" s="11"/>
      <c r="Q14" s="17"/>
      <c r="T14" s="11"/>
      <c r="U14" s="28" t="s">
        <v>558</v>
      </c>
      <c r="W14" s="28" t="s">
        <v>153</v>
      </c>
      <c r="Y14" s="28" t="s">
        <v>313</v>
      </c>
      <c r="Z14" s="28" t="s">
        <v>442</v>
      </c>
      <c r="AA14" s="72" t="s">
        <v>407</v>
      </c>
      <c r="AB14" s="72" t="s">
        <v>536</v>
      </c>
      <c r="AC14" s="27"/>
      <c r="AD14" s="27"/>
      <c r="AE14" s="27"/>
      <c r="AF14" s="26"/>
      <c r="AG14" s="61"/>
      <c r="AK14" s="43" t="str">
        <f t="shared" si="7"/>
        <v>M</v>
      </c>
    </row>
    <row r="15" spans="1:42" ht="13.5" customHeight="1" x14ac:dyDescent="0.15">
      <c r="A15" s="12" t="s">
        <v>93</v>
      </c>
      <c r="B15" s="13"/>
      <c r="C15" s="11" t="str">
        <f t="shared" si="9"/>
        <v/>
      </c>
      <c r="D15" s="11" t="str">
        <f t="shared" si="8"/>
        <v/>
      </c>
      <c r="F15" s="16" t="s">
        <v>118</v>
      </c>
      <c r="G15" s="15"/>
      <c r="H15" s="11" t="str">
        <f t="shared" si="1"/>
        <v/>
      </c>
      <c r="I15" s="11" t="str">
        <f t="shared" si="5"/>
        <v>一般会計</v>
      </c>
      <c r="K15" s="11"/>
      <c r="L15" s="11"/>
      <c r="O15" s="11"/>
      <c r="P15" s="11"/>
      <c r="Q15" s="17"/>
      <c r="T15" s="11"/>
      <c r="U15" s="28" t="s">
        <v>559</v>
      </c>
      <c r="W15" s="28" t="s">
        <v>154</v>
      </c>
      <c r="Y15" s="28" t="s">
        <v>314</v>
      </c>
      <c r="Z15" s="28" t="s">
        <v>443</v>
      </c>
      <c r="AA15" s="72" t="s">
        <v>408</v>
      </c>
      <c r="AB15" s="72" t="s">
        <v>537</v>
      </c>
      <c r="AC15" s="27"/>
      <c r="AD15" s="27"/>
      <c r="AE15" s="27"/>
      <c r="AF15" s="26"/>
      <c r="AG15" s="62"/>
      <c r="AK15" s="43" t="str">
        <f t="shared" si="7"/>
        <v>N</v>
      </c>
    </row>
    <row r="16" spans="1:42" ht="13.5" customHeight="1" x14ac:dyDescent="0.15">
      <c r="A16" s="12" t="s">
        <v>94</v>
      </c>
      <c r="B16" s="13"/>
      <c r="C16" s="11" t="str">
        <f t="shared" si="9"/>
        <v/>
      </c>
      <c r="D16" s="11" t="str">
        <f t="shared" si="8"/>
        <v/>
      </c>
      <c r="F16" s="16" t="s">
        <v>119</v>
      </c>
      <c r="G16" s="15"/>
      <c r="H16" s="11" t="str">
        <f t="shared" si="1"/>
        <v/>
      </c>
      <c r="I16" s="11" t="str">
        <f t="shared" si="5"/>
        <v>一般会計</v>
      </c>
      <c r="K16" s="11"/>
      <c r="L16" s="11"/>
      <c r="O16" s="11"/>
      <c r="P16" s="11"/>
      <c r="Q16" s="17"/>
      <c r="T16" s="11"/>
      <c r="U16" s="28" t="s">
        <v>560</v>
      </c>
      <c r="W16" s="28" t="s">
        <v>155</v>
      </c>
      <c r="Y16" s="28" t="s">
        <v>315</v>
      </c>
      <c r="Z16" s="28" t="s">
        <v>444</v>
      </c>
      <c r="AA16" s="72" t="s">
        <v>409</v>
      </c>
      <c r="AB16" s="72" t="s">
        <v>538</v>
      </c>
      <c r="AC16" s="27"/>
      <c r="AD16" s="27"/>
      <c r="AE16" s="27"/>
      <c r="AF16" s="26"/>
      <c r="AG16" s="62"/>
      <c r="AK16" s="43" t="str">
        <f t="shared" si="7"/>
        <v>O</v>
      </c>
    </row>
    <row r="17" spans="1:37" ht="13.5" customHeight="1" x14ac:dyDescent="0.15">
      <c r="A17" s="12" t="s">
        <v>95</v>
      </c>
      <c r="B17" s="13"/>
      <c r="C17" s="11" t="str">
        <f t="shared" si="9"/>
        <v/>
      </c>
      <c r="D17" s="11" t="str">
        <f t="shared" si="8"/>
        <v/>
      </c>
      <c r="F17" s="16" t="s">
        <v>120</v>
      </c>
      <c r="G17" s="15"/>
      <c r="H17" s="11" t="str">
        <f t="shared" si="1"/>
        <v/>
      </c>
      <c r="I17" s="11" t="str">
        <f t="shared" si="5"/>
        <v>一般会計</v>
      </c>
      <c r="K17" s="11"/>
      <c r="L17" s="11"/>
      <c r="O17" s="11"/>
      <c r="P17" s="11"/>
      <c r="Q17" s="17"/>
      <c r="T17" s="11"/>
      <c r="U17" s="28" t="s">
        <v>561</v>
      </c>
      <c r="W17" s="28" t="s">
        <v>156</v>
      </c>
      <c r="Y17" s="28" t="s">
        <v>316</v>
      </c>
      <c r="Z17" s="28" t="s">
        <v>445</v>
      </c>
      <c r="AA17" s="72" t="s">
        <v>410</v>
      </c>
      <c r="AB17" s="72" t="s">
        <v>539</v>
      </c>
      <c r="AC17" s="27"/>
      <c r="AD17" s="27"/>
      <c r="AE17" s="27"/>
      <c r="AF17" s="26"/>
      <c r="AG17" s="62"/>
      <c r="AK17" s="43" t="str">
        <f t="shared" si="7"/>
        <v>P</v>
      </c>
    </row>
    <row r="18" spans="1:37" ht="13.5" customHeight="1" x14ac:dyDescent="0.15">
      <c r="A18" s="12" t="s">
        <v>96</v>
      </c>
      <c r="B18" s="13"/>
      <c r="C18" s="11" t="str">
        <f t="shared" si="9"/>
        <v/>
      </c>
      <c r="D18" s="11" t="str">
        <f t="shared" si="8"/>
        <v/>
      </c>
      <c r="F18" s="16" t="s">
        <v>121</v>
      </c>
      <c r="G18" s="15"/>
      <c r="H18" s="11" t="str">
        <f t="shared" si="1"/>
        <v/>
      </c>
      <c r="I18" s="11" t="str">
        <f t="shared" si="5"/>
        <v>一般会計</v>
      </c>
      <c r="K18" s="11"/>
      <c r="L18" s="11"/>
      <c r="O18" s="11"/>
      <c r="P18" s="11"/>
      <c r="Q18" s="17"/>
      <c r="T18" s="11"/>
      <c r="U18" s="28" t="s">
        <v>562</v>
      </c>
      <c r="W18" s="28" t="s">
        <v>157</v>
      </c>
      <c r="Y18" s="28" t="s">
        <v>317</v>
      </c>
      <c r="Z18" s="28" t="s">
        <v>446</v>
      </c>
      <c r="AA18" s="72" t="s">
        <v>411</v>
      </c>
      <c r="AB18" s="72" t="s">
        <v>540</v>
      </c>
      <c r="AC18" s="27"/>
      <c r="AD18" s="27"/>
      <c r="AE18" s="27"/>
      <c r="AF18" s="26"/>
      <c r="AK18" s="43" t="str">
        <f t="shared" si="7"/>
        <v>Q</v>
      </c>
    </row>
    <row r="19" spans="1:37" ht="13.5" customHeight="1" x14ac:dyDescent="0.15">
      <c r="A19" s="12" t="s">
        <v>97</v>
      </c>
      <c r="B19" s="13"/>
      <c r="C19" s="11" t="str">
        <f t="shared" si="9"/>
        <v/>
      </c>
      <c r="D19" s="11" t="str">
        <f t="shared" si="8"/>
        <v/>
      </c>
      <c r="F19" s="16" t="s">
        <v>122</v>
      </c>
      <c r="G19" s="15"/>
      <c r="H19" s="11" t="str">
        <f t="shared" si="1"/>
        <v/>
      </c>
      <c r="I19" s="11" t="str">
        <f t="shared" si="5"/>
        <v>一般会計</v>
      </c>
      <c r="K19" s="11"/>
      <c r="L19" s="11"/>
      <c r="O19" s="11"/>
      <c r="P19" s="11"/>
      <c r="Q19" s="17"/>
      <c r="T19" s="11"/>
      <c r="U19" s="28" t="s">
        <v>563</v>
      </c>
      <c r="W19" s="28" t="s">
        <v>158</v>
      </c>
      <c r="Y19" s="28" t="s">
        <v>318</v>
      </c>
      <c r="Z19" s="28" t="s">
        <v>447</v>
      </c>
      <c r="AA19" s="72" t="s">
        <v>412</v>
      </c>
      <c r="AB19" s="72" t="s">
        <v>541</v>
      </c>
      <c r="AC19" s="27"/>
      <c r="AD19" s="27"/>
      <c r="AE19" s="27"/>
      <c r="AF19" s="26"/>
      <c r="AK19" s="43" t="str">
        <f t="shared" si="7"/>
        <v>R</v>
      </c>
    </row>
    <row r="20" spans="1:37" ht="13.5" customHeight="1" x14ac:dyDescent="0.15">
      <c r="A20" s="12" t="s">
        <v>227</v>
      </c>
      <c r="B20" s="13"/>
      <c r="C20" s="11" t="str">
        <f t="shared" si="9"/>
        <v/>
      </c>
      <c r="D20" s="11" t="str">
        <f t="shared" si="8"/>
        <v/>
      </c>
      <c r="F20" s="16" t="s">
        <v>226</v>
      </c>
      <c r="G20" s="15"/>
      <c r="H20" s="11" t="str">
        <f t="shared" si="1"/>
        <v/>
      </c>
      <c r="I20" s="11" t="str">
        <f t="shared" si="5"/>
        <v>一般会計</v>
      </c>
      <c r="K20" s="11"/>
      <c r="L20" s="11"/>
      <c r="O20" s="11"/>
      <c r="P20" s="11"/>
      <c r="Q20" s="17"/>
      <c r="T20" s="11"/>
      <c r="U20" s="28" t="s">
        <v>564</v>
      </c>
      <c r="W20" s="28" t="s">
        <v>159</v>
      </c>
      <c r="Y20" s="28" t="s">
        <v>319</v>
      </c>
      <c r="Z20" s="28" t="s">
        <v>448</v>
      </c>
      <c r="AA20" s="72" t="s">
        <v>413</v>
      </c>
      <c r="AB20" s="72" t="s">
        <v>542</v>
      </c>
      <c r="AC20" s="27"/>
      <c r="AD20" s="27"/>
      <c r="AE20" s="27"/>
      <c r="AF20" s="26"/>
      <c r="AK20" s="43" t="str">
        <f t="shared" si="7"/>
        <v>S</v>
      </c>
    </row>
    <row r="21" spans="1:37" ht="13.5" customHeight="1" x14ac:dyDescent="0.15">
      <c r="A21" s="12" t="s">
        <v>228</v>
      </c>
      <c r="B21" s="13"/>
      <c r="C21" s="11" t="str">
        <f t="shared" si="9"/>
        <v/>
      </c>
      <c r="D21" s="11" t="str">
        <f t="shared" si="8"/>
        <v/>
      </c>
      <c r="F21" s="16" t="s">
        <v>123</v>
      </c>
      <c r="G21" s="15"/>
      <c r="H21" s="11" t="str">
        <f t="shared" si="1"/>
        <v/>
      </c>
      <c r="I21" s="11" t="str">
        <f t="shared" si="5"/>
        <v>一般会計</v>
      </c>
      <c r="K21" s="11"/>
      <c r="L21" s="11"/>
      <c r="O21" s="11"/>
      <c r="P21" s="11"/>
      <c r="Q21" s="17"/>
      <c r="T21" s="11"/>
      <c r="U21" s="28" t="s">
        <v>565</v>
      </c>
      <c r="W21" s="28" t="s">
        <v>160</v>
      </c>
      <c r="Y21" s="28" t="s">
        <v>320</v>
      </c>
      <c r="Z21" s="28" t="s">
        <v>449</v>
      </c>
      <c r="AA21" s="72" t="s">
        <v>414</v>
      </c>
      <c r="AB21" s="72" t="s">
        <v>543</v>
      </c>
      <c r="AC21" s="27"/>
      <c r="AD21" s="27"/>
      <c r="AE21" s="27"/>
      <c r="AF21" s="26"/>
      <c r="AK21" s="43" t="str">
        <f t="shared" si="7"/>
        <v>T</v>
      </c>
    </row>
    <row r="22" spans="1:37" ht="13.5" customHeight="1" x14ac:dyDescent="0.15">
      <c r="A22" s="12" t="s">
        <v>229</v>
      </c>
      <c r="B22" s="13"/>
      <c r="C22" s="11" t="str">
        <f t="shared" si="9"/>
        <v/>
      </c>
      <c r="D22" s="11" t="str">
        <f>IF(C22="",D21,IF(D21&lt;&gt;"",CONCATENATE(D21,"、",C22),C22))</f>
        <v/>
      </c>
      <c r="F22" s="16" t="s">
        <v>124</v>
      </c>
      <c r="G22" s="15"/>
      <c r="H22" s="11" t="str">
        <f t="shared" si="1"/>
        <v/>
      </c>
      <c r="I22" s="11" t="str">
        <f t="shared" si="5"/>
        <v>一般会計</v>
      </c>
      <c r="K22" s="11"/>
      <c r="L22" s="11"/>
      <c r="O22" s="11"/>
      <c r="P22" s="11"/>
      <c r="Q22" s="17"/>
      <c r="T22" s="11"/>
      <c r="U22" s="28" t="s">
        <v>566</v>
      </c>
      <c r="W22" s="28" t="s">
        <v>161</v>
      </c>
      <c r="Y22" s="28" t="s">
        <v>321</v>
      </c>
      <c r="Z22" s="28" t="s">
        <v>450</v>
      </c>
      <c r="AA22" s="72" t="s">
        <v>415</v>
      </c>
      <c r="AB22" s="72" t="s">
        <v>544</v>
      </c>
      <c r="AC22" s="27"/>
      <c r="AD22" s="27"/>
      <c r="AE22" s="27"/>
      <c r="AF22" s="26"/>
      <c r="AK22" s="43" t="str">
        <f t="shared" si="7"/>
        <v>U</v>
      </c>
    </row>
    <row r="23" spans="1:37" ht="13.5" customHeight="1" x14ac:dyDescent="0.15">
      <c r="A23" s="12" t="s">
        <v>230</v>
      </c>
      <c r="B23" s="13"/>
      <c r="C23" s="11" t="str">
        <f t="shared" si="9"/>
        <v/>
      </c>
      <c r="D23" s="11" t="str">
        <f>IF(C23="",D22,IF(D22&lt;&gt;"",CONCATENATE(D22,"、",C23),C23))</f>
        <v/>
      </c>
      <c r="F23" s="16" t="s">
        <v>125</v>
      </c>
      <c r="G23" s="15"/>
      <c r="H23" s="11" t="str">
        <f t="shared" si="1"/>
        <v/>
      </c>
      <c r="I23" s="11" t="str">
        <f t="shared" si="5"/>
        <v>一般会計</v>
      </c>
      <c r="K23" s="11"/>
      <c r="L23" s="11"/>
      <c r="O23" s="11"/>
      <c r="P23" s="11"/>
      <c r="Q23" s="17"/>
      <c r="T23" s="11"/>
      <c r="U23" s="28" t="s">
        <v>567</v>
      </c>
      <c r="W23" s="28" t="s">
        <v>582</v>
      </c>
      <c r="Y23" s="28" t="s">
        <v>322</v>
      </c>
      <c r="Z23" s="28" t="s">
        <v>451</v>
      </c>
      <c r="AA23" s="72" t="s">
        <v>416</v>
      </c>
      <c r="AB23" s="72" t="s">
        <v>545</v>
      </c>
      <c r="AC23" s="27"/>
      <c r="AD23" s="27"/>
      <c r="AE23" s="27"/>
      <c r="AF23" s="26"/>
      <c r="AK23" s="43" t="str">
        <f t="shared" si="7"/>
        <v>V</v>
      </c>
    </row>
    <row r="24" spans="1:37" ht="13.5" customHeight="1" x14ac:dyDescent="0.15">
      <c r="A24" s="68" t="s">
        <v>291</v>
      </c>
      <c r="B24" s="13"/>
      <c r="C24" s="11" t="str">
        <f t="shared" si="9"/>
        <v/>
      </c>
      <c r="D24" s="11" t="str">
        <f>IF(C24="",D23,IF(D23&lt;&gt;"",CONCATENATE(D23,"、",C24),C24))</f>
        <v/>
      </c>
      <c r="F24" s="16" t="s">
        <v>294</v>
      </c>
      <c r="G24" s="15"/>
      <c r="H24" s="11" t="str">
        <f t="shared" si="1"/>
        <v/>
      </c>
      <c r="I24" s="11" t="str">
        <f t="shared" si="5"/>
        <v>一般会計</v>
      </c>
      <c r="K24" s="11"/>
      <c r="L24" s="11"/>
      <c r="O24" s="11"/>
      <c r="P24" s="11"/>
      <c r="Q24" s="17"/>
      <c r="T24" s="11"/>
      <c r="U24" s="28" t="s">
        <v>568</v>
      </c>
      <c r="Y24" s="28" t="s">
        <v>323</v>
      </c>
      <c r="Z24" s="28" t="s">
        <v>452</v>
      </c>
      <c r="AA24" s="72" t="s">
        <v>417</v>
      </c>
      <c r="AB24" s="72" t="s">
        <v>546</v>
      </c>
      <c r="AC24" s="27"/>
      <c r="AD24" s="27"/>
      <c r="AE24" s="27"/>
      <c r="AF24" s="26"/>
      <c r="AK24" s="43" t="str">
        <f>CHAR(CODE(AK23)+1)</f>
        <v>W</v>
      </c>
    </row>
    <row r="25" spans="1:37" ht="13.5" customHeight="1" x14ac:dyDescent="0.15">
      <c r="A25" s="70"/>
      <c r="B25" s="69"/>
      <c r="F25" s="16" t="s">
        <v>126</v>
      </c>
      <c r="G25" s="15"/>
      <c r="H25" s="11" t="str">
        <f t="shared" si="1"/>
        <v/>
      </c>
      <c r="I25" s="11" t="str">
        <f t="shared" si="5"/>
        <v>一般会計</v>
      </c>
      <c r="K25" s="11"/>
      <c r="L25" s="11"/>
      <c r="O25" s="11"/>
      <c r="P25" s="11"/>
      <c r="Q25" s="17"/>
      <c r="T25" s="11"/>
      <c r="U25" s="28" t="s">
        <v>569</v>
      </c>
      <c r="Y25" s="28" t="s">
        <v>324</v>
      </c>
      <c r="Z25" s="28" t="s">
        <v>453</v>
      </c>
      <c r="AA25" s="72" t="s">
        <v>418</v>
      </c>
      <c r="AB25" s="72" t="s">
        <v>547</v>
      </c>
      <c r="AC25" s="27"/>
      <c r="AD25" s="27"/>
      <c r="AE25" s="27"/>
      <c r="AF25" s="26"/>
      <c r="AK25" s="43" t="str">
        <f t="shared" si="7"/>
        <v>X</v>
      </c>
    </row>
    <row r="26" spans="1:37" ht="13.5" customHeight="1" x14ac:dyDescent="0.15">
      <c r="A26" s="67"/>
      <c r="B26" s="66"/>
      <c r="F26" s="16" t="s">
        <v>127</v>
      </c>
      <c r="G26" s="15"/>
      <c r="H26" s="11" t="str">
        <f t="shared" si="1"/>
        <v/>
      </c>
      <c r="I26" s="11" t="str">
        <f t="shared" si="5"/>
        <v>一般会計</v>
      </c>
      <c r="K26" s="11"/>
      <c r="L26" s="11"/>
      <c r="O26" s="11"/>
      <c r="P26" s="11"/>
      <c r="Q26" s="17"/>
      <c r="T26" s="11"/>
      <c r="U26" s="28" t="s">
        <v>570</v>
      </c>
      <c r="Y26" s="28" t="s">
        <v>325</v>
      </c>
      <c r="Z26" s="28" t="s">
        <v>454</v>
      </c>
      <c r="AA26" s="72" t="s">
        <v>419</v>
      </c>
      <c r="AB26" s="72" t="s">
        <v>548</v>
      </c>
      <c r="AC26" s="27"/>
      <c r="AD26" s="27"/>
      <c r="AE26" s="27"/>
      <c r="AF26" s="26"/>
      <c r="AK26" s="43" t="str">
        <f t="shared" si="7"/>
        <v>Y</v>
      </c>
    </row>
    <row r="27" spans="1:37" ht="13.5" customHeight="1" x14ac:dyDescent="0.15">
      <c r="A27" s="11" t="str">
        <f>IF(D24="", "-", D24)</f>
        <v>-</v>
      </c>
      <c r="B27" s="11"/>
      <c r="F27" s="16" t="s">
        <v>128</v>
      </c>
      <c r="G27" s="15"/>
      <c r="H27" s="11" t="str">
        <f t="shared" si="1"/>
        <v/>
      </c>
      <c r="I27" s="11" t="str">
        <f t="shared" si="5"/>
        <v>一般会計</v>
      </c>
      <c r="K27" s="11"/>
      <c r="L27" s="11"/>
      <c r="O27" s="11"/>
      <c r="P27" s="11"/>
      <c r="Q27" s="17"/>
      <c r="T27" s="11"/>
      <c r="U27" s="28" t="s">
        <v>571</v>
      </c>
      <c r="Y27" s="28" t="s">
        <v>326</v>
      </c>
      <c r="Z27" s="28" t="s">
        <v>455</v>
      </c>
      <c r="AA27" s="72" t="s">
        <v>420</v>
      </c>
      <c r="AB27" s="72" t="s">
        <v>549</v>
      </c>
      <c r="AC27" s="27"/>
      <c r="AD27" s="27"/>
      <c r="AE27" s="27"/>
      <c r="AF27" s="26"/>
      <c r="AK27" s="43" t="str">
        <f>CHAR(CODE(AK26)+1)</f>
        <v>Z</v>
      </c>
    </row>
    <row r="28" spans="1:37" ht="13.5" customHeight="1" x14ac:dyDescent="0.15">
      <c r="B28" s="11"/>
      <c r="F28" s="16" t="s">
        <v>129</v>
      </c>
      <c r="G28" s="15"/>
      <c r="H28" s="11" t="str">
        <f t="shared" si="1"/>
        <v/>
      </c>
      <c r="I28" s="11" t="str">
        <f t="shared" si="5"/>
        <v>一般会計</v>
      </c>
      <c r="K28" s="11"/>
      <c r="L28" s="11"/>
      <c r="O28" s="11"/>
      <c r="P28" s="11"/>
      <c r="Q28" s="17"/>
      <c r="T28" s="11"/>
      <c r="U28" s="28" t="s">
        <v>572</v>
      </c>
      <c r="Y28" s="28" t="s">
        <v>327</v>
      </c>
      <c r="Z28" s="28" t="s">
        <v>456</v>
      </c>
      <c r="AA28" s="72" t="s">
        <v>421</v>
      </c>
      <c r="AB28" s="72" t="s">
        <v>550</v>
      </c>
      <c r="AC28" s="27"/>
      <c r="AD28" s="27"/>
      <c r="AE28" s="27"/>
      <c r="AF28" s="26"/>
      <c r="AK28" s="43" t="s">
        <v>209</v>
      </c>
    </row>
    <row r="29" spans="1:37" ht="13.5" customHeight="1" x14ac:dyDescent="0.15">
      <c r="A29" s="11"/>
      <c r="B29" s="11"/>
      <c r="F29" s="16" t="s">
        <v>218</v>
      </c>
      <c r="G29" s="15"/>
      <c r="H29" s="11" t="str">
        <f t="shared" si="1"/>
        <v/>
      </c>
      <c r="I29" s="11" t="str">
        <f t="shared" si="5"/>
        <v>一般会計</v>
      </c>
      <c r="K29" s="11"/>
      <c r="L29" s="11"/>
      <c r="O29" s="11"/>
      <c r="P29" s="11"/>
      <c r="Q29" s="17"/>
      <c r="T29" s="11"/>
      <c r="U29" s="28" t="s">
        <v>573</v>
      </c>
      <c r="Y29" s="28" t="s">
        <v>328</v>
      </c>
      <c r="Z29" s="28" t="s">
        <v>457</v>
      </c>
      <c r="AA29" s="72" t="s">
        <v>422</v>
      </c>
      <c r="AB29" s="72" t="s">
        <v>551</v>
      </c>
      <c r="AC29" s="27"/>
      <c r="AD29" s="27"/>
      <c r="AE29" s="27"/>
      <c r="AF29" s="26"/>
      <c r="AK29" s="43" t="str">
        <f t="shared" si="7"/>
        <v>b</v>
      </c>
    </row>
    <row r="30" spans="1:37" ht="13.5" customHeight="1" x14ac:dyDescent="0.15">
      <c r="A30" s="11"/>
      <c r="B30" s="11"/>
      <c r="F30" s="16" t="s">
        <v>219</v>
      </c>
      <c r="G30" s="15"/>
      <c r="H30" s="11" t="str">
        <f t="shared" si="1"/>
        <v/>
      </c>
      <c r="I30" s="11" t="str">
        <f t="shared" si="5"/>
        <v>一般会計</v>
      </c>
      <c r="K30" s="11"/>
      <c r="L30" s="11"/>
      <c r="O30" s="11"/>
      <c r="P30" s="11"/>
      <c r="Q30" s="17"/>
      <c r="T30" s="11"/>
      <c r="U30" s="28" t="s">
        <v>574</v>
      </c>
      <c r="Y30" s="28" t="s">
        <v>329</v>
      </c>
      <c r="Z30" s="28" t="s">
        <v>458</v>
      </c>
      <c r="AA30" s="72" t="s">
        <v>423</v>
      </c>
      <c r="AB30" s="72" t="s">
        <v>552</v>
      </c>
      <c r="AC30" s="27"/>
      <c r="AD30" s="27"/>
      <c r="AE30" s="27"/>
      <c r="AF30" s="26"/>
      <c r="AK30" s="43" t="str">
        <f t="shared" si="7"/>
        <v>c</v>
      </c>
    </row>
    <row r="31" spans="1:37" ht="13.5" customHeight="1" x14ac:dyDescent="0.15">
      <c r="A31" s="11"/>
      <c r="B31" s="11"/>
      <c r="F31" s="16" t="s">
        <v>220</v>
      </c>
      <c r="G31" s="15"/>
      <c r="H31" s="11" t="str">
        <f t="shared" si="1"/>
        <v/>
      </c>
      <c r="I31" s="11" t="str">
        <f t="shared" si="5"/>
        <v>一般会計</v>
      </c>
      <c r="K31" s="11"/>
      <c r="L31" s="11"/>
      <c r="O31" s="11"/>
      <c r="P31" s="11"/>
      <c r="Q31" s="17"/>
      <c r="T31" s="11"/>
      <c r="U31" s="28" t="s">
        <v>575</v>
      </c>
      <c r="Y31" s="28" t="s">
        <v>330</v>
      </c>
      <c r="Z31" s="28" t="s">
        <v>459</v>
      </c>
      <c r="AA31" s="72" t="s">
        <v>424</v>
      </c>
      <c r="AB31" s="72" t="s">
        <v>553</v>
      </c>
      <c r="AC31" s="27"/>
      <c r="AD31" s="27"/>
      <c r="AE31" s="27"/>
      <c r="AF31" s="26"/>
      <c r="AK31" s="43" t="str">
        <f t="shared" si="7"/>
        <v>d</v>
      </c>
    </row>
    <row r="32" spans="1:37" ht="13.5" customHeight="1" x14ac:dyDescent="0.15">
      <c r="A32" s="11"/>
      <c r="B32" s="11"/>
      <c r="F32" s="16" t="s">
        <v>221</v>
      </c>
      <c r="G32" s="15"/>
      <c r="H32" s="11" t="str">
        <f t="shared" si="1"/>
        <v/>
      </c>
      <c r="I32" s="11" t="str">
        <f t="shared" si="5"/>
        <v>一般会計</v>
      </c>
      <c r="K32" s="11"/>
      <c r="L32" s="11"/>
      <c r="O32" s="11"/>
      <c r="P32" s="11"/>
      <c r="Q32" s="17"/>
      <c r="T32" s="11"/>
      <c r="U32" s="28" t="s">
        <v>576</v>
      </c>
      <c r="Y32" s="28" t="s">
        <v>331</v>
      </c>
      <c r="Z32" s="28" t="s">
        <v>460</v>
      </c>
      <c r="AA32" s="72" t="s">
        <v>66</v>
      </c>
      <c r="AB32" s="72" t="s">
        <v>66</v>
      </c>
      <c r="AC32" s="27"/>
      <c r="AD32" s="27"/>
      <c r="AE32" s="27"/>
      <c r="AF32" s="26"/>
      <c r="AK32" s="43" t="str">
        <f t="shared" si="7"/>
        <v>e</v>
      </c>
    </row>
    <row r="33" spans="1:37" ht="13.5" customHeight="1" x14ac:dyDescent="0.15">
      <c r="A33" s="11"/>
      <c r="B33" s="11"/>
      <c r="F33" s="16" t="s">
        <v>222</v>
      </c>
      <c r="G33" s="15"/>
      <c r="H33" s="11" t="str">
        <f t="shared" si="1"/>
        <v/>
      </c>
      <c r="I33" s="11" t="str">
        <f t="shared" si="5"/>
        <v>一般会計</v>
      </c>
      <c r="K33" s="11"/>
      <c r="L33" s="11"/>
      <c r="O33" s="11"/>
      <c r="P33" s="11"/>
      <c r="Q33" s="17"/>
      <c r="T33" s="11"/>
      <c r="U33" s="28" t="s">
        <v>577</v>
      </c>
      <c r="Y33" s="28" t="s">
        <v>332</v>
      </c>
      <c r="Z33" s="28" t="s">
        <v>461</v>
      </c>
      <c r="AA33" s="55"/>
      <c r="AB33" s="27"/>
      <c r="AC33" s="27"/>
      <c r="AD33" s="27"/>
      <c r="AE33" s="27"/>
      <c r="AF33" s="26"/>
      <c r="AK33" s="43" t="str">
        <f t="shared" si="7"/>
        <v>f</v>
      </c>
    </row>
    <row r="34" spans="1:37" ht="13.5" customHeight="1" x14ac:dyDescent="0.15">
      <c r="A34" s="11"/>
      <c r="B34" s="11"/>
      <c r="F34" s="16" t="s">
        <v>223</v>
      </c>
      <c r="G34" s="15"/>
      <c r="H34" s="11" t="str">
        <f t="shared" si="1"/>
        <v/>
      </c>
      <c r="I34" s="11" t="str">
        <f t="shared" si="5"/>
        <v>一般会計</v>
      </c>
      <c r="K34" s="11"/>
      <c r="L34" s="11"/>
      <c r="O34" s="11"/>
      <c r="P34" s="11"/>
      <c r="Q34" s="17"/>
      <c r="T34" s="11"/>
      <c r="U34" s="28" t="s">
        <v>578</v>
      </c>
      <c r="Y34" s="28" t="s">
        <v>333</v>
      </c>
      <c r="Z34" s="28" t="s">
        <v>462</v>
      </c>
      <c r="AB34" s="27"/>
      <c r="AC34" s="27"/>
      <c r="AD34" s="27"/>
      <c r="AE34" s="27"/>
      <c r="AF34" s="26"/>
      <c r="AK34" s="43" t="str">
        <f t="shared" si="7"/>
        <v>g</v>
      </c>
    </row>
    <row r="35" spans="1:37" ht="13.5" customHeight="1" x14ac:dyDescent="0.15">
      <c r="A35" s="11"/>
      <c r="B35" s="11"/>
      <c r="F35" s="16" t="s">
        <v>224</v>
      </c>
      <c r="G35" s="15"/>
      <c r="H35" s="11" t="str">
        <f t="shared" si="1"/>
        <v/>
      </c>
      <c r="I35" s="11" t="str">
        <f t="shared" si="5"/>
        <v>一般会計</v>
      </c>
      <c r="K35" s="11"/>
      <c r="L35" s="11"/>
      <c r="O35" s="11"/>
      <c r="P35" s="11"/>
      <c r="Q35" s="17"/>
      <c r="T35" s="11"/>
      <c r="Y35" s="28" t="s">
        <v>334</v>
      </c>
      <c r="Z35" s="28" t="s">
        <v>463</v>
      </c>
      <c r="AC35" s="27"/>
      <c r="AF35" s="26"/>
      <c r="AK35" s="43" t="str">
        <f t="shared" si="7"/>
        <v>h</v>
      </c>
    </row>
    <row r="36" spans="1:37" ht="13.5" customHeight="1" x14ac:dyDescent="0.15">
      <c r="A36" s="11"/>
      <c r="B36" s="11"/>
      <c r="F36" s="16" t="s">
        <v>225</v>
      </c>
      <c r="G36" s="15"/>
      <c r="H36" s="11" t="str">
        <f t="shared" si="1"/>
        <v/>
      </c>
      <c r="I36" s="11" t="str">
        <f t="shared" si="5"/>
        <v>一般会計</v>
      </c>
      <c r="K36" s="11"/>
      <c r="L36" s="11"/>
      <c r="O36" s="11"/>
      <c r="P36" s="11"/>
      <c r="Q36" s="17"/>
      <c r="T36" s="11"/>
      <c r="U36" s="28" t="s">
        <v>579</v>
      </c>
      <c r="Y36" s="28" t="s">
        <v>335</v>
      </c>
      <c r="Z36" s="28" t="s">
        <v>464</v>
      </c>
      <c r="AF36" s="26"/>
      <c r="AK36" s="43"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336</v>
      </c>
      <c r="Z37" s="28" t="s">
        <v>465</v>
      </c>
      <c r="AF37" s="26"/>
      <c r="AK37" s="43" t="str">
        <f t="shared" si="7"/>
        <v>j</v>
      </c>
    </row>
    <row r="38" spans="1:37" x14ac:dyDescent="0.15">
      <c r="A38" s="11"/>
      <c r="B38" s="11"/>
      <c r="F38" s="11"/>
      <c r="G38" s="17"/>
      <c r="K38" s="11"/>
      <c r="L38" s="11"/>
      <c r="O38" s="11"/>
      <c r="P38" s="11"/>
      <c r="Q38" s="17"/>
      <c r="T38" s="11"/>
      <c r="U38" s="28" t="s">
        <v>278</v>
      </c>
      <c r="Y38" s="28" t="s">
        <v>337</v>
      </c>
      <c r="Z38" s="28" t="s">
        <v>466</v>
      </c>
      <c r="AF38" s="26"/>
      <c r="AK38" s="43" t="str">
        <f t="shared" si="7"/>
        <v>k</v>
      </c>
    </row>
    <row r="39" spans="1:37" x14ac:dyDescent="0.15">
      <c r="A39" s="11"/>
      <c r="B39" s="11"/>
      <c r="F39" s="11" t="str">
        <f>I37</f>
        <v>一般会計</v>
      </c>
      <c r="G39" s="17"/>
      <c r="K39" s="11"/>
      <c r="L39" s="11"/>
      <c r="O39" s="11"/>
      <c r="P39" s="11"/>
      <c r="Q39" s="17"/>
      <c r="T39" s="11"/>
      <c r="U39" s="28" t="s">
        <v>288</v>
      </c>
      <c r="Y39" s="28" t="s">
        <v>338</v>
      </c>
      <c r="Z39" s="28" t="s">
        <v>467</v>
      </c>
      <c r="AF39" s="26"/>
      <c r="AK39" s="43" t="str">
        <f t="shared" si="7"/>
        <v>l</v>
      </c>
    </row>
    <row r="40" spans="1:37" x14ac:dyDescent="0.15">
      <c r="A40" s="11"/>
      <c r="B40" s="11"/>
      <c r="F40" s="11"/>
      <c r="G40" s="17"/>
      <c r="K40" s="11"/>
      <c r="L40" s="11"/>
      <c r="O40" s="11"/>
      <c r="P40" s="11"/>
      <c r="Q40" s="17"/>
      <c r="T40" s="11"/>
      <c r="Y40" s="28" t="s">
        <v>339</v>
      </c>
      <c r="Z40" s="28" t="s">
        <v>468</v>
      </c>
      <c r="AF40" s="26"/>
      <c r="AK40" s="43" t="str">
        <f t="shared" si="7"/>
        <v>m</v>
      </c>
    </row>
    <row r="41" spans="1:37" x14ac:dyDescent="0.15">
      <c r="A41" s="11"/>
      <c r="B41" s="11"/>
      <c r="F41" s="11"/>
      <c r="G41" s="17"/>
      <c r="K41" s="11"/>
      <c r="L41" s="11"/>
      <c r="O41" s="11"/>
      <c r="P41" s="11"/>
      <c r="Q41" s="17"/>
      <c r="T41" s="11"/>
      <c r="Y41" s="28" t="s">
        <v>340</v>
      </c>
      <c r="Z41" s="28" t="s">
        <v>469</v>
      </c>
      <c r="AF41" s="26"/>
      <c r="AK41" s="43" t="str">
        <f t="shared" si="7"/>
        <v>n</v>
      </c>
    </row>
    <row r="42" spans="1:37" x14ac:dyDescent="0.15">
      <c r="A42" s="11"/>
      <c r="B42" s="11"/>
      <c r="F42" s="11"/>
      <c r="G42" s="17"/>
      <c r="K42" s="11"/>
      <c r="L42" s="11"/>
      <c r="O42" s="11"/>
      <c r="P42" s="11"/>
      <c r="Q42" s="17"/>
      <c r="T42" s="11"/>
      <c r="Y42" s="28" t="s">
        <v>341</v>
      </c>
      <c r="Z42" s="28" t="s">
        <v>470</v>
      </c>
      <c r="AF42" s="26"/>
      <c r="AK42" s="43" t="str">
        <f t="shared" si="7"/>
        <v>o</v>
      </c>
    </row>
    <row r="43" spans="1:37" x14ac:dyDescent="0.15">
      <c r="A43" s="11"/>
      <c r="B43" s="11"/>
      <c r="F43" s="11"/>
      <c r="G43" s="17"/>
      <c r="K43" s="11"/>
      <c r="L43" s="11"/>
      <c r="O43" s="11"/>
      <c r="P43" s="11"/>
      <c r="Q43" s="17"/>
      <c r="T43" s="11"/>
      <c r="Y43" s="28" t="s">
        <v>342</v>
      </c>
      <c r="Z43" s="28" t="s">
        <v>471</v>
      </c>
      <c r="AF43" s="26"/>
      <c r="AK43" s="43" t="str">
        <f t="shared" si="7"/>
        <v>p</v>
      </c>
    </row>
    <row r="44" spans="1:37" x14ac:dyDescent="0.15">
      <c r="A44" s="11"/>
      <c r="B44" s="11"/>
      <c r="F44" s="11"/>
      <c r="G44" s="17"/>
      <c r="K44" s="11"/>
      <c r="L44" s="11"/>
      <c r="O44" s="11"/>
      <c r="P44" s="11"/>
      <c r="Q44" s="17"/>
      <c r="T44" s="11"/>
      <c r="Y44" s="28" t="s">
        <v>343</v>
      </c>
      <c r="Z44" s="28" t="s">
        <v>472</v>
      </c>
      <c r="AF44" s="26"/>
      <c r="AK44" s="43" t="str">
        <f t="shared" si="7"/>
        <v>q</v>
      </c>
    </row>
    <row r="45" spans="1:37" x14ac:dyDescent="0.15">
      <c r="A45" s="11"/>
      <c r="B45" s="11"/>
      <c r="F45" s="11"/>
      <c r="G45" s="17"/>
      <c r="K45" s="11"/>
      <c r="L45" s="11"/>
      <c r="O45" s="11"/>
      <c r="P45" s="11"/>
      <c r="Q45" s="17"/>
      <c r="T45" s="11"/>
      <c r="Y45" s="28" t="s">
        <v>344</v>
      </c>
      <c r="Z45" s="28" t="s">
        <v>473</v>
      </c>
      <c r="AF45" s="26"/>
      <c r="AK45" s="43" t="str">
        <f t="shared" si="7"/>
        <v>r</v>
      </c>
    </row>
    <row r="46" spans="1:37" x14ac:dyDescent="0.15">
      <c r="A46" s="11"/>
      <c r="B46" s="11"/>
      <c r="F46" s="11"/>
      <c r="G46" s="17"/>
      <c r="K46" s="11"/>
      <c r="L46" s="11"/>
      <c r="O46" s="11"/>
      <c r="P46" s="11"/>
      <c r="Q46" s="17"/>
      <c r="T46" s="11"/>
      <c r="Y46" s="28" t="s">
        <v>345</v>
      </c>
      <c r="Z46" s="28" t="s">
        <v>474</v>
      </c>
      <c r="AF46" s="26"/>
      <c r="AK46" s="43" t="str">
        <f t="shared" si="7"/>
        <v>s</v>
      </c>
    </row>
    <row r="47" spans="1:37" x14ac:dyDescent="0.15">
      <c r="A47" s="11"/>
      <c r="B47" s="11"/>
      <c r="F47" s="11"/>
      <c r="G47" s="17"/>
      <c r="K47" s="11"/>
      <c r="L47" s="11"/>
      <c r="O47" s="11"/>
      <c r="P47" s="11"/>
      <c r="Q47" s="17"/>
      <c r="T47" s="11"/>
      <c r="Y47" s="28" t="s">
        <v>346</v>
      </c>
      <c r="Z47" s="28" t="s">
        <v>475</v>
      </c>
      <c r="AF47" s="26"/>
      <c r="AK47" s="43" t="str">
        <f t="shared" si="7"/>
        <v>t</v>
      </c>
    </row>
    <row r="48" spans="1:37" x14ac:dyDescent="0.15">
      <c r="A48" s="11"/>
      <c r="B48" s="11"/>
      <c r="F48" s="11"/>
      <c r="G48" s="17"/>
      <c r="K48" s="11"/>
      <c r="L48" s="11"/>
      <c r="O48" s="11"/>
      <c r="P48" s="11"/>
      <c r="Q48" s="17"/>
      <c r="T48" s="11"/>
      <c r="Y48" s="28" t="s">
        <v>347</v>
      </c>
      <c r="Z48" s="28" t="s">
        <v>476</v>
      </c>
      <c r="AF48" s="26"/>
      <c r="AK48" s="43" t="str">
        <f t="shared" si="7"/>
        <v>u</v>
      </c>
    </row>
    <row r="49" spans="1:37" x14ac:dyDescent="0.15">
      <c r="A49" s="11"/>
      <c r="B49" s="11"/>
      <c r="F49" s="11"/>
      <c r="G49" s="17"/>
      <c r="K49" s="11"/>
      <c r="L49" s="11"/>
      <c r="O49" s="11"/>
      <c r="P49" s="11"/>
      <c r="Q49" s="17"/>
      <c r="T49" s="11"/>
      <c r="Y49" s="28" t="s">
        <v>348</v>
      </c>
      <c r="Z49" s="28" t="s">
        <v>477</v>
      </c>
      <c r="AF49" s="26"/>
      <c r="AK49" s="43" t="str">
        <f t="shared" si="7"/>
        <v>v</v>
      </c>
    </row>
    <row r="50" spans="1:37" x14ac:dyDescent="0.15">
      <c r="A50" s="11"/>
      <c r="B50" s="11"/>
      <c r="F50" s="11"/>
      <c r="G50" s="17"/>
      <c r="K50" s="11"/>
      <c r="L50" s="11"/>
      <c r="O50" s="11"/>
      <c r="P50" s="11"/>
      <c r="Q50" s="17"/>
      <c r="T50" s="11"/>
      <c r="Y50" s="28" t="s">
        <v>349</v>
      </c>
      <c r="Z50" s="28" t="s">
        <v>478</v>
      </c>
      <c r="AF50" s="26"/>
    </row>
    <row r="51" spans="1:37" x14ac:dyDescent="0.15">
      <c r="A51" s="11"/>
      <c r="B51" s="11"/>
      <c r="F51" s="11"/>
      <c r="G51" s="17"/>
      <c r="K51" s="11"/>
      <c r="L51" s="11"/>
      <c r="O51" s="11"/>
      <c r="P51" s="11"/>
      <c r="Q51" s="17"/>
      <c r="T51" s="11"/>
      <c r="Y51" s="28" t="s">
        <v>350</v>
      </c>
      <c r="Z51" s="28" t="s">
        <v>479</v>
      </c>
      <c r="AF51" s="26"/>
    </row>
    <row r="52" spans="1:37" x14ac:dyDescent="0.15">
      <c r="A52" s="11"/>
      <c r="B52" s="11"/>
      <c r="F52" s="11"/>
      <c r="G52" s="17"/>
      <c r="K52" s="11"/>
      <c r="L52" s="11"/>
      <c r="O52" s="11"/>
      <c r="P52" s="11"/>
      <c r="Q52" s="17"/>
      <c r="T52" s="11"/>
      <c r="Y52" s="28" t="s">
        <v>351</v>
      </c>
      <c r="Z52" s="28" t="s">
        <v>480</v>
      </c>
      <c r="AF52" s="26"/>
    </row>
    <row r="53" spans="1:37" x14ac:dyDescent="0.15">
      <c r="A53" s="11"/>
      <c r="B53" s="11"/>
      <c r="F53" s="11"/>
      <c r="G53" s="17"/>
      <c r="K53" s="11"/>
      <c r="L53" s="11"/>
      <c r="O53" s="11"/>
      <c r="P53" s="11"/>
      <c r="Q53" s="17"/>
      <c r="T53" s="11"/>
      <c r="Y53" s="28" t="s">
        <v>352</v>
      </c>
      <c r="Z53" s="28" t="s">
        <v>481</v>
      </c>
      <c r="AF53" s="26"/>
    </row>
    <row r="54" spans="1:37" x14ac:dyDescent="0.15">
      <c r="A54" s="11"/>
      <c r="B54" s="11"/>
      <c r="F54" s="11"/>
      <c r="G54" s="17"/>
      <c r="K54" s="11"/>
      <c r="L54" s="11"/>
      <c r="O54" s="11"/>
      <c r="P54" s="18"/>
      <c r="Q54" s="17"/>
      <c r="T54" s="11"/>
      <c r="Y54" s="28" t="s">
        <v>353</v>
      </c>
      <c r="Z54" s="28" t="s">
        <v>482</v>
      </c>
      <c r="AF54" s="26"/>
    </row>
    <row r="55" spans="1:37" x14ac:dyDescent="0.15">
      <c r="A55" s="11"/>
      <c r="B55" s="11"/>
      <c r="F55" s="11"/>
      <c r="G55" s="17"/>
      <c r="K55" s="11"/>
      <c r="L55" s="11"/>
      <c r="O55" s="11"/>
      <c r="P55" s="11"/>
      <c r="Q55" s="17"/>
      <c r="T55" s="11"/>
      <c r="Y55" s="28" t="s">
        <v>354</v>
      </c>
      <c r="Z55" s="28" t="s">
        <v>483</v>
      </c>
      <c r="AF55" s="26"/>
    </row>
    <row r="56" spans="1:37" x14ac:dyDescent="0.15">
      <c r="A56" s="11"/>
      <c r="B56" s="11"/>
      <c r="F56" s="11"/>
      <c r="G56" s="17"/>
      <c r="K56" s="11"/>
      <c r="L56" s="11"/>
      <c r="O56" s="11"/>
      <c r="P56" s="11"/>
      <c r="Q56" s="17"/>
      <c r="T56" s="11"/>
      <c r="Y56" s="28" t="s">
        <v>355</v>
      </c>
      <c r="Z56" s="28" t="s">
        <v>484</v>
      </c>
      <c r="AF56" s="26"/>
    </row>
    <row r="57" spans="1:37" x14ac:dyDescent="0.15">
      <c r="A57" s="11"/>
      <c r="B57" s="11"/>
      <c r="F57" s="11"/>
      <c r="G57" s="17"/>
      <c r="K57" s="11"/>
      <c r="L57" s="11"/>
      <c r="O57" s="11"/>
      <c r="P57" s="11"/>
      <c r="Q57" s="17"/>
      <c r="T57" s="11"/>
      <c r="Y57" s="28" t="s">
        <v>356</v>
      </c>
      <c r="Z57" s="28" t="s">
        <v>485</v>
      </c>
      <c r="AF57" s="26"/>
    </row>
    <row r="58" spans="1:37" x14ac:dyDescent="0.15">
      <c r="A58" s="11"/>
      <c r="B58" s="11"/>
      <c r="F58" s="11"/>
      <c r="G58" s="17"/>
      <c r="K58" s="11"/>
      <c r="L58" s="11"/>
      <c r="O58" s="11"/>
      <c r="P58" s="11"/>
      <c r="Q58" s="17"/>
      <c r="T58" s="11"/>
      <c r="Y58" s="28" t="s">
        <v>357</v>
      </c>
      <c r="Z58" s="28" t="s">
        <v>486</v>
      </c>
      <c r="AF58" s="26"/>
    </row>
    <row r="59" spans="1:37" x14ac:dyDescent="0.15">
      <c r="A59" s="11"/>
      <c r="B59" s="11"/>
      <c r="F59" s="11"/>
      <c r="G59" s="17"/>
      <c r="K59" s="11"/>
      <c r="L59" s="11"/>
      <c r="O59" s="11"/>
      <c r="P59" s="11"/>
      <c r="Q59" s="17"/>
      <c r="T59" s="11"/>
      <c r="Y59" s="28" t="s">
        <v>358</v>
      </c>
      <c r="Z59" s="28" t="s">
        <v>487</v>
      </c>
      <c r="AF59" s="26"/>
    </row>
    <row r="60" spans="1:37" x14ac:dyDescent="0.15">
      <c r="A60" s="11"/>
      <c r="B60" s="11"/>
      <c r="F60" s="11"/>
      <c r="G60" s="17"/>
      <c r="K60" s="11"/>
      <c r="L60" s="11"/>
      <c r="O60" s="11"/>
      <c r="P60" s="11"/>
      <c r="Q60" s="17"/>
      <c r="T60" s="11"/>
      <c r="Y60" s="28" t="s">
        <v>359</v>
      </c>
      <c r="Z60" s="28" t="s">
        <v>488</v>
      </c>
      <c r="AF60" s="26"/>
    </row>
    <row r="61" spans="1:37" x14ac:dyDescent="0.15">
      <c r="A61" s="11"/>
      <c r="B61" s="11"/>
      <c r="F61" s="11"/>
      <c r="G61" s="17"/>
      <c r="K61" s="11"/>
      <c r="L61" s="11"/>
      <c r="O61" s="11"/>
      <c r="P61" s="11"/>
      <c r="Q61" s="17"/>
      <c r="T61" s="11"/>
      <c r="Y61" s="28" t="s">
        <v>360</v>
      </c>
      <c r="Z61" s="28" t="s">
        <v>489</v>
      </c>
      <c r="AF61" s="26"/>
    </row>
    <row r="62" spans="1:37" x14ac:dyDescent="0.15">
      <c r="A62" s="11"/>
      <c r="B62" s="11"/>
      <c r="F62" s="11"/>
      <c r="G62" s="17"/>
      <c r="K62" s="11"/>
      <c r="L62" s="11"/>
      <c r="O62" s="11"/>
      <c r="P62" s="11"/>
      <c r="Q62" s="17"/>
      <c r="T62" s="11"/>
      <c r="Y62" s="28" t="s">
        <v>361</v>
      </c>
      <c r="Z62" s="28" t="s">
        <v>490</v>
      </c>
      <c r="AF62" s="26"/>
    </row>
    <row r="63" spans="1:37" x14ac:dyDescent="0.15">
      <c r="A63" s="11"/>
      <c r="B63" s="11"/>
      <c r="F63" s="11"/>
      <c r="G63" s="17"/>
      <c r="K63" s="11"/>
      <c r="L63" s="11"/>
      <c r="O63" s="11"/>
      <c r="P63" s="11"/>
      <c r="Q63" s="17"/>
      <c r="T63" s="11"/>
      <c r="Y63" s="28" t="s">
        <v>362</v>
      </c>
      <c r="Z63" s="28" t="s">
        <v>491</v>
      </c>
      <c r="AF63" s="26"/>
    </row>
    <row r="64" spans="1:37" x14ac:dyDescent="0.15">
      <c r="A64" s="11"/>
      <c r="B64" s="11"/>
      <c r="F64" s="11"/>
      <c r="G64" s="17"/>
      <c r="K64" s="11"/>
      <c r="L64" s="11"/>
      <c r="O64" s="11"/>
      <c r="P64" s="11"/>
      <c r="Q64" s="17"/>
      <c r="T64" s="11"/>
      <c r="Y64" s="28" t="s">
        <v>363</v>
      </c>
      <c r="Z64" s="28" t="s">
        <v>492</v>
      </c>
      <c r="AF64" s="26"/>
    </row>
    <row r="65" spans="1:32" x14ac:dyDescent="0.15">
      <c r="A65" s="11"/>
      <c r="B65" s="11"/>
      <c r="F65" s="11"/>
      <c r="G65" s="17"/>
      <c r="K65" s="11"/>
      <c r="L65" s="11"/>
      <c r="O65" s="11"/>
      <c r="P65" s="11"/>
      <c r="Q65" s="17"/>
      <c r="T65" s="11"/>
      <c r="Y65" s="28" t="s">
        <v>364</v>
      </c>
      <c r="Z65" s="28" t="s">
        <v>493</v>
      </c>
      <c r="AF65" s="26"/>
    </row>
    <row r="66" spans="1:32" x14ac:dyDescent="0.15">
      <c r="A66" s="11"/>
      <c r="B66" s="11"/>
      <c r="F66" s="11"/>
      <c r="G66" s="17"/>
      <c r="K66" s="11"/>
      <c r="L66" s="11"/>
      <c r="O66" s="11"/>
      <c r="P66" s="11"/>
      <c r="Q66" s="17"/>
      <c r="T66" s="11"/>
      <c r="Y66" s="28" t="s">
        <v>67</v>
      </c>
      <c r="Z66" s="28" t="s">
        <v>494</v>
      </c>
      <c r="AF66" s="26"/>
    </row>
    <row r="67" spans="1:32" x14ac:dyDescent="0.15">
      <c r="A67" s="11"/>
      <c r="B67" s="11"/>
      <c r="F67" s="11"/>
      <c r="G67" s="17"/>
      <c r="K67" s="11"/>
      <c r="L67" s="11"/>
      <c r="O67" s="11"/>
      <c r="P67" s="11"/>
      <c r="Q67" s="17"/>
      <c r="T67" s="11"/>
      <c r="Y67" s="28" t="s">
        <v>365</v>
      </c>
      <c r="Z67" s="28" t="s">
        <v>495</v>
      </c>
      <c r="AF67" s="26"/>
    </row>
    <row r="68" spans="1:32" x14ac:dyDescent="0.15">
      <c r="A68" s="11"/>
      <c r="B68" s="11"/>
      <c r="F68" s="11"/>
      <c r="G68" s="17"/>
      <c r="K68" s="11"/>
      <c r="L68" s="11"/>
      <c r="O68" s="11"/>
      <c r="P68" s="11"/>
      <c r="Q68" s="17"/>
      <c r="T68" s="11"/>
      <c r="Y68" s="28" t="s">
        <v>366</v>
      </c>
      <c r="Z68" s="28" t="s">
        <v>496</v>
      </c>
      <c r="AF68" s="26"/>
    </row>
    <row r="69" spans="1:32" x14ac:dyDescent="0.15">
      <c r="A69" s="11"/>
      <c r="B69" s="11"/>
      <c r="F69" s="11"/>
      <c r="G69" s="17"/>
      <c r="K69" s="11"/>
      <c r="L69" s="11"/>
      <c r="O69" s="11"/>
      <c r="P69" s="11"/>
      <c r="Q69" s="17"/>
      <c r="T69" s="11"/>
      <c r="Y69" s="28" t="s">
        <v>367</v>
      </c>
      <c r="Z69" s="28" t="s">
        <v>497</v>
      </c>
      <c r="AF69" s="26"/>
    </row>
    <row r="70" spans="1:32" x14ac:dyDescent="0.15">
      <c r="A70" s="11"/>
      <c r="B70" s="11"/>
      <c r="Y70" s="28" t="s">
        <v>368</v>
      </c>
      <c r="Z70" s="28" t="s">
        <v>498</v>
      </c>
    </row>
    <row r="71" spans="1:32" x14ac:dyDescent="0.15">
      <c r="Y71" s="28" t="s">
        <v>369</v>
      </c>
      <c r="Z71" s="28" t="s">
        <v>499</v>
      </c>
    </row>
    <row r="72" spans="1:32" x14ac:dyDescent="0.15">
      <c r="Y72" s="28" t="s">
        <v>370</v>
      </c>
      <c r="Z72" s="28" t="s">
        <v>500</v>
      </c>
    </row>
    <row r="73" spans="1:32" x14ac:dyDescent="0.15">
      <c r="Y73" s="28" t="s">
        <v>371</v>
      </c>
      <c r="Z73" s="28" t="s">
        <v>501</v>
      </c>
    </row>
    <row r="74" spans="1:32" x14ac:dyDescent="0.15">
      <c r="Y74" s="28" t="s">
        <v>372</v>
      </c>
      <c r="Z74" s="28" t="s">
        <v>502</v>
      </c>
    </row>
    <row r="75" spans="1:32" x14ac:dyDescent="0.15">
      <c r="Y75" s="28" t="s">
        <v>373</v>
      </c>
      <c r="Z75" s="28" t="s">
        <v>503</v>
      </c>
    </row>
    <row r="76" spans="1:32" x14ac:dyDescent="0.15">
      <c r="Y76" s="28" t="s">
        <v>374</v>
      </c>
      <c r="Z76" s="28" t="s">
        <v>504</v>
      </c>
    </row>
    <row r="77" spans="1:32" x14ac:dyDescent="0.15">
      <c r="Y77" s="28" t="s">
        <v>375</v>
      </c>
      <c r="Z77" s="28" t="s">
        <v>505</v>
      </c>
    </row>
    <row r="78" spans="1:32" x14ac:dyDescent="0.15">
      <c r="Y78" s="28" t="s">
        <v>376</v>
      </c>
      <c r="Z78" s="28" t="s">
        <v>506</v>
      </c>
    </row>
    <row r="79" spans="1:32" x14ac:dyDescent="0.15">
      <c r="Y79" s="28" t="s">
        <v>377</v>
      </c>
      <c r="Z79" s="28" t="s">
        <v>507</v>
      </c>
    </row>
    <row r="80" spans="1:32" x14ac:dyDescent="0.15">
      <c r="Y80" s="28" t="s">
        <v>378</v>
      </c>
      <c r="Z80" s="28" t="s">
        <v>508</v>
      </c>
    </row>
    <row r="81" spans="25:26" x14ac:dyDescent="0.15">
      <c r="Y81" s="28" t="s">
        <v>379</v>
      </c>
      <c r="Z81" s="28" t="s">
        <v>509</v>
      </c>
    </row>
    <row r="82" spans="25:26" x14ac:dyDescent="0.15">
      <c r="Y82" s="28" t="s">
        <v>380</v>
      </c>
      <c r="Z82" s="28" t="s">
        <v>510</v>
      </c>
    </row>
    <row r="83" spans="25:26" x14ac:dyDescent="0.15">
      <c r="Y83" s="28" t="s">
        <v>381</v>
      </c>
      <c r="Z83" s="28" t="s">
        <v>511</v>
      </c>
    </row>
    <row r="84" spans="25:26" x14ac:dyDescent="0.15">
      <c r="Y84" s="28" t="s">
        <v>382</v>
      </c>
      <c r="Z84" s="28" t="s">
        <v>512</v>
      </c>
    </row>
    <row r="85" spans="25:26" x14ac:dyDescent="0.15">
      <c r="Y85" s="28" t="s">
        <v>383</v>
      </c>
      <c r="Z85" s="28" t="s">
        <v>513</v>
      </c>
    </row>
    <row r="86" spans="25:26" x14ac:dyDescent="0.15">
      <c r="Y86" s="28" t="s">
        <v>384</v>
      </c>
      <c r="Z86" s="28" t="s">
        <v>514</v>
      </c>
    </row>
    <row r="87" spans="25:26" x14ac:dyDescent="0.15">
      <c r="Y87" s="28" t="s">
        <v>385</v>
      </c>
      <c r="Z87" s="28" t="s">
        <v>515</v>
      </c>
    </row>
    <row r="88" spans="25:26" x14ac:dyDescent="0.15">
      <c r="Y88" s="28" t="s">
        <v>386</v>
      </c>
      <c r="Z88" s="28" t="s">
        <v>516</v>
      </c>
    </row>
    <row r="89" spans="25:26" x14ac:dyDescent="0.15">
      <c r="Y89" s="28" t="s">
        <v>387</v>
      </c>
      <c r="Z89" s="28" t="s">
        <v>517</v>
      </c>
    </row>
    <row r="90" spans="25:26" x14ac:dyDescent="0.15">
      <c r="Y90" s="28" t="s">
        <v>388</v>
      </c>
      <c r="Z90" s="28" t="s">
        <v>518</v>
      </c>
    </row>
    <row r="91" spans="25:26" x14ac:dyDescent="0.15">
      <c r="Y91" s="28" t="s">
        <v>389</v>
      </c>
      <c r="Z91" s="28" t="s">
        <v>519</v>
      </c>
    </row>
    <row r="92" spans="25:26" x14ac:dyDescent="0.15">
      <c r="Y92" s="28" t="s">
        <v>390</v>
      </c>
      <c r="Z92" s="28" t="s">
        <v>520</v>
      </c>
    </row>
    <row r="93" spans="25:26" x14ac:dyDescent="0.15">
      <c r="Y93" s="28" t="s">
        <v>391</v>
      </c>
      <c r="Z93" s="28" t="s">
        <v>521</v>
      </c>
    </row>
    <row r="94" spans="25:26" x14ac:dyDescent="0.15">
      <c r="Y94" s="28" t="s">
        <v>392</v>
      </c>
      <c r="Z94" s="28" t="s">
        <v>522</v>
      </c>
    </row>
    <row r="95" spans="25:26" x14ac:dyDescent="0.15">
      <c r="Y95" s="28" t="s">
        <v>393</v>
      </c>
      <c r="Z95" s="28" t="s">
        <v>523</v>
      </c>
    </row>
    <row r="96" spans="25:26" x14ac:dyDescent="0.15">
      <c r="Y96" s="28" t="s">
        <v>295</v>
      </c>
      <c r="Z96" s="28" t="s">
        <v>524</v>
      </c>
    </row>
    <row r="97" spans="25:26" x14ac:dyDescent="0.15">
      <c r="Y97" s="28" t="s">
        <v>394</v>
      </c>
      <c r="Z97" s="28" t="s">
        <v>525</v>
      </c>
    </row>
    <row r="98" spans="25:26" x14ac:dyDescent="0.15">
      <c r="Y98" s="28" t="s">
        <v>395</v>
      </c>
      <c r="Z98" s="28" t="s">
        <v>526</v>
      </c>
    </row>
    <row r="99" spans="25:26" x14ac:dyDescent="0.15">
      <c r="Y99" s="28" t="s">
        <v>425</v>
      </c>
      <c r="Z99" s="28" t="s">
        <v>527</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9"/>
  <sheetViews>
    <sheetView view="pageBreakPreview" zoomScale="90" zoomScaleNormal="75" zoomScaleSheetLayoutView="90" zoomScalePageLayoutView="70" workbookViewId="0"/>
  </sheetViews>
  <sheetFormatPr defaultColWidth="9" defaultRowHeight="13.5" x14ac:dyDescent="0.15"/>
  <cols>
    <col min="1" max="49" width="2.625" style="34" customWidth="1"/>
    <col min="50" max="50" width="4.375" style="34" customWidth="1"/>
    <col min="51" max="51" width="8.87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thickBot="1" x14ac:dyDescent="0.2">
      <c r="AP1" s="31"/>
      <c r="AQ1" s="31"/>
      <c r="AR1" s="31"/>
      <c r="AS1" s="31"/>
      <c r="AT1" s="31"/>
      <c r="AU1" s="31"/>
      <c r="AV1" s="31"/>
      <c r="AW1" s="32"/>
    </row>
    <row r="2" spans="1:51" ht="30" customHeight="1" x14ac:dyDescent="0.15">
      <c r="A2" s="735" t="s">
        <v>748</v>
      </c>
      <c r="B2" s="736"/>
      <c r="C2" s="736"/>
      <c r="D2" s="736"/>
      <c r="E2" s="736"/>
      <c r="F2" s="737"/>
      <c r="G2" s="320" t="s">
        <v>649</v>
      </c>
      <c r="H2" s="321"/>
      <c r="I2" s="321"/>
      <c r="J2" s="321"/>
      <c r="K2" s="321"/>
      <c r="L2" s="321"/>
      <c r="M2" s="321"/>
      <c r="N2" s="321"/>
      <c r="O2" s="321"/>
      <c r="P2" s="321"/>
      <c r="Q2" s="321"/>
      <c r="R2" s="321"/>
      <c r="S2" s="321"/>
      <c r="T2" s="321"/>
      <c r="U2" s="321"/>
      <c r="V2" s="321"/>
      <c r="W2" s="321"/>
      <c r="X2" s="321"/>
      <c r="Y2" s="321"/>
      <c r="Z2" s="321"/>
      <c r="AA2" s="321"/>
      <c r="AB2" s="322"/>
      <c r="AC2" s="320" t="s">
        <v>650</v>
      </c>
      <c r="AD2" s="321"/>
      <c r="AE2" s="321"/>
      <c r="AF2" s="321"/>
      <c r="AG2" s="321"/>
      <c r="AH2" s="321"/>
      <c r="AI2" s="321"/>
      <c r="AJ2" s="321"/>
      <c r="AK2" s="321"/>
      <c r="AL2" s="321"/>
      <c r="AM2" s="321"/>
      <c r="AN2" s="321"/>
      <c r="AO2" s="321"/>
      <c r="AP2" s="321"/>
      <c r="AQ2" s="321"/>
      <c r="AR2" s="321"/>
      <c r="AS2" s="321"/>
      <c r="AT2" s="321"/>
      <c r="AU2" s="321"/>
      <c r="AV2" s="321"/>
      <c r="AW2" s="321"/>
      <c r="AX2" s="323"/>
      <c r="AY2">
        <f>COUNTA($G$4,$AC$4)</f>
        <v>2</v>
      </c>
    </row>
    <row r="3" spans="1:51" ht="25.5" customHeight="1" x14ac:dyDescent="0.15">
      <c r="A3" s="738"/>
      <c r="B3" s="739"/>
      <c r="C3" s="739"/>
      <c r="D3" s="739"/>
      <c r="E3" s="739"/>
      <c r="F3" s="740"/>
      <c r="G3" s="766" t="s">
        <v>17</v>
      </c>
      <c r="H3" s="767"/>
      <c r="I3" s="767"/>
      <c r="J3" s="767"/>
      <c r="K3" s="767"/>
      <c r="L3" s="768" t="s">
        <v>18</v>
      </c>
      <c r="M3" s="767"/>
      <c r="N3" s="767"/>
      <c r="O3" s="767"/>
      <c r="P3" s="767"/>
      <c r="Q3" s="767"/>
      <c r="R3" s="767"/>
      <c r="S3" s="767"/>
      <c r="T3" s="767"/>
      <c r="U3" s="767"/>
      <c r="V3" s="767"/>
      <c r="W3" s="767"/>
      <c r="X3" s="769"/>
      <c r="Y3" s="316" t="s">
        <v>19</v>
      </c>
      <c r="Z3" s="317"/>
      <c r="AA3" s="317"/>
      <c r="AB3" s="328"/>
      <c r="AC3" s="766" t="s">
        <v>17</v>
      </c>
      <c r="AD3" s="767"/>
      <c r="AE3" s="767"/>
      <c r="AF3" s="767"/>
      <c r="AG3" s="767"/>
      <c r="AH3" s="768" t="s">
        <v>18</v>
      </c>
      <c r="AI3" s="767"/>
      <c r="AJ3" s="767"/>
      <c r="AK3" s="767"/>
      <c r="AL3" s="767"/>
      <c r="AM3" s="767"/>
      <c r="AN3" s="767"/>
      <c r="AO3" s="767"/>
      <c r="AP3" s="767"/>
      <c r="AQ3" s="767"/>
      <c r="AR3" s="767"/>
      <c r="AS3" s="767"/>
      <c r="AT3" s="769"/>
      <c r="AU3" s="316" t="s">
        <v>19</v>
      </c>
      <c r="AV3" s="317"/>
      <c r="AW3" s="317"/>
      <c r="AX3" s="318"/>
      <c r="AY3" s="30">
        <f>$AY$2</f>
        <v>2</v>
      </c>
    </row>
    <row r="4" spans="1:51" ht="24.75" customHeight="1" x14ac:dyDescent="0.15">
      <c r="A4" s="738"/>
      <c r="B4" s="739"/>
      <c r="C4" s="739"/>
      <c r="D4" s="739"/>
      <c r="E4" s="739"/>
      <c r="F4" s="740"/>
      <c r="G4" s="755" t="s">
        <v>718</v>
      </c>
      <c r="H4" s="756"/>
      <c r="I4" s="756"/>
      <c r="J4" s="756"/>
      <c r="K4" s="757"/>
      <c r="L4" s="332" t="s">
        <v>726</v>
      </c>
      <c r="M4" s="758"/>
      <c r="N4" s="758"/>
      <c r="O4" s="758"/>
      <c r="P4" s="758"/>
      <c r="Q4" s="758"/>
      <c r="R4" s="758"/>
      <c r="S4" s="758"/>
      <c r="T4" s="758"/>
      <c r="U4" s="758"/>
      <c r="V4" s="758"/>
      <c r="W4" s="758"/>
      <c r="X4" s="759"/>
      <c r="Y4" s="760">
        <v>163</v>
      </c>
      <c r="Z4" s="761"/>
      <c r="AA4" s="761"/>
      <c r="AB4" s="762"/>
      <c r="AC4" s="755" t="s">
        <v>718</v>
      </c>
      <c r="AD4" s="756"/>
      <c r="AE4" s="756"/>
      <c r="AF4" s="756"/>
      <c r="AG4" s="757"/>
      <c r="AH4" s="332" t="s">
        <v>729</v>
      </c>
      <c r="AI4" s="763"/>
      <c r="AJ4" s="763"/>
      <c r="AK4" s="763"/>
      <c r="AL4" s="763"/>
      <c r="AM4" s="763"/>
      <c r="AN4" s="763"/>
      <c r="AO4" s="763"/>
      <c r="AP4" s="763"/>
      <c r="AQ4" s="763"/>
      <c r="AR4" s="763"/>
      <c r="AS4" s="763"/>
      <c r="AT4" s="764"/>
      <c r="AU4" s="760">
        <v>93</v>
      </c>
      <c r="AV4" s="761"/>
      <c r="AW4" s="761"/>
      <c r="AX4" s="765"/>
      <c r="AY4" s="30">
        <f t="shared" ref="AY4:AY6" si="0">$AY$2</f>
        <v>2</v>
      </c>
    </row>
    <row r="5" spans="1:51" ht="24.75" customHeight="1" x14ac:dyDescent="0.15">
      <c r="A5" s="738"/>
      <c r="B5" s="739"/>
      <c r="C5" s="739"/>
      <c r="D5" s="739"/>
      <c r="E5" s="739"/>
      <c r="F5" s="740"/>
      <c r="G5" s="744" t="s">
        <v>727</v>
      </c>
      <c r="H5" s="745"/>
      <c r="I5" s="745"/>
      <c r="J5" s="745"/>
      <c r="K5" s="746"/>
      <c r="L5" s="310" t="s">
        <v>728</v>
      </c>
      <c r="M5" s="747"/>
      <c r="N5" s="747"/>
      <c r="O5" s="747"/>
      <c r="P5" s="747"/>
      <c r="Q5" s="747"/>
      <c r="R5" s="747"/>
      <c r="S5" s="747"/>
      <c r="T5" s="747"/>
      <c r="U5" s="747"/>
      <c r="V5" s="747"/>
      <c r="W5" s="747"/>
      <c r="X5" s="748"/>
      <c r="Y5" s="749">
        <v>234</v>
      </c>
      <c r="Z5" s="750"/>
      <c r="AA5" s="750"/>
      <c r="AB5" s="751"/>
      <c r="AC5" s="744" t="s">
        <v>727</v>
      </c>
      <c r="AD5" s="745"/>
      <c r="AE5" s="745"/>
      <c r="AF5" s="745"/>
      <c r="AG5" s="746"/>
      <c r="AH5" s="310" t="s">
        <v>730</v>
      </c>
      <c r="AI5" s="752"/>
      <c r="AJ5" s="752"/>
      <c r="AK5" s="752"/>
      <c r="AL5" s="752"/>
      <c r="AM5" s="752"/>
      <c r="AN5" s="752"/>
      <c r="AO5" s="752"/>
      <c r="AP5" s="752"/>
      <c r="AQ5" s="752"/>
      <c r="AR5" s="752"/>
      <c r="AS5" s="752"/>
      <c r="AT5" s="753"/>
      <c r="AU5" s="749">
        <v>115</v>
      </c>
      <c r="AV5" s="750"/>
      <c r="AW5" s="750"/>
      <c r="AX5" s="754"/>
      <c r="AY5" s="30">
        <f t="shared" si="0"/>
        <v>2</v>
      </c>
    </row>
    <row r="6" spans="1:51" ht="24.75" customHeight="1" thickBot="1" x14ac:dyDescent="0.2">
      <c r="A6" s="738"/>
      <c r="B6" s="739"/>
      <c r="C6" s="739"/>
      <c r="D6" s="739"/>
      <c r="E6" s="739"/>
      <c r="F6" s="740"/>
      <c r="G6" s="770" t="s">
        <v>20</v>
      </c>
      <c r="H6" s="771"/>
      <c r="I6" s="771"/>
      <c r="J6" s="771"/>
      <c r="K6" s="771"/>
      <c r="L6" s="270"/>
      <c r="M6" s="772"/>
      <c r="N6" s="772"/>
      <c r="O6" s="772"/>
      <c r="P6" s="772"/>
      <c r="Q6" s="772"/>
      <c r="R6" s="772"/>
      <c r="S6" s="772"/>
      <c r="T6" s="772"/>
      <c r="U6" s="772"/>
      <c r="V6" s="772"/>
      <c r="W6" s="772"/>
      <c r="X6" s="773"/>
      <c r="Y6" s="774">
        <f>SUM(Y4:AB5)</f>
        <v>397</v>
      </c>
      <c r="Z6" s="775"/>
      <c r="AA6" s="775"/>
      <c r="AB6" s="776"/>
      <c r="AC6" s="770" t="s">
        <v>20</v>
      </c>
      <c r="AD6" s="771"/>
      <c r="AE6" s="771"/>
      <c r="AF6" s="771"/>
      <c r="AG6" s="771"/>
      <c r="AH6" s="270"/>
      <c r="AI6" s="772"/>
      <c r="AJ6" s="772"/>
      <c r="AK6" s="772"/>
      <c r="AL6" s="772"/>
      <c r="AM6" s="772"/>
      <c r="AN6" s="772"/>
      <c r="AO6" s="772"/>
      <c r="AP6" s="772"/>
      <c r="AQ6" s="772"/>
      <c r="AR6" s="772"/>
      <c r="AS6" s="772"/>
      <c r="AT6" s="773"/>
      <c r="AU6" s="774">
        <f>SUM(AU4:AX5)</f>
        <v>208</v>
      </c>
      <c r="AV6" s="775"/>
      <c r="AW6" s="775"/>
      <c r="AX6" s="777"/>
      <c r="AY6" s="30">
        <f t="shared" si="0"/>
        <v>2</v>
      </c>
    </row>
    <row r="7" spans="1:51" ht="30" customHeight="1" x14ac:dyDescent="0.15">
      <c r="A7" s="738"/>
      <c r="B7" s="739"/>
      <c r="C7" s="739"/>
      <c r="D7" s="739"/>
      <c r="E7" s="739"/>
      <c r="F7" s="740"/>
      <c r="G7" s="320" t="s">
        <v>651</v>
      </c>
      <c r="H7" s="321"/>
      <c r="I7" s="321"/>
      <c r="J7" s="321"/>
      <c r="K7" s="321"/>
      <c r="L7" s="321"/>
      <c r="M7" s="321"/>
      <c r="N7" s="321"/>
      <c r="O7" s="321"/>
      <c r="P7" s="321"/>
      <c r="Q7" s="321"/>
      <c r="R7" s="321"/>
      <c r="S7" s="321"/>
      <c r="T7" s="321"/>
      <c r="U7" s="321"/>
      <c r="V7" s="321"/>
      <c r="W7" s="321"/>
      <c r="X7" s="321"/>
      <c r="Y7" s="321"/>
      <c r="Z7" s="321"/>
      <c r="AA7" s="321"/>
      <c r="AB7" s="322"/>
      <c r="AC7" s="320" t="s">
        <v>652</v>
      </c>
      <c r="AD7" s="321"/>
      <c r="AE7" s="321"/>
      <c r="AF7" s="321"/>
      <c r="AG7" s="321"/>
      <c r="AH7" s="321"/>
      <c r="AI7" s="321"/>
      <c r="AJ7" s="321"/>
      <c r="AK7" s="321"/>
      <c r="AL7" s="321"/>
      <c r="AM7" s="321"/>
      <c r="AN7" s="321"/>
      <c r="AO7" s="321"/>
      <c r="AP7" s="321"/>
      <c r="AQ7" s="321"/>
      <c r="AR7" s="321"/>
      <c r="AS7" s="321"/>
      <c r="AT7" s="321"/>
      <c r="AU7" s="321"/>
      <c r="AV7" s="321"/>
      <c r="AW7" s="321"/>
      <c r="AX7" s="323"/>
      <c r="AY7">
        <f>COUNTA($G$9,$AC$9)</f>
        <v>2</v>
      </c>
    </row>
    <row r="8" spans="1:51" ht="24.75" customHeight="1" x14ac:dyDescent="0.15">
      <c r="A8" s="738"/>
      <c r="B8" s="739"/>
      <c r="C8" s="739"/>
      <c r="D8" s="739"/>
      <c r="E8" s="739"/>
      <c r="F8" s="740"/>
      <c r="G8" s="766" t="s">
        <v>17</v>
      </c>
      <c r="H8" s="767"/>
      <c r="I8" s="767"/>
      <c r="J8" s="767"/>
      <c r="K8" s="767"/>
      <c r="L8" s="768" t="s">
        <v>18</v>
      </c>
      <c r="M8" s="767"/>
      <c r="N8" s="767"/>
      <c r="O8" s="767"/>
      <c r="P8" s="767"/>
      <c r="Q8" s="767"/>
      <c r="R8" s="767"/>
      <c r="S8" s="767"/>
      <c r="T8" s="767"/>
      <c r="U8" s="767"/>
      <c r="V8" s="767"/>
      <c r="W8" s="767"/>
      <c r="X8" s="769"/>
      <c r="Y8" s="316" t="s">
        <v>19</v>
      </c>
      <c r="Z8" s="317"/>
      <c r="AA8" s="317"/>
      <c r="AB8" s="328"/>
      <c r="AC8" s="766" t="s">
        <v>17</v>
      </c>
      <c r="AD8" s="767"/>
      <c r="AE8" s="767"/>
      <c r="AF8" s="767"/>
      <c r="AG8" s="767"/>
      <c r="AH8" s="768" t="s">
        <v>18</v>
      </c>
      <c r="AI8" s="767"/>
      <c r="AJ8" s="767"/>
      <c r="AK8" s="767"/>
      <c r="AL8" s="767"/>
      <c r="AM8" s="767"/>
      <c r="AN8" s="767"/>
      <c r="AO8" s="767"/>
      <c r="AP8" s="767"/>
      <c r="AQ8" s="767"/>
      <c r="AR8" s="767"/>
      <c r="AS8" s="767"/>
      <c r="AT8" s="769"/>
      <c r="AU8" s="316" t="s">
        <v>19</v>
      </c>
      <c r="AV8" s="317"/>
      <c r="AW8" s="317"/>
      <c r="AX8" s="318"/>
      <c r="AY8" s="30">
        <f>$AY$7</f>
        <v>2</v>
      </c>
    </row>
    <row r="9" spans="1:51" ht="24.75" customHeight="1" x14ac:dyDescent="0.15">
      <c r="A9" s="738"/>
      <c r="B9" s="739"/>
      <c r="C9" s="739"/>
      <c r="D9" s="739"/>
      <c r="E9" s="739"/>
      <c r="F9" s="740"/>
      <c r="G9" s="755" t="s">
        <v>705</v>
      </c>
      <c r="H9" s="756"/>
      <c r="I9" s="756"/>
      <c r="J9" s="756"/>
      <c r="K9" s="757"/>
      <c r="L9" s="332" t="s">
        <v>706</v>
      </c>
      <c r="M9" s="758"/>
      <c r="N9" s="758"/>
      <c r="O9" s="758"/>
      <c r="P9" s="758"/>
      <c r="Q9" s="758"/>
      <c r="R9" s="758"/>
      <c r="S9" s="758"/>
      <c r="T9" s="758"/>
      <c r="U9" s="758"/>
      <c r="V9" s="758"/>
      <c r="W9" s="758"/>
      <c r="X9" s="759"/>
      <c r="Y9" s="760">
        <v>18</v>
      </c>
      <c r="Z9" s="761"/>
      <c r="AA9" s="761"/>
      <c r="AB9" s="762"/>
      <c r="AC9" s="755" t="s">
        <v>707</v>
      </c>
      <c r="AD9" s="756"/>
      <c r="AE9" s="756"/>
      <c r="AF9" s="756"/>
      <c r="AG9" s="757"/>
      <c r="AH9" s="332" t="s">
        <v>708</v>
      </c>
      <c r="AI9" s="758"/>
      <c r="AJ9" s="758"/>
      <c r="AK9" s="758"/>
      <c r="AL9" s="758"/>
      <c r="AM9" s="758"/>
      <c r="AN9" s="758"/>
      <c r="AO9" s="758"/>
      <c r="AP9" s="758"/>
      <c r="AQ9" s="758"/>
      <c r="AR9" s="758"/>
      <c r="AS9" s="758"/>
      <c r="AT9" s="759"/>
      <c r="AU9" s="760">
        <v>3</v>
      </c>
      <c r="AV9" s="761"/>
      <c r="AW9" s="761"/>
      <c r="AX9" s="765"/>
      <c r="AY9" s="30">
        <f t="shared" ref="AY9:AY10" si="1">$AY$7</f>
        <v>2</v>
      </c>
    </row>
    <row r="10" spans="1:51" ht="24.75" customHeight="1" thickBot="1" x14ac:dyDescent="0.2">
      <c r="A10" s="741"/>
      <c r="B10" s="742"/>
      <c r="C10" s="742"/>
      <c r="D10" s="742"/>
      <c r="E10" s="742"/>
      <c r="F10" s="743"/>
      <c r="G10" s="770" t="s">
        <v>20</v>
      </c>
      <c r="H10" s="771"/>
      <c r="I10" s="771"/>
      <c r="J10" s="771"/>
      <c r="K10" s="771"/>
      <c r="L10" s="270"/>
      <c r="M10" s="772"/>
      <c r="N10" s="772"/>
      <c r="O10" s="772"/>
      <c r="P10" s="772"/>
      <c r="Q10" s="772"/>
      <c r="R10" s="772"/>
      <c r="S10" s="772"/>
      <c r="T10" s="772"/>
      <c r="U10" s="772"/>
      <c r="V10" s="772"/>
      <c r="W10" s="772"/>
      <c r="X10" s="773"/>
      <c r="Y10" s="774">
        <f>SUM(Y9:AB9)</f>
        <v>18</v>
      </c>
      <c r="Z10" s="775"/>
      <c r="AA10" s="775"/>
      <c r="AB10" s="776"/>
      <c r="AC10" s="770" t="s">
        <v>20</v>
      </c>
      <c r="AD10" s="771"/>
      <c r="AE10" s="771"/>
      <c r="AF10" s="771"/>
      <c r="AG10" s="771"/>
      <c r="AH10" s="270"/>
      <c r="AI10" s="772"/>
      <c r="AJ10" s="772"/>
      <c r="AK10" s="772"/>
      <c r="AL10" s="772"/>
      <c r="AM10" s="772"/>
      <c r="AN10" s="772"/>
      <c r="AO10" s="772"/>
      <c r="AP10" s="772"/>
      <c r="AQ10" s="772"/>
      <c r="AR10" s="772"/>
      <c r="AS10" s="772"/>
      <c r="AT10" s="773"/>
      <c r="AU10" s="774">
        <f>SUM(AU9:AX9)</f>
        <v>3</v>
      </c>
      <c r="AV10" s="775"/>
      <c r="AW10" s="775"/>
      <c r="AX10" s="777"/>
      <c r="AY10" s="30">
        <f t="shared" si="1"/>
        <v>2</v>
      </c>
    </row>
    <row r="11" spans="1:51" s="33" customFormat="1" ht="24.75" customHeight="1" thickBot="1" x14ac:dyDescent="0.2">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row>
    <row r="12" spans="1:51" ht="30" customHeight="1" x14ac:dyDescent="0.15">
      <c r="A12" s="735" t="s">
        <v>749</v>
      </c>
      <c r="B12" s="736"/>
      <c r="C12" s="736"/>
      <c r="D12" s="736"/>
      <c r="E12" s="736"/>
      <c r="F12" s="737"/>
      <c r="G12" s="320" t="s">
        <v>653</v>
      </c>
      <c r="H12" s="321"/>
      <c r="I12" s="321"/>
      <c r="J12" s="321"/>
      <c r="K12" s="321"/>
      <c r="L12" s="321"/>
      <c r="M12" s="321"/>
      <c r="N12" s="321"/>
      <c r="O12" s="321"/>
      <c r="P12" s="321"/>
      <c r="Q12" s="321"/>
      <c r="R12" s="321"/>
      <c r="S12" s="321"/>
      <c r="T12" s="321"/>
      <c r="U12" s="321"/>
      <c r="V12" s="321"/>
      <c r="W12" s="321"/>
      <c r="X12" s="321"/>
      <c r="Y12" s="321"/>
      <c r="Z12" s="321"/>
      <c r="AA12" s="321"/>
      <c r="AB12" s="322"/>
      <c r="AC12" s="320" t="s">
        <v>654</v>
      </c>
      <c r="AD12" s="321"/>
      <c r="AE12" s="321"/>
      <c r="AF12" s="321"/>
      <c r="AG12" s="321"/>
      <c r="AH12" s="321"/>
      <c r="AI12" s="321"/>
      <c r="AJ12" s="321"/>
      <c r="AK12" s="321"/>
      <c r="AL12" s="321"/>
      <c r="AM12" s="321"/>
      <c r="AN12" s="321"/>
      <c r="AO12" s="321"/>
      <c r="AP12" s="321"/>
      <c r="AQ12" s="321"/>
      <c r="AR12" s="321"/>
      <c r="AS12" s="321"/>
      <c r="AT12" s="321"/>
      <c r="AU12" s="321"/>
      <c r="AV12" s="321"/>
      <c r="AW12" s="321"/>
      <c r="AX12" s="323"/>
      <c r="AY12">
        <f>COUNTA($G$14,$AC$14)</f>
        <v>2</v>
      </c>
    </row>
    <row r="13" spans="1:51" ht="24.75" customHeight="1" x14ac:dyDescent="0.15">
      <c r="A13" s="738"/>
      <c r="B13" s="739"/>
      <c r="C13" s="739"/>
      <c r="D13" s="739"/>
      <c r="E13" s="739"/>
      <c r="F13" s="740"/>
      <c r="G13" s="766" t="s">
        <v>17</v>
      </c>
      <c r="H13" s="767"/>
      <c r="I13" s="767"/>
      <c r="J13" s="767"/>
      <c r="K13" s="767"/>
      <c r="L13" s="768" t="s">
        <v>18</v>
      </c>
      <c r="M13" s="767"/>
      <c r="N13" s="767"/>
      <c r="O13" s="767"/>
      <c r="P13" s="767"/>
      <c r="Q13" s="767"/>
      <c r="R13" s="767"/>
      <c r="S13" s="767"/>
      <c r="T13" s="767"/>
      <c r="U13" s="767"/>
      <c r="V13" s="767"/>
      <c r="W13" s="767"/>
      <c r="X13" s="769"/>
      <c r="Y13" s="316" t="s">
        <v>19</v>
      </c>
      <c r="Z13" s="317"/>
      <c r="AA13" s="317"/>
      <c r="AB13" s="328"/>
      <c r="AC13" s="766" t="s">
        <v>17</v>
      </c>
      <c r="AD13" s="767"/>
      <c r="AE13" s="767"/>
      <c r="AF13" s="767"/>
      <c r="AG13" s="767"/>
      <c r="AH13" s="768" t="s">
        <v>18</v>
      </c>
      <c r="AI13" s="767"/>
      <c r="AJ13" s="767"/>
      <c r="AK13" s="767"/>
      <c r="AL13" s="767"/>
      <c r="AM13" s="767"/>
      <c r="AN13" s="767"/>
      <c r="AO13" s="767"/>
      <c r="AP13" s="767"/>
      <c r="AQ13" s="767"/>
      <c r="AR13" s="767"/>
      <c r="AS13" s="767"/>
      <c r="AT13" s="769"/>
      <c r="AU13" s="316" t="s">
        <v>19</v>
      </c>
      <c r="AV13" s="317"/>
      <c r="AW13" s="317"/>
      <c r="AX13" s="318"/>
      <c r="AY13" s="30">
        <f>$AY$12</f>
        <v>2</v>
      </c>
    </row>
    <row r="14" spans="1:51" ht="24.75" customHeight="1" x14ac:dyDescent="0.15">
      <c r="A14" s="738"/>
      <c r="B14" s="739"/>
      <c r="C14" s="739"/>
      <c r="D14" s="739"/>
      <c r="E14" s="739"/>
      <c r="F14" s="740"/>
      <c r="G14" s="755" t="s">
        <v>709</v>
      </c>
      <c r="H14" s="756"/>
      <c r="I14" s="756"/>
      <c r="J14" s="756"/>
      <c r="K14" s="757"/>
      <c r="L14" s="332" t="s">
        <v>710</v>
      </c>
      <c r="M14" s="758"/>
      <c r="N14" s="758"/>
      <c r="O14" s="758"/>
      <c r="P14" s="758"/>
      <c r="Q14" s="758"/>
      <c r="R14" s="758"/>
      <c r="S14" s="758"/>
      <c r="T14" s="758"/>
      <c r="U14" s="758"/>
      <c r="V14" s="758"/>
      <c r="W14" s="758"/>
      <c r="X14" s="759"/>
      <c r="Y14" s="760">
        <v>164</v>
      </c>
      <c r="Z14" s="761"/>
      <c r="AA14" s="761"/>
      <c r="AB14" s="765"/>
      <c r="AC14" s="755" t="s">
        <v>712</v>
      </c>
      <c r="AD14" s="756"/>
      <c r="AE14" s="756"/>
      <c r="AF14" s="756"/>
      <c r="AG14" s="757"/>
      <c r="AH14" s="332" t="s">
        <v>713</v>
      </c>
      <c r="AI14" s="758"/>
      <c r="AJ14" s="758"/>
      <c r="AK14" s="758"/>
      <c r="AL14" s="758"/>
      <c r="AM14" s="758"/>
      <c r="AN14" s="758"/>
      <c r="AO14" s="758"/>
      <c r="AP14" s="758"/>
      <c r="AQ14" s="758"/>
      <c r="AR14" s="758"/>
      <c r="AS14" s="758"/>
      <c r="AT14" s="759"/>
      <c r="AU14" s="760">
        <v>8434</v>
      </c>
      <c r="AV14" s="761"/>
      <c r="AW14" s="761"/>
      <c r="AX14" s="765"/>
      <c r="AY14" s="30">
        <f t="shared" ref="AY14:AY16" si="2">$AY$12</f>
        <v>2</v>
      </c>
    </row>
    <row r="15" spans="1:51" ht="24.75" customHeight="1" x14ac:dyDescent="0.15">
      <c r="A15" s="738"/>
      <c r="B15" s="739"/>
      <c r="C15" s="739"/>
      <c r="D15" s="739"/>
      <c r="E15" s="739"/>
      <c r="F15" s="740"/>
      <c r="G15" s="744" t="s">
        <v>717</v>
      </c>
      <c r="H15" s="745"/>
      <c r="I15" s="745"/>
      <c r="J15" s="745"/>
      <c r="K15" s="746"/>
      <c r="L15" s="310" t="s">
        <v>711</v>
      </c>
      <c r="M15" s="747"/>
      <c r="N15" s="747"/>
      <c r="O15" s="747"/>
      <c r="P15" s="747"/>
      <c r="Q15" s="747"/>
      <c r="R15" s="747"/>
      <c r="S15" s="747"/>
      <c r="T15" s="747"/>
      <c r="U15" s="747"/>
      <c r="V15" s="747"/>
      <c r="W15" s="747"/>
      <c r="X15" s="748"/>
      <c r="Y15" s="749">
        <v>207</v>
      </c>
      <c r="Z15" s="750"/>
      <c r="AA15" s="750"/>
      <c r="AB15" s="754"/>
      <c r="AC15" s="744"/>
      <c r="AD15" s="745"/>
      <c r="AE15" s="745"/>
      <c r="AF15" s="745"/>
      <c r="AG15" s="746"/>
      <c r="AH15" s="310"/>
      <c r="AI15" s="747"/>
      <c r="AJ15" s="747"/>
      <c r="AK15" s="747"/>
      <c r="AL15" s="747"/>
      <c r="AM15" s="747"/>
      <c r="AN15" s="747"/>
      <c r="AO15" s="747"/>
      <c r="AP15" s="747"/>
      <c r="AQ15" s="747"/>
      <c r="AR15" s="747"/>
      <c r="AS15" s="747"/>
      <c r="AT15" s="748"/>
      <c r="AU15" s="749"/>
      <c r="AV15" s="750"/>
      <c r="AW15" s="750"/>
      <c r="AX15" s="754"/>
      <c r="AY15" s="30">
        <f t="shared" si="2"/>
        <v>2</v>
      </c>
    </row>
    <row r="16" spans="1:51" ht="24.75" customHeight="1" thickBot="1" x14ac:dyDescent="0.2">
      <c r="A16" s="738"/>
      <c r="B16" s="739"/>
      <c r="C16" s="739"/>
      <c r="D16" s="739"/>
      <c r="E16" s="739"/>
      <c r="F16" s="740"/>
      <c r="G16" s="770" t="s">
        <v>20</v>
      </c>
      <c r="H16" s="771"/>
      <c r="I16" s="771"/>
      <c r="J16" s="771"/>
      <c r="K16" s="771"/>
      <c r="L16" s="270"/>
      <c r="M16" s="772"/>
      <c r="N16" s="772"/>
      <c r="O16" s="772"/>
      <c r="P16" s="772"/>
      <c r="Q16" s="772"/>
      <c r="R16" s="772"/>
      <c r="S16" s="772"/>
      <c r="T16" s="772"/>
      <c r="U16" s="772"/>
      <c r="V16" s="772"/>
      <c r="W16" s="772"/>
      <c r="X16" s="773"/>
      <c r="Y16" s="774">
        <f>SUM(Y14:AB15)</f>
        <v>371</v>
      </c>
      <c r="Z16" s="775"/>
      <c r="AA16" s="775"/>
      <c r="AB16" s="776"/>
      <c r="AC16" s="770" t="s">
        <v>20</v>
      </c>
      <c r="AD16" s="771"/>
      <c r="AE16" s="771"/>
      <c r="AF16" s="771"/>
      <c r="AG16" s="771"/>
      <c r="AH16" s="270"/>
      <c r="AI16" s="772"/>
      <c r="AJ16" s="772"/>
      <c r="AK16" s="772"/>
      <c r="AL16" s="772"/>
      <c r="AM16" s="772"/>
      <c r="AN16" s="772"/>
      <c r="AO16" s="772"/>
      <c r="AP16" s="772"/>
      <c r="AQ16" s="772"/>
      <c r="AR16" s="772"/>
      <c r="AS16" s="772"/>
      <c r="AT16" s="773"/>
      <c r="AU16" s="774">
        <f>SUM(AU14:AX15)</f>
        <v>8434</v>
      </c>
      <c r="AV16" s="775"/>
      <c r="AW16" s="775"/>
      <c r="AX16" s="777"/>
      <c r="AY16" s="30">
        <f t="shared" si="2"/>
        <v>2</v>
      </c>
    </row>
    <row r="17" spans="1:51" ht="30" customHeight="1" x14ac:dyDescent="0.15">
      <c r="A17" s="738"/>
      <c r="B17" s="739"/>
      <c r="C17" s="739"/>
      <c r="D17" s="739"/>
      <c r="E17" s="739"/>
      <c r="F17" s="740"/>
      <c r="G17" s="320" t="s">
        <v>714</v>
      </c>
      <c r="H17" s="321"/>
      <c r="I17" s="321"/>
      <c r="J17" s="321"/>
      <c r="K17" s="321"/>
      <c r="L17" s="321"/>
      <c r="M17" s="321"/>
      <c r="N17" s="321"/>
      <c r="O17" s="321"/>
      <c r="P17" s="321"/>
      <c r="Q17" s="321"/>
      <c r="R17" s="321"/>
      <c r="S17" s="321"/>
      <c r="T17" s="321"/>
      <c r="U17" s="321"/>
      <c r="V17" s="321"/>
      <c r="W17" s="321"/>
      <c r="X17" s="321"/>
      <c r="Y17" s="321"/>
      <c r="Z17" s="321"/>
      <c r="AA17" s="321"/>
      <c r="AB17" s="322"/>
      <c r="AC17" s="320" t="s">
        <v>655</v>
      </c>
      <c r="AD17" s="321"/>
      <c r="AE17" s="321"/>
      <c r="AF17" s="321"/>
      <c r="AG17" s="321"/>
      <c r="AH17" s="321"/>
      <c r="AI17" s="321"/>
      <c r="AJ17" s="321"/>
      <c r="AK17" s="321"/>
      <c r="AL17" s="321"/>
      <c r="AM17" s="321"/>
      <c r="AN17" s="321"/>
      <c r="AO17" s="321"/>
      <c r="AP17" s="321"/>
      <c r="AQ17" s="321"/>
      <c r="AR17" s="321"/>
      <c r="AS17" s="321"/>
      <c r="AT17" s="321"/>
      <c r="AU17" s="321"/>
      <c r="AV17" s="321"/>
      <c r="AW17" s="321"/>
      <c r="AX17" s="323"/>
      <c r="AY17">
        <f>COUNTA($G$19,$AC$19)</f>
        <v>2</v>
      </c>
    </row>
    <row r="18" spans="1:51" ht="25.5" customHeight="1" x14ac:dyDescent="0.15">
      <c r="A18" s="738"/>
      <c r="B18" s="739"/>
      <c r="C18" s="739"/>
      <c r="D18" s="739"/>
      <c r="E18" s="739"/>
      <c r="F18" s="740"/>
      <c r="G18" s="766" t="s">
        <v>17</v>
      </c>
      <c r="H18" s="767"/>
      <c r="I18" s="767"/>
      <c r="J18" s="767"/>
      <c r="K18" s="767"/>
      <c r="L18" s="768" t="s">
        <v>18</v>
      </c>
      <c r="M18" s="767"/>
      <c r="N18" s="767"/>
      <c r="O18" s="767"/>
      <c r="P18" s="767"/>
      <c r="Q18" s="767"/>
      <c r="R18" s="767"/>
      <c r="S18" s="767"/>
      <c r="T18" s="767"/>
      <c r="U18" s="767"/>
      <c r="V18" s="767"/>
      <c r="W18" s="767"/>
      <c r="X18" s="769"/>
      <c r="Y18" s="316" t="s">
        <v>19</v>
      </c>
      <c r="Z18" s="317"/>
      <c r="AA18" s="317"/>
      <c r="AB18" s="328"/>
      <c r="AC18" s="766" t="s">
        <v>17</v>
      </c>
      <c r="AD18" s="767"/>
      <c r="AE18" s="767"/>
      <c r="AF18" s="767"/>
      <c r="AG18" s="767"/>
      <c r="AH18" s="768" t="s">
        <v>18</v>
      </c>
      <c r="AI18" s="767"/>
      <c r="AJ18" s="767"/>
      <c r="AK18" s="767"/>
      <c r="AL18" s="767"/>
      <c r="AM18" s="767"/>
      <c r="AN18" s="767"/>
      <c r="AO18" s="767"/>
      <c r="AP18" s="767"/>
      <c r="AQ18" s="767"/>
      <c r="AR18" s="767"/>
      <c r="AS18" s="767"/>
      <c r="AT18" s="769"/>
      <c r="AU18" s="316" t="s">
        <v>19</v>
      </c>
      <c r="AV18" s="317"/>
      <c r="AW18" s="317"/>
      <c r="AX18" s="318"/>
      <c r="AY18" s="30">
        <f>$AY$17</f>
        <v>2</v>
      </c>
    </row>
    <row r="19" spans="1:51" ht="24.75" customHeight="1" x14ac:dyDescent="0.15">
      <c r="A19" s="738"/>
      <c r="B19" s="739"/>
      <c r="C19" s="739"/>
      <c r="D19" s="739"/>
      <c r="E19" s="739"/>
      <c r="F19" s="740"/>
      <c r="G19" s="755" t="s">
        <v>715</v>
      </c>
      <c r="H19" s="756"/>
      <c r="I19" s="756"/>
      <c r="J19" s="756"/>
      <c r="K19" s="757"/>
      <c r="L19" s="332" t="s">
        <v>716</v>
      </c>
      <c r="M19" s="758"/>
      <c r="N19" s="758"/>
      <c r="O19" s="758"/>
      <c r="P19" s="758"/>
      <c r="Q19" s="758"/>
      <c r="R19" s="758"/>
      <c r="S19" s="758"/>
      <c r="T19" s="758"/>
      <c r="U19" s="758"/>
      <c r="V19" s="758"/>
      <c r="W19" s="758"/>
      <c r="X19" s="759"/>
      <c r="Y19" s="760">
        <v>255</v>
      </c>
      <c r="Z19" s="761"/>
      <c r="AA19" s="761"/>
      <c r="AB19" s="765"/>
      <c r="AC19" s="755" t="s">
        <v>709</v>
      </c>
      <c r="AD19" s="756"/>
      <c r="AE19" s="756"/>
      <c r="AF19" s="756"/>
      <c r="AG19" s="757"/>
      <c r="AH19" s="332" t="s">
        <v>725</v>
      </c>
      <c r="AI19" s="758"/>
      <c r="AJ19" s="758"/>
      <c r="AK19" s="758"/>
      <c r="AL19" s="758"/>
      <c r="AM19" s="758"/>
      <c r="AN19" s="758"/>
      <c r="AO19" s="758"/>
      <c r="AP19" s="758"/>
      <c r="AQ19" s="758"/>
      <c r="AR19" s="758"/>
      <c r="AS19" s="758"/>
      <c r="AT19" s="759"/>
      <c r="AU19" s="760">
        <v>16</v>
      </c>
      <c r="AV19" s="761"/>
      <c r="AW19" s="761"/>
      <c r="AX19" s="765"/>
      <c r="AY19" s="30">
        <f t="shared" ref="AY19:AY20" si="3">$AY$17</f>
        <v>2</v>
      </c>
    </row>
    <row r="20" spans="1:51" ht="24.75" customHeight="1" thickBot="1" x14ac:dyDescent="0.2">
      <c r="A20" s="738"/>
      <c r="B20" s="739"/>
      <c r="C20" s="739"/>
      <c r="D20" s="739"/>
      <c r="E20" s="739"/>
      <c r="F20" s="740"/>
      <c r="G20" s="770" t="s">
        <v>20</v>
      </c>
      <c r="H20" s="771"/>
      <c r="I20" s="771"/>
      <c r="J20" s="771"/>
      <c r="K20" s="771"/>
      <c r="L20" s="270"/>
      <c r="M20" s="772"/>
      <c r="N20" s="772"/>
      <c r="O20" s="772"/>
      <c r="P20" s="772"/>
      <c r="Q20" s="772"/>
      <c r="R20" s="772"/>
      <c r="S20" s="772"/>
      <c r="T20" s="772"/>
      <c r="U20" s="772"/>
      <c r="V20" s="772"/>
      <c r="W20" s="772"/>
      <c r="X20" s="773"/>
      <c r="Y20" s="774">
        <f>SUM(Y19:AB19)</f>
        <v>255</v>
      </c>
      <c r="Z20" s="775"/>
      <c r="AA20" s="775"/>
      <c r="AB20" s="776"/>
      <c r="AC20" s="770" t="s">
        <v>20</v>
      </c>
      <c r="AD20" s="771"/>
      <c r="AE20" s="771"/>
      <c r="AF20" s="771"/>
      <c r="AG20" s="771"/>
      <c r="AH20" s="270"/>
      <c r="AI20" s="772"/>
      <c r="AJ20" s="772"/>
      <c r="AK20" s="772"/>
      <c r="AL20" s="772"/>
      <c r="AM20" s="772"/>
      <c r="AN20" s="772"/>
      <c r="AO20" s="772"/>
      <c r="AP20" s="772"/>
      <c r="AQ20" s="772"/>
      <c r="AR20" s="772"/>
      <c r="AS20" s="772"/>
      <c r="AT20" s="773"/>
      <c r="AU20" s="774">
        <f>SUM(AU19:AX19)</f>
        <v>16</v>
      </c>
      <c r="AV20" s="775"/>
      <c r="AW20" s="775"/>
      <c r="AX20" s="777"/>
      <c r="AY20" s="30">
        <f t="shared" si="3"/>
        <v>2</v>
      </c>
    </row>
    <row r="21" spans="1:51" ht="30" customHeight="1" x14ac:dyDescent="0.15">
      <c r="A21" s="738"/>
      <c r="B21" s="739"/>
      <c r="C21" s="739"/>
      <c r="D21" s="739"/>
      <c r="E21" s="739"/>
      <c r="F21" s="740"/>
      <c r="G21" s="320" t="s">
        <v>656</v>
      </c>
      <c r="H21" s="321"/>
      <c r="I21" s="321"/>
      <c r="J21" s="321"/>
      <c r="K21" s="321"/>
      <c r="L21" s="321"/>
      <c r="M21" s="321"/>
      <c r="N21" s="321"/>
      <c r="O21" s="321"/>
      <c r="P21" s="321"/>
      <c r="Q21" s="321"/>
      <c r="R21" s="321"/>
      <c r="S21" s="321"/>
      <c r="T21" s="321"/>
      <c r="U21" s="321"/>
      <c r="V21" s="321"/>
      <c r="W21" s="321"/>
      <c r="X21" s="321"/>
      <c r="Y21" s="321"/>
      <c r="Z21" s="321"/>
      <c r="AA21" s="321"/>
      <c r="AB21" s="322"/>
      <c r="AC21" s="320" t="s">
        <v>658</v>
      </c>
      <c r="AD21" s="321"/>
      <c r="AE21" s="321"/>
      <c r="AF21" s="321"/>
      <c r="AG21" s="321"/>
      <c r="AH21" s="321"/>
      <c r="AI21" s="321"/>
      <c r="AJ21" s="321"/>
      <c r="AK21" s="321"/>
      <c r="AL21" s="321"/>
      <c r="AM21" s="321"/>
      <c r="AN21" s="321"/>
      <c r="AO21" s="321"/>
      <c r="AP21" s="321"/>
      <c r="AQ21" s="321"/>
      <c r="AR21" s="321"/>
      <c r="AS21" s="321"/>
      <c r="AT21" s="321"/>
      <c r="AU21" s="321"/>
      <c r="AV21" s="321"/>
      <c r="AW21" s="321"/>
      <c r="AX21" s="323"/>
      <c r="AY21">
        <f>COUNTA($G$23,$AC$23)</f>
        <v>2</v>
      </c>
    </row>
    <row r="22" spans="1:51" ht="24.75" customHeight="1" x14ac:dyDescent="0.15">
      <c r="A22" s="738"/>
      <c r="B22" s="739"/>
      <c r="C22" s="739"/>
      <c r="D22" s="739"/>
      <c r="E22" s="739"/>
      <c r="F22" s="740"/>
      <c r="G22" s="766" t="s">
        <v>17</v>
      </c>
      <c r="H22" s="767"/>
      <c r="I22" s="767"/>
      <c r="J22" s="767"/>
      <c r="K22" s="767"/>
      <c r="L22" s="768" t="s">
        <v>18</v>
      </c>
      <c r="M22" s="767"/>
      <c r="N22" s="767"/>
      <c r="O22" s="767"/>
      <c r="P22" s="767"/>
      <c r="Q22" s="767"/>
      <c r="R22" s="767"/>
      <c r="S22" s="767"/>
      <c r="T22" s="767"/>
      <c r="U22" s="767"/>
      <c r="V22" s="767"/>
      <c r="W22" s="767"/>
      <c r="X22" s="769"/>
      <c r="Y22" s="316" t="s">
        <v>19</v>
      </c>
      <c r="Z22" s="317"/>
      <c r="AA22" s="317"/>
      <c r="AB22" s="328"/>
      <c r="AC22" s="766" t="s">
        <v>17</v>
      </c>
      <c r="AD22" s="767"/>
      <c r="AE22" s="767"/>
      <c r="AF22" s="767"/>
      <c r="AG22" s="767"/>
      <c r="AH22" s="768" t="s">
        <v>18</v>
      </c>
      <c r="AI22" s="767"/>
      <c r="AJ22" s="767"/>
      <c r="AK22" s="767"/>
      <c r="AL22" s="767"/>
      <c r="AM22" s="767"/>
      <c r="AN22" s="767"/>
      <c r="AO22" s="767"/>
      <c r="AP22" s="767"/>
      <c r="AQ22" s="767"/>
      <c r="AR22" s="767"/>
      <c r="AS22" s="767"/>
      <c r="AT22" s="769"/>
      <c r="AU22" s="316" t="s">
        <v>19</v>
      </c>
      <c r="AV22" s="317"/>
      <c r="AW22" s="317"/>
      <c r="AX22" s="318"/>
      <c r="AY22" s="30">
        <f>$AY$21</f>
        <v>2</v>
      </c>
    </row>
    <row r="23" spans="1:51" ht="24.75" customHeight="1" x14ac:dyDescent="0.15">
      <c r="A23" s="738"/>
      <c r="B23" s="739"/>
      <c r="C23" s="739"/>
      <c r="D23" s="739"/>
      <c r="E23" s="739"/>
      <c r="F23" s="740"/>
      <c r="G23" s="755" t="s">
        <v>709</v>
      </c>
      <c r="H23" s="756"/>
      <c r="I23" s="756"/>
      <c r="J23" s="756"/>
      <c r="K23" s="757"/>
      <c r="L23" s="332" t="s">
        <v>725</v>
      </c>
      <c r="M23" s="758"/>
      <c r="N23" s="758"/>
      <c r="O23" s="758"/>
      <c r="P23" s="758"/>
      <c r="Q23" s="758"/>
      <c r="R23" s="758"/>
      <c r="S23" s="758"/>
      <c r="T23" s="758"/>
      <c r="U23" s="758"/>
      <c r="V23" s="758"/>
      <c r="W23" s="758"/>
      <c r="X23" s="759"/>
      <c r="Y23" s="760">
        <v>20</v>
      </c>
      <c r="Z23" s="761"/>
      <c r="AA23" s="761"/>
      <c r="AB23" s="762"/>
      <c r="AC23" s="755" t="s">
        <v>709</v>
      </c>
      <c r="AD23" s="756"/>
      <c r="AE23" s="756"/>
      <c r="AF23" s="756"/>
      <c r="AG23" s="757"/>
      <c r="AH23" s="332" t="s">
        <v>725</v>
      </c>
      <c r="AI23" s="758"/>
      <c r="AJ23" s="758"/>
      <c r="AK23" s="758"/>
      <c r="AL23" s="758"/>
      <c r="AM23" s="758"/>
      <c r="AN23" s="758"/>
      <c r="AO23" s="758"/>
      <c r="AP23" s="758"/>
      <c r="AQ23" s="758"/>
      <c r="AR23" s="758"/>
      <c r="AS23" s="758"/>
      <c r="AT23" s="759"/>
      <c r="AU23" s="760">
        <v>1</v>
      </c>
      <c r="AV23" s="761"/>
      <c r="AW23" s="761"/>
      <c r="AX23" s="765"/>
      <c r="AY23" s="30">
        <f t="shared" ref="AY23:AY24" si="4">$AY$21</f>
        <v>2</v>
      </c>
    </row>
    <row r="24" spans="1:51" ht="24.75" customHeight="1" thickBot="1" x14ac:dyDescent="0.2">
      <c r="A24" s="738"/>
      <c r="B24" s="739"/>
      <c r="C24" s="739"/>
      <c r="D24" s="739"/>
      <c r="E24" s="739"/>
      <c r="F24" s="740"/>
      <c r="G24" s="770" t="s">
        <v>20</v>
      </c>
      <c r="H24" s="771"/>
      <c r="I24" s="771"/>
      <c r="J24" s="771"/>
      <c r="K24" s="771"/>
      <c r="L24" s="270"/>
      <c r="M24" s="772"/>
      <c r="N24" s="772"/>
      <c r="O24" s="772"/>
      <c r="P24" s="772"/>
      <c r="Q24" s="772"/>
      <c r="R24" s="772"/>
      <c r="S24" s="772"/>
      <c r="T24" s="772"/>
      <c r="U24" s="772"/>
      <c r="V24" s="772"/>
      <c r="W24" s="772"/>
      <c r="X24" s="773"/>
      <c r="Y24" s="774">
        <f>SUM(Y23:AB23)</f>
        <v>20</v>
      </c>
      <c r="Z24" s="775"/>
      <c r="AA24" s="775"/>
      <c r="AB24" s="776"/>
      <c r="AC24" s="770" t="s">
        <v>20</v>
      </c>
      <c r="AD24" s="771"/>
      <c r="AE24" s="771"/>
      <c r="AF24" s="771"/>
      <c r="AG24" s="771"/>
      <c r="AH24" s="270"/>
      <c r="AI24" s="772"/>
      <c r="AJ24" s="772"/>
      <c r="AK24" s="772"/>
      <c r="AL24" s="772"/>
      <c r="AM24" s="772"/>
      <c r="AN24" s="772"/>
      <c r="AO24" s="772"/>
      <c r="AP24" s="772"/>
      <c r="AQ24" s="772"/>
      <c r="AR24" s="772"/>
      <c r="AS24" s="772"/>
      <c r="AT24" s="773"/>
      <c r="AU24" s="774">
        <f>SUM(AU23:AX23)</f>
        <v>1</v>
      </c>
      <c r="AV24" s="775"/>
      <c r="AW24" s="775"/>
      <c r="AX24" s="777"/>
      <c r="AY24" s="30">
        <f t="shared" si="4"/>
        <v>2</v>
      </c>
    </row>
    <row r="25" spans="1:51" ht="30" customHeight="1" x14ac:dyDescent="0.15">
      <c r="A25" s="738"/>
      <c r="B25" s="739"/>
      <c r="C25" s="739"/>
      <c r="D25" s="739"/>
      <c r="E25" s="739"/>
      <c r="F25" s="740"/>
      <c r="G25" s="320" t="s">
        <v>657</v>
      </c>
      <c r="H25" s="321"/>
      <c r="I25" s="321"/>
      <c r="J25" s="321"/>
      <c r="K25" s="321"/>
      <c r="L25" s="321"/>
      <c r="M25" s="321"/>
      <c r="N25" s="321"/>
      <c r="O25" s="321"/>
      <c r="P25" s="321"/>
      <c r="Q25" s="321"/>
      <c r="R25" s="321"/>
      <c r="S25" s="321"/>
      <c r="T25" s="321"/>
      <c r="U25" s="321"/>
      <c r="V25" s="321"/>
      <c r="W25" s="321"/>
      <c r="X25" s="321"/>
      <c r="Y25" s="321"/>
      <c r="Z25" s="321"/>
      <c r="AA25" s="321"/>
      <c r="AB25" s="322"/>
      <c r="AC25" s="320"/>
      <c r="AD25" s="321"/>
      <c r="AE25" s="321"/>
      <c r="AF25" s="321"/>
      <c r="AG25" s="321"/>
      <c r="AH25" s="321"/>
      <c r="AI25" s="321"/>
      <c r="AJ25" s="321"/>
      <c r="AK25" s="321"/>
      <c r="AL25" s="321"/>
      <c r="AM25" s="321"/>
      <c r="AN25" s="321"/>
      <c r="AO25" s="321"/>
      <c r="AP25" s="321"/>
      <c r="AQ25" s="321"/>
      <c r="AR25" s="321"/>
      <c r="AS25" s="321"/>
      <c r="AT25" s="321"/>
      <c r="AU25" s="321"/>
      <c r="AV25" s="321"/>
      <c r="AW25" s="321"/>
      <c r="AX25" s="323"/>
      <c r="AY25">
        <f>COUNTA($G$27,$AC$27)</f>
        <v>1</v>
      </c>
    </row>
    <row r="26" spans="1:51" ht="24.75" customHeight="1" x14ac:dyDescent="0.15">
      <c r="A26" s="738"/>
      <c r="B26" s="739"/>
      <c r="C26" s="739"/>
      <c r="D26" s="739"/>
      <c r="E26" s="739"/>
      <c r="F26" s="740"/>
      <c r="G26" s="766" t="s">
        <v>17</v>
      </c>
      <c r="H26" s="767"/>
      <c r="I26" s="767"/>
      <c r="J26" s="767"/>
      <c r="K26" s="767"/>
      <c r="L26" s="768" t="s">
        <v>18</v>
      </c>
      <c r="M26" s="767"/>
      <c r="N26" s="767"/>
      <c r="O26" s="767"/>
      <c r="P26" s="767"/>
      <c r="Q26" s="767"/>
      <c r="R26" s="767"/>
      <c r="S26" s="767"/>
      <c r="T26" s="767"/>
      <c r="U26" s="767"/>
      <c r="V26" s="767"/>
      <c r="W26" s="767"/>
      <c r="X26" s="769"/>
      <c r="Y26" s="316" t="s">
        <v>19</v>
      </c>
      <c r="Z26" s="317"/>
      <c r="AA26" s="317"/>
      <c r="AB26" s="328"/>
      <c r="AC26" s="766" t="s">
        <v>17</v>
      </c>
      <c r="AD26" s="767"/>
      <c r="AE26" s="767"/>
      <c r="AF26" s="767"/>
      <c r="AG26" s="767"/>
      <c r="AH26" s="768" t="s">
        <v>18</v>
      </c>
      <c r="AI26" s="767"/>
      <c r="AJ26" s="767"/>
      <c r="AK26" s="767"/>
      <c r="AL26" s="767"/>
      <c r="AM26" s="767"/>
      <c r="AN26" s="767"/>
      <c r="AO26" s="767"/>
      <c r="AP26" s="767"/>
      <c r="AQ26" s="767"/>
      <c r="AR26" s="767"/>
      <c r="AS26" s="767"/>
      <c r="AT26" s="769"/>
      <c r="AU26" s="316" t="s">
        <v>19</v>
      </c>
      <c r="AV26" s="317"/>
      <c r="AW26" s="317"/>
      <c r="AX26" s="318"/>
      <c r="AY26" s="30">
        <f>$AY$25</f>
        <v>1</v>
      </c>
    </row>
    <row r="27" spans="1:51" ht="24.75" customHeight="1" x14ac:dyDescent="0.15">
      <c r="A27" s="738"/>
      <c r="B27" s="739"/>
      <c r="C27" s="739"/>
      <c r="D27" s="739"/>
      <c r="E27" s="739"/>
      <c r="F27" s="740"/>
      <c r="G27" s="755" t="s">
        <v>709</v>
      </c>
      <c r="H27" s="756"/>
      <c r="I27" s="756"/>
      <c r="J27" s="756"/>
      <c r="K27" s="757"/>
      <c r="L27" s="332" t="s">
        <v>725</v>
      </c>
      <c r="M27" s="758"/>
      <c r="N27" s="758"/>
      <c r="O27" s="758"/>
      <c r="P27" s="758"/>
      <c r="Q27" s="758"/>
      <c r="R27" s="758"/>
      <c r="S27" s="758"/>
      <c r="T27" s="758"/>
      <c r="U27" s="758"/>
      <c r="V27" s="758"/>
      <c r="W27" s="758"/>
      <c r="X27" s="759"/>
      <c r="Y27" s="760">
        <v>169</v>
      </c>
      <c r="Z27" s="761"/>
      <c r="AA27" s="761"/>
      <c r="AB27" s="762"/>
      <c r="AC27" s="755"/>
      <c r="AD27" s="756"/>
      <c r="AE27" s="756"/>
      <c r="AF27" s="756"/>
      <c r="AG27" s="757"/>
      <c r="AH27" s="332"/>
      <c r="AI27" s="758"/>
      <c r="AJ27" s="758"/>
      <c r="AK27" s="758"/>
      <c r="AL27" s="758"/>
      <c r="AM27" s="758"/>
      <c r="AN27" s="758"/>
      <c r="AO27" s="758"/>
      <c r="AP27" s="758"/>
      <c r="AQ27" s="758"/>
      <c r="AR27" s="758"/>
      <c r="AS27" s="758"/>
      <c r="AT27" s="759"/>
      <c r="AU27" s="760"/>
      <c r="AV27" s="761"/>
      <c r="AW27" s="761"/>
      <c r="AX27" s="765"/>
      <c r="AY27" s="30">
        <f t="shared" ref="AY27:AY28" si="5">$AY$25</f>
        <v>1</v>
      </c>
    </row>
    <row r="28" spans="1:51" ht="24.75" customHeight="1" thickBot="1" x14ac:dyDescent="0.2">
      <c r="A28" s="741"/>
      <c r="B28" s="742"/>
      <c r="C28" s="742"/>
      <c r="D28" s="742"/>
      <c r="E28" s="742"/>
      <c r="F28" s="743"/>
      <c r="G28" s="778" t="s">
        <v>20</v>
      </c>
      <c r="H28" s="779"/>
      <c r="I28" s="779"/>
      <c r="J28" s="779"/>
      <c r="K28" s="779"/>
      <c r="L28" s="780"/>
      <c r="M28" s="781"/>
      <c r="N28" s="781"/>
      <c r="O28" s="781"/>
      <c r="P28" s="781"/>
      <c r="Q28" s="781"/>
      <c r="R28" s="781"/>
      <c r="S28" s="781"/>
      <c r="T28" s="781"/>
      <c r="U28" s="781"/>
      <c r="V28" s="781"/>
      <c r="W28" s="781"/>
      <c r="X28" s="782"/>
      <c r="Y28" s="783">
        <f>SUM(Y27:AB27)</f>
        <v>169</v>
      </c>
      <c r="Z28" s="784"/>
      <c r="AA28" s="784"/>
      <c r="AB28" s="785"/>
      <c r="AC28" s="778" t="s">
        <v>20</v>
      </c>
      <c r="AD28" s="779"/>
      <c r="AE28" s="779"/>
      <c r="AF28" s="779"/>
      <c r="AG28" s="779"/>
      <c r="AH28" s="780"/>
      <c r="AI28" s="781"/>
      <c r="AJ28" s="781"/>
      <c r="AK28" s="781"/>
      <c r="AL28" s="781"/>
      <c r="AM28" s="781"/>
      <c r="AN28" s="781"/>
      <c r="AO28" s="781"/>
      <c r="AP28" s="781"/>
      <c r="AQ28" s="781"/>
      <c r="AR28" s="781"/>
      <c r="AS28" s="781"/>
      <c r="AT28" s="782"/>
      <c r="AU28" s="783">
        <f>SUM(AU27:AX27)</f>
        <v>0</v>
      </c>
      <c r="AV28" s="784"/>
      <c r="AW28" s="784"/>
      <c r="AX28" s="786"/>
      <c r="AY28" s="30">
        <f t="shared" si="5"/>
        <v>1</v>
      </c>
    </row>
    <row r="29" spans="1:51" s="33" customFormat="1" ht="24.75" customHeight="1" x14ac:dyDescent="0.1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row>
  </sheetData>
  <sheetProtection formatRows="0"/>
  <mergeCells count="134">
    <mergeCell ref="G28:K28"/>
    <mergeCell ref="L28:X28"/>
    <mergeCell ref="Y28:AB28"/>
    <mergeCell ref="AC28:AG28"/>
    <mergeCell ref="AH28:AT28"/>
    <mergeCell ref="AU28:AX28"/>
    <mergeCell ref="G24:K24"/>
    <mergeCell ref="L24:X24"/>
    <mergeCell ref="Y24:AB24"/>
    <mergeCell ref="AC24:AG24"/>
    <mergeCell ref="AH24:AT24"/>
    <mergeCell ref="AU24:AX24"/>
    <mergeCell ref="G27:K27"/>
    <mergeCell ref="L27:X27"/>
    <mergeCell ref="Y27:AB27"/>
    <mergeCell ref="AC27:AG27"/>
    <mergeCell ref="AH27:AT27"/>
    <mergeCell ref="AU27:AX27"/>
    <mergeCell ref="G25:AB25"/>
    <mergeCell ref="AC25:AX25"/>
    <mergeCell ref="G26:K26"/>
    <mergeCell ref="L26:X26"/>
    <mergeCell ref="Y26:AB26"/>
    <mergeCell ref="AC26:AG26"/>
    <mergeCell ref="AH26:AT26"/>
    <mergeCell ref="AU26:AX26"/>
    <mergeCell ref="G20:K20"/>
    <mergeCell ref="L20:X20"/>
    <mergeCell ref="Y20:AB20"/>
    <mergeCell ref="AC20:AG20"/>
    <mergeCell ref="AH20:AT20"/>
    <mergeCell ref="AU20:AX20"/>
    <mergeCell ref="G23:K23"/>
    <mergeCell ref="L23:X23"/>
    <mergeCell ref="Y23:AB23"/>
    <mergeCell ref="AC23:AG23"/>
    <mergeCell ref="AH23:AT23"/>
    <mergeCell ref="AU23:AX23"/>
    <mergeCell ref="G21:AB21"/>
    <mergeCell ref="AC21:AX21"/>
    <mergeCell ref="G22:K22"/>
    <mergeCell ref="L22:X22"/>
    <mergeCell ref="Y22:AB22"/>
    <mergeCell ref="AC22:AG22"/>
    <mergeCell ref="AH22:AT22"/>
    <mergeCell ref="AU22:AX22"/>
    <mergeCell ref="Y19:AB19"/>
    <mergeCell ref="AC19:AG19"/>
    <mergeCell ref="AH19:AT19"/>
    <mergeCell ref="AU19:AX19"/>
    <mergeCell ref="G17:AB17"/>
    <mergeCell ref="AC17:AX17"/>
    <mergeCell ref="G18:K18"/>
    <mergeCell ref="L18:X18"/>
    <mergeCell ref="Y18:AB18"/>
    <mergeCell ref="AC18:AG18"/>
    <mergeCell ref="AH18:AT18"/>
    <mergeCell ref="AU18:AX18"/>
    <mergeCell ref="G15:K15"/>
    <mergeCell ref="L15:X15"/>
    <mergeCell ref="Y15:AB15"/>
    <mergeCell ref="AC15:AG15"/>
    <mergeCell ref="AH15:AT15"/>
    <mergeCell ref="A12:F28"/>
    <mergeCell ref="G12:AB12"/>
    <mergeCell ref="AC12:AX12"/>
    <mergeCell ref="G13:K13"/>
    <mergeCell ref="L13:X13"/>
    <mergeCell ref="Y13:AB13"/>
    <mergeCell ref="AC13:AG13"/>
    <mergeCell ref="AH13:AT13"/>
    <mergeCell ref="AU13:AX13"/>
    <mergeCell ref="G14:K14"/>
    <mergeCell ref="AU15:AX15"/>
    <mergeCell ref="G16:K16"/>
    <mergeCell ref="L16:X16"/>
    <mergeCell ref="Y16:AB16"/>
    <mergeCell ref="AC16:AG16"/>
    <mergeCell ref="AH16:AT16"/>
    <mergeCell ref="AU16:AX16"/>
    <mergeCell ref="G19:K19"/>
    <mergeCell ref="L19:X19"/>
    <mergeCell ref="G10:K10"/>
    <mergeCell ref="L10:X10"/>
    <mergeCell ref="Y10:AB10"/>
    <mergeCell ref="AC10:AG10"/>
    <mergeCell ref="AH10:AT10"/>
    <mergeCell ref="AU10:AX10"/>
    <mergeCell ref="L14:X14"/>
    <mergeCell ref="Y14:AB14"/>
    <mergeCell ref="AC14:AG14"/>
    <mergeCell ref="AH14:AT14"/>
    <mergeCell ref="AU14:AX14"/>
    <mergeCell ref="AC6:AG6"/>
    <mergeCell ref="AH6:AT6"/>
    <mergeCell ref="AU6:AX6"/>
    <mergeCell ref="G9:K9"/>
    <mergeCell ref="L9:X9"/>
    <mergeCell ref="Y9:AB9"/>
    <mergeCell ref="AC9:AG9"/>
    <mergeCell ref="AH9:AT9"/>
    <mergeCell ref="AU9:AX9"/>
    <mergeCell ref="G7:AB7"/>
    <mergeCell ref="AC7:AX7"/>
    <mergeCell ref="G8:K8"/>
    <mergeCell ref="L8:X8"/>
    <mergeCell ref="Y8:AB8"/>
    <mergeCell ref="AC8:AG8"/>
    <mergeCell ref="AH8:AT8"/>
    <mergeCell ref="AU8:AX8"/>
    <mergeCell ref="A2:F10"/>
    <mergeCell ref="G5:K5"/>
    <mergeCell ref="L5:X5"/>
    <mergeCell ref="Y5:AB5"/>
    <mergeCell ref="AC5:AG5"/>
    <mergeCell ref="AH5:AT5"/>
    <mergeCell ref="AU5:AX5"/>
    <mergeCell ref="G4:K4"/>
    <mergeCell ref="L4:X4"/>
    <mergeCell ref="Y4:AB4"/>
    <mergeCell ref="AC4:AG4"/>
    <mergeCell ref="AH4:AT4"/>
    <mergeCell ref="AU4:AX4"/>
    <mergeCell ref="G2:AB2"/>
    <mergeCell ref="AC2:AX2"/>
    <mergeCell ref="G3:K3"/>
    <mergeCell ref="L3:X3"/>
    <mergeCell ref="Y3:AB3"/>
    <mergeCell ref="AC3:AG3"/>
    <mergeCell ref="AH3:AT3"/>
    <mergeCell ref="AU3:AX3"/>
    <mergeCell ref="G6:K6"/>
    <mergeCell ref="L6:X6"/>
    <mergeCell ref="Y6:AB6"/>
  </mergeCells>
  <phoneticPr fontId="8"/>
  <conditionalFormatting sqref="Y6">
    <cfRule type="expression" dxfId="151" priority="275">
      <formula>IF(RIGHT(TEXT(Y6,"0.#"),1)=".",FALSE,TRUE)</formula>
    </cfRule>
    <cfRule type="expression" dxfId="150" priority="276">
      <formula>IF(RIGHT(TEXT(Y6,"0.#"),1)=".",TRUE,FALSE)</formula>
    </cfRule>
  </conditionalFormatting>
  <conditionalFormatting sqref="AU6">
    <cfRule type="expression" dxfId="149" priority="269">
      <formula>IF(RIGHT(TEXT(AU6,"0.#"),1)=".",FALSE,TRUE)</formula>
    </cfRule>
    <cfRule type="expression" dxfId="148" priority="270">
      <formula>IF(RIGHT(TEXT(AU6,"0.#"),1)=".",TRUE,FALSE)</formula>
    </cfRule>
  </conditionalFormatting>
  <conditionalFormatting sqref="Y10">
    <cfRule type="expression" dxfId="147" priority="263">
      <formula>IF(RIGHT(TEXT(Y10,"0.#"),1)=".",FALSE,TRUE)</formula>
    </cfRule>
    <cfRule type="expression" dxfId="146" priority="264">
      <formula>IF(RIGHT(TEXT(Y10,"0.#"),1)=".",TRUE,FALSE)</formula>
    </cfRule>
  </conditionalFormatting>
  <conditionalFormatting sqref="Y9">
    <cfRule type="expression" dxfId="145" priority="261">
      <formula>IF(RIGHT(TEXT(Y9,"0.#"),1)=".",FALSE,TRUE)</formula>
    </cfRule>
    <cfRule type="expression" dxfId="144" priority="262">
      <formula>IF(RIGHT(TEXT(Y9,"0.#"),1)=".",TRUE,FALSE)</formula>
    </cfRule>
  </conditionalFormatting>
  <conditionalFormatting sqref="AU10">
    <cfRule type="expression" dxfId="143" priority="257">
      <formula>IF(RIGHT(TEXT(AU10,"0.#"),1)=".",FALSE,TRUE)</formula>
    </cfRule>
    <cfRule type="expression" dxfId="142" priority="258">
      <formula>IF(RIGHT(TEXT(AU10,"0.#"),1)=".",TRUE,FALSE)</formula>
    </cfRule>
  </conditionalFormatting>
  <conditionalFormatting sqref="AU9">
    <cfRule type="expression" dxfId="141" priority="255">
      <formula>IF(RIGHT(TEXT(AU9,"0.#"),1)=".",FALSE,TRUE)</formula>
    </cfRule>
    <cfRule type="expression" dxfId="140" priority="256">
      <formula>IF(RIGHT(TEXT(AU9,"0.#"),1)=".",TRUE,FALSE)</formula>
    </cfRule>
  </conditionalFormatting>
  <conditionalFormatting sqref="Y16">
    <cfRule type="expression" dxfId="139" priority="239">
      <formula>IF(RIGHT(TEXT(Y16,"0.#"),1)=".",FALSE,TRUE)</formula>
    </cfRule>
    <cfRule type="expression" dxfId="138" priority="240">
      <formula>IF(RIGHT(TEXT(Y16,"0.#"),1)=".",TRUE,FALSE)</formula>
    </cfRule>
  </conditionalFormatting>
  <conditionalFormatting sqref="AU15">
    <cfRule type="expression" dxfId="137" priority="235">
      <formula>IF(RIGHT(TEXT(AU15,"0.#"),1)=".",FALSE,TRUE)</formula>
    </cfRule>
    <cfRule type="expression" dxfId="136" priority="236">
      <formula>IF(RIGHT(TEXT(AU15,"0.#"),1)=".",TRUE,FALSE)</formula>
    </cfRule>
  </conditionalFormatting>
  <conditionalFormatting sqref="AU16">
    <cfRule type="expression" dxfId="135" priority="233">
      <formula>IF(RIGHT(TEXT(AU16,"0.#"),1)=".",FALSE,TRUE)</formula>
    </cfRule>
    <cfRule type="expression" dxfId="134" priority="234">
      <formula>IF(RIGHT(TEXT(AU16,"0.#"),1)=".",TRUE,FALSE)</formula>
    </cfRule>
  </conditionalFormatting>
  <conditionalFormatting sqref="Y20">
    <cfRule type="expression" dxfId="133" priority="227">
      <formula>IF(RIGHT(TEXT(Y20,"0.#"),1)=".",FALSE,TRUE)</formula>
    </cfRule>
    <cfRule type="expression" dxfId="132" priority="228">
      <formula>IF(RIGHT(TEXT(Y20,"0.#"),1)=".",TRUE,FALSE)</formula>
    </cfRule>
  </conditionalFormatting>
  <conditionalFormatting sqref="AU20">
    <cfRule type="expression" dxfId="131" priority="221">
      <formula>IF(RIGHT(TEXT(AU20,"0.#"),1)=".",FALSE,TRUE)</formula>
    </cfRule>
    <cfRule type="expression" dxfId="130" priority="222">
      <formula>IF(RIGHT(TEXT(AU20,"0.#"),1)=".",TRUE,FALSE)</formula>
    </cfRule>
  </conditionalFormatting>
  <conditionalFormatting sqref="AU19">
    <cfRule type="expression" dxfId="129" priority="219">
      <formula>IF(RIGHT(TEXT(AU19,"0.#"),1)=".",FALSE,TRUE)</formula>
    </cfRule>
    <cfRule type="expression" dxfId="128" priority="220">
      <formula>IF(RIGHT(TEXT(AU19,"0.#"),1)=".",TRUE,FALSE)</formula>
    </cfRule>
  </conditionalFormatting>
  <conditionalFormatting sqref="Y24">
    <cfRule type="expression" dxfId="127" priority="215">
      <formula>IF(RIGHT(TEXT(Y24,"0.#"),1)=".",FALSE,TRUE)</formula>
    </cfRule>
    <cfRule type="expression" dxfId="126" priority="216">
      <formula>IF(RIGHT(TEXT(Y24,"0.#"),1)=".",TRUE,FALSE)</formula>
    </cfRule>
  </conditionalFormatting>
  <conditionalFormatting sqref="Y23">
    <cfRule type="expression" dxfId="125" priority="213">
      <formula>IF(RIGHT(TEXT(Y23,"0.#"),1)=".",FALSE,TRUE)</formula>
    </cfRule>
    <cfRule type="expression" dxfId="124" priority="214">
      <formula>IF(RIGHT(TEXT(Y23,"0.#"),1)=".",TRUE,FALSE)</formula>
    </cfRule>
  </conditionalFormatting>
  <conditionalFormatting sqref="AU24">
    <cfRule type="expression" dxfId="123" priority="209">
      <formula>IF(RIGHT(TEXT(AU24,"0.#"),1)=".",FALSE,TRUE)</formula>
    </cfRule>
    <cfRule type="expression" dxfId="122" priority="210">
      <formula>IF(RIGHT(TEXT(AU24,"0.#"),1)=".",TRUE,FALSE)</formula>
    </cfRule>
  </conditionalFormatting>
  <conditionalFormatting sqref="AU23">
    <cfRule type="expression" dxfId="121" priority="207">
      <formula>IF(RIGHT(TEXT(AU23,"0.#"),1)=".",FALSE,TRUE)</formula>
    </cfRule>
    <cfRule type="expression" dxfId="120" priority="208">
      <formula>IF(RIGHT(TEXT(AU23,"0.#"),1)=".",TRUE,FALSE)</formula>
    </cfRule>
  </conditionalFormatting>
  <conditionalFormatting sqref="Y28">
    <cfRule type="expression" dxfId="119" priority="203">
      <formula>IF(RIGHT(TEXT(Y28,"0.#"),1)=".",FALSE,TRUE)</formula>
    </cfRule>
    <cfRule type="expression" dxfId="118" priority="204">
      <formula>IF(RIGHT(TEXT(Y28,"0.#"),1)=".",TRUE,FALSE)</formula>
    </cfRule>
  </conditionalFormatting>
  <conditionalFormatting sqref="Y27">
    <cfRule type="expression" dxfId="117" priority="201">
      <formula>IF(RIGHT(TEXT(Y27,"0.#"),1)=".",FALSE,TRUE)</formula>
    </cfRule>
    <cfRule type="expression" dxfId="116" priority="202">
      <formula>IF(RIGHT(TEXT(Y27,"0.#"),1)=".",TRUE,FALSE)</formula>
    </cfRule>
  </conditionalFormatting>
  <conditionalFormatting sqref="AU28">
    <cfRule type="expression" dxfId="115" priority="197">
      <formula>IF(RIGHT(TEXT(AU28,"0.#"),1)=".",FALSE,TRUE)</formula>
    </cfRule>
    <cfRule type="expression" dxfId="114" priority="198">
      <formula>IF(RIGHT(TEXT(AU28,"0.#"),1)=".",TRUE,FALSE)</formula>
    </cfRule>
  </conditionalFormatting>
  <conditionalFormatting sqref="AU27">
    <cfRule type="expression" dxfId="113" priority="195">
      <formula>IF(RIGHT(TEXT(AU27,"0.#"),1)=".",FALSE,TRUE)</formula>
    </cfRule>
    <cfRule type="expression" dxfId="112" priority="196">
      <formula>IF(RIGHT(TEXT(AU27,"0.#"),1)=".",TRUE,FALSE)</formula>
    </cfRule>
  </conditionalFormatting>
  <conditionalFormatting sqref="Y15">
    <cfRule type="expression" dxfId="111" priority="17">
      <formula>IF(RIGHT(TEXT(Y15,"0.#"),1)=".",FALSE,TRUE)</formula>
    </cfRule>
    <cfRule type="expression" dxfId="110" priority="18">
      <formula>IF(RIGHT(TEXT(Y15,"0.#"),1)=".",TRUE,FALSE)</formula>
    </cfRule>
  </conditionalFormatting>
  <conditionalFormatting sqref="Y14">
    <cfRule type="expression" dxfId="109" priority="15">
      <formula>IF(RIGHT(TEXT(Y14,"0.#"),1)=".",FALSE,TRUE)</formula>
    </cfRule>
    <cfRule type="expression" dxfId="108" priority="16">
      <formula>IF(RIGHT(TEXT(Y14,"0.#"),1)=".",TRUE,FALSE)</formula>
    </cfRule>
  </conditionalFormatting>
  <conditionalFormatting sqref="Y19">
    <cfRule type="expression" dxfId="107" priority="11">
      <formula>IF(RIGHT(TEXT(Y19,"0.#"),1)=".",FALSE,TRUE)</formula>
    </cfRule>
    <cfRule type="expression" dxfId="106" priority="12">
      <formula>IF(RIGHT(TEXT(Y19,"0.#"),1)=".",TRUE,FALSE)</formula>
    </cfRule>
  </conditionalFormatting>
  <conditionalFormatting sqref="AU14">
    <cfRule type="expression" dxfId="105" priority="9">
      <formula>IF(RIGHT(TEXT(AU14,"0.#"),1)=".",FALSE,TRUE)</formula>
    </cfRule>
    <cfRule type="expression" dxfId="104" priority="10">
      <formula>IF(RIGHT(TEXT(AU14,"0.#"),1)=".",TRUE,FALSE)</formula>
    </cfRule>
  </conditionalFormatting>
  <conditionalFormatting sqref="Y5">
    <cfRule type="expression" dxfId="103" priority="7">
      <formula>IF(RIGHT(TEXT(Y5,"0.#"),1)=".",FALSE,TRUE)</formula>
    </cfRule>
    <cfRule type="expression" dxfId="102" priority="8">
      <formula>IF(RIGHT(TEXT(Y5,"0.#"),1)=".",TRUE,FALSE)</formula>
    </cfRule>
  </conditionalFormatting>
  <conditionalFormatting sqref="Y4">
    <cfRule type="expression" dxfId="101" priority="5">
      <formula>IF(RIGHT(TEXT(Y4,"0.#"),1)=".",FALSE,TRUE)</formula>
    </cfRule>
    <cfRule type="expression" dxfId="100" priority="6">
      <formula>IF(RIGHT(TEXT(Y4,"0.#"),1)=".",TRUE,FALSE)</formula>
    </cfRule>
  </conditionalFormatting>
  <conditionalFormatting sqref="AU5">
    <cfRule type="expression" dxfId="99" priority="3">
      <formula>IF(RIGHT(TEXT(AU5,"0.#"),1)=".",FALSE,TRUE)</formula>
    </cfRule>
    <cfRule type="expression" dxfId="98" priority="4">
      <formula>IF(RIGHT(TEXT(AU5,"0.#"),1)=".",TRUE,FALSE)</formula>
    </cfRule>
  </conditionalFormatting>
  <conditionalFormatting sqref="AU4">
    <cfRule type="expression" dxfId="97" priority="1">
      <formula>IF(RIGHT(TEXT(AU4,"0.#"),1)=".",FALSE,TRUE)</formula>
    </cfRule>
    <cfRule type="expression" dxfId="96" priority="2">
      <formula>IF(RIGHT(TEXT(AU4,"0.#"),1)=".",TRUE,FALSE)</formula>
    </cfRule>
  </conditionalFormatting>
  <dataValidations count="1">
    <dataValidation type="custom" imeMode="disabled" allowBlank="1" showInputMessage="1" showErrorMessage="1" sqref="Y4:AB5 AU4:AX5 Y9:AB9 AU9:AX9 Y14:AB15 AU14:AX15 Y19:AB19 AU19:AX19 Y23:AB23 AU23:AX23 Y27:AB27 AU27:AX27 CM10:CP10 BQ10:BT10">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64"/>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50" customWidth="1"/>
    <col min="34" max="37" width="3.5" style="50" customWidth="1"/>
    <col min="38" max="41" width="2.625" style="50" customWidth="1"/>
    <col min="42" max="50" width="3.25" style="51" customWidth="1"/>
    <col min="51" max="51" width="11.125" style="30" hidden="1" customWidth="1"/>
    <col min="52" max="57" width="2.25" style="30" customWidth="1"/>
    <col min="58" max="61" width="9" style="30"/>
    <col min="62" max="62" width="27.875" style="30" customWidth="1"/>
    <col min="63" max="63" width="12.25" style="30" customWidth="1"/>
    <col min="64" max="16384" width="9" style="30"/>
  </cols>
  <sheetData>
    <row r="1" spans="1:51" ht="23.25" customHeight="1" x14ac:dyDescent="0.15">
      <c r="P1" s="51"/>
      <c r="Q1" s="51"/>
      <c r="R1" s="51"/>
      <c r="S1" s="51"/>
      <c r="T1" s="51"/>
      <c r="U1" s="51"/>
      <c r="V1" s="51"/>
      <c r="W1" s="51"/>
      <c r="X1" s="51"/>
      <c r="Y1" s="52"/>
      <c r="Z1" s="52"/>
      <c r="AA1" s="52"/>
      <c r="AB1" s="52"/>
      <c r="AC1" s="52"/>
      <c r="AD1" s="52"/>
      <c r="AE1" s="52"/>
      <c r="AF1" s="52"/>
      <c r="AG1" s="52"/>
      <c r="AH1" s="52"/>
      <c r="AI1" s="52"/>
      <c r="AJ1" s="52"/>
      <c r="AK1" s="52"/>
      <c r="AL1" s="52"/>
      <c r="AM1" s="52"/>
      <c r="AN1" s="52"/>
      <c r="AO1" s="52"/>
      <c r="AP1" s="53"/>
      <c r="AQ1" s="53"/>
      <c r="AR1" s="53"/>
      <c r="AS1" s="53"/>
      <c r="AT1" s="53"/>
      <c r="AU1" s="53"/>
      <c r="AV1" s="53"/>
      <c r="AW1" s="54"/>
    </row>
    <row r="2" spans="1:51" x14ac:dyDescent="0.15">
      <c r="A2" s="7"/>
      <c r="B2" s="85" t="s">
        <v>233</v>
      </c>
      <c r="C2" s="46"/>
      <c r="D2" s="46"/>
      <c r="E2" s="46"/>
      <c r="F2" s="46"/>
      <c r="G2" s="46"/>
      <c r="H2" s="46"/>
      <c r="I2" s="46"/>
      <c r="J2" s="46"/>
      <c r="K2" s="46"/>
      <c r="L2" s="46"/>
      <c r="M2" s="46"/>
      <c r="N2" s="46"/>
      <c r="O2" s="46"/>
      <c r="P2" s="48"/>
      <c r="Q2" s="48"/>
      <c r="R2" s="48"/>
      <c r="S2" s="48"/>
      <c r="T2" s="48"/>
      <c r="U2" s="48"/>
      <c r="V2" s="48"/>
      <c r="W2" s="48"/>
      <c r="X2" s="48"/>
      <c r="Y2" s="49"/>
      <c r="Z2" s="49"/>
      <c r="AA2" s="49"/>
      <c r="AB2" s="49"/>
      <c r="AC2" s="49"/>
      <c r="AD2" s="49"/>
      <c r="AE2" s="49"/>
      <c r="AF2" s="49"/>
      <c r="AG2" s="49"/>
      <c r="AH2" s="49"/>
      <c r="AI2" s="49"/>
      <c r="AJ2" s="49"/>
      <c r="AK2" s="49"/>
      <c r="AL2" s="49"/>
      <c r="AM2" s="49"/>
      <c r="AN2" s="49"/>
      <c r="AO2" s="49"/>
      <c r="AP2" s="48"/>
      <c r="AQ2" s="48"/>
      <c r="AR2" s="48"/>
      <c r="AS2" s="48"/>
      <c r="AT2" s="48"/>
      <c r="AU2" s="48"/>
      <c r="AV2" s="48"/>
      <c r="AW2" s="48"/>
      <c r="AX2" s="48"/>
      <c r="AY2">
        <f>COUNTA($C$4)</f>
        <v>1</v>
      </c>
    </row>
    <row r="3" spans="1:51" customFormat="1" ht="59.25" customHeight="1" x14ac:dyDescent="0.15">
      <c r="A3" s="788"/>
      <c r="B3" s="788"/>
      <c r="C3" s="788" t="s">
        <v>26</v>
      </c>
      <c r="D3" s="788"/>
      <c r="E3" s="788"/>
      <c r="F3" s="788"/>
      <c r="G3" s="788"/>
      <c r="H3" s="788"/>
      <c r="I3" s="788"/>
      <c r="J3" s="789" t="s">
        <v>214</v>
      </c>
      <c r="K3" s="790"/>
      <c r="L3" s="790"/>
      <c r="M3" s="790"/>
      <c r="N3" s="790"/>
      <c r="O3" s="790"/>
      <c r="P3" s="788" t="s">
        <v>27</v>
      </c>
      <c r="Q3" s="788"/>
      <c r="R3" s="788"/>
      <c r="S3" s="788"/>
      <c r="T3" s="788"/>
      <c r="U3" s="788"/>
      <c r="V3" s="788"/>
      <c r="W3" s="788"/>
      <c r="X3" s="788"/>
      <c r="Y3" s="791" t="s">
        <v>253</v>
      </c>
      <c r="Z3" s="791"/>
      <c r="AA3" s="791"/>
      <c r="AB3" s="791"/>
      <c r="AC3" s="789" t="s">
        <v>243</v>
      </c>
      <c r="AD3" s="789"/>
      <c r="AE3" s="789"/>
      <c r="AF3" s="789"/>
      <c r="AG3" s="789"/>
      <c r="AH3" s="791" t="s">
        <v>206</v>
      </c>
      <c r="AI3" s="788"/>
      <c r="AJ3" s="788"/>
      <c r="AK3" s="788"/>
      <c r="AL3" s="788" t="s">
        <v>21</v>
      </c>
      <c r="AM3" s="788"/>
      <c r="AN3" s="788"/>
      <c r="AO3" s="792"/>
      <c r="AP3" s="789" t="s">
        <v>215</v>
      </c>
      <c r="AQ3" s="789"/>
      <c r="AR3" s="789"/>
      <c r="AS3" s="789"/>
      <c r="AT3" s="789"/>
      <c r="AU3" s="789"/>
      <c r="AV3" s="789"/>
      <c r="AW3" s="789"/>
      <c r="AX3" s="789"/>
      <c r="AY3">
        <f>$AY$2</f>
        <v>1</v>
      </c>
    </row>
    <row r="4" spans="1:51" ht="85.15" customHeight="1" x14ac:dyDescent="0.15">
      <c r="A4" s="804">
        <v>1</v>
      </c>
      <c r="B4" s="804">
        <v>1</v>
      </c>
      <c r="C4" s="796" t="s">
        <v>664</v>
      </c>
      <c r="D4" s="796"/>
      <c r="E4" s="796"/>
      <c r="F4" s="796"/>
      <c r="G4" s="796"/>
      <c r="H4" s="796"/>
      <c r="I4" s="796"/>
      <c r="J4" s="797">
        <v>3010401076255</v>
      </c>
      <c r="K4" s="797"/>
      <c r="L4" s="797"/>
      <c r="M4" s="797"/>
      <c r="N4" s="797"/>
      <c r="O4" s="797"/>
      <c r="P4" s="798" t="s">
        <v>673</v>
      </c>
      <c r="Q4" s="798"/>
      <c r="R4" s="798"/>
      <c r="S4" s="798"/>
      <c r="T4" s="798"/>
      <c r="U4" s="798"/>
      <c r="V4" s="798"/>
      <c r="W4" s="798"/>
      <c r="X4" s="798"/>
      <c r="Y4" s="799">
        <v>0.9</v>
      </c>
      <c r="Z4" s="800"/>
      <c r="AA4" s="800"/>
      <c r="AB4" s="801"/>
      <c r="AC4" s="802" t="s">
        <v>271</v>
      </c>
      <c r="AD4" s="802"/>
      <c r="AE4" s="802"/>
      <c r="AF4" s="802"/>
      <c r="AG4" s="802"/>
      <c r="AH4" s="803" t="s">
        <v>661</v>
      </c>
      <c r="AI4" s="803"/>
      <c r="AJ4" s="803"/>
      <c r="AK4" s="803"/>
      <c r="AL4" s="793" t="s">
        <v>661</v>
      </c>
      <c r="AM4" s="794"/>
      <c r="AN4" s="794"/>
      <c r="AO4" s="795"/>
      <c r="AP4" s="787" t="s">
        <v>661</v>
      </c>
      <c r="AQ4" s="787"/>
      <c r="AR4" s="787"/>
      <c r="AS4" s="787"/>
      <c r="AT4" s="787"/>
      <c r="AU4" s="787"/>
      <c r="AV4" s="787"/>
      <c r="AW4" s="787"/>
      <c r="AX4" s="787"/>
      <c r="AY4">
        <f>$AY$2</f>
        <v>1</v>
      </c>
    </row>
    <row r="5" spans="1:51" x14ac:dyDescent="0.15">
      <c r="P5" s="51"/>
      <c r="Q5" s="51"/>
      <c r="R5" s="51"/>
      <c r="S5" s="51"/>
      <c r="T5" s="51"/>
      <c r="U5" s="51"/>
      <c r="V5" s="51"/>
      <c r="W5" s="51"/>
      <c r="X5" s="51"/>
      <c r="Y5" s="52"/>
      <c r="Z5" s="52"/>
      <c r="AA5" s="52"/>
      <c r="AB5" s="52"/>
      <c r="AC5" s="52"/>
      <c r="AD5" s="52"/>
      <c r="AE5" s="52"/>
      <c r="AF5" s="52"/>
      <c r="AG5" s="52"/>
      <c r="AH5" s="52"/>
      <c r="AI5" s="52"/>
      <c r="AJ5" s="52"/>
      <c r="AK5" s="52"/>
      <c r="AL5" s="52"/>
      <c r="AM5" s="52"/>
      <c r="AN5" s="52"/>
      <c r="AO5" s="52"/>
      <c r="AY5">
        <f>COUNTA($C$8)</f>
        <v>1</v>
      </c>
    </row>
    <row r="6" spans="1:51" x14ac:dyDescent="0.15">
      <c r="A6" s="7"/>
      <c r="B6" s="85" t="s">
        <v>234</v>
      </c>
      <c r="C6" s="46"/>
      <c r="D6" s="46"/>
      <c r="E6" s="46"/>
      <c r="F6" s="46"/>
      <c r="G6" s="46"/>
      <c r="H6" s="46"/>
      <c r="I6" s="46"/>
      <c r="J6" s="46"/>
      <c r="K6" s="46"/>
      <c r="L6" s="46"/>
      <c r="M6" s="46"/>
      <c r="N6" s="46"/>
      <c r="O6" s="46"/>
      <c r="P6" s="48"/>
      <c r="Q6" s="48"/>
      <c r="R6" s="48"/>
      <c r="S6" s="48"/>
      <c r="T6" s="48"/>
      <c r="U6" s="48"/>
      <c r="V6" s="48"/>
      <c r="W6" s="48"/>
      <c r="X6" s="48"/>
      <c r="Y6" s="49"/>
      <c r="Z6" s="49"/>
      <c r="AA6" s="49"/>
      <c r="AB6" s="49"/>
      <c r="AC6" s="49"/>
      <c r="AD6" s="49"/>
      <c r="AE6" s="49"/>
      <c r="AF6" s="49"/>
      <c r="AG6" s="49"/>
      <c r="AH6" s="49"/>
      <c r="AI6" s="49"/>
      <c r="AJ6" s="49"/>
      <c r="AK6" s="49"/>
      <c r="AL6" s="49"/>
      <c r="AM6" s="49"/>
      <c r="AN6" s="49"/>
      <c r="AO6" s="49"/>
      <c r="AP6" s="48"/>
      <c r="AQ6" s="48"/>
      <c r="AR6" s="48"/>
      <c r="AS6" s="48"/>
      <c r="AT6" s="48"/>
      <c r="AU6" s="48"/>
      <c r="AV6" s="48"/>
      <c r="AW6" s="48"/>
      <c r="AX6" s="48"/>
      <c r="AY6">
        <f>$AY$5</f>
        <v>1</v>
      </c>
    </row>
    <row r="7" spans="1:51" customFormat="1" ht="59.25" customHeight="1" x14ac:dyDescent="0.15">
      <c r="A7" s="788"/>
      <c r="B7" s="788"/>
      <c r="C7" s="788" t="s">
        <v>26</v>
      </c>
      <c r="D7" s="788"/>
      <c r="E7" s="788"/>
      <c r="F7" s="788"/>
      <c r="G7" s="788"/>
      <c r="H7" s="788"/>
      <c r="I7" s="788"/>
      <c r="J7" s="789" t="s">
        <v>214</v>
      </c>
      <c r="K7" s="790"/>
      <c r="L7" s="790"/>
      <c r="M7" s="790"/>
      <c r="N7" s="790"/>
      <c r="O7" s="790"/>
      <c r="P7" s="788" t="s">
        <v>27</v>
      </c>
      <c r="Q7" s="788"/>
      <c r="R7" s="788"/>
      <c r="S7" s="788"/>
      <c r="T7" s="788"/>
      <c r="U7" s="788"/>
      <c r="V7" s="788"/>
      <c r="W7" s="788"/>
      <c r="X7" s="788"/>
      <c r="Y7" s="791" t="s">
        <v>253</v>
      </c>
      <c r="Z7" s="791"/>
      <c r="AA7" s="791"/>
      <c r="AB7" s="791"/>
      <c r="AC7" s="789" t="s">
        <v>243</v>
      </c>
      <c r="AD7" s="789"/>
      <c r="AE7" s="789"/>
      <c r="AF7" s="789"/>
      <c r="AG7" s="789"/>
      <c r="AH7" s="791" t="s">
        <v>206</v>
      </c>
      <c r="AI7" s="788"/>
      <c r="AJ7" s="788"/>
      <c r="AK7" s="788"/>
      <c r="AL7" s="788" t="s">
        <v>21</v>
      </c>
      <c r="AM7" s="788"/>
      <c r="AN7" s="788"/>
      <c r="AO7" s="792"/>
      <c r="AP7" s="789" t="s">
        <v>215</v>
      </c>
      <c r="AQ7" s="789"/>
      <c r="AR7" s="789"/>
      <c r="AS7" s="789"/>
      <c r="AT7" s="789"/>
      <c r="AU7" s="789"/>
      <c r="AV7" s="789"/>
      <c r="AW7" s="789"/>
      <c r="AX7" s="789"/>
      <c r="AY7">
        <f>$AY$5</f>
        <v>1</v>
      </c>
    </row>
    <row r="8" spans="1:51" ht="54" customHeight="1" x14ac:dyDescent="0.15">
      <c r="A8" s="804">
        <v>1</v>
      </c>
      <c r="B8" s="804">
        <v>1</v>
      </c>
      <c r="C8" s="796" t="s">
        <v>669</v>
      </c>
      <c r="D8" s="796"/>
      <c r="E8" s="796"/>
      <c r="F8" s="796"/>
      <c r="G8" s="796"/>
      <c r="H8" s="796"/>
      <c r="I8" s="796"/>
      <c r="J8" s="797">
        <v>8010401024011</v>
      </c>
      <c r="K8" s="797"/>
      <c r="L8" s="797"/>
      <c r="M8" s="797"/>
      <c r="N8" s="797"/>
      <c r="O8" s="797"/>
      <c r="P8" s="798" t="s">
        <v>674</v>
      </c>
      <c r="Q8" s="798"/>
      <c r="R8" s="798"/>
      <c r="S8" s="798"/>
      <c r="T8" s="798"/>
      <c r="U8" s="798"/>
      <c r="V8" s="798"/>
      <c r="W8" s="798"/>
      <c r="X8" s="798"/>
      <c r="Y8" s="799">
        <v>324</v>
      </c>
      <c r="Z8" s="800"/>
      <c r="AA8" s="800"/>
      <c r="AB8" s="801"/>
      <c r="AC8" s="802" t="s">
        <v>268</v>
      </c>
      <c r="AD8" s="802"/>
      <c r="AE8" s="802"/>
      <c r="AF8" s="802"/>
      <c r="AG8" s="802"/>
      <c r="AH8" s="803">
        <v>7</v>
      </c>
      <c r="AI8" s="803"/>
      <c r="AJ8" s="803"/>
      <c r="AK8" s="803"/>
      <c r="AL8" s="793" t="s">
        <v>293</v>
      </c>
      <c r="AM8" s="794"/>
      <c r="AN8" s="794"/>
      <c r="AO8" s="795"/>
      <c r="AP8" s="787" t="s">
        <v>293</v>
      </c>
      <c r="AQ8" s="787"/>
      <c r="AR8" s="787"/>
      <c r="AS8" s="787"/>
      <c r="AT8" s="787"/>
      <c r="AU8" s="787"/>
      <c r="AV8" s="787"/>
      <c r="AW8" s="787"/>
      <c r="AX8" s="787"/>
      <c r="AY8">
        <f>$AY$5</f>
        <v>1</v>
      </c>
    </row>
    <row r="9" spans="1:51" x14ac:dyDescent="0.15">
      <c r="P9" s="51"/>
      <c r="Q9" s="51"/>
      <c r="R9" s="51"/>
      <c r="S9" s="51"/>
      <c r="T9" s="51"/>
      <c r="U9" s="51"/>
      <c r="V9" s="51"/>
      <c r="W9" s="51"/>
      <c r="X9" s="51"/>
      <c r="Y9" s="52"/>
      <c r="Z9" s="52"/>
      <c r="AA9" s="52"/>
      <c r="AB9" s="52"/>
      <c r="AC9" s="52"/>
      <c r="AD9" s="52"/>
      <c r="AE9" s="52"/>
      <c r="AF9" s="52"/>
      <c r="AG9" s="52"/>
      <c r="AH9" s="52"/>
      <c r="AI9" s="52"/>
      <c r="AJ9" s="52"/>
      <c r="AK9" s="52"/>
      <c r="AL9" s="52"/>
      <c r="AM9" s="52"/>
      <c r="AN9" s="52"/>
      <c r="AO9" s="52"/>
      <c r="AY9">
        <f>COUNTA($C$12)</f>
        <v>1</v>
      </c>
    </row>
    <row r="10" spans="1:51" x14ac:dyDescent="0.15">
      <c r="A10" s="7"/>
      <c r="B10" s="85" t="s">
        <v>177</v>
      </c>
      <c r="C10" s="46"/>
      <c r="D10" s="46"/>
      <c r="E10" s="46"/>
      <c r="F10" s="46"/>
      <c r="G10" s="46"/>
      <c r="H10" s="46"/>
      <c r="I10" s="46"/>
      <c r="J10" s="46"/>
      <c r="K10" s="46"/>
      <c r="L10" s="46"/>
      <c r="M10" s="46"/>
      <c r="N10" s="46"/>
      <c r="O10" s="46"/>
      <c r="P10" s="48"/>
      <c r="Q10" s="48"/>
      <c r="R10" s="48"/>
      <c r="S10" s="48"/>
      <c r="T10" s="48"/>
      <c r="U10" s="48"/>
      <c r="V10" s="48"/>
      <c r="W10" s="48"/>
      <c r="X10" s="48"/>
      <c r="Y10" s="49"/>
      <c r="Z10" s="49"/>
      <c r="AA10" s="49"/>
      <c r="AB10" s="49"/>
      <c r="AC10" s="49"/>
      <c r="AD10" s="49"/>
      <c r="AE10" s="49"/>
      <c r="AF10" s="49"/>
      <c r="AG10" s="49"/>
      <c r="AH10" s="49"/>
      <c r="AI10" s="49"/>
      <c r="AJ10" s="49"/>
      <c r="AK10" s="49"/>
      <c r="AL10" s="49"/>
      <c r="AM10" s="49"/>
      <c r="AN10" s="49"/>
      <c r="AO10" s="49"/>
      <c r="AP10" s="48"/>
      <c r="AQ10" s="48"/>
      <c r="AR10" s="48"/>
      <c r="AS10" s="48"/>
      <c r="AT10" s="48"/>
      <c r="AU10" s="48"/>
      <c r="AV10" s="48"/>
      <c r="AW10" s="48"/>
      <c r="AX10" s="48"/>
      <c r="AY10" s="30">
        <f>$AY$9</f>
        <v>1</v>
      </c>
    </row>
    <row r="11" spans="1:51" customFormat="1" ht="59.25" customHeight="1" x14ac:dyDescent="0.15">
      <c r="A11" s="788"/>
      <c r="B11" s="788"/>
      <c r="C11" s="788" t="s">
        <v>26</v>
      </c>
      <c r="D11" s="788"/>
      <c r="E11" s="788"/>
      <c r="F11" s="788"/>
      <c r="G11" s="788"/>
      <c r="H11" s="788"/>
      <c r="I11" s="788"/>
      <c r="J11" s="789" t="s">
        <v>214</v>
      </c>
      <c r="K11" s="790"/>
      <c r="L11" s="790"/>
      <c r="M11" s="790"/>
      <c r="N11" s="790"/>
      <c r="O11" s="790"/>
      <c r="P11" s="788" t="s">
        <v>27</v>
      </c>
      <c r="Q11" s="788"/>
      <c r="R11" s="788"/>
      <c r="S11" s="788"/>
      <c r="T11" s="788"/>
      <c r="U11" s="788"/>
      <c r="V11" s="788"/>
      <c r="W11" s="788"/>
      <c r="X11" s="788"/>
      <c r="Y11" s="791" t="s">
        <v>253</v>
      </c>
      <c r="Z11" s="791"/>
      <c r="AA11" s="791"/>
      <c r="AB11" s="791"/>
      <c r="AC11" s="789" t="s">
        <v>243</v>
      </c>
      <c r="AD11" s="789"/>
      <c r="AE11" s="789"/>
      <c r="AF11" s="789"/>
      <c r="AG11" s="789"/>
      <c r="AH11" s="791" t="s">
        <v>206</v>
      </c>
      <c r="AI11" s="788"/>
      <c r="AJ11" s="788"/>
      <c r="AK11" s="788"/>
      <c r="AL11" s="788" t="s">
        <v>21</v>
      </c>
      <c r="AM11" s="788"/>
      <c r="AN11" s="788"/>
      <c r="AO11" s="792"/>
      <c r="AP11" s="789" t="s">
        <v>215</v>
      </c>
      <c r="AQ11" s="789"/>
      <c r="AR11" s="789"/>
      <c r="AS11" s="789"/>
      <c r="AT11" s="789"/>
      <c r="AU11" s="789"/>
      <c r="AV11" s="789"/>
      <c r="AW11" s="789"/>
      <c r="AX11" s="789"/>
      <c r="AY11" s="30">
        <f t="shared" ref="AY11:AY12" si="0">$AY$9</f>
        <v>1</v>
      </c>
    </row>
    <row r="12" spans="1:51" ht="48.6" customHeight="1" x14ac:dyDescent="0.15">
      <c r="A12" s="804">
        <v>1</v>
      </c>
      <c r="B12" s="804">
        <v>1</v>
      </c>
      <c r="C12" s="796" t="s">
        <v>664</v>
      </c>
      <c r="D12" s="796"/>
      <c r="E12" s="796"/>
      <c r="F12" s="796"/>
      <c r="G12" s="796"/>
      <c r="H12" s="796"/>
      <c r="I12" s="796"/>
      <c r="J12" s="797">
        <v>3010401076255</v>
      </c>
      <c r="K12" s="797"/>
      <c r="L12" s="797"/>
      <c r="M12" s="797"/>
      <c r="N12" s="797"/>
      <c r="O12" s="797"/>
      <c r="P12" s="798" t="s">
        <v>675</v>
      </c>
      <c r="Q12" s="798"/>
      <c r="R12" s="798"/>
      <c r="S12" s="798"/>
      <c r="T12" s="798"/>
      <c r="U12" s="798"/>
      <c r="V12" s="798"/>
      <c r="W12" s="798"/>
      <c r="X12" s="798"/>
      <c r="Y12" s="799">
        <v>397</v>
      </c>
      <c r="Z12" s="800"/>
      <c r="AA12" s="800"/>
      <c r="AB12" s="801"/>
      <c r="AC12" s="802" t="s">
        <v>268</v>
      </c>
      <c r="AD12" s="802"/>
      <c r="AE12" s="802"/>
      <c r="AF12" s="802"/>
      <c r="AG12" s="802"/>
      <c r="AH12" s="803">
        <v>5</v>
      </c>
      <c r="AI12" s="803"/>
      <c r="AJ12" s="803"/>
      <c r="AK12" s="803"/>
      <c r="AL12" s="793" t="s">
        <v>293</v>
      </c>
      <c r="AM12" s="794"/>
      <c r="AN12" s="794"/>
      <c r="AO12" s="795"/>
      <c r="AP12" s="787" t="s">
        <v>293</v>
      </c>
      <c r="AQ12" s="787"/>
      <c r="AR12" s="787"/>
      <c r="AS12" s="787"/>
      <c r="AT12" s="787"/>
      <c r="AU12" s="787"/>
      <c r="AV12" s="787"/>
      <c r="AW12" s="787"/>
      <c r="AX12" s="787"/>
      <c r="AY12" s="30">
        <f t="shared" si="0"/>
        <v>1</v>
      </c>
    </row>
    <row r="13" spans="1:51" x14ac:dyDescent="0.15">
      <c r="P13" s="51"/>
      <c r="Q13" s="51"/>
      <c r="R13" s="51"/>
      <c r="S13" s="51"/>
      <c r="T13" s="51"/>
      <c r="U13" s="51"/>
      <c r="V13" s="51"/>
      <c r="W13" s="51"/>
      <c r="X13" s="51"/>
      <c r="Y13" s="52"/>
      <c r="Z13" s="52"/>
      <c r="AA13" s="52"/>
      <c r="AB13" s="52"/>
      <c r="AC13" s="52"/>
      <c r="AD13" s="52"/>
      <c r="AE13" s="52"/>
      <c r="AF13" s="52"/>
      <c r="AG13" s="52"/>
      <c r="AH13" s="52"/>
      <c r="AI13" s="52"/>
      <c r="AJ13" s="52"/>
      <c r="AK13" s="52"/>
      <c r="AL13" s="52"/>
      <c r="AM13" s="52"/>
      <c r="AN13" s="52"/>
      <c r="AO13" s="52"/>
      <c r="AY13">
        <f>COUNTA($C$16)</f>
        <v>1</v>
      </c>
    </row>
    <row r="14" spans="1:51" x14ac:dyDescent="0.15">
      <c r="A14" s="7"/>
      <c r="B14" s="85" t="s">
        <v>178</v>
      </c>
      <c r="C14" s="46"/>
      <c r="D14" s="46"/>
      <c r="E14" s="46"/>
      <c r="F14" s="46"/>
      <c r="G14" s="46"/>
      <c r="H14" s="46"/>
      <c r="I14" s="46"/>
      <c r="J14" s="46"/>
      <c r="K14" s="46"/>
      <c r="L14" s="46"/>
      <c r="M14" s="46"/>
      <c r="N14" s="46"/>
      <c r="O14" s="46"/>
      <c r="P14" s="48"/>
      <c r="Q14" s="48"/>
      <c r="R14" s="48"/>
      <c r="S14" s="48"/>
      <c r="T14" s="48"/>
      <c r="U14" s="48"/>
      <c r="V14" s="48"/>
      <c r="W14" s="48"/>
      <c r="X14" s="48"/>
      <c r="Y14" s="49"/>
      <c r="Z14" s="49"/>
      <c r="AA14" s="49"/>
      <c r="AB14" s="49"/>
      <c r="AC14" s="49"/>
      <c r="AD14" s="49"/>
      <c r="AE14" s="49"/>
      <c r="AF14" s="49"/>
      <c r="AG14" s="49"/>
      <c r="AH14" s="49"/>
      <c r="AI14" s="49"/>
      <c r="AJ14" s="49"/>
      <c r="AK14" s="49"/>
      <c r="AL14" s="49"/>
      <c r="AM14" s="49"/>
      <c r="AN14" s="49"/>
      <c r="AO14" s="49"/>
      <c r="AP14" s="48"/>
      <c r="AQ14" s="48"/>
      <c r="AR14" s="48"/>
      <c r="AS14" s="48"/>
      <c r="AT14" s="48"/>
      <c r="AU14" s="48"/>
      <c r="AV14" s="48"/>
      <c r="AW14" s="48"/>
      <c r="AX14" s="48"/>
      <c r="AY14" s="30">
        <f>$AY$13</f>
        <v>1</v>
      </c>
    </row>
    <row r="15" spans="1:51" customFormat="1" ht="59.25" customHeight="1" x14ac:dyDescent="0.15">
      <c r="A15" s="788"/>
      <c r="B15" s="788"/>
      <c r="C15" s="788" t="s">
        <v>26</v>
      </c>
      <c r="D15" s="788"/>
      <c r="E15" s="788"/>
      <c r="F15" s="788"/>
      <c r="G15" s="788"/>
      <c r="H15" s="788"/>
      <c r="I15" s="788"/>
      <c r="J15" s="789" t="s">
        <v>214</v>
      </c>
      <c r="K15" s="790"/>
      <c r="L15" s="790"/>
      <c r="M15" s="790"/>
      <c r="N15" s="790"/>
      <c r="O15" s="790"/>
      <c r="P15" s="788" t="s">
        <v>27</v>
      </c>
      <c r="Q15" s="788"/>
      <c r="R15" s="788"/>
      <c r="S15" s="788"/>
      <c r="T15" s="788"/>
      <c r="U15" s="788"/>
      <c r="V15" s="788"/>
      <c r="W15" s="788"/>
      <c r="X15" s="788"/>
      <c r="Y15" s="791" t="s">
        <v>253</v>
      </c>
      <c r="Z15" s="791"/>
      <c r="AA15" s="791"/>
      <c r="AB15" s="791"/>
      <c r="AC15" s="789" t="s">
        <v>243</v>
      </c>
      <c r="AD15" s="789"/>
      <c r="AE15" s="789"/>
      <c r="AF15" s="789"/>
      <c r="AG15" s="789"/>
      <c r="AH15" s="791" t="s">
        <v>206</v>
      </c>
      <c r="AI15" s="788"/>
      <c r="AJ15" s="788"/>
      <c r="AK15" s="788"/>
      <c r="AL15" s="788" t="s">
        <v>21</v>
      </c>
      <c r="AM15" s="788"/>
      <c r="AN15" s="788"/>
      <c r="AO15" s="792"/>
      <c r="AP15" s="789" t="s">
        <v>215</v>
      </c>
      <c r="AQ15" s="789"/>
      <c r="AR15" s="789"/>
      <c r="AS15" s="789"/>
      <c r="AT15" s="789"/>
      <c r="AU15" s="789"/>
      <c r="AV15" s="789"/>
      <c r="AW15" s="789"/>
      <c r="AX15" s="789"/>
      <c r="AY15" s="30">
        <f t="shared" ref="AY15:AY16" si="1">$AY$13</f>
        <v>1</v>
      </c>
    </row>
    <row r="16" spans="1:51" ht="46.9" customHeight="1" x14ac:dyDescent="0.15">
      <c r="A16" s="804">
        <v>1</v>
      </c>
      <c r="B16" s="804">
        <v>1</v>
      </c>
      <c r="C16" s="796" t="s">
        <v>664</v>
      </c>
      <c r="D16" s="796"/>
      <c r="E16" s="796"/>
      <c r="F16" s="796"/>
      <c r="G16" s="796"/>
      <c r="H16" s="796"/>
      <c r="I16" s="796"/>
      <c r="J16" s="797">
        <v>3010401076255</v>
      </c>
      <c r="K16" s="797"/>
      <c r="L16" s="797"/>
      <c r="M16" s="797"/>
      <c r="N16" s="797"/>
      <c r="O16" s="797"/>
      <c r="P16" s="798" t="s">
        <v>676</v>
      </c>
      <c r="Q16" s="798"/>
      <c r="R16" s="798"/>
      <c r="S16" s="798"/>
      <c r="T16" s="798"/>
      <c r="U16" s="798"/>
      <c r="V16" s="798"/>
      <c r="W16" s="798"/>
      <c r="X16" s="798"/>
      <c r="Y16" s="799">
        <v>208</v>
      </c>
      <c r="Z16" s="800"/>
      <c r="AA16" s="800"/>
      <c r="AB16" s="801"/>
      <c r="AC16" s="802" t="s">
        <v>268</v>
      </c>
      <c r="AD16" s="802"/>
      <c r="AE16" s="802"/>
      <c r="AF16" s="802"/>
      <c r="AG16" s="802"/>
      <c r="AH16" s="803">
        <v>4</v>
      </c>
      <c r="AI16" s="803"/>
      <c r="AJ16" s="803"/>
      <c r="AK16" s="803"/>
      <c r="AL16" s="793" t="s">
        <v>293</v>
      </c>
      <c r="AM16" s="794"/>
      <c r="AN16" s="794"/>
      <c r="AO16" s="795"/>
      <c r="AP16" s="787" t="s">
        <v>293</v>
      </c>
      <c r="AQ16" s="787"/>
      <c r="AR16" s="787"/>
      <c r="AS16" s="787"/>
      <c r="AT16" s="787"/>
      <c r="AU16" s="787"/>
      <c r="AV16" s="787"/>
      <c r="AW16" s="787"/>
      <c r="AX16" s="787"/>
      <c r="AY16" s="30">
        <f t="shared" si="1"/>
        <v>1</v>
      </c>
    </row>
    <row r="17" spans="1:51" x14ac:dyDescent="0.15">
      <c r="P17" s="51"/>
      <c r="Q17" s="51"/>
      <c r="R17" s="51"/>
      <c r="S17" s="51"/>
      <c r="T17" s="51"/>
      <c r="U17" s="51"/>
      <c r="V17" s="51"/>
      <c r="W17" s="51"/>
      <c r="X17" s="51"/>
      <c r="Y17" s="52"/>
      <c r="Z17" s="52"/>
      <c r="AA17" s="52"/>
      <c r="AB17" s="52"/>
      <c r="AC17" s="52"/>
      <c r="AD17" s="52"/>
      <c r="AE17" s="52"/>
      <c r="AF17" s="52"/>
      <c r="AG17" s="52"/>
      <c r="AH17" s="52"/>
      <c r="AI17" s="52"/>
      <c r="AJ17" s="52"/>
      <c r="AK17" s="52"/>
      <c r="AL17" s="52"/>
      <c r="AM17" s="52"/>
      <c r="AN17" s="52"/>
      <c r="AO17" s="52"/>
      <c r="AY17">
        <f>COUNTA($C$20)</f>
        <v>1</v>
      </c>
    </row>
    <row r="18" spans="1:51" x14ac:dyDescent="0.15">
      <c r="A18" s="7"/>
      <c r="B18" s="85" t="s">
        <v>179</v>
      </c>
      <c r="C18" s="46"/>
      <c r="D18" s="46"/>
      <c r="E18" s="46"/>
      <c r="F18" s="46"/>
      <c r="G18" s="46"/>
      <c r="H18" s="46"/>
      <c r="I18" s="46"/>
      <c r="J18" s="46"/>
      <c r="K18" s="46"/>
      <c r="L18" s="46"/>
      <c r="M18" s="46"/>
      <c r="N18" s="46"/>
      <c r="O18" s="46"/>
      <c r="P18" s="48"/>
      <c r="Q18" s="48"/>
      <c r="R18" s="48"/>
      <c r="S18" s="48"/>
      <c r="T18" s="48"/>
      <c r="U18" s="48"/>
      <c r="V18" s="48"/>
      <c r="W18" s="48"/>
      <c r="X18" s="48"/>
      <c r="Y18" s="49"/>
      <c r="Z18" s="49"/>
      <c r="AA18" s="49"/>
      <c r="AB18" s="49"/>
      <c r="AC18" s="49"/>
      <c r="AD18" s="49"/>
      <c r="AE18" s="49"/>
      <c r="AF18" s="49"/>
      <c r="AG18" s="49"/>
      <c r="AH18" s="49"/>
      <c r="AI18" s="49"/>
      <c r="AJ18" s="49"/>
      <c r="AK18" s="49"/>
      <c r="AL18" s="49"/>
      <c r="AM18" s="49"/>
      <c r="AN18" s="49"/>
      <c r="AO18" s="49"/>
      <c r="AP18" s="48"/>
      <c r="AQ18" s="48"/>
      <c r="AR18" s="48"/>
      <c r="AS18" s="48"/>
      <c r="AT18" s="48"/>
      <c r="AU18" s="48"/>
      <c r="AV18" s="48"/>
      <c r="AW18" s="48"/>
      <c r="AX18" s="48"/>
      <c r="AY18" s="30">
        <f>$AY$17</f>
        <v>1</v>
      </c>
    </row>
    <row r="19" spans="1:51" customFormat="1" ht="59.25" customHeight="1" x14ac:dyDescent="0.15">
      <c r="A19" s="788"/>
      <c r="B19" s="788"/>
      <c r="C19" s="788" t="s">
        <v>26</v>
      </c>
      <c r="D19" s="788"/>
      <c r="E19" s="788"/>
      <c r="F19" s="788"/>
      <c r="G19" s="788"/>
      <c r="H19" s="788"/>
      <c r="I19" s="788"/>
      <c r="J19" s="789" t="s">
        <v>214</v>
      </c>
      <c r="K19" s="790"/>
      <c r="L19" s="790"/>
      <c r="M19" s="790"/>
      <c r="N19" s="790"/>
      <c r="O19" s="790"/>
      <c r="P19" s="788" t="s">
        <v>27</v>
      </c>
      <c r="Q19" s="788"/>
      <c r="R19" s="788"/>
      <c r="S19" s="788"/>
      <c r="T19" s="788"/>
      <c r="U19" s="788"/>
      <c r="V19" s="788"/>
      <c r="W19" s="788"/>
      <c r="X19" s="788"/>
      <c r="Y19" s="791" t="s">
        <v>253</v>
      </c>
      <c r="Z19" s="791"/>
      <c r="AA19" s="791"/>
      <c r="AB19" s="791"/>
      <c r="AC19" s="789" t="s">
        <v>243</v>
      </c>
      <c r="AD19" s="789"/>
      <c r="AE19" s="789"/>
      <c r="AF19" s="789"/>
      <c r="AG19" s="789"/>
      <c r="AH19" s="791" t="s">
        <v>206</v>
      </c>
      <c r="AI19" s="788"/>
      <c r="AJ19" s="788"/>
      <c r="AK19" s="788"/>
      <c r="AL19" s="788" t="s">
        <v>21</v>
      </c>
      <c r="AM19" s="788"/>
      <c r="AN19" s="788"/>
      <c r="AO19" s="792"/>
      <c r="AP19" s="789" t="s">
        <v>215</v>
      </c>
      <c r="AQ19" s="789"/>
      <c r="AR19" s="789"/>
      <c r="AS19" s="789"/>
      <c r="AT19" s="789"/>
      <c r="AU19" s="789"/>
      <c r="AV19" s="789"/>
      <c r="AW19" s="789"/>
      <c r="AX19" s="789"/>
      <c r="AY19" s="30">
        <f t="shared" ref="AY19:AY20" si="2">$AY$17</f>
        <v>1</v>
      </c>
    </row>
    <row r="20" spans="1:51" ht="77.45" customHeight="1" x14ac:dyDescent="0.15">
      <c r="A20" s="804">
        <v>1</v>
      </c>
      <c r="B20" s="804">
        <v>1</v>
      </c>
      <c r="C20" s="796" t="s">
        <v>659</v>
      </c>
      <c r="D20" s="796"/>
      <c r="E20" s="796"/>
      <c r="F20" s="796"/>
      <c r="G20" s="796"/>
      <c r="H20" s="796"/>
      <c r="I20" s="796"/>
      <c r="J20" s="797">
        <v>5010401143788</v>
      </c>
      <c r="K20" s="797"/>
      <c r="L20" s="797"/>
      <c r="M20" s="797"/>
      <c r="N20" s="797"/>
      <c r="O20" s="797"/>
      <c r="P20" s="798" t="s">
        <v>677</v>
      </c>
      <c r="Q20" s="798"/>
      <c r="R20" s="798"/>
      <c r="S20" s="798"/>
      <c r="T20" s="798"/>
      <c r="U20" s="798"/>
      <c r="V20" s="798"/>
      <c r="W20" s="798"/>
      <c r="X20" s="798"/>
      <c r="Y20" s="799">
        <v>18</v>
      </c>
      <c r="Z20" s="800"/>
      <c r="AA20" s="800"/>
      <c r="AB20" s="801"/>
      <c r="AC20" s="802" t="s">
        <v>271</v>
      </c>
      <c r="AD20" s="802"/>
      <c r="AE20" s="802"/>
      <c r="AF20" s="802"/>
      <c r="AG20" s="802"/>
      <c r="AH20" s="803" t="s">
        <v>678</v>
      </c>
      <c r="AI20" s="803"/>
      <c r="AJ20" s="803"/>
      <c r="AK20" s="803"/>
      <c r="AL20" s="793" t="s">
        <v>293</v>
      </c>
      <c r="AM20" s="794"/>
      <c r="AN20" s="794"/>
      <c r="AO20" s="795"/>
      <c r="AP20" s="787" t="s">
        <v>293</v>
      </c>
      <c r="AQ20" s="787"/>
      <c r="AR20" s="787"/>
      <c r="AS20" s="787"/>
      <c r="AT20" s="787"/>
      <c r="AU20" s="787"/>
      <c r="AV20" s="787"/>
      <c r="AW20" s="787"/>
      <c r="AX20" s="787"/>
      <c r="AY20" s="30">
        <f t="shared" si="2"/>
        <v>1</v>
      </c>
    </row>
    <row r="21" spans="1:51" x14ac:dyDescent="0.15">
      <c r="P21" s="51"/>
      <c r="Q21" s="51"/>
      <c r="R21" s="51"/>
      <c r="S21" s="51"/>
      <c r="T21" s="51"/>
      <c r="U21" s="51"/>
      <c r="V21" s="51"/>
      <c r="W21" s="51"/>
      <c r="X21" s="51"/>
      <c r="Y21" s="52"/>
      <c r="Z21" s="52"/>
      <c r="AA21" s="52"/>
      <c r="AB21" s="52"/>
      <c r="AC21" s="52"/>
      <c r="AD21" s="52"/>
      <c r="AE21" s="52"/>
      <c r="AF21" s="52"/>
      <c r="AG21" s="52"/>
      <c r="AH21" s="52"/>
      <c r="AI21" s="52"/>
      <c r="AJ21" s="52"/>
      <c r="AK21" s="52"/>
      <c r="AL21" s="52"/>
      <c r="AM21" s="52"/>
      <c r="AN21" s="52"/>
      <c r="AO21" s="52"/>
      <c r="AY21">
        <f>COUNTA($C$24)</f>
        <v>1</v>
      </c>
    </row>
    <row r="22" spans="1:51" x14ac:dyDescent="0.15">
      <c r="A22" s="7"/>
      <c r="B22" s="85" t="s">
        <v>180</v>
      </c>
      <c r="C22" s="46"/>
      <c r="D22" s="46"/>
      <c r="E22" s="46"/>
      <c r="F22" s="46"/>
      <c r="G22" s="46"/>
      <c r="H22" s="46"/>
      <c r="I22" s="46"/>
      <c r="J22" s="46"/>
      <c r="K22" s="46"/>
      <c r="L22" s="46"/>
      <c r="M22" s="46"/>
      <c r="N22" s="46"/>
      <c r="O22" s="46"/>
      <c r="P22" s="48"/>
      <c r="Q22" s="48"/>
      <c r="R22" s="48"/>
      <c r="S22" s="48"/>
      <c r="T22" s="48"/>
      <c r="U22" s="48"/>
      <c r="V22" s="48"/>
      <c r="W22" s="48"/>
      <c r="X22" s="48"/>
      <c r="Y22" s="49"/>
      <c r="Z22" s="49"/>
      <c r="AA22" s="49"/>
      <c r="AB22" s="49"/>
      <c r="AC22" s="49"/>
      <c r="AD22" s="49"/>
      <c r="AE22" s="49"/>
      <c r="AF22" s="49"/>
      <c r="AG22" s="49"/>
      <c r="AH22" s="49"/>
      <c r="AI22" s="49"/>
      <c r="AJ22" s="49"/>
      <c r="AK22" s="49"/>
      <c r="AL22" s="49"/>
      <c r="AM22" s="49"/>
      <c r="AN22" s="49"/>
      <c r="AO22" s="49"/>
      <c r="AP22" s="48"/>
      <c r="AQ22" s="48"/>
      <c r="AR22" s="48"/>
      <c r="AS22" s="48"/>
      <c r="AT22" s="48"/>
      <c r="AU22" s="48"/>
      <c r="AV22" s="48"/>
      <c r="AW22" s="48"/>
      <c r="AX22" s="48"/>
      <c r="AY22" s="30">
        <f>$AY$21</f>
        <v>1</v>
      </c>
    </row>
    <row r="23" spans="1:51" customFormat="1" ht="59.25" customHeight="1" x14ac:dyDescent="0.15">
      <c r="A23" s="788"/>
      <c r="B23" s="788"/>
      <c r="C23" s="788" t="s">
        <v>26</v>
      </c>
      <c r="D23" s="788"/>
      <c r="E23" s="788"/>
      <c r="F23" s="788"/>
      <c r="G23" s="788"/>
      <c r="H23" s="788"/>
      <c r="I23" s="788"/>
      <c r="J23" s="789" t="s">
        <v>214</v>
      </c>
      <c r="K23" s="790"/>
      <c r="L23" s="790"/>
      <c r="M23" s="790"/>
      <c r="N23" s="790"/>
      <c r="O23" s="790"/>
      <c r="P23" s="788" t="s">
        <v>27</v>
      </c>
      <c r="Q23" s="788"/>
      <c r="R23" s="788"/>
      <c r="S23" s="788"/>
      <c r="T23" s="788"/>
      <c r="U23" s="788"/>
      <c r="V23" s="788"/>
      <c r="W23" s="788"/>
      <c r="X23" s="788"/>
      <c r="Y23" s="791" t="s">
        <v>253</v>
      </c>
      <c r="Z23" s="791"/>
      <c r="AA23" s="791"/>
      <c r="AB23" s="791"/>
      <c r="AC23" s="789" t="s">
        <v>243</v>
      </c>
      <c r="AD23" s="789"/>
      <c r="AE23" s="789"/>
      <c r="AF23" s="789"/>
      <c r="AG23" s="789"/>
      <c r="AH23" s="791" t="s">
        <v>206</v>
      </c>
      <c r="AI23" s="788"/>
      <c r="AJ23" s="788"/>
      <c r="AK23" s="788"/>
      <c r="AL23" s="788" t="s">
        <v>21</v>
      </c>
      <c r="AM23" s="788"/>
      <c r="AN23" s="788"/>
      <c r="AO23" s="792"/>
      <c r="AP23" s="789" t="s">
        <v>215</v>
      </c>
      <c r="AQ23" s="789"/>
      <c r="AR23" s="789"/>
      <c r="AS23" s="789"/>
      <c r="AT23" s="789"/>
      <c r="AU23" s="789"/>
      <c r="AV23" s="789"/>
      <c r="AW23" s="789"/>
      <c r="AX23" s="789"/>
      <c r="AY23" s="30">
        <f t="shared" ref="AY23:AY24" si="3">$AY$21</f>
        <v>1</v>
      </c>
    </row>
    <row r="24" spans="1:51" ht="50.45" customHeight="1" x14ac:dyDescent="0.15">
      <c r="A24" s="804">
        <v>1</v>
      </c>
      <c r="B24" s="804">
        <v>1</v>
      </c>
      <c r="C24" s="796" t="s">
        <v>669</v>
      </c>
      <c r="D24" s="796"/>
      <c r="E24" s="796"/>
      <c r="F24" s="796"/>
      <c r="G24" s="796"/>
      <c r="H24" s="796"/>
      <c r="I24" s="796"/>
      <c r="J24" s="797">
        <v>8010401024011</v>
      </c>
      <c r="K24" s="797"/>
      <c r="L24" s="797"/>
      <c r="M24" s="797"/>
      <c r="N24" s="797"/>
      <c r="O24" s="797"/>
      <c r="P24" s="798" t="s">
        <v>679</v>
      </c>
      <c r="Q24" s="798"/>
      <c r="R24" s="798"/>
      <c r="S24" s="798"/>
      <c r="T24" s="798"/>
      <c r="U24" s="798"/>
      <c r="V24" s="798"/>
      <c r="W24" s="798"/>
      <c r="X24" s="798"/>
      <c r="Y24" s="799">
        <v>3</v>
      </c>
      <c r="Z24" s="800"/>
      <c r="AA24" s="800"/>
      <c r="AB24" s="801"/>
      <c r="AC24" s="802" t="s">
        <v>271</v>
      </c>
      <c r="AD24" s="802"/>
      <c r="AE24" s="802"/>
      <c r="AF24" s="802"/>
      <c r="AG24" s="802"/>
      <c r="AH24" s="803" t="s">
        <v>678</v>
      </c>
      <c r="AI24" s="803"/>
      <c r="AJ24" s="803"/>
      <c r="AK24" s="803"/>
      <c r="AL24" s="793" t="s">
        <v>293</v>
      </c>
      <c r="AM24" s="794"/>
      <c r="AN24" s="794"/>
      <c r="AO24" s="795"/>
      <c r="AP24" s="787" t="s">
        <v>293</v>
      </c>
      <c r="AQ24" s="787"/>
      <c r="AR24" s="787"/>
      <c r="AS24" s="787"/>
      <c r="AT24" s="787"/>
      <c r="AU24" s="787"/>
      <c r="AV24" s="787"/>
      <c r="AW24" s="787"/>
      <c r="AX24" s="787"/>
      <c r="AY24" s="30">
        <f t="shared" si="3"/>
        <v>1</v>
      </c>
    </row>
    <row r="25" spans="1:51" x14ac:dyDescent="0.15">
      <c r="P25" s="51"/>
      <c r="Q25" s="51"/>
      <c r="R25" s="51"/>
      <c r="S25" s="51"/>
      <c r="T25" s="51"/>
      <c r="U25" s="51"/>
      <c r="V25" s="51"/>
      <c r="W25" s="51"/>
      <c r="X25" s="51"/>
      <c r="Y25" s="52"/>
      <c r="Z25" s="52"/>
      <c r="AA25" s="52"/>
      <c r="AB25" s="52"/>
      <c r="AC25" s="52"/>
      <c r="AD25" s="52"/>
      <c r="AE25" s="52"/>
      <c r="AF25" s="52"/>
      <c r="AG25" s="52"/>
      <c r="AH25" s="52"/>
      <c r="AI25" s="52"/>
      <c r="AJ25" s="52"/>
      <c r="AK25" s="52"/>
      <c r="AL25" s="52"/>
      <c r="AM25" s="52"/>
      <c r="AN25" s="52"/>
      <c r="AO25" s="52"/>
      <c r="AY25">
        <f>COUNTA($C$28)</f>
        <v>1</v>
      </c>
    </row>
    <row r="26" spans="1:51" x14ac:dyDescent="0.15">
      <c r="A26" s="7"/>
      <c r="B26" s="85" t="s">
        <v>181</v>
      </c>
      <c r="C26" s="46"/>
      <c r="D26" s="46"/>
      <c r="E26" s="46"/>
      <c r="F26" s="46"/>
      <c r="G26" s="46"/>
      <c r="H26" s="46"/>
      <c r="I26" s="46"/>
      <c r="J26" s="46"/>
      <c r="K26" s="46"/>
      <c r="L26" s="46"/>
      <c r="M26" s="46"/>
      <c r="N26" s="46"/>
      <c r="O26" s="46"/>
      <c r="P26" s="48"/>
      <c r="Q26" s="48"/>
      <c r="R26" s="48"/>
      <c r="S26" s="48"/>
      <c r="T26" s="48"/>
      <c r="U26" s="48"/>
      <c r="V26" s="48"/>
      <c r="W26" s="48"/>
      <c r="X26" s="48"/>
      <c r="Y26" s="49"/>
      <c r="Z26" s="49"/>
      <c r="AA26" s="49"/>
      <c r="AB26" s="49"/>
      <c r="AC26" s="49"/>
      <c r="AD26" s="49"/>
      <c r="AE26" s="49"/>
      <c r="AF26" s="49"/>
      <c r="AG26" s="49"/>
      <c r="AH26" s="49"/>
      <c r="AI26" s="49"/>
      <c r="AJ26" s="49"/>
      <c r="AK26" s="49"/>
      <c r="AL26" s="49"/>
      <c r="AM26" s="49"/>
      <c r="AN26" s="49"/>
      <c r="AO26" s="49"/>
      <c r="AP26" s="48"/>
      <c r="AQ26" s="48"/>
      <c r="AR26" s="48"/>
      <c r="AS26" s="48"/>
      <c r="AT26" s="48"/>
      <c r="AU26" s="48"/>
      <c r="AV26" s="48"/>
      <c r="AW26" s="48"/>
      <c r="AX26" s="48"/>
      <c r="AY26" s="30">
        <f>$AY$25</f>
        <v>1</v>
      </c>
    </row>
    <row r="27" spans="1:51" customFormat="1" ht="59.25" customHeight="1" x14ac:dyDescent="0.15">
      <c r="A27" s="788"/>
      <c r="B27" s="788"/>
      <c r="C27" s="788" t="s">
        <v>26</v>
      </c>
      <c r="D27" s="788"/>
      <c r="E27" s="788"/>
      <c r="F27" s="788"/>
      <c r="G27" s="788"/>
      <c r="H27" s="788"/>
      <c r="I27" s="788"/>
      <c r="J27" s="789" t="s">
        <v>214</v>
      </c>
      <c r="K27" s="790"/>
      <c r="L27" s="790"/>
      <c r="M27" s="790"/>
      <c r="N27" s="790"/>
      <c r="O27" s="790"/>
      <c r="P27" s="788" t="s">
        <v>27</v>
      </c>
      <c r="Q27" s="788"/>
      <c r="R27" s="788"/>
      <c r="S27" s="788"/>
      <c r="T27" s="788"/>
      <c r="U27" s="788"/>
      <c r="V27" s="788"/>
      <c r="W27" s="788"/>
      <c r="X27" s="788"/>
      <c r="Y27" s="791" t="s">
        <v>253</v>
      </c>
      <c r="Z27" s="791"/>
      <c r="AA27" s="791"/>
      <c r="AB27" s="791"/>
      <c r="AC27" s="789" t="s">
        <v>243</v>
      </c>
      <c r="AD27" s="789"/>
      <c r="AE27" s="789"/>
      <c r="AF27" s="789"/>
      <c r="AG27" s="789"/>
      <c r="AH27" s="791" t="s">
        <v>206</v>
      </c>
      <c r="AI27" s="788"/>
      <c r="AJ27" s="788"/>
      <c r="AK27" s="788"/>
      <c r="AL27" s="788" t="s">
        <v>21</v>
      </c>
      <c r="AM27" s="788"/>
      <c r="AN27" s="788"/>
      <c r="AO27" s="792"/>
      <c r="AP27" s="789" t="s">
        <v>215</v>
      </c>
      <c r="AQ27" s="789"/>
      <c r="AR27" s="789"/>
      <c r="AS27" s="789"/>
      <c r="AT27" s="789"/>
      <c r="AU27" s="789"/>
      <c r="AV27" s="789"/>
      <c r="AW27" s="789"/>
      <c r="AX27" s="789"/>
      <c r="AY27" s="30">
        <f t="shared" ref="AY27:AY28" si="4">$AY$25</f>
        <v>1</v>
      </c>
    </row>
    <row r="28" spans="1:51" ht="54.6" customHeight="1" x14ac:dyDescent="0.15">
      <c r="A28" s="804">
        <v>1</v>
      </c>
      <c r="B28" s="804">
        <v>1</v>
      </c>
      <c r="C28" s="796" t="s">
        <v>669</v>
      </c>
      <c r="D28" s="796"/>
      <c r="E28" s="796"/>
      <c r="F28" s="796"/>
      <c r="G28" s="796"/>
      <c r="H28" s="796"/>
      <c r="I28" s="796"/>
      <c r="J28" s="797">
        <v>8010401024011</v>
      </c>
      <c r="K28" s="797"/>
      <c r="L28" s="797"/>
      <c r="M28" s="797"/>
      <c r="N28" s="797"/>
      <c r="O28" s="797"/>
      <c r="P28" s="798" t="s">
        <v>680</v>
      </c>
      <c r="Q28" s="798"/>
      <c r="R28" s="798"/>
      <c r="S28" s="798"/>
      <c r="T28" s="798"/>
      <c r="U28" s="798"/>
      <c r="V28" s="798"/>
      <c r="W28" s="798"/>
      <c r="X28" s="798"/>
      <c r="Y28" s="799">
        <v>0.2</v>
      </c>
      <c r="Z28" s="800"/>
      <c r="AA28" s="800"/>
      <c r="AB28" s="801"/>
      <c r="AC28" s="802" t="s">
        <v>270</v>
      </c>
      <c r="AD28" s="802"/>
      <c r="AE28" s="802"/>
      <c r="AF28" s="802"/>
      <c r="AG28" s="802"/>
      <c r="AH28" s="803" t="s">
        <v>678</v>
      </c>
      <c r="AI28" s="803"/>
      <c r="AJ28" s="803"/>
      <c r="AK28" s="803"/>
      <c r="AL28" s="793" t="s">
        <v>293</v>
      </c>
      <c r="AM28" s="794"/>
      <c r="AN28" s="794"/>
      <c r="AO28" s="795"/>
      <c r="AP28" s="787" t="s">
        <v>293</v>
      </c>
      <c r="AQ28" s="787"/>
      <c r="AR28" s="787"/>
      <c r="AS28" s="787"/>
      <c r="AT28" s="787"/>
      <c r="AU28" s="787"/>
      <c r="AV28" s="787"/>
      <c r="AW28" s="787"/>
      <c r="AX28" s="787"/>
      <c r="AY28" s="30">
        <f t="shared" si="4"/>
        <v>1</v>
      </c>
    </row>
    <row r="29" spans="1:51" x14ac:dyDescent="0.15">
      <c r="P29" s="51"/>
      <c r="Q29" s="51"/>
      <c r="R29" s="51"/>
      <c r="S29" s="51"/>
      <c r="T29" s="51"/>
      <c r="U29" s="51"/>
      <c r="V29" s="51"/>
      <c r="W29" s="51"/>
      <c r="X29" s="51"/>
      <c r="Y29" s="52"/>
      <c r="Z29" s="52"/>
      <c r="AA29" s="52"/>
      <c r="AB29" s="52"/>
      <c r="AC29" s="52"/>
      <c r="AD29" s="52"/>
      <c r="AE29" s="52"/>
      <c r="AF29" s="52"/>
      <c r="AG29" s="52"/>
      <c r="AH29" s="52"/>
      <c r="AI29" s="52"/>
      <c r="AJ29" s="52"/>
      <c r="AK29" s="52"/>
      <c r="AL29" s="52"/>
      <c r="AM29" s="52"/>
      <c r="AN29" s="52"/>
      <c r="AO29" s="52"/>
      <c r="AY29">
        <f>COUNTA($C$32)</f>
        <v>1</v>
      </c>
    </row>
    <row r="30" spans="1:51" x14ac:dyDescent="0.15">
      <c r="A30" s="7"/>
      <c r="B30" s="85" t="s">
        <v>182</v>
      </c>
      <c r="C30" s="46"/>
      <c r="D30" s="46"/>
      <c r="E30" s="46"/>
      <c r="F30" s="46"/>
      <c r="G30" s="46"/>
      <c r="H30" s="46"/>
      <c r="I30" s="46"/>
      <c r="J30" s="46"/>
      <c r="K30" s="46"/>
      <c r="L30" s="46"/>
      <c r="M30" s="46"/>
      <c r="N30" s="46"/>
      <c r="O30" s="46"/>
      <c r="P30" s="48"/>
      <c r="Q30" s="48"/>
      <c r="R30" s="48"/>
      <c r="S30" s="48"/>
      <c r="T30" s="48"/>
      <c r="U30" s="48"/>
      <c r="V30" s="48"/>
      <c r="W30" s="48"/>
      <c r="X30" s="48"/>
      <c r="Y30" s="49"/>
      <c r="Z30" s="49"/>
      <c r="AA30" s="49"/>
      <c r="AB30" s="49"/>
      <c r="AC30" s="49"/>
      <c r="AD30" s="49"/>
      <c r="AE30" s="49"/>
      <c r="AF30" s="49"/>
      <c r="AG30" s="49"/>
      <c r="AH30" s="49"/>
      <c r="AI30" s="49"/>
      <c r="AJ30" s="49"/>
      <c r="AK30" s="49"/>
      <c r="AL30" s="49"/>
      <c r="AM30" s="49"/>
      <c r="AN30" s="49"/>
      <c r="AO30" s="49"/>
      <c r="AP30" s="48"/>
      <c r="AQ30" s="48"/>
      <c r="AR30" s="48"/>
      <c r="AS30" s="48"/>
      <c r="AT30" s="48"/>
      <c r="AU30" s="48"/>
      <c r="AV30" s="48"/>
      <c r="AW30" s="48"/>
      <c r="AX30" s="48"/>
      <c r="AY30" s="71">
        <f>$AY$29</f>
        <v>1</v>
      </c>
    </row>
    <row r="31" spans="1:51" customFormat="1" ht="59.25" customHeight="1" x14ac:dyDescent="0.15">
      <c r="A31" s="788"/>
      <c r="B31" s="788"/>
      <c r="C31" s="788" t="s">
        <v>26</v>
      </c>
      <c r="D31" s="788"/>
      <c r="E31" s="788"/>
      <c r="F31" s="788"/>
      <c r="G31" s="788"/>
      <c r="H31" s="788"/>
      <c r="I31" s="788"/>
      <c r="J31" s="789" t="s">
        <v>214</v>
      </c>
      <c r="K31" s="790"/>
      <c r="L31" s="790"/>
      <c r="M31" s="790"/>
      <c r="N31" s="790"/>
      <c r="O31" s="790"/>
      <c r="P31" s="788" t="s">
        <v>27</v>
      </c>
      <c r="Q31" s="788"/>
      <c r="R31" s="788"/>
      <c r="S31" s="788"/>
      <c r="T31" s="788"/>
      <c r="U31" s="788"/>
      <c r="V31" s="788"/>
      <c r="W31" s="788"/>
      <c r="X31" s="788"/>
      <c r="Y31" s="791" t="s">
        <v>253</v>
      </c>
      <c r="Z31" s="791"/>
      <c r="AA31" s="791"/>
      <c r="AB31" s="791"/>
      <c r="AC31" s="789" t="s">
        <v>243</v>
      </c>
      <c r="AD31" s="789"/>
      <c r="AE31" s="789"/>
      <c r="AF31" s="789"/>
      <c r="AG31" s="789"/>
      <c r="AH31" s="791" t="s">
        <v>206</v>
      </c>
      <c r="AI31" s="788"/>
      <c r="AJ31" s="788"/>
      <c r="AK31" s="788"/>
      <c r="AL31" s="788" t="s">
        <v>21</v>
      </c>
      <c r="AM31" s="788"/>
      <c r="AN31" s="788"/>
      <c r="AO31" s="792"/>
      <c r="AP31" s="789" t="s">
        <v>215</v>
      </c>
      <c r="AQ31" s="789"/>
      <c r="AR31" s="789"/>
      <c r="AS31" s="789"/>
      <c r="AT31" s="789"/>
      <c r="AU31" s="789"/>
      <c r="AV31" s="789"/>
      <c r="AW31" s="789"/>
      <c r="AX31" s="789"/>
      <c r="AY31" s="71">
        <f>$AY$29</f>
        <v>1</v>
      </c>
    </row>
    <row r="32" spans="1:51" ht="49.9" customHeight="1" x14ac:dyDescent="0.15">
      <c r="A32" s="804">
        <v>1</v>
      </c>
      <c r="B32" s="804">
        <v>1</v>
      </c>
      <c r="C32" s="796" t="s">
        <v>669</v>
      </c>
      <c r="D32" s="796"/>
      <c r="E32" s="796"/>
      <c r="F32" s="796"/>
      <c r="G32" s="796"/>
      <c r="H32" s="796"/>
      <c r="I32" s="796"/>
      <c r="J32" s="797">
        <v>8010401024011</v>
      </c>
      <c r="K32" s="797"/>
      <c r="L32" s="797"/>
      <c r="M32" s="797"/>
      <c r="N32" s="797"/>
      <c r="O32" s="797"/>
      <c r="P32" s="798" t="s">
        <v>681</v>
      </c>
      <c r="Q32" s="798"/>
      <c r="R32" s="798"/>
      <c r="S32" s="798"/>
      <c r="T32" s="798"/>
      <c r="U32" s="798"/>
      <c r="V32" s="798"/>
      <c r="W32" s="798"/>
      <c r="X32" s="798"/>
      <c r="Y32" s="799">
        <v>0.2</v>
      </c>
      <c r="Z32" s="800"/>
      <c r="AA32" s="800"/>
      <c r="AB32" s="801"/>
      <c r="AC32" s="802" t="s">
        <v>270</v>
      </c>
      <c r="AD32" s="802"/>
      <c r="AE32" s="802"/>
      <c r="AF32" s="802"/>
      <c r="AG32" s="802"/>
      <c r="AH32" s="803" t="s">
        <v>678</v>
      </c>
      <c r="AI32" s="803"/>
      <c r="AJ32" s="803"/>
      <c r="AK32" s="803"/>
      <c r="AL32" s="793" t="s">
        <v>293</v>
      </c>
      <c r="AM32" s="794"/>
      <c r="AN32" s="794"/>
      <c r="AO32" s="795"/>
      <c r="AP32" s="787" t="s">
        <v>293</v>
      </c>
      <c r="AQ32" s="787"/>
      <c r="AR32" s="787"/>
      <c r="AS32" s="787"/>
      <c r="AT32" s="787"/>
      <c r="AU32" s="787"/>
      <c r="AV32" s="787"/>
      <c r="AW32" s="787"/>
      <c r="AX32" s="787"/>
      <c r="AY32">
        <f>$AY$29</f>
        <v>1</v>
      </c>
    </row>
    <row r="33" spans="1:51" x14ac:dyDescent="0.15">
      <c r="P33" s="51"/>
      <c r="Q33" s="51"/>
      <c r="R33" s="51"/>
      <c r="S33" s="51"/>
      <c r="T33" s="51"/>
      <c r="U33" s="51"/>
      <c r="V33" s="51"/>
      <c r="W33" s="51"/>
      <c r="X33" s="51"/>
      <c r="Y33" s="52"/>
      <c r="Z33" s="52"/>
      <c r="AA33" s="52"/>
      <c r="AB33" s="52"/>
      <c r="AC33" s="52"/>
      <c r="AD33" s="52"/>
      <c r="AE33" s="52"/>
      <c r="AF33" s="52"/>
      <c r="AG33" s="52"/>
      <c r="AH33" s="52"/>
      <c r="AI33" s="52"/>
      <c r="AJ33" s="52"/>
      <c r="AK33" s="52"/>
      <c r="AL33" s="52"/>
      <c r="AM33" s="52"/>
      <c r="AN33" s="52"/>
      <c r="AO33" s="52"/>
      <c r="AY33">
        <f>COUNTA($C$36)</f>
        <v>1</v>
      </c>
    </row>
    <row r="34" spans="1:51" x14ac:dyDescent="0.15">
      <c r="A34" s="7"/>
      <c r="B34" s="85" t="s">
        <v>183</v>
      </c>
      <c r="C34" s="46"/>
      <c r="D34" s="46"/>
      <c r="E34" s="46"/>
      <c r="F34" s="46"/>
      <c r="G34" s="46"/>
      <c r="H34" s="46"/>
      <c r="I34" s="46"/>
      <c r="J34" s="46"/>
      <c r="K34" s="46"/>
      <c r="L34" s="46"/>
      <c r="M34" s="46"/>
      <c r="N34" s="46"/>
      <c r="O34" s="46"/>
      <c r="P34" s="48"/>
      <c r="Q34" s="48"/>
      <c r="R34" s="48"/>
      <c r="S34" s="48"/>
      <c r="T34" s="48"/>
      <c r="U34" s="48"/>
      <c r="V34" s="48"/>
      <c r="W34" s="48"/>
      <c r="X34" s="48"/>
      <c r="Y34" s="49"/>
      <c r="Z34" s="49"/>
      <c r="AA34" s="49"/>
      <c r="AB34" s="49"/>
      <c r="AC34" s="49"/>
      <c r="AD34" s="49"/>
      <c r="AE34" s="49"/>
      <c r="AF34" s="49"/>
      <c r="AG34" s="49"/>
      <c r="AH34" s="49"/>
      <c r="AI34" s="49"/>
      <c r="AJ34" s="49"/>
      <c r="AK34" s="49"/>
      <c r="AL34" s="49"/>
      <c r="AM34" s="49"/>
      <c r="AN34" s="49"/>
      <c r="AO34" s="49"/>
      <c r="AP34" s="48"/>
      <c r="AQ34" s="48"/>
      <c r="AR34" s="48"/>
      <c r="AS34" s="48"/>
      <c r="AT34" s="48"/>
      <c r="AU34" s="48"/>
      <c r="AV34" s="48"/>
      <c r="AW34" s="48"/>
      <c r="AX34" s="48"/>
      <c r="AY34" s="30">
        <f>$AY$33</f>
        <v>1</v>
      </c>
    </row>
    <row r="35" spans="1:51" customFormat="1" ht="59.25" customHeight="1" x14ac:dyDescent="0.15">
      <c r="A35" s="788"/>
      <c r="B35" s="788"/>
      <c r="C35" s="788" t="s">
        <v>26</v>
      </c>
      <c r="D35" s="788"/>
      <c r="E35" s="788"/>
      <c r="F35" s="788"/>
      <c r="G35" s="788"/>
      <c r="H35" s="788"/>
      <c r="I35" s="788"/>
      <c r="J35" s="789" t="s">
        <v>214</v>
      </c>
      <c r="K35" s="790"/>
      <c r="L35" s="790"/>
      <c r="M35" s="790"/>
      <c r="N35" s="790"/>
      <c r="O35" s="790"/>
      <c r="P35" s="788" t="s">
        <v>27</v>
      </c>
      <c r="Q35" s="788"/>
      <c r="R35" s="788"/>
      <c r="S35" s="788"/>
      <c r="T35" s="788"/>
      <c r="U35" s="788"/>
      <c r="V35" s="788"/>
      <c r="W35" s="788"/>
      <c r="X35" s="788"/>
      <c r="Y35" s="791" t="s">
        <v>253</v>
      </c>
      <c r="Z35" s="791"/>
      <c r="AA35" s="791"/>
      <c r="AB35" s="791"/>
      <c r="AC35" s="789" t="s">
        <v>243</v>
      </c>
      <c r="AD35" s="789"/>
      <c r="AE35" s="789"/>
      <c r="AF35" s="789"/>
      <c r="AG35" s="789"/>
      <c r="AH35" s="791" t="s">
        <v>206</v>
      </c>
      <c r="AI35" s="788"/>
      <c r="AJ35" s="788"/>
      <c r="AK35" s="788"/>
      <c r="AL35" s="788" t="s">
        <v>21</v>
      </c>
      <c r="AM35" s="788"/>
      <c r="AN35" s="788"/>
      <c r="AO35" s="792"/>
      <c r="AP35" s="789" t="s">
        <v>215</v>
      </c>
      <c r="AQ35" s="789"/>
      <c r="AR35" s="789"/>
      <c r="AS35" s="789"/>
      <c r="AT35" s="789"/>
      <c r="AU35" s="789"/>
      <c r="AV35" s="789"/>
      <c r="AW35" s="789"/>
      <c r="AX35" s="789"/>
      <c r="AY35" s="30">
        <f t="shared" ref="AY35:AY36" si="5">$AY$33</f>
        <v>1</v>
      </c>
    </row>
    <row r="36" spans="1:51" ht="56.45" customHeight="1" x14ac:dyDescent="0.15">
      <c r="A36" s="804">
        <v>1</v>
      </c>
      <c r="B36" s="804">
        <v>1</v>
      </c>
      <c r="C36" s="796" t="s">
        <v>669</v>
      </c>
      <c r="D36" s="796"/>
      <c r="E36" s="796"/>
      <c r="F36" s="796"/>
      <c r="G36" s="796"/>
      <c r="H36" s="796"/>
      <c r="I36" s="796"/>
      <c r="J36" s="797">
        <v>8010401024011</v>
      </c>
      <c r="K36" s="797"/>
      <c r="L36" s="797"/>
      <c r="M36" s="797"/>
      <c r="N36" s="797"/>
      <c r="O36" s="797"/>
      <c r="P36" s="798" t="s">
        <v>682</v>
      </c>
      <c r="Q36" s="798"/>
      <c r="R36" s="798"/>
      <c r="S36" s="798"/>
      <c r="T36" s="798"/>
      <c r="U36" s="798"/>
      <c r="V36" s="798"/>
      <c r="W36" s="798"/>
      <c r="X36" s="798"/>
      <c r="Y36" s="799">
        <v>0.2</v>
      </c>
      <c r="Z36" s="800"/>
      <c r="AA36" s="800"/>
      <c r="AB36" s="801"/>
      <c r="AC36" s="802" t="s">
        <v>270</v>
      </c>
      <c r="AD36" s="802"/>
      <c r="AE36" s="802"/>
      <c r="AF36" s="802"/>
      <c r="AG36" s="802"/>
      <c r="AH36" s="803" t="s">
        <v>678</v>
      </c>
      <c r="AI36" s="803"/>
      <c r="AJ36" s="803"/>
      <c r="AK36" s="803"/>
      <c r="AL36" s="793" t="s">
        <v>293</v>
      </c>
      <c r="AM36" s="794"/>
      <c r="AN36" s="794"/>
      <c r="AO36" s="795"/>
      <c r="AP36" s="787" t="s">
        <v>293</v>
      </c>
      <c r="AQ36" s="787"/>
      <c r="AR36" s="787"/>
      <c r="AS36" s="787"/>
      <c r="AT36" s="787"/>
      <c r="AU36" s="787"/>
      <c r="AV36" s="787"/>
      <c r="AW36" s="787"/>
      <c r="AX36" s="787"/>
      <c r="AY36" s="30">
        <f t="shared" si="5"/>
        <v>1</v>
      </c>
    </row>
    <row r="37" spans="1:51" x14ac:dyDescent="0.15">
      <c r="P37" s="51"/>
      <c r="Q37" s="51"/>
      <c r="R37" s="51"/>
      <c r="S37" s="51"/>
      <c r="T37" s="51"/>
      <c r="U37" s="51"/>
      <c r="V37" s="51"/>
      <c r="W37" s="51"/>
      <c r="X37" s="51"/>
      <c r="Y37" s="52"/>
      <c r="Z37" s="52"/>
      <c r="AA37" s="52"/>
      <c r="AB37" s="52"/>
      <c r="AC37" s="52"/>
      <c r="AD37" s="52"/>
      <c r="AE37" s="52"/>
      <c r="AF37" s="52"/>
      <c r="AG37" s="52"/>
      <c r="AH37" s="52"/>
      <c r="AI37" s="52"/>
      <c r="AJ37" s="52"/>
      <c r="AK37" s="52"/>
      <c r="AL37" s="52"/>
      <c r="AM37" s="52"/>
      <c r="AN37" s="52"/>
      <c r="AO37" s="52"/>
      <c r="AY37">
        <f>COUNTA($C$40)</f>
        <v>1</v>
      </c>
    </row>
    <row r="38" spans="1:51" x14ac:dyDescent="0.15">
      <c r="A38" s="7"/>
      <c r="B38" s="85" t="s">
        <v>184</v>
      </c>
      <c r="C38" s="46"/>
      <c r="D38" s="46"/>
      <c r="E38" s="46"/>
      <c r="F38" s="46"/>
      <c r="G38" s="46"/>
      <c r="H38" s="46"/>
      <c r="I38" s="46"/>
      <c r="J38" s="46"/>
      <c r="K38" s="46"/>
      <c r="L38" s="46"/>
      <c r="M38" s="46"/>
      <c r="N38" s="46"/>
      <c r="O38" s="46"/>
      <c r="P38" s="48"/>
      <c r="Q38" s="48"/>
      <c r="R38" s="48"/>
      <c r="S38" s="48"/>
      <c r="T38" s="48"/>
      <c r="U38" s="48"/>
      <c r="V38" s="48"/>
      <c r="W38" s="48"/>
      <c r="X38" s="48"/>
      <c r="Y38" s="49"/>
      <c r="Z38" s="49"/>
      <c r="AA38" s="49"/>
      <c r="AB38" s="49"/>
      <c r="AC38" s="49"/>
      <c r="AD38" s="49"/>
      <c r="AE38" s="49"/>
      <c r="AF38" s="49"/>
      <c r="AG38" s="49"/>
      <c r="AH38" s="49"/>
      <c r="AI38" s="49"/>
      <c r="AJ38" s="49"/>
      <c r="AK38" s="49"/>
      <c r="AL38" s="49"/>
      <c r="AM38" s="49"/>
      <c r="AN38" s="49"/>
      <c r="AO38" s="49"/>
      <c r="AP38" s="48"/>
      <c r="AQ38" s="48"/>
      <c r="AR38" s="48"/>
      <c r="AS38" s="48"/>
      <c r="AT38" s="48"/>
      <c r="AU38" s="48"/>
      <c r="AV38" s="48"/>
      <c r="AW38" s="48"/>
      <c r="AX38" s="48"/>
      <c r="AY38" s="30">
        <f>$AY$37</f>
        <v>1</v>
      </c>
    </row>
    <row r="39" spans="1:51" customFormat="1" ht="59.25" customHeight="1" x14ac:dyDescent="0.15">
      <c r="A39" s="788"/>
      <c r="B39" s="788"/>
      <c r="C39" s="788" t="s">
        <v>26</v>
      </c>
      <c r="D39" s="788"/>
      <c r="E39" s="788"/>
      <c r="F39" s="788"/>
      <c r="G39" s="788"/>
      <c r="H39" s="788"/>
      <c r="I39" s="788"/>
      <c r="J39" s="789" t="s">
        <v>214</v>
      </c>
      <c r="K39" s="790"/>
      <c r="L39" s="790"/>
      <c r="M39" s="790"/>
      <c r="N39" s="790"/>
      <c r="O39" s="790"/>
      <c r="P39" s="788" t="s">
        <v>27</v>
      </c>
      <c r="Q39" s="788"/>
      <c r="R39" s="788"/>
      <c r="S39" s="788"/>
      <c r="T39" s="788"/>
      <c r="U39" s="788"/>
      <c r="V39" s="788"/>
      <c r="W39" s="788"/>
      <c r="X39" s="788"/>
      <c r="Y39" s="791" t="s">
        <v>253</v>
      </c>
      <c r="Z39" s="791"/>
      <c r="AA39" s="791"/>
      <c r="AB39" s="791"/>
      <c r="AC39" s="789" t="s">
        <v>243</v>
      </c>
      <c r="AD39" s="789"/>
      <c r="AE39" s="789"/>
      <c r="AF39" s="789"/>
      <c r="AG39" s="789"/>
      <c r="AH39" s="791" t="s">
        <v>206</v>
      </c>
      <c r="AI39" s="788"/>
      <c r="AJ39" s="788"/>
      <c r="AK39" s="788"/>
      <c r="AL39" s="788" t="s">
        <v>21</v>
      </c>
      <c r="AM39" s="788"/>
      <c r="AN39" s="788"/>
      <c r="AO39" s="792"/>
      <c r="AP39" s="789" t="s">
        <v>215</v>
      </c>
      <c r="AQ39" s="789"/>
      <c r="AR39" s="789"/>
      <c r="AS39" s="789"/>
      <c r="AT39" s="789"/>
      <c r="AU39" s="789"/>
      <c r="AV39" s="789"/>
      <c r="AW39" s="789"/>
      <c r="AX39" s="789"/>
      <c r="AY39" s="30">
        <f t="shared" ref="AY39:AY40" si="6">$AY$37</f>
        <v>1</v>
      </c>
    </row>
    <row r="40" spans="1:51" ht="26.25" customHeight="1" x14ac:dyDescent="0.15">
      <c r="A40" s="804">
        <v>1</v>
      </c>
      <c r="B40" s="804">
        <v>1</v>
      </c>
      <c r="C40" s="796" t="s">
        <v>669</v>
      </c>
      <c r="D40" s="796"/>
      <c r="E40" s="796"/>
      <c r="F40" s="796"/>
      <c r="G40" s="796"/>
      <c r="H40" s="796"/>
      <c r="I40" s="796"/>
      <c r="J40" s="797">
        <v>8010401024011</v>
      </c>
      <c r="K40" s="797"/>
      <c r="L40" s="797"/>
      <c r="M40" s="797"/>
      <c r="N40" s="797"/>
      <c r="O40" s="797"/>
      <c r="P40" s="798" t="s">
        <v>683</v>
      </c>
      <c r="Q40" s="798"/>
      <c r="R40" s="798"/>
      <c r="S40" s="798"/>
      <c r="T40" s="798"/>
      <c r="U40" s="798"/>
      <c r="V40" s="798"/>
      <c r="W40" s="798"/>
      <c r="X40" s="798"/>
      <c r="Y40" s="799">
        <v>371</v>
      </c>
      <c r="Z40" s="800"/>
      <c r="AA40" s="800"/>
      <c r="AB40" s="801"/>
      <c r="AC40" s="802" t="s">
        <v>265</v>
      </c>
      <c r="AD40" s="802"/>
      <c r="AE40" s="802"/>
      <c r="AF40" s="802"/>
      <c r="AG40" s="802"/>
      <c r="AH40" s="803">
        <v>3</v>
      </c>
      <c r="AI40" s="803"/>
      <c r="AJ40" s="803"/>
      <c r="AK40" s="803"/>
      <c r="AL40" s="793" t="s">
        <v>293</v>
      </c>
      <c r="AM40" s="794"/>
      <c r="AN40" s="794"/>
      <c r="AO40" s="795"/>
      <c r="AP40" s="787" t="s">
        <v>293</v>
      </c>
      <c r="AQ40" s="787"/>
      <c r="AR40" s="787"/>
      <c r="AS40" s="787"/>
      <c r="AT40" s="787"/>
      <c r="AU40" s="787"/>
      <c r="AV40" s="787"/>
      <c r="AW40" s="787"/>
      <c r="AX40" s="787"/>
      <c r="AY40" s="30">
        <f t="shared" si="6"/>
        <v>1</v>
      </c>
    </row>
    <row r="41" spans="1:51" x14ac:dyDescent="0.15">
      <c r="P41" s="51"/>
      <c r="Q41" s="51"/>
      <c r="R41" s="51"/>
      <c r="S41" s="51"/>
      <c r="T41" s="51"/>
      <c r="U41" s="51"/>
      <c r="V41" s="51"/>
      <c r="W41" s="51"/>
      <c r="X41" s="51"/>
      <c r="Y41" s="52"/>
      <c r="Z41" s="52"/>
      <c r="AA41" s="52"/>
      <c r="AB41" s="52"/>
      <c r="AC41" s="52"/>
      <c r="AD41" s="52"/>
      <c r="AE41" s="52"/>
      <c r="AF41" s="52"/>
      <c r="AG41" s="52"/>
      <c r="AH41" s="52"/>
      <c r="AI41" s="52"/>
      <c r="AJ41" s="52"/>
      <c r="AK41" s="52"/>
      <c r="AL41" s="52"/>
      <c r="AM41" s="52"/>
      <c r="AN41" s="52"/>
      <c r="AO41" s="52"/>
      <c r="AY41">
        <f>COUNTA($C$44)</f>
        <v>1</v>
      </c>
    </row>
    <row r="42" spans="1:51" x14ac:dyDescent="0.15">
      <c r="A42" s="7"/>
      <c r="B42" s="85" t="s">
        <v>185</v>
      </c>
      <c r="C42" s="46"/>
      <c r="D42" s="46"/>
      <c r="E42" s="46"/>
      <c r="F42" s="46"/>
      <c r="G42" s="46"/>
      <c r="H42" s="46"/>
      <c r="I42" s="46"/>
      <c r="J42" s="46"/>
      <c r="K42" s="46"/>
      <c r="L42" s="46"/>
      <c r="M42" s="46"/>
      <c r="N42" s="46"/>
      <c r="O42" s="46"/>
      <c r="P42" s="48"/>
      <c r="Q42" s="48"/>
      <c r="R42" s="48"/>
      <c r="S42" s="48"/>
      <c r="T42" s="48"/>
      <c r="U42" s="48"/>
      <c r="V42" s="48"/>
      <c r="W42" s="48"/>
      <c r="X42" s="48"/>
      <c r="Y42" s="49"/>
      <c r="Z42" s="49"/>
      <c r="AA42" s="49"/>
      <c r="AB42" s="49"/>
      <c r="AC42" s="49"/>
      <c r="AD42" s="49"/>
      <c r="AE42" s="49"/>
      <c r="AF42" s="49"/>
      <c r="AG42" s="49"/>
      <c r="AH42" s="49"/>
      <c r="AI42" s="49"/>
      <c r="AJ42" s="49"/>
      <c r="AK42" s="49"/>
      <c r="AL42" s="49"/>
      <c r="AM42" s="49"/>
      <c r="AN42" s="49"/>
      <c r="AO42" s="49"/>
      <c r="AP42" s="48"/>
      <c r="AQ42" s="48"/>
      <c r="AR42" s="48"/>
      <c r="AS42" s="48"/>
      <c r="AT42" s="48"/>
      <c r="AU42" s="48"/>
      <c r="AV42" s="48"/>
      <c r="AW42" s="48"/>
      <c r="AX42" s="48"/>
      <c r="AY42" s="30">
        <f>$AY$41</f>
        <v>1</v>
      </c>
    </row>
    <row r="43" spans="1:51" customFormat="1" ht="59.25" customHeight="1" x14ac:dyDescent="0.15">
      <c r="A43" s="788"/>
      <c r="B43" s="788"/>
      <c r="C43" s="788" t="s">
        <v>26</v>
      </c>
      <c r="D43" s="788"/>
      <c r="E43" s="788"/>
      <c r="F43" s="788"/>
      <c r="G43" s="788"/>
      <c r="H43" s="788"/>
      <c r="I43" s="788"/>
      <c r="J43" s="789" t="s">
        <v>214</v>
      </c>
      <c r="K43" s="790"/>
      <c r="L43" s="790"/>
      <c r="M43" s="790"/>
      <c r="N43" s="790"/>
      <c r="O43" s="790"/>
      <c r="P43" s="788" t="s">
        <v>27</v>
      </c>
      <c r="Q43" s="788"/>
      <c r="R43" s="788"/>
      <c r="S43" s="788"/>
      <c r="T43" s="788"/>
      <c r="U43" s="788"/>
      <c r="V43" s="788"/>
      <c r="W43" s="788"/>
      <c r="X43" s="788"/>
      <c r="Y43" s="791" t="s">
        <v>253</v>
      </c>
      <c r="Z43" s="791"/>
      <c r="AA43" s="791"/>
      <c r="AB43" s="791"/>
      <c r="AC43" s="789" t="s">
        <v>243</v>
      </c>
      <c r="AD43" s="789"/>
      <c r="AE43" s="789"/>
      <c r="AF43" s="789"/>
      <c r="AG43" s="789"/>
      <c r="AH43" s="791" t="s">
        <v>206</v>
      </c>
      <c r="AI43" s="788"/>
      <c r="AJ43" s="788"/>
      <c r="AK43" s="788"/>
      <c r="AL43" s="788" t="s">
        <v>21</v>
      </c>
      <c r="AM43" s="788"/>
      <c r="AN43" s="788"/>
      <c r="AO43" s="792"/>
      <c r="AP43" s="789" t="s">
        <v>215</v>
      </c>
      <c r="AQ43" s="789"/>
      <c r="AR43" s="789"/>
      <c r="AS43" s="789"/>
      <c r="AT43" s="789"/>
      <c r="AU43" s="789"/>
      <c r="AV43" s="789"/>
      <c r="AW43" s="789"/>
      <c r="AX43" s="789"/>
      <c r="AY43" s="30">
        <f t="shared" ref="AY43:AY44" si="7">$AY$41</f>
        <v>1</v>
      </c>
    </row>
    <row r="44" spans="1:51" ht="26.25" customHeight="1" x14ac:dyDescent="0.15">
      <c r="A44" s="804">
        <v>1</v>
      </c>
      <c r="B44" s="804">
        <v>1</v>
      </c>
      <c r="C44" s="796" t="s">
        <v>659</v>
      </c>
      <c r="D44" s="796"/>
      <c r="E44" s="796"/>
      <c r="F44" s="796"/>
      <c r="G44" s="796"/>
      <c r="H44" s="796"/>
      <c r="I44" s="796"/>
      <c r="J44" s="797">
        <v>5010401143788</v>
      </c>
      <c r="K44" s="797"/>
      <c r="L44" s="797"/>
      <c r="M44" s="797"/>
      <c r="N44" s="797"/>
      <c r="O44" s="797"/>
      <c r="P44" s="798" t="s">
        <v>684</v>
      </c>
      <c r="Q44" s="798"/>
      <c r="R44" s="798"/>
      <c r="S44" s="798"/>
      <c r="T44" s="798"/>
      <c r="U44" s="798"/>
      <c r="V44" s="798"/>
      <c r="W44" s="798"/>
      <c r="X44" s="798"/>
      <c r="Y44" s="799">
        <v>8434</v>
      </c>
      <c r="Z44" s="800"/>
      <c r="AA44" s="800"/>
      <c r="AB44" s="801"/>
      <c r="AC44" s="802" t="s">
        <v>264</v>
      </c>
      <c r="AD44" s="802"/>
      <c r="AE44" s="802"/>
      <c r="AF44" s="802"/>
      <c r="AG44" s="802"/>
      <c r="AH44" s="803">
        <v>4</v>
      </c>
      <c r="AI44" s="803"/>
      <c r="AJ44" s="803"/>
      <c r="AK44" s="803"/>
      <c r="AL44" s="793" t="s">
        <v>293</v>
      </c>
      <c r="AM44" s="794"/>
      <c r="AN44" s="794"/>
      <c r="AO44" s="795"/>
      <c r="AP44" s="787" t="s">
        <v>293</v>
      </c>
      <c r="AQ44" s="787"/>
      <c r="AR44" s="787"/>
      <c r="AS44" s="787"/>
      <c r="AT44" s="787"/>
      <c r="AU44" s="787"/>
      <c r="AV44" s="787"/>
      <c r="AW44" s="787"/>
      <c r="AX44" s="787"/>
      <c r="AY44" s="30">
        <f t="shared" si="7"/>
        <v>1</v>
      </c>
    </row>
    <row r="45" spans="1:51" x14ac:dyDescent="0.15">
      <c r="P45" s="51"/>
      <c r="Q45" s="51"/>
      <c r="R45" s="51"/>
      <c r="S45" s="51"/>
      <c r="T45" s="51"/>
      <c r="U45" s="51"/>
      <c r="V45" s="51"/>
      <c r="W45" s="51"/>
      <c r="X45" s="51"/>
      <c r="Y45" s="52"/>
      <c r="Z45" s="52"/>
      <c r="AA45" s="52"/>
      <c r="AB45" s="52"/>
      <c r="AC45" s="52"/>
      <c r="AD45" s="52"/>
      <c r="AE45" s="52"/>
      <c r="AF45" s="52"/>
      <c r="AG45" s="52"/>
      <c r="AH45" s="52"/>
      <c r="AI45" s="52"/>
      <c r="AJ45" s="52"/>
      <c r="AK45" s="52"/>
      <c r="AL45" s="52"/>
      <c r="AM45" s="52"/>
      <c r="AN45" s="52"/>
      <c r="AO45" s="52"/>
      <c r="AY45">
        <f>COUNTA($C$48)</f>
        <v>1</v>
      </c>
    </row>
    <row r="46" spans="1:51" x14ac:dyDescent="0.15">
      <c r="A46" s="7"/>
      <c r="B46" s="85" t="s">
        <v>186</v>
      </c>
      <c r="C46" s="46"/>
      <c r="D46" s="46"/>
      <c r="E46" s="46"/>
      <c r="F46" s="46"/>
      <c r="G46" s="46"/>
      <c r="H46" s="46"/>
      <c r="I46" s="46"/>
      <c r="J46" s="46"/>
      <c r="K46" s="46"/>
      <c r="L46" s="46"/>
      <c r="M46" s="46"/>
      <c r="N46" s="46"/>
      <c r="O46" s="46"/>
      <c r="P46" s="48"/>
      <c r="Q46" s="48"/>
      <c r="R46" s="48"/>
      <c r="S46" s="48"/>
      <c r="T46" s="48"/>
      <c r="U46" s="48"/>
      <c r="V46" s="48"/>
      <c r="W46" s="48"/>
      <c r="X46" s="48"/>
      <c r="Y46" s="49"/>
      <c r="Z46" s="49"/>
      <c r="AA46" s="49"/>
      <c r="AB46" s="49"/>
      <c r="AC46" s="49"/>
      <c r="AD46" s="49"/>
      <c r="AE46" s="49"/>
      <c r="AF46" s="49"/>
      <c r="AG46" s="49"/>
      <c r="AH46" s="49"/>
      <c r="AI46" s="49"/>
      <c r="AJ46" s="49"/>
      <c r="AK46" s="49"/>
      <c r="AL46" s="49"/>
      <c r="AM46" s="49"/>
      <c r="AN46" s="49"/>
      <c r="AO46" s="49"/>
      <c r="AP46" s="48"/>
      <c r="AQ46" s="48"/>
      <c r="AR46" s="48"/>
      <c r="AS46" s="48"/>
      <c r="AT46" s="48"/>
      <c r="AU46" s="48"/>
      <c r="AV46" s="48"/>
      <c r="AW46" s="48"/>
      <c r="AX46" s="48"/>
      <c r="AY46" s="30">
        <f>$AY$45</f>
        <v>1</v>
      </c>
    </row>
    <row r="47" spans="1:51" customFormat="1" ht="59.25" customHeight="1" x14ac:dyDescent="0.15">
      <c r="A47" s="788"/>
      <c r="B47" s="788"/>
      <c r="C47" s="788" t="s">
        <v>26</v>
      </c>
      <c r="D47" s="788"/>
      <c r="E47" s="788"/>
      <c r="F47" s="788"/>
      <c r="G47" s="788"/>
      <c r="H47" s="788"/>
      <c r="I47" s="788"/>
      <c r="J47" s="789" t="s">
        <v>214</v>
      </c>
      <c r="K47" s="790"/>
      <c r="L47" s="790"/>
      <c r="M47" s="790"/>
      <c r="N47" s="790"/>
      <c r="O47" s="790"/>
      <c r="P47" s="788" t="s">
        <v>27</v>
      </c>
      <c r="Q47" s="788"/>
      <c r="R47" s="788"/>
      <c r="S47" s="788"/>
      <c r="T47" s="788"/>
      <c r="U47" s="788"/>
      <c r="V47" s="788"/>
      <c r="W47" s="788"/>
      <c r="X47" s="788"/>
      <c r="Y47" s="791" t="s">
        <v>253</v>
      </c>
      <c r="Z47" s="791"/>
      <c r="AA47" s="791"/>
      <c r="AB47" s="791"/>
      <c r="AC47" s="789" t="s">
        <v>243</v>
      </c>
      <c r="AD47" s="789"/>
      <c r="AE47" s="789"/>
      <c r="AF47" s="789"/>
      <c r="AG47" s="789"/>
      <c r="AH47" s="791" t="s">
        <v>206</v>
      </c>
      <c r="AI47" s="788"/>
      <c r="AJ47" s="788"/>
      <c r="AK47" s="788"/>
      <c r="AL47" s="788" t="s">
        <v>21</v>
      </c>
      <c r="AM47" s="788"/>
      <c r="AN47" s="788"/>
      <c r="AO47" s="792"/>
      <c r="AP47" s="789" t="s">
        <v>215</v>
      </c>
      <c r="AQ47" s="789"/>
      <c r="AR47" s="789"/>
      <c r="AS47" s="789"/>
      <c r="AT47" s="789"/>
      <c r="AU47" s="789"/>
      <c r="AV47" s="789"/>
      <c r="AW47" s="789"/>
      <c r="AX47" s="789"/>
      <c r="AY47" s="30">
        <f t="shared" ref="AY47:AY48" si="8">$AY$45</f>
        <v>1</v>
      </c>
    </row>
    <row r="48" spans="1:51" ht="26.25" customHeight="1" x14ac:dyDescent="0.15">
      <c r="A48" s="804">
        <v>1</v>
      </c>
      <c r="B48" s="804">
        <v>1</v>
      </c>
      <c r="C48" s="796" t="s">
        <v>669</v>
      </c>
      <c r="D48" s="796"/>
      <c r="E48" s="796"/>
      <c r="F48" s="796"/>
      <c r="G48" s="796"/>
      <c r="H48" s="796"/>
      <c r="I48" s="796"/>
      <c r="J48" s="797">
        <v>8010401024011</v>
      </c>
      <c r="K48" s="797"/>
      <c r="L48" s="797"/>
      <c r="M48" s="797"/>
      <c r="N48" s="797"/>
      <c r="O48" s="797"/>
      <c r="P48" s="798" t="s">
        <v>685</v>
      </c>
      <c r="Q48" s="798"/>
      <c r="R48" s="798"/>
      <c r="S48" s="798"/>
      <c r="T48" s="798"/>
      <c r="U48" s="798"/>
      <c r="V48" s="798"/>
      <c r="W48" s="798"/>
      <c r="X48" s="798"/>
      <c r="Y48" s="799">
        <v>255</v>
      </c>
      <c r="Z48" s="800"/>
      <c r="AA48" s="800"/>
      <c r="AB48" s="801"/>
      <c r="AC48" s="802" t="s">
        <v>264</v>
      </c>
      <c r="AD48" s="802"/>
      <c r="AE48" s="802"/>
      <c r="AF48" s="802"/>
      <c r="AG48" s="802"/>
      <c r="AH48" s="803">
        <v>3</v>
      </c>
      <c r="AI48" s="803"/>
      <c r="AJ48" s="803"/>
      <c r="AK48" s="803"/>
      <c r="AL48" s="793" t="s">
        <v>293</v>
      </c>
      <c r="AM48" s="794"/>
      <c r="AN48" s="794"/>
      <c r="AO48" s="795"/>
      <c r="AP48" s="787" t="s">
        <v>293</v>
      </c>
      <c r="AQ48" s="787"/>
      <c r="AR48" s="787"/>
      <c r="AS48" s="787"/>
      <c r="AT48" s="787"/>
      <c r="AU48" s="787"/>
      <c r="AV48" s="787"/>
      <c r="AW48" s="787"/>
      <c r="AX48" s="787"/>
      <c r="AY48" s="30">
        <f t="shared" si="8"/>
        <v>1</v>
      </c>
    </row>
    <row r="49" spans="1:51" x14ac:dyDescent="0.15">
      <c r="P49" s="51"/>
      <c r="Q49" s="51"/>
      <c r="R49" s="51"/>
      <c r="S49" s="51"/>
      <c r="T49" s="51"/>
      <c r="U49" s="51"/>
      <c r="V49" s="51"/>
      <c r="W49" s="51"/>
      <c r="X49" s="51"/>
      <c r="Y49" s="52"/>
      <c r="Z49" s="52"/>
      <c r="AA49" s="52"/>
      <c r="AB49" s="52"/>
      <c r="AC49" s="52"/>
      <c r="AD49" s="52"/>
      <c r="AE49" s="52"/>
      <c r="AF49" s="52"/>
      <c r="AG49" s="52"/>
      <c r="AH49" s="52"/>
      <c r="AI49" s="52"/>
      <c r="AJ49" s="52"/>
      <c r="AK49" s="52"/>
      <c r="AL49" s="52"/>
      <c r="AM49" s="52"/>
      <c r="AN49" s="52"/>
      <c r="AO49" s="52"/>
      <c r="AY49">
        <f>COUNTA($C$52)</f>
        <v>1</v>
      </c>
    </row>
    <row r="50" spans="1:51" x14ac:dyDescent="0.15">
      <c r="A50" s="7"/>
      <c r="B50" s="85" t="s">
        <v>187</v>
      </c>
      <c r="C50" s="46"/>
      <c r="D50" s="46"/>
      <c r="E50" s="46"/>
      <c r="F50" s="46"/>
      <c r="G50" s="46"/>
      <c r="H50" s="46"/>
      <c r="I50" s="46"/>
      <c r="J50" s="46"/>
      <c r="K50" s="46"/>
      <c r="L50" s="46"/>
      <c r="M50" s="46"/>
      <c r="N50" s="46"/>
      <c r="O50" s="46"/>
      <c r="P50" s="48"/>
      <c r="Q50" s="48"/>
      <c r="R50" s="48"/>
      <c r="S50" s="48"/>
      <c r="T50" s="48"/>
      <c r="U50" s="48"/>
      <c r="V50" s="48"/>
      <c r="W50" s="48"/>
      <c r="X50" s="48"/>
      <c r="Y50" s="49"/>
      <c r="Z50" s="49"/>
      <c r="AA50" s="49"/>
      <c r="AB50" s="49"/>
      <c r="AC50" s="49"/>
      <c r="AD50" s="49"/>
      <c r="AE50" s="49"/>
      <c r="AF50" s="49"/>
      <c r="AG50" s="49"/>
      <c r="AH50" s="49"/>
      <c r="AI50" s="49"/>
      <c r="AJ50" s="49"/>
      <c r="AK50" s="49"/>
      <c r="AL50" s="49"/>
      <c r="AM50" s="49"/>
      <c r="AN50" s="49"/>
      <c r="AO50" s="49"/>
      <c r="AP50" s="48"/>
      <c r="AQ50" s="48"/>
      <c r="AR50" s="48"/>
      <c r="AS50" s="48"/>
      <c r="AT50" s="48"/>
      <c r="AU50" s="48"/>
      <c r="AV50" s="48"/>
      <c r="AW50" s="48"/>
      <c r="AX50" s="48"/>
      <c r="AY50" s="30">
        <f>$AY$49</f>
        <v>1</v>
      </c>
    </row>
    <row r="51" spans="1:51" customFormat="1" ht="59.25" customHeight="1" x14ac:dyDescent="0.15">
      <c r="A51" s="788"/>
      <c r="B51" s="788"/>
      <c r="C51" s="788" t="s">
        <v>26</v>
      </c>
      <c r="D51" s="788"/>
      <c r="E51" s="788"/>
      <c r="F51" s="788"/>
      <c r="G51" s="788"/>
      <c r="H51" s="788"/>
      <c r="I51" s="788"/>
      <c r="J51" s="789" t="s">
        <v>214</v>
      </c>
      <c r="K51" s="790"/>
      <c r="L51" s="790"/>
      <c r="M51" s="790"/>
      <c r="N51" s="790"/>
      <c r="O51" s="790"/>
      <c r="P51" s="788" t="s">
        <v>27</v>
      </c>
      <c r="Q51" s="788"/>
      <c r="R51" s="788"/>
      <c r="S51" s="788"/>
      <c r="T51" s="788"/>
      <c r="U51" s="788"/>
      <c r="V51" s="788"/>
      <c r="W51" s="788"/>
      <c r="X51" s="788"/>
      <c r="Y51" s="791" t="s">
        <v>253</v>
      </c>
      <c r="Z51" s="791"/>
      <c r="AA51" s="791"/>
      <c r="AB51" s="791"/>
      <c r="AC51" s="789" t="s">
        <v>243</v>
      </c>
      <c r="AD51" s="789"/>
      <c r="AE51" s="789"/>
      <c r="AF51" s="789"/>
      <c r="AG51" s="789"/>
      <c r="AH51" s="791" t="s">
        <v>206</v>
      </c>
      <c r="AI51" s="788"/>
      <c r="AJ51" s="788"/>
      <c r="AK51" s="788"/>
      <c r="AL51" s="788" t="s">
        <v>21</v>
      </c>
      <c r="AM51" s="788"/>
      <c r="AN51" s="788"/>
      <c r="AO51" s="792"/>
      <c r="AP51" s="789" t="s">
        <v>215</v>
      </c>
      <c r="AQ51" s="789"/>
      <c r="AR51" s="789"/>
      <c r="AS51" s="789"/>
      <c r="AT51" s="789"/>
      <c r="AU51" s="789"/>
      <c r="AV51" s="789"/>
      <c r="AW51" s="789"/>
      <c r="AX51" s="789"/>
      <c r="AY51" s="30">
        <f t="shared" ref="AY51:AY52" si="9">$AY$49</f>
        <v>1</v>
      </c>
    </row>
    <row r="52" spans="1:51" ht="26.25" customHeight="1" x14ac:dyDescent="0.15">
      <c r="A52" s="804">
        <v>1</v>
      </c>
      <c r="B52" s="804">
        <v>1</v>
      </c>
      <c r="C52" s="796" t="s">
        <v>688</v>
      </c>
      <c r="D52" s="796"/>
      <c r="E52" s="796"/>
      <c r="F52" s="796"/>
      <c r="G52" s="796"/>
      <c r="H52" s="796"/>
      <c r="I52" s="796"/>
      <c r="J52" s="797" t="s">
        <v>293</v>
      </c>
      <c r="K52" s="797"/>
      <c r="L52" s="797"/>
      <c r="M52" s="797"/>
      <c r="N52" s="797"/>
      <c r="O52" s="797"/>
      <c r="P52" s="798" t="s">
        <v>687</v>
      </c>
      <c r="Q52" s="798"/>
      <c r="R52" s="798"/>
      <c r="S52" s="798"/>
      <c r="T52" s="798"/>
      <c r="U52" s="798"/>
      <c r="V52" s="798"/>
      <c r="W52" s="798"/>
      <c r="X52" s="798"/>
      <c r="Y52" s="799">
        <v>16</v>
      </c>
      <c r="Z52" s="800"/>
      <c r="AA52" s="800"/>
      <c r="AB52" s="801"/>
      <c r="AC52" s="802" t="s">
        <v>76</v>
      </c>
      <c r="AD52" s="802"/>
      <c r="AE52" s="802"/>
      <c r="AF52" s="802"/>
      <c r="AG52" s="802"/>
      <c r="AH52" s="803" t="s">
        <v>293</v>
      </c>
      <c r="AI52" s="803"/>
      <c r="AJ52" s="803"/>
      <c r="AK52" s="803"/>
      <c r="AL52" s="793" t="s">
        <v>293</v>
      </c>
      <c r="AM52" s="794"/>
      <c r="AN52" s="794"/>
      <c r="AO52" s="795"/>
      <c r="AP52" s="787" t="s">
        <v>293</v>
      </c>
      <c r="AQ52" s="787"/>
      <c r="AR52" s="787"/>
      <c r="AS52" s="787"/>
      <c r="AT52" s="787"/>
      <c r="AU52" s="787"/>
      <c r="AV52" s="787"/>
      <c r="AW52" s="787"/>
      <c r="AX52" s="787"/>
      <c r="AY52" s="30">
        <f t="shared" si="9"/>
        <v>1</v>
      </c>
    </row>
    <row r="53" spans="1:51" x14ac:dyDescent="0.15">
      <c r="P53" s="51"/>
      <c r="Q53" s="51"/>
      <c r="R53" s="51"/>
      <c r="S53" s="51"/>
      <c r="T53" s="51"/>
      <c r="U53" s="51"/>
      <c r="V53" s="51"/>
      <c r="W53" s="51"/>
      <c r="X53" s="51"/>
      <c r="Y53" s="52"/>
      <c r="Z53" s="52"/>
      <c r="AA53" s="52"/>
      <c r="AB53" s="52"/>
      <c r="AC53" s="52"/>
      <c r="AD53" s="52"/>
      <c r="AE53" s="52"/>
      <c r="AF53" s="52"/>
      <c r="AG53" s="52"/>
      <c r="AH53" s="52"/>
      <c r="AI53" s="52"/>
      <c r="AJ53" s="52"/>
      <c r="AK53" s="52"/>
      <c r="AL53" s="52"/>
      <c r="AM53" s="52"/>
      <c r="AN53" s="52"/>
      <c r="AO53" s="52"/>
      <c r="AY53">
        <f>COUNTA($C$56)</f>
        <v>1</v>
      </c>
    </row>
    <row r="54" spans="1:51" x14ac:dyDescent="0.15">
      <c r="A54" s="7"/>
      <c r="B54" s="85" t="s">
        <v>188</v>
      </c>
      <c r="C54" s="46"/>
      <c r="D54" s="46"/>
      <c r="E54" s="46"/>
      <c r="F54" s="46"/>
      <c r="G54" s="46"/>
      <c r="H54" s="46"/>
      <c r="I54" s="46"/>
      <c r="J54" s="46"/>
      <c r="K54" s="46"/>
      <c r="L54" s="46"/>
      <c r="M54" s="46"/>
      <c r="N54" s="46"/>
      <c r="O54" s="46"/>
      <c r="P54" s="48"/>
      <c r="Q54" s="48"/>
      <c r="R54" s="48"/>
      <c r="S54" s="48"/>
      <c r="T54" s="48"/>
      <c r="U54" s="48"/>
      <c r="V54" s="48"/>
      <c r="W54" s="48"/>
      <c r="X54" s="48"/>
      <c r="Y54" s="49"/>
      <c r="Z54" s="49"/>
      <c r="AA54" s="49"/>
      <c r="AB54" s="49"/>
      <c r="AC54" s="49"/>
      <c r="AD54" s="49"/>
      <c r="AE54" s="49"/>
      <c r="AF54" s="49"/>
      <c r="AG54" s="49"/>
      <c r="AH54" s="49"/>
      <c r="AI54" s="49"/>
      <c r="AJ54" s="49"/>
      <c r="AK54" s="49"/>
      <c r="AL54" s="49"/>
      <c r="AM54" s="49"/>
      <c r="AN54" s="49"/>
      <c r="AO54" s="49"/>
      <c r="AP54" s="48"/>
      <c r="AQ54" s="48"/>
      <c r="AR54" s="48"/>
      <c r="AS54" s="48"/>
      <c r="AT54" s="48"/>
      <c r="AU54" s="48"/>
      <c r="AV54" s="48"/>
      <c r="AW54" s="48"/>
      <c r="AX54" s="48"/>
      <c r="AY54" s="30">
        <f>$AY$53</f>
        <v>1</v>
      </c>
    </row>
    <row r="55" spans="1:51" customFormat="1" ht="59.25" customHeight="1" x14ac:dyDescent="0.15">
      <c r="A55" s="788"/>
      <c r="B55" s="788"/>
      <c r="C55" s="788" t="s">
        <v>26</v>
      </c>
      <c r="D55" s="788"/>
      <c r="E55" s="788"/>
      <c r="F55" s="788"/>
      <c r="G55" s="788"/>
      <c r="H55" s="788"/>
      <c r="I55" s="788"/>
      <c r="J55" s="789" t="s">
        <v>214</v>
      </c>
      <c r="K55" s="790"/>
      <c r="L55" s="790"/>
      <c r="M55" s="790"/>
      <c r="N55" s="790"/>
      <c r="O55" s="790"/>
      <c r="P55" s="788" t="s">
        <v>27</v>
      </c>
      <c r="Q55" s="788"/>
      <c r="R55" s="788"/>
      <c r="S55" s="788"/>
      <c r="T55" s="788"/>
      <c r="U55" s="788"/>
      <c r="V55" s="788"/>
      <c r="W55" s="788"/>
      <c r="X55" s="788"/>
      <c r="Y55" s="791" t="s">
        <v>253</v>
      </c>
      <c r="Z55" s="791"/>
      <c r="AA55" s="791"/>
      <c r="AB55" s="791"/>
      <c r="AC55" s="789" t="s">
        <v>243</v>
      </c>
      <c r="AD55" s="789"/>
      <c r="AE55" s="789"/>
      <c r="AF55" s="789"/>
      <c r="AG55" s="789"/>
      <c r="AH55" s="791" t="s">
        <v>206</v>
      </c>
      <c r="AI55" s="788"/>
      <c r="AJ55" s="788"/>
      <c r="AK55" s="788"/>
      <c r="AL55" s="788" t="s">
        <v>21</v>
      </c>
      <c r="AM55" s="788"/>
      <c r="AN55" s="788"/>
      <c r="AO55" s="792"/>
      <c r="AP55" s="789" t="s">
        <v>215</v>
      </c>
      <c r="AQ55" s="789"/>
      <c r="AR55" s="789"/>
      <c r="AS55" s="789"/>
      <c r="AT55" s="789"/>
      <c r="AU55" s="789"/>
      <c r="AV55" s="789"/>
      <c r="AW55" s="789"/>
      <c r="AX55" s="789"/>
      <c r="AY55" s="30">
        <f t="shared" ref="AY55:AY56" si="10">$AY$53</f>
        <v>1</v>
      </c>
    </row>
    <row r="56" spans="1:51" ht="26.25" customHeight="1" x14ac:dyDescent="0.15">
      <c r="A56" s="804">
        <v>1</v>
      </c>
      <c r="B56" s="804">
        <v>1</v>
      </c>
      <c r="C56" s="796" t="s">
        <v>686</v>
      </c>
      <c r="D56" s="796"/>
      <c r="E56" s="796"/>
      <c r="F56" s="796"/>
      <c r="G56" s="796"/>
      <c r="H56" s="796"/>
      <c r="I56" s="796"/>
      <c r="J56" s="797">
        <v>4010601035588</v>
      </c>
      <c r="K56" s="797"/>
      <c r="L56" s="797"/>
      <c r="M56" s="797"/>
      <c r="N56" s="797"/>
      <c r="O56" s="797"/>
      <c r="P56" s="798" t="s">
        <v>687</v>
      </c>
      <c r="Q56" s="798"/>
      <c r="R56" s="798"/>
      <c r="S56" s="798"/>
      <c r="T56" s="798"/>
      <c r="U56" s="798"/>
      <c r="V56" s="798"/>
      <c r="W56" s="798"/>
      <c r="X56" s="798"/>
      <c r="Y56" s="799">
        <v>20</v>
      </c>
      <c r="Z56" s="800"/>
      <c r="AA56" s="800"/>
      <c r="AB56" s="801"/>
      <c r="AC56" s="802" t="s">
        <v>76</v>
      </c>
      <c r="AD56" s="802"/>
      <c r="AE56" s="802"/>
      <c r="AF56" s="802"/>
      <c r="AG56" s="802"/>
      <c r="AH56" s="803" t="s">
        <v>293</v>
      </c>
      <c r="AI56" s="803"/>
      <c r="AJ56" s="803"/>
      <c r="AK56" s="803"/>
      <c r="AL56" s="793" t="s">
        <v>293</v>
      </c>
      <c r="AM56" s="794"/>
      <c r="AN56" s="794"/>
      <c r="AO56" s="795"/>
      <c r="AP56" s="787" t="s">
        <v>293</v>
      </c>
      <c r="AQ56" s="787"/>
      <c r="AR56" s="787"/>
      <c r="AS56" s="787"/>
      <c r="AT56" s="787"/>
      <c r="AU56" s="787"/>
      <c r="AV56" s="787"/>
      <c r="AW56" s="787"/>
      <c r="AX56" s="787"/>
      <c r="AY56" s="30">
        <f t="shared" si="10"/>
        <v>1</v>
      </c>
    </row>
    <row r="57" spans="1:51" x14ac:dyDescent="0.15">
      <c r="P57" s="51"/>
      <c r="Q57" s="51"/>
      <c r="R57" s="51"/>
      <c r="S57" s="51"/>
      <c r="T57" s="51"/>
      <c r="U57" s="51"/>
      <c r="V57" s="51"/>
      <c r="W57" s="51"/>
      <c r="X57" s="51"/>
      <c r="Y57" s="52"/>
      <c r="Z57" s="52"/>
      <c r="AA57" s="52"/>
      <c r="AB57" s="52"/>
      <c r="AC57" s="52"/>
      <c r="AD57" s="52"/>
      <c r="AE57" s="52"/>
      <c r="AF57" s="52"/>
      <c r="AG57" s="52"/>
      <c r="AH57" s="52"/>
      <c r="AI57" s="52"/>
      <c r="AJ57" s="52"/>
      <c r="AK57" s="52"/>
      <c r="AL57" s="52"/>
      <c r="AM57" s="52"/>
      <c r="AN57" s="52"/>
      <c r="AO57" s="52"/>
      <c r="AY57">
        <f>COUNTA($C$60)</f>
        <v>1</v>
      </c>
    </row>
    <row r="58" spans="1:51" x14ac:dyDescent="0.15">
      <c r="A58" s="7"/>
      <c r="B58" s="85" t="s">
        <v>189</v>
      </c>
      <c r="C58" s="46"/>
      <c r="D58" s="46"/>
      <c r="E58" s="46"/>
      <c r="F58" s="46"/>
      <c r="G58" s="46"/>
      <c r="H58" s="46"/>
      <c r="I58" s="46"/>
      <c r="J58" s="46"/>
      <c r="K58" s="46"/>
      <c r="L58" s="46"/>
      <c r="M58" s="46"/>
      <c r="N58" s="46"/>
      <c r="O58" s="46"/>
      <c r="P58" s="48"/>
      <c r="Q58" s="48"/>
      <c r="R58" s="48"/>
      <c r="S58" s="48"/>
      <c r="T58" s="48"/>
      <c r="U58" s="48"/>
      <c r="V58" s="48"/>
      <c r="W58" s="48"/>
      <c r="X58" s="48"/>
      <c r="Y58" s="49"/>
      <c r="Z58" s="49"/>
      <c r="AA58" s="49"/>
      <c r="AB58" s="49"/>
      <c r="AC58" s="49"/>
      <c r="AD58" s="49"/>
      <c r="AE58" s="49"/>
      <c r="AF58" s="49"/>
      <c r="AG58" s="49"/>
      <c r="AH58" s="49"/>
      <c r="AI58" s="49"/>
      <c r="AJ58" s="49"/>
      <c r="AK58" s="49"/>
      <c r="AL58" s="49"/>
      <c r="AM58" s="49"/>
      <c r="AN58" s="49"/>
      <c r="AO58" s="49"/>
      <c r="AP58" s="48"/>
      <c r="AQ58" s="48"/>
      <c r="AR58" s="48"/>
      <c r="AS58" s="48"/>
      <c r="AT58" s="48"/>
      <c r="AU58" s="48"/>
      <c r="AV58" s="48"/>
      <c r="AW58" s="48"/>
      <c r="AX58" s="48"/>
      <c r="AY58" s="30">
        <f>$AY$57</f>
        <v>1</v>
      </c>
    </row>
    <row r="59" spans="1:51" customFormat="1" ht="59.25" customHeight="1" x14ac:dyDescent="0.15">
      <c r="A59" s="788"/>
      <c r="B59" s="788"/>
      <c r="C59" s="788" t="s">
        <v>26</v>
      </c>
      <c r="D59" s="788"/>
      <c r="E59" s="788"/>
      <c r="F59" s="788"/>
      <c r="G59" s="788"/>
      <c r="H59" s="788"/>
      <c r="I59" s="788"/>
      <c r="J59" s="789" t="s">
        <v>214</v>
      </c>
      <c r="K59" s="790"/>
      <c r="L59" s="790"/>
      <c r="M59" s="790"/>
      <c r="N59" s="790"/>
      <c r="O59" s="790"/>
      <c r="P59" s="788" t="s">
        <v>27</v>
      </c>
      <c r="Q59" s="788"/>
      <c r="R59" s="788"/>
      <c r="S59" s="788"/>
      <c r="T59" s="788"/>
      <c r="U59" s="788"/>
      <c r="V59" s="788"/>
      <c r="W59" s="788"/>
      <c r="X59" s="788"/>
      <c r="Y59" s="791" t="s">
        <v>253</v>
      </c>
      <c r="Z59" s="791"/>
      <c r="AA59" s="791"/>
      <c r="AB59" s="791"/>
      <c r="AC59" s="789" t="s">
        <v>243</v>
      </c>
      <c r="AD59" s="789"/>
      <c r="AE59" s="789"/>
      <c r="AF59" s="789"/>
      <c r="AG59" s="789"/>
      <c r="AH59" s="791" t="s">
        <v>206</v>
      </c>
      <c r="AI59" s="788"/>
      <c r="AJ59" s="788"/>
      <c r="AK59" s="788"/>
      <c r="AL59" s="788" t="s">
        <v>21</v>
      </c>
      <c r="AM59" s="788"/>
      <c r="AN59" s="788"/>
      <c r="AO59" s="792"/>
      <c r="AP59" s="789" t="s">
        <v>215</v>
      </c>
      <c r="AQ59" s="789"/>
      <c r="AR59" s="789"/>
      <c r="AS59" s="789"/>
      <c r="AT59" s="789"/>
      <c r="AU59" s="789"/>
      <c r="AV59" s="789"/>
      <c r="AW59" s="789"/>
      <c r="AX59" s="789"/>
      <c r="AY59" s="30">
        <f t="shared" ref="AY59:AY60" si="11">$AY$57</f>
        <v>1</v>
      </c>
    </row>
    <row r="60" spans="1:51" ht="26.25" customHeight="1" x14ac:dyDescent="0.15">
      <c r="A60" s="804">
        <v>1</v>
      </c>
      <c r="B60" s="804">
        <v>1</v>
      </c>
      <c r="C60" s="796" t="s">
        <v>689</v>
      </c>
      <c r="D60" s="796"/>
      <c r="E60" s="796"/>
      <c r="F60" s="796"/>
      <c r="G60" s="796"/>
      <c r="H60" s="796"/>
      <c r="I60" s="796"/>
      <c r="J60" s="797">
        <v>2011301017366</v>
      </c>
      <c r="K60" s="797"/>
      <c r="L60" s="797"/>
      <c r="M60" s="797"/>
      <c r="N60" s="797"/>
      <c r="O60" s="797"/>
      <c r="P60" s="798" t="s">
        <v>687</v>
      </c>
      <c r="Q60" s="798"/>
      <c r="R60" s="798"/>
      <c r="S60" s="798"/>
      <c r="T60" s="798"/>
      <c r="U60" s="798"/>
      <c r="V60" s="798"/>
      <c r="W60" s="798"/>
      <c r="X60" s="798"/>
      <c r="Y60" s="799">
        <v>1</v>
      </c>
      <c r="Z60" s="800"/>
      <c r="AA60" s="800"/>
      <c r="AB60" s="801"/>
      <c r="AC60" s="802" t="s">
        <v>76</v>
      </c>
      <c r="AD60" s="802"/>
      <c r="AE60" s="802"/>
      <c r="AF60" s="802"/>
      <c r="AG60" s="802"/>
      <c r="AH60" s="803" t="s">
        <v>293</v>
      </c>
      <c r="AI60" s="803"/>
      <c r="AJ60" s="803"/>
      <c r="AK60" s="803"/>
      <c r="AL60" s="793" t="s">
        <v>293</v>
      </c>
      <c r="AM60" s="794"/>
      <c r="AN60" s="794"/>
      <c r="AO60" s="795"/>
      <c r="AP60" s="787" t="s">
        <v>293</v>
      </c>
      <c r="AQ60" s="787"/>
      <c r="AR60" s="787"/>
      <c r="AS60" s="787"/>
      <c r="AT60" s="787"/>
      <c r="AU60" s="787"/>
      <c r="AV60" s="787"/>
      <c r="AW60" s="787"/>
      <c r="AX60" s="787"/>
      <c r="AY60" s="30">
        <f t="shared" si="11"/>
        <v>1</v>
      </c>
    </row>
    <row r="61" spans="1:51" x14ac:dyDescent="0.15">
      <c r="P61" s="51"/>
      <c r="Q61" s="51"/>
      <c r="R61" s="51"/>
      <c r="S61" s="51"/>
      <c r="T61" s="51"/>
      <c r="U61" s="51"/>
      <c r="V61" s="51"/>
      <c r="W61" s="51"/>
      <c r="X61" s="51"/>
      <c r="Y61" s="52"/>
      <c r="Z61" s="52"/>
      <c r="AA61" s="52"/>
      <c r="AB61" s="52"/>
      <c r="AC61" s="52"/>
      <c r="AD61" s="52"/>
      <c r="AE61" s="52"/>
      <c r="AF61" s="52"/>
      <c r="AG61" s="52"/>
      <c r="AH61" s="52"/>
      <c r="AI61" s="52"/>
      <c r="AJ61" s="52"/>
      <c r="AK61" s="52"/>
      <c r="AL61" s="52"/>
      <c r="AM61" s="52"/>
      <c r="AN61" s="52"/>
      <c r="AO61" s="52"/>
      <c r="AY61">
        <f>COUNTA(C$64)</f>
        <v>1</v>
      </c>
    </row>
    <row r="62" spans="1:51" x14ac:dyDescent="0.15">
      <c r="A62" s="7"/>
      <c r="B62" s="85" t="s">
        <v>190</v>
      </c>
      <c r="C62" s="46"/>
      <c r="D62" s="46"/>
      <c r="E62" s="46"/>
      <c r="F62" s="46"/>
      <c r="G62" s="46"/>
      <c r="H62" s="46"/>
      <c r="I62" s="46"/>
      <c r="J62" s="46"/>
      <c r="K62" s="46"/>
      <c r="L62" s="46"/>
      <c r="M62" s="46"/>
      <c r="N62" s="46"/>
      <c r="O62" s="46"/>
      <c r="P62" s="48"/>
      <c r="Q62" s="48"/>
      <c r="R62" s="48"/>
      <c r="S62" s="48"/>
      <c r="T62" s="48"/>
      <c r="U62" s="48"/>
      <c r="V62" s="48"/>
      <c r="W62" s="48"/>
      <c r="X62" s="48"/>
      <c r="Y62" s="49"/>
      <c r="Z62" s="49"/>
      <c r="AA62" s="49"/>
      <c r="AB62" s="49"/>
      <c r="AC62" s="49"/>
      <c r="AD62" s="49"/>
      <c r="AE62" s="49"/>
      <c r="AF62" s="49"/>
      <c r="AG62" s="49"/>
      <c r="AH62" s="49"/>
      <c r="AI62" s="49"/>
      <c r="AJ62" s="49"/>
      <c r="AK62" s="49"/>
      <c r="AL62" s="49"/>
      <c r="AM62" s="49"/>
      <c r="AN62" s="49"/>
      <c r="AO62" s="49"/>
      <c r="AP62" s="48"/>
      <c r="AQ62" s="48"/>
      <c r="AR62" s="48"/>
      <c r="AS62" s="48"/>
      <c r="AT62" s="48"/>
      <c r="AU62" s="48"/>
      <c r="AV62" s="48"/>
      <c r="AW62" s="48"/>
      <c r="AX62" s="48"/>
      <c r="AY62" s="30">
        <f>$AY$61</f>
        <v>1</v>
      </c>
    </row>
    <row r="63" spans="1:51" customFormat="1" ht="59.25" customHeight="1" x14ac:dyDescent="0.15">
      <c r="A63" s="788"/>
      <c r="B63" s="788"/>
      <c r="C63" s="788" t="s">
        <v>26</v>
      </c>
      <c r="D63" s="788"/>
      <c r="E63" s="788"/>
      <c r="F63" s="788"/>
      <c r="G63" s="788"/>
      <c r="H63" s="788"/>
      <c r="I63" s="788"/>
      <c r="J63" s="789" t="s">
        <v>214</v>
      </c>
      <c r="K63" s="790"/>
      <c r="L63" s="790"/>
      <c r="M63" s="790"/>
      <c r="N63" s="790"/>
      <c r="O63" s="790"/>
      <c r="P63" s="788" t="s">
        <v>27</v>
      </c>
      <c r="Q63" s="788"/>
      <c r="R63" s="788"/>
      <c r="S63" s="788"/>
      <c r="T63" s="788"/>
      <c r="U63" s="788"/>
      <c r="V63" s="788"/>
      <c r="W63" s="788"/>
      <c r="X63" s="788"/>
      <c r="Y63" s="791" t="s">
        <v>253</v>
      </c>
      <c r="Z63" s="791"/>
      <c r="AA63" s="791"/>
      <c r="AB63" s="791"/>
      <c r="AC63" s="789" t="s">
        <v>243</v>
      </c>
      <c r="AD63" s="789"/>
      <c r="AE63" s="789"/>
      <c r="AF63" s="789"/>
      <c r="AG63" s="789"/>
      <c r="AH63" s="791" t="s">
        <v>206</v>
      </c>
      <c r="AI63" s="788"/>
      <c r="AJ63" s="788"/>
      <c r="AK63" s="788"/>
      <c r="AL63" s="788" t="s">
        <v>21</v>
      </c>
      <c r="AM63" s="788"/>
      <c r="AN63" s="788"/>
      <c r="AO63" s="792"/>
      <c r="AP63" s="789" t="s">
        <v>215</v>
      </c>
      <c r="AQ63" s="789"/>
      <c r="AR63" s="789"/>
      <c r="AS63" s="789"/>
      <c r="AT63" s="789"/>
      <c r="AU63" s="789"/>
      <c r="AV63" s="789"/>
      <c r="AW63" s="789"/>
      <c r="AX63" s="789"/>
      <c r="AY63" s="30">
        <f t="shared" ref="AY63:AY64" si="12">$AY$61</f>
        <v>1</v>
      </c>
    </row>
    <row r="64" spans="1:51" ht="26.25" customHeight="1" x14ac:dyDescent="0.15">
      <c r="A64" s="804">
        <v>1</v>
      </c>
      <c r="B64" s="804">
        <v>1</v>
      </c>
      <c r="C64" s="796" t="s">
        <v>690</v>
      </c>
      <c r="D64" s="796"/>
      <c r="E64" s="796"/>
      <c r="F64" s="796"/>
      <c r="G64" s="796"/>
      <c r="H64" s="796"/>
      <c r="I64" s="796"/>
      <c r="J64" s="797">
        <v>4010401146841</v>
      </c>
      <c r="K64" s="797"/>
      <c r="L64" s="797"/>
      <c r="M64" s="797"/>
      <c r="N64" s="797"/>
      <c r="O64" s="797"/>
      <c r="P64" s="798" t="s">
        <v>687</v>
      </c>
      <c r="Q64" s="798"/>
      <c r="R64" s="798"/>
      <c r="S64" s="798"/>
      <c r="T64" s="798"/>
      <c r="U64" s="798"/>
      <c r="V64" s="798"/>
      <c r="W64" s="798"/>
      <c r="X64" s="798"/>
      <c r="Y64" s="799">
        <v>169</v>
      </c>
      <c r="Z64" s="800"/>
      <c r="AA64" s="800"/>
      <c r="AB64" s="801"/>
      <c r="AC64" s="802" t="s">
        <v>76</v>
      </c>
      <c r="AD64" s="802"/>
      <c r="AE64" s="802"/>
      <c r="AF64" s="802"/>
      <c r="AG64" s="802"/>
      <c r="AH64" s="803" t="s">
        <v>293</v>
      </c>
      <c r="AI64" s="803"/>
      <c r="AJ64" s="803"/>
      <c r="AK64" s="803"/>
      <c r="AL64" s="793" t="s">
        <v>293</v>
      </c>
      <c r="AM64" s="794"/>
      <c r="AN64" s="794"/>
      <c r="AO64" s="795"/>
      <c r="AP64" s="787" t="s">
        <v>293</v>
      </c>
      <c r="AQ64" s="787"/>
      <c r="AR64" s="787"/>
      <c r="AS64" s="787"/>
      <c r="AT64" s="787"/>
      <c r="AU64" s="787"/>
      <c r="AV64" s="787"/>
      <c r="AW64" s="787"/>
      <c r="AX64" s="787"/>
      <c r="AY64" s="30">
        <f t="shared" si="12"/>
        <v>1</v>
      </c>
    </row>
  </sheetData>
  <sheetProtection formatRows="0"/>
  <mergeCells count="288">
    <mergeCell ref="A63:B63"/>
    <mergeCell ref="A64:B64"/>
    <mergeCell ref="C63:I63"/>
    <mergeCell ref="J63:O63"/>
    <mergeCell ref="P63:X63"/>
    <mergeCell ref="Y63:AB63"/>
    <mergeCell ref="AC63:AG63"/>
    <mergeCell ref="AH63:AK63"/>
    <mergeCell ref="AL63:AO63"/>
    <mergeCell ref="C64:I64"/>
    <mergeCell ref="J64:O64"/>
    <mergeCell ref="P64:X64"/>
    <mergeCell ref="Y64:AB64"/>
    <mergeCell ref="AC64:AG64"/>
    <mergeCell ref="AH64:AK64"/>
    <mergeCell ref="AL64:AO64"/>
    <mergeCell ref="A60:B60"/>
    <mergeCell ref="A59:B59"/>
    <mergeCell ref="C60:I60"/>
    <mergeCell ref="J60:O60"/>
    <mergeCell ref="P60:X60"/>
    <mergeCell ref="Y60:AB60"/>
    <mergeCell ref="AC60:AG60"/>
    <mergeCell ref="AH60:AK60"/>
    <mergeCell ref="AL60:AO60"/>
    <mergeCell ref="C59:I59"/>
    <mergeCell ref="J59:O59"/>
    <mergeCell ref="P59:X59"/>
    <mergeCell ref="Y59:AB59"/>
    <mergeCell ref="AC59:AG59"/>
    <mergeCell ref="AH59:AK59"/>
    <mergeCell ref="AL59:AO59"/>
    <mergeCell ref="A56:B56"/>
    <mergeCell ref="A55:B55"/>
    <mergeCell ref="C56:I56"/>
    <mergeCell ref="J56:O56"/>
    <mergeCell ref="P56:X56"/>
    <mergeCell ref="Y56:AB56"/>
    <mergeCell ref="AC56:AG56"/>
    <mergeCell ref="AH56:AK56"/>
    <mergeCell ref="AL56:AO56"/>
    <mergeCell ref="A52:B52"/>
    <mergeCell ref="C52:I52"/>
    <mergeCell ref="J52:O52"/>
    <mergeCell ref="P52:X52"/>
    <mergeCell ref="Y52:AB52"/>
    <mergeCell ref="AC52:AG52"/>
    <mergeCell ref="AH52:AK52"/>
    <mergeCell ref="AL52:AO52"/>
    <mergeCell ref="AP52:AX52"/>
    <mergeCell ref="A51:B51"/>
    <mergeCell ref="C51:I51"/>
    <mergeCell ref="J51:O51"/>
    <mergeCell ref="P51:X51"/>
    <mergeCell ref="Y51:AB51"/>
    <mergeCell ref="AC51:AG51"/>
    <mergeCell ref="AH51:AK51"/>
    <mergeCell ref="AL51:AO51"/>
    <mergeCell ref="AP51:AX51"/>
    <mergeCell ref="AP47:AX47"/>
    <mergeCell ref="C48:I48"/>
    <mergeCell ref="J48:O48"/>
    <mergeCell ref="P48:X48"/>
    <mergeCell ref="Y48:AB48"/>
    <mergeCell ref="AC48:AG48"/>
    <mergeCell ref="AH48:AK48"/>
    <mergeCell ref="AL48:AO48"/>
    <mergeCell ref="AP48:AX48"/>
    <mergeCell ref="A48:B48"/>
    <mergeCell ref="A47:B47"/>
    <mergeCell ref="C47:I47"/>
    <mergeCell ref="J47:O47"/>
    <mergeCell ref="P47:X47"/>
    <mergeCell ref="Y47:AB47"/>
    <mergeCell ref="AC47:AG47"/>
    <mergeCell ref="AH47:AK47"/>
    <mergeCell ref="AL47:AO47"/>
    <mergeCell ref="A39:B39"/>
    <mergeCell ref="C39:I39"/>
    <mergeCell ref="J39:O39"/>
    <mergeCell ref="P39:X39"/>
    <mergeCell ref="Y39:AB39"/>
    <mergeCell ref="AC39:AG39"/>
    <mergeCell ref="AH39:AK39"/>
    <mergeCell ref="A40:B40"/>
    <mergeCell ref="A44:B44"/>
    <mergeCell ref="A43:B43"/>
    <mergeCell ref="C43:I43"/>
    <mergeCell ref="J43:O43"/>
    <mergeCell ref="P43:X43"/>
    <mergeCell ref="Y43:AB43"/>
    <mergeCell ref="AC43:AG43"/>
    <mergeCell ref="AH43:AK43"/>
    <mergeCell ref="C44:I44"/>
    <mergeCell ref="J44:O44"/>
    <mergeCell ref="P44:X44"/>
    <mergeCell ref="Y44:AB44"/>
    <mergeCell ref="AC44:AG44"/>
    <mergeCell ref="AH44:AK44"/>
    <mergeCell ref="AP35:AX35"/>
    <mergeCell ref="C36:I36"/>
    <mergeCell ref="J36:O36"/>
    <mergeCell ref="P36:X36"/>
    <mergeCell ref="Y36:AB36"/>
    <mergeCell ref="AC36:AG36"/>
    <mergeCell ref="AH36:AK36"/>
    <mergeCell ref="AL36:AO36"/>
    <mergeCell ref="AP36:AX36"/>
    <mergeCell ref="A36:B36"/>
    <mergeCell ref="A35:B35"/>
    <mergeCell ref="C35:I35"/>
    <mergeCell ref="J35:O35"/>
    <mergeCell ref="P35:X35"/>
    <mergeCell ref="Y35:AB35"/>
    <mergeCell ref="AC35:AG35"/>
    <mergeCell ref="AH35:AK35"/>
    <mergeCell ref="AL35:AO35"/>
    <mergeCell ref="AP24:AX24"/>
    <mergeCell ref="A27:B27"/>
    <mergeCell ref="A28:B28"/>
    <mergeCell ref="A32:B32"/>
    <mergeCell ref="A31:B31"/>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H32:AK32"/>
    <mergeCell ref="AL32:AO32"/>
    <mergeCell ref="AP32:AX32"/>
    <mergeCell ref="A24:B24"/>
    <mergeCell ref="A23:B23"/>
    <mergeCell ref="C24:I24"/>
    <mergeCell ref="J24:O24"/>
    <mergeCell ref="P24:X24"/>
    <mergeCell ref="Y24:AB24"/>
    <mergeCell ref="AC24:AG24"/>
    <mergeCell ref="AH24:AK24"/>
    <mergeCell ref="AL24:AO24"/>
    <mergeCell ref="A20:B20"/>
    <mergeCell ref="A19:B19"/>
    <mergeCell ref="C20:I20"/>
    <mergeCell ref="J20:O20"/>
    <mergeCell ref="P20:X20"/>
    <mergeCell ref="Y20:AB20"/>
    <mergeCell ref="AC20:AG20"/>
    <mergeCell ref="AH20:AK20"/>
    <mergeCell ref="AL20:AO20"/>
    <mergeCell ref="C19:I19"/>
    <mergeCell ref="J19:O19"/>
    <mergeCell ref="P19:X19"/>
    <mergeCell ref="Y19:AB19"/>
    <mergeCell ref="AC19:AG19"/>
    <mergeCell ref="AH19:AK19"/>
    <mergeCell ref="AL19:AO19"/>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12:B12"/>
    <mergeCell ref="A11:B11"/>
    <mergeCell ref="C11:I11"/>
    <mergeCell ref="J11:O11"/>
    <mergeCell ref="P11:X11"/>
    <mergeCell ref="Y11:AB11"/>
    <mergeCell ref="AC11:AG11"/>
    <mergeCell ref="AH11:AK11"/>
    <mergeCell ref="AL11:AO11"/>
    <mergeCell ref="C12:I12"/>
    <mergeCell ref="J12:O12"/>
    <mergeCell ref="P12:X12"/>
    <mergeCell ref="Y12:AB12"/>
    <mergeCell ref="AC12:AG12"/>
    <mergeCell ref="AH12:AK12"/>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3:B3"/>
    <mergeCell ref="A4:B4"/>
    <mergeCell ref="C3:I3"/>
    <mergeCell ref="J3:O3"/>
    <mergeCell ref="P3:X3"/>
    <mergeCell ref="Y3:AB3"/>
    <mergeCell ref="AC3:AG3"/>
    <mergeCell ref="AH3:AK3"/>
    <mergeCell ref="AL3:AO3"/>
    <mergeCell ref="AL12:AO12"/>
    <mergeCell ref="AP12:AX12"/>
    <mergeCell ref="C4:I4"/>
    <mergeCell ref="J4:O4"/>
    <mergeCell ref="P4:X4"/>
    <mergeCell ref="Y4:AB4"/>
    <mergeCell ref="AC4:AG4"/>
    <mergeCell ref="AH4:AK4"/>
    <mergeCell ref="AL4:AO4"/>
    <mergeCell ref="AP4:AX4"/>
    <mergeCell ref="AP11:AX11"/>
    <mergeCell ref="C23:I23"/>
    <mergeCell ref="J23:O23"/>
    <mergeCell ref="P23:X23"/>
    <mergeCell ref="Y23:AB23"/>
    <mergeCell ref="AC23:AG23"/>
    <mergeCell ref="AH23:AK23"/>
    <mergeCell ref="AL23:AO23"/>
    <mergeCell ref="AP23:AX23"/>
    <mergeCell ref="AP19:AX19"/>
    <mergeCell ref="AP20:AX20"/>
    <mergeCell ref="C27:I27"/>
    <mergeCell ref="J27:O27"/>
    <mergeCell ref="P27:X27"/>
    <mergeCell ref="Y27:AB27"/>
    <mergeCell ref="AC27:AG27"/>
    <mergeCell ref="AH27:AK27"/>
    <mergeCell ref="AL27:AO27"/>
    <mergeCell ref="AP27:AX27"/>
    <mergeCell ref="C28:I28"/>
    <mergeCell ref="J28:O28"/>
    <mergeCell ref="P28:X28"/>
    <mergeCell ref="Y28:AB28"/>
    <mergeCell ref="AC28:AG28"/>
    <mergeCell ref="AH28:AK28"/>
    <mergeCell ref="AL28:AO28"/>
    <mergeCell ref="AP28:AX28"/>
    <mergeCell ref="AL44:AO44"/>
    <mergeCell ref="AP44:AX44"/>
    <mergeCell ref="AL39:AO39"/>
    <mergeCell ref="AP39:AX39"/>
    <mergeCell ref="C40:I40"/>
    <mergeCell ref="J40:O40"/>
    <mergeCell ref="P40:X40"/>
    <mergeCell ref="Y40:AB40"/>
    <mergeCell ref="AC40:AG40"/>
    <mergeCell ref="AH40:AK40"/>
    <mergeCell ref="AL40:AO40"/>
    <mergeCell ref="AP40:AX40"/>
    <mergeCell ref="AL43:AO43"/>
    <mergeCell ref="AP43:AX43"/>
    <mergeCell ref="AP64:AX64"/>
    <mergeCell ref="C55:I55"/>
    <mergeCell ref="J55:O55"/>
    <mergeCell ref="P55:X55"/>
    <mergeCell ref="Y55:AB55"/>
    <mergeCell ref="AC55:AG55"/>
    <mergeCell ref="AH55:AK55"/>
    <mergeCell ref="AL55:AO55"/>
    <mergeCell ref="AP55:AX55"/>
    <mergeCell ref="AP56:AX56"/>
    <mergeCell ref="AP60:AX60"/>
    <mergeCell ref="AP59:AX59"/>
    <mergeCell ref="AP63:AX63"/>
  </mergeCells>
  <phoneticPr fontId="8"/>
  <conditionalFormatting sqref="AL4:AO4">
    <cfRule type="expression" dxfId="95" priority="331">
      <formula>IF(AND(AL4&gt;=0, RIGHT(TEXT(AL4,"0.#"),1)&lt;&gt;"."),TRUE,FALSE)</formula>
    </cfRule>
    <cfRule type="expression" dxfId="94" priority="332">
      <formula>IF(AND(AL4&gt;=0, RIGHT(TEXT(AL4,"0.#"),1)="."),TRUE,FALSE)</formula>
    </cfRule>
    <cfRule type="expression" dxfId="93" priority="333">
      <formula>IF(AND(AL4&lt;0, RIGHT(TEXT(AL4,"0.#"),1)&lt;&gt;"."),TRUE,FALSE)</formula>
    </cfRule>
    <cfRule type="expression" dxfId="92" priority="334">
      <formula>IF(AND(AL4&lt;0, RIGHT(TEXT(AL4,"0.#"),1)="."),TRUE,FALSE)</formula>
    </cfRule>
  </conditionalFormatting>
  <conditionalFormatting sqref="Y4">
    <cfRule type="expression" dxfId="91" priority="329">
      <formula>IF(RIGHT(TEXT(Y4,"0.#"),1)=".",FALSE,TRUE)</formula>
    </cfRule>
    <cfRule type="expression" dxfId="90" priority="330">
      <formula>IF(RIGHT(TEXT(Y4,"0.#"),1)=".",TRUE,FALSE)</formula>
    </cfRule>
  </conditionalFormatting>
  <conditionalFormatting sqref="Y8">
    <cfRule type="expression" dxfId="89" priority="323">
      <formula>IF(RIGHT(TEXT(Y8,"0.#"),1)=".",FALSE,TRUE)</formula>
    </cfRule>
    <cfRule type="expression" dxfId="88" priority="324">
      <formula>IF(RIGHT(TEXT(Y8,"0.#"),1)=".",TRUE,FALSE)</formula>
    </cfRule>
  </conditionalFormatting>
  <conditionalFormatting sqref="Y12">
    <cfRule type="expression" dxfId="87" priority="317">
      <formula>IF(RIGHT(TEXT(Y12,"0.#"),1)=".",FALSE,TRUE)</formula>
    </cfRule>
    <cfRule type="expression" dxfId="86" priority="318">
      <formula>IF(RIGHT(TEXT(Y12,"0.#"),1)=".",TRUE,FALSE)</formula>
    </cfRule>
  </conditionalFormatting>
  <conditionalFormatting sqref="Y24">
    <cfRule type="expression" dxfId="85" priority="299">
      <formula>IF(RIGHT(TEXT(Y24,"0.#"),1)=".",FALSE,TRUE)</formula>
    </cfRule>
    <cfRule type="expression" dxfId="84" priority="300">
      <formula>IF(RIGHT(TEXT(Y24,"0.#"),1)=".",TRUE,FALSE)</formula>
    </cfRule>
  </conditionalFormatting>
  <conditionalFormatting sqref="Y28">
    <cfRule type="expression" dxfId="83" priority="293">
      <formula>IF(RIGHT(TEXT(Y28,"0.#"),1)=".",FALSE,TRUE)</formula>
    </cfRule>
    <cfRule type="expression" dxfId="82" priority="294">
      <formula>IF(RIGHT(TEXT(Y28,"0.#"),1)=".",TRUE,FALSE)</formula>
    </cfRule>
  </conditionalFormatting>
  <conditionalFormatting sqref="AL8:AO8">
    <cfRule type="expression" dxfId="81" priority="91">
      <formula>IF(AND(AL8&gt;=0, RIGHT(TEXT(AL8,"0.#"),1)&lt;&gt;"."),TRUE,FALSE)</formula>
    </cfRule>
    <cfRule type="expression" dxfId="80" priority="92">
      <formula>IF(AND(AL8&gt;=0, RIGHT(TEXT(AL8,"0.#"),1)="."),TRUE,FALSE)</formula>
    </cfRule>
    <cfRule type="expression" dxfId="79" priority="93">
      <formula>IF(AND(AL8&lt;0, RIGHT(TEXT(AL8,"0.#"),1)&lt;&gt;"."),TRUE,FALSE)</formula>
    </cfRule>
    <cfRule type="expression" dxfId="78" priority="94">
      <formula>IF(AND(AL8&lt;0, RIGHT(TEXT(AL8,"0.#"),1)="."),TRUE,FALSE)</formula>
    </cfRule>
  </conditionalFormatting>
  <conditionalFormatting sqref="AL12:AO12">
    <cfRule type="expression" dxfId="77" priority="87">
      <formula>IF(AND(AL12&gt;=0, RIGHT(TEXT(AL12,"0.#"),1)&lt;&gt;"."),TRUE,FALSE)</formula>
    </cfRule>
    <cfRule type="expression" dxfId="76" priority="88">
      <formula>IF(AND(AL12&gt;=0, RIGHT(TEXT(AL12,"0.#"),1)="."),TRUE,FALSE)</formula>
    </cfRule>
    <cfRule type="expression" dxfId="75" priority="89">
      <formula>IF(AND(AL12&lt;0, RIGHT(TEXT(AL12,"0.#"),1)&lt;&gt;"."),TRUE,FALSE)</formula>
    </cfRule>
    <cfRule type="expression" dxfId="74" priority="90">
      <formula>IF(AND(AL12&lt;0, RIGHT(TEXT(AL12,"0.#"),1)="."),TRUE,FALSE)</formula>
    </cfRule>
  </conditionalFormatting>
  <conditionalFormatting sqref="Y20">
    <cfRule type="expression" dxfId="73" priority="85">
      <formula>IF(RIGHT(TEXT(Y20,"0.#"),1)=".",FALSE,TRUE)</formula>
    </cfRule>
    <cfRule type="expression" dxfId="72" priority="86">
      <formula>IF(RIGHT(TEXT(Y20,"0.#"),1)=".",TRUE,FALSE)</formula>
    </cfRule>
  </conditionalFormatting>
  <conditionalFormatting sqref="AL20:AO20">
    <cfRule type="expression" dxfId="71" priority="81">
      <formula>IF(AND(AL20&gt;=0, RIGHT(TEXT(AL20,"0.#"),1)&lt;&gt;"."),TRUE,FALSE)</formula>
    </cfRule>
    <cfRule type="expression" dxfId="70" priority="82">
      <formula>IF(AND(AL20&gt;=0, RIGHT(TEXT(AL20,"0.#"),1)="."),TRUE,FALSE)</formula>
    </cfRule>
    <cfRule type="expression" dxfId="69" priority="83">
      <formula>IF(AND(AL20&lt;0, RIGHT(TEXT(AL20,"0.#"),1)&lt;&gt;"."),TRUE,FALSE)</formula>
    </cfRule>
    <cfRule type="expression" dxfId="68" priority="84">
      <formula>IF(AND(AL20&lt;0, RIGHT(TEXT(AL20,"0.#"),1)="."),TRUE,FALSE)</formula>
    </cfRule>
  </conditionalFormatting>
  <conditionalFormatting sqref="Y16">
    <cfRule type="expression" dxfId="67" priority="79">
      <formula>IF(RIGHT(TEXT(Y16,"0.#"),1)=".",FALSE,TRUE)</formula>
    </cfRule>
    <cfRule type="expression" dxfId="66" priority="80">
      <formula>IF(RIGHT(TEXT(Y16,"0.#"),1)=".",TRUE,FALSE)</formula>
    </cfRule>
  </conditionalFormatting>
  <conditionalFormatting sqref="AL16:AO16">
    <cfRule type="expression" dxfId="65" priority="75">
      <formula>IF(AND(AL16&gt;=0, RIGHT(TEXT(AL16,"0.#"),1)&lt;&gt;"."),TRUE,FALSE)</formula>
    </cfRule>
    <cfRule type="expression" dxfId="64" priority="76">
      <formula>IF(AND(AL16&gt;=0, RIGHT(TEXT(AL16,"0.#"),1)="."),TRUE,FALSE)</formula>
    </cfRule>
    <cfRule type="expression" dxfId="63" priority="77">
      <formula>IF(AND(AL16&lt;0, RIGHT(TEXT(AL16,"0.#"),1)&lt;&gt;"."),TRUE,FALSE)</formula>
    </cfRule>
    <cfRule type="expression" dxfId="62" priority="78">
      <formula>IF(AND(AL16&lt;0, RIGHT(TEXT(AL16,"0.#"),1)="."),TRUE,FALSE)</formula>
    </cfRule>
  </conditionalFormatting>
  <conditionalFormatting sqref="AL24:AO24">
    <cfRule type="expression" dxfId="61" priority="71">
      <formula>IF(AND(AL24&gt;=0, RIGHT(TEXT(AL24,"0.#"),1)&lt;&gt;"."),TRUE,FALSE)</formula>
    </cfRule>
    <cfRule type="expression" dxfId="60" priority="72">
      <formula>IF(AND(AL24&gt;=0, RIGHT(TEXT(AL24,"0.#"),1)="."),TRUE,FALSE)</formula>
    </cfRule>
    <cfRule type="expression" dxfId="59" priority="73">
      <formula>IF(AND(AL24&lt;0, RIGHT(TEXT(AL24,"0.#"),1)&lt;&gt;"."),TRUE,FALSE)</formula>
    </cfRule>
    <cfRule type="expression" dxfId="58" priority="74">
      <formula>IF(AND(AL24&lt;0, RIGHT(TEXT(AL24,"0.#"),1)="."),TRUE,FALSE)</formula>
    </cfRule>
  </conditionalFormatting>
  <conditionalFormatting sqref="AL28:AO28">
    <cfRule type="expression" dxfId="57" priority="67">
      <formula>IF(AND(AL28&gt;=0, RIGHT(TEXT(AL28,"0.#"),1)&lt;&gt;"."),TRUE,FALSE)</formula>
    </cfRule>
    <cfRule type="expression" dxfId="56" priority="68">
      <formula>IF(AND(AL28&gt;=0, RIGHT(TEXT(AL28,"0.#"),1)="."),TRUE,FALSE)</formula>
    </cfRule>
    <cfRule type="expression" dxfId="55" priority="69">
      <formula>IF(AND(AL28&lt;0, RIGHT(TEXT(AL28,"0.#"),1)&lt;&gt;"."),TRUE,FALSE)</formula>
    </cfRule>
    <cfRule type="expression" dxfId="54" priority="70">
      <formula>IF(AND(AL28&lt;0, RIGHT(TEXT(AL28,"0.#"),1)="."),TRUE,FALSE)</formula>
    </cfRule>
  </conditionalFormatting>
  <conditionalFormatting sqref="Y32">
    <cfRule type="expression" dxfId="53" priority="65">
      <formula>IF(RIGHT(TEXT(Y32,"0.#"),1)=".",FALSE,TRUE)</formula>
    </cfRule>
    <cfRule type="expression" dxfId="52" priority="66">
      <formula>IF(RIGHT(TEXT(Y32,"0.#"),1)=".",TRUE,FALSE)</formula>
    </cfRule>
  </conditionalFormatting>
  <conditionalFormatting sqref="AL32:AO32">
    <cfRule type="expression" dxfId="51" priority="61">
      <formula>IF(AND(AL32&gt;=0, RIGHT(TEXT(AL32,"0.#"),1)&lt;&gt;"."),TRUE,FALSE)</formula>
    </cfRule>
    <cfRule type="expression" dxfId="50" priority="62">
      <formula>IF(AND(AL32&gt;=0, RIGHT(TEXT(AL32,"0.#"),1)="."),TRUE,FALSE)</formula>
    </cfRule>
    <cfRule type="expression" dxfId="49" priority="63">
      <formula>IF(AND(AL32&lt;0, RIGHT(TEXT(AL32,"0.#"),1)&lt;&gt;"."),TRUE,FALSE)</formula>
    </cfRule>
    <cfRule type="expression" dxfId="48" priority="64">
      <formula>IF(AND(AL32&lt;0, RIGHT(TEXT(AL32,"0.#"),1)="."),TRUE,FALSE)</formula>
    </cfRule>
  </conditionalFormatting>
  <conditionalFormatting sqref="Y36">
    <cfRule type="expression" dxfId="47" priority="59">
      <formula>IF(RIGHT(TEXT(Y36,"0.#"),1)=".",FALSE,TRUE)</formula>
    </cfRule>
    <cfRule type="expression" dxfId="46" priority="60">
      <formula>IF(RIGHT(TEXT(Y36,"0.#"),1)=".",TRUE,FALSE)</formula>
    </cfRule>
  </conditionalFormatting>
  <conditionalFormatting sqref="AL36:AO36">
    <cfRule type="expression" dxfId="45" priority="55">
      <formula>IF(AND(AL36&gt;=0, RIGHT(TEXT(AL36,"0.#"),1)&lt;&gt;"."),TRUE,FALSE)</formula>
    </cfRule>
    <cfRule type="expression" dxfId="44" priority="56">
      <formula>IF(AND(AL36&gt;=0, RIGHT(TEXT(AL36,"0.#"),1)="."),TRUE,FALSE)</formula>
    </cfRule>
    <cfRule type="expression" dxfId="43" priority="57">
      <formula>IF(AND(AL36&lt;0, RIGHT(TEXT(AL36,"0.#"),1)&lt;&gt;"."),TRUE,FALSE)</formula>
    </cfRule>
    <cfRule type="expression" dxfId="42" priority="58">
      <formula>IF(AND(AL36&lt;0, RIGHT(TEXT(AL36,"0.#"),1)="."),TRUE,FALSE)</formula>
    </cfRule>
  </conditionalFormatting>
  <conditionalFormatting sqref="AL40:AO40">
    <cfRule type="expression" dxfId="41" priority="51">
      <formula>IF(AND(AL40&gt;=0, RIGHT(TEXT(AL40,"0.#"),1)&lt;&gt;"."),TRUE,FALSE)</formula>
    </cfRule>
    <cfRule type="expression" dxfId="40" priority="52">
      <formula>IF(AND(AL40&gt;=0, RIGHT(TEXT(AL40,"0.#"),1)="."),TRUE,FALSE)</formula>
    </cfRule>
    <cfRule type="expression" dxfId="39" priority="53">
      <formula>IF(AND(AL40&lt;0, RIGHT(TEXT(AL40,"0.#"),1)&lt;&gt;"."),TRUE,FALSE)</formula>
    </cfRule>
    <cfRule type="expression" dxfId="38" priority="54">
      <formula>IF(AND(AL40&lt;0, RIGHT(TEXT(AL40,"0.#"),1)="."),TRUE,FALSE)</formula>
    </cfRule>
  </conditionalFormatting>
  <conditionalFormatting sqref="Y40">
    <cfRule type="expression" dxfId="37" priority="49">
      <formula>IF(RIGHT(TEXT(Y40,"0.#"),1)=".",FALSE,TRUE)</formula>
    </cfRule>
    <cfRule type="expression" dxfId="36" priority="50">
      <formula>IF(RIGHT(TEXT(Y40,"0.#"),1)=".",TRUE,FALSE)</formula>
    </cfRule>
  </conditionalFormatting>
  <conditionalFormatting sqref="Y44">
    <cfRule type="expression" dxfId="35" priority="47">
      <formula>IF(RIGHT(TEXT(Y44,"0.#"),1)=".",FALSE,TRUE)</formula>
    </cfRule>
    <cfRule type="expression" dxfId="34" priority="48">
      <formula>IF(RIGHT(TEXT(Y44,"0.#"),1)=".",TRUE,FALSE)</formula>
    </cfRule>
  </conditionalFormatting>
  <conditionalFormatting sqref="AL44:AO44">
    <cfRule type="expression" dxfId="33" priority="43">
      <formula>IF(AND(AL44&gt;=0, RIGHT(TEXT(AL44,"0.#"),1)&lt;&gt;"."),TRUE,FALSE)</formula>
    </cfRule>
    <cfRule type="expression" dxfId="32" priority="44">
      <formula>IF(AND(AL44&gt;=0, RIGHT(TEXT(AL44,"0.#"),1)="."),TRUE,FALSE)</formula>
    </cfRule>
    <cfRule type="expression" dxfId="31" priority="45">
      <formula>IF(AND(AL44&lt;0, RIGHT(TEXT(AL44,"0.#"),1)&lt;&gt;"."),TRUE,FALSE)</formula>
    </cfRule>
    <cfRule type="expression" dxfId="30" priority="46">
      <formula>IF(AND(AL44&lt;0, RIGHT(TEXT(AL44,"0.#"),1)="."),TRUE,FALSE)</formula>
    </cfRule>
  </conditionalFormatting>
  <conditionalFormatting sqref="AL48:AO48">
    <cfRule type="expression" dxfId="29" priority="39">
      <formula>IF(AND(AL48&gt;=0, RIGHT(TEXT(AL48,"0.#"),1)&lt;&gt;"."),TRUE,FALSE)</formula>
    </cfRule>
    <cfRule type="expression" dxfId="28" priority="40">
      <formula>IF(AND(AL48&gt;=0, RIGHT(TEXT(AL48,"0.#"),1)="."),TRUE,FALSE)</formula>
    </cfRule>
    <cfRule type="expression" dxfId="27" priority="41">
      <formula>IF(AND(AL48&lt;0, RIGHT(TEXT(AL48,"0.#"),1)&lt;&gt;"."),TRUE,FALSE)</formula>
    </cfRule>
    <cfRule type="expression" dxfId="26" priority="42">
      <formula>IF(AND(AL48&lt;0, RIGHT(TEXT(AL48,"0.#"),1)="."),TRUE,FALSE)</formula>
    </cfRule>
  </conditionalFormatting>
  <conditionalFormatting sqref="Y48">
    <cfRule type="expression" dxfId="25" priority="37">
      <formula>IF(RIGHT(TEXT(Y48,"0.#"),1)=".",FALSE,TRUE)</formula>
    </cfRule>
    <cfRule type="expression" dxfId="24" priority="38">
      <formula>IF(RIGHT(TEXT(Y48,"0.#"),1)=".",TRUE,FALSE)</formula>
    </cfRule>
  </conditionalFormatting>
  <conditionalFormatting sqref="AL52:AO52">
    <cfRule type="expression" dxfId="23" priority="27">
      <formula>IF(AND(AL52&gt;=0, RIGHT(TEXT(AL52,"0.#"),1)&lt;&gt;"."),TRUE,FALSE)</formula>
    </cfRule>
    <cfRule type="expression" dxfId="22" priority="28">
      <formula>IF(AND(AL52&gt;=0, RIGHT(TEXT(AL52,"0.#"),1)="."),TRUE,FALSE)</formula>
    </cfRule>
    <cfRule type="expression" dxfId="21" priority="29">
      <formula>IF(AND(AL52&lt;0, RIGHT(TEXT(AL52,"0.#"),1)&lt;&gt;"."),TRUE,FALSE)</formula>
    </cfRule>
    <cfRule type="expression" dxfId="20" priority="30">
      <formula>IF(AND(AL52&lt;0, RIGHT(TEXT(AL52,"0.#"),1)="."),TRUE,FALSE)</formula>
    </cfRule>
  </conditionalFormatting>
  <conditionalFormatting sqref="Y52">
    <cfRule type="expression" dxfId="19" priority="25">
      <formula>IF(RIGHT(TEXT(Y52,"0.#"),1)=".",FALSE,TRUE)</formula>
    </cfRule>
    <cfRule type="expression" dxfId="18" priority="26">
      <formula>IF(RIGHT(TEXT(Y52,"0.#"),1)=".",TRUE,FALSE)</formula>
    </cfRule>
  </conditionalFormatting>
  <conditionalFormatting sqref="AL56:AO56">
    <cfRule type="expression" dxfId="17" priority="21">
      <formula>IF(AND(AL56&gt;=0, RIGHT(TEXT(AL56,"0.#"),1)&lt;&gt;"."),TRUE,FALSE)</formula>
    </cfRule>
    <cfRule type="expression" dxfId="16" priority="22">
      <formula>IF(AND(AL56&gt;=0, RIGHT(TEXT(AL56,"0.#"),1)="."),TRUE,FALSE)</formula>
    </cfRule>
    <cfRule type="expression" dxfId="15" priority="23">
      <formula>IF(AND(AL56&lt;0, RIGHT(TEXT(AL56,"0.#"),1)&lt;&gt;"."),TRUE,FALSE)</formula>
    </cfRule>
    <cfRule type="expression" dxfId="14" priority="24">
      <formula>IF(AND(AL56&lt;0, RIGHT(TEXT(AL56,"0.#"),1)="."),TRUE,FALSE)</formula>
    </cfRule>
  </conditionalFormatting>
  <conditionalFormatting sqref="Y56">
    <cfRule type="expression" dxfId="13" priority="19">
      <formula>IF(RIGHT(TEXT(Y56,"0.#"),1)=".",FALSE,TRUE)</formula>
    </cfRule>
    <cfRule type="expression" dxfId="12" priority="20">
      <formula>IF(RIGHT(TEXT(Y56,"0.#"),1)=".",TRUE,FALSE)</formula>
    </cfRule>
  </conditionalFormatting>
  <conditionalFormatting sqref="AL60:AO60">
    <cfRule type="expression" dxfId="11" priority="15">
      <formula>IF(AND(AL60&gt;=0, RIGHT(TEXT(AL60,"0.#"),1)&lt;&gt;"."),TRUE,FALSE)</formula>
    </cfRule>
    <cfRule type="expression" dxfId="10" priority="16">
      <formula>IF(AND(AL60&gt;=0, RIGHT(TEXT(AL60,"0.#"),1)="."),TRUE,FALSE)</formula>
    </cfRule>
    <cfRule type="expression" dxfId="9" priority="17">
      <formula>IF(AND(AL60&lt;0, RIGHT(TEXT(AL60,"0.#"),1)&lt;&gt;"."),TRUE,FALSE)</formula>
    </cfRule>
    <cfRule type="expression" dxfId="8" priority="18">
      <formula>IF(AND(AL60&lt;0, RIGHT(TEXT(AL60,"0.#"),1)="."),TRUE,FALSE)</formula>
    </cfRule>
  </conditionalFormatting>
  <conditionalFormatting sqref="Y60">
    <cfRule type="expression" dxfId="7" priority="13">
      <formula>IF(RIGHT(TEXT(Y60,"0.#"),1)=".",FALSE,TRUE)</formula>
    </cfRule>
    <cfRule type="expression" dxfId="6" priority="14">
      <formula>IF(RIGHT(TEXT(Y60,"0.#"),1)=".",TRUE,FALSE)</formula>
    </cfRule>
  </conditionalFormatting>
  <conditionalFormatting sqref="AL64:AO64">
    <cfRule type="expression" dxfId="5" priority="9">
      <formula>IF(AND(AL64&gt;=0, RIGHT(TEXT(AL64,"0.#"),1)&lt;&gt;"."),TRUE,FALSE)</formula>
    </cfRule>
    <cfRule type="expression" dxfId="4" priority="10">
      <formula>IF(AND(AL64&gt;=0, RIGHT(TEXT(AL64,"0.#"),1)="."),TRUE,FALSE)</formula>
    </cfRule>
    <cfRule type="expression" dxfId="3" priority="11">
      <formula>IF(AND(AL64&lt;0, RIGHT(TEXT(AL64,"0.#"),1)&lt;&gt;"."),TRUE,FALSE)</formula>
    </cfRule>
    <cfRule type="expression" dxfId="2" priority="12">
      <formula>IF(AND(AL64&lt;0, RIGHT(TEXT(AL64,"0.#"),1)="."),TRUE,FALSE)</formula>
    </cfRule>
  </conditionalFormatting>
  <conditionalFormatting sqref="Y64">
    <cfRule type="expression" dxfId="1" priority="7">
      <formula>IF(RIGHT(TEXT(Y64,"0.#"),1)=".",FALSE,TRUE)</formula>
    </cfRule>
    <cfRule type="expression" dxfId="0" priority="8">
      <formula>IF(RIGHT(TEXT(Y64,"0.#"),1)=".",TRUE,FALSE)</formula>
    </cfRule>
  </conditionalFormatting>
  <dataValidations count="3">
    <dataValidation type="custom" imeMode="disabled" allowBlank="1" showInputMessage="1" showErrorMessage="1" sqref="AL60 AL64 AL8 AL24 AL28 AL12 AL32 AL36 AL40 AL44 AL48 AL52 AL56 AL20 AL16 AL4 Y4:AB4 Y8:AB8 Y12:AB12 Y16:AB16 Y20:AB20 Y24:AB24 Y28:AB28 Y32:AB32 Y36:AB36 Y40:AB40 Y44:AB44 Y48:AB48 Y52:AB52 Y56:AB56 Y60:AB60 Y64:AB64">
      <formula1>OR(ISNUMBER(Y4), Y4="-")</formula1>
    </dataValidation>
    <dataValidation type="custom" imeMode="off" allowBlank="1" showInputMessage="1" showErrorMessage="1" sqref="J4:O4 J8:O8 J12:O12 J16:O16 J20:O20 J24:O24 J28:O28 J32:O32 J36:O36 J40:O40 J44:O44 J48:O48 J52:O52 J56:O56 J60:O60 J64:O64">
      <formula1>OR(ISNUMBER(J4), J4="-")</formula1>
    </dataValidation>
    <dataValidation type="custom" imeMode="disabled" allowBlank="1" showInputMessage="1" showErrorMessage="1" sqref="AH4:AK4 AH8:AK8 AH12:AK12 AH16:AK16 AH20:AK20 AH24:AK24 AH28:AK28 AH32:AK32 AH36:AK36 AH40:AK40 AH44:AK44 AH48:AK48 AH52:AK52 AH56:AK56 AH60:AK60 AH64:AK64">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1" manualBreakCount="1">
    <brk id="33"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 AC36:AG36 AC40:AG40 AC44:AG44 AC48:AG48 AC52:AG52 AC56:AG56 AC60:AG60 AC64:AG64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2021-08-24T16:12:12Z</dcterms:created>
  <dcterms:modified xsi:type="dcterms:W3CDTF">2021-08-31T13:01:13Z</dcterms:modified>
</cp:coreProperties>
</file>